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D:\BackUp งานหลักสูตร\ตารางสอน\Schedule 2023\Schedule\"/>
    </mc:Choice>
  </mc:AlternateContent>
  <bookViews>
    <workbookView xWindow="0" yWindow="0" windowWidth="21600" windowHeight="9075" firstSheet="1" activeTab="1"/>
  </bookViews>
  <sheets>
    <sheet name="คำนวณ" sheetId="2" r:id="rId1"/>
    <sheet name="โครงสร้าง_23Mar" sheetId="20" r:id="rId2"/>
    <sheet name="อัตรากำลังตามโครงสร้าง" sheetId="16" r:id="rId3"/>
    <sheet name="กลุ่มสาระ" sheetId="27" r:id="rId4"/>
    <sheet name="คำสั่ง" sheetId="26" r:id="rId5"/>
    <sheet name="ปจช.&amp;ผช." sheetId="25" r:id="rId6"/>
    <sheet name="Schedule_12 June" sheetId="45" r:id="rId7"/>
    <sheet name="Schedule_Bell" sheetId="44" r:id="rId8"/>
    <sheet name="M1" sheetId="31" r:id="rId9"/>
    <sheet name="M2" sheetId="32" r:id="rId10"/>
    <sheet name="M3" sheetId="33" r:id="rId11"/>
    <sheet name="Tea_M1" sheetId="36" r:id="rId12"/>
    <sheet name="Tea_M2" sheetId="38" r:id="rId13"/>
    <sheet name="Tea_M3" sheetId="39" r:id="rId14"/>
    <sheet name="Bell" sheetId="40" r:id="rId15"/>
    <sheet name="ห้องแยกเรียน" sheetId="42" r:id="rId16"/>
    <sheet name="Sheet2" sheetId="37" r:id="rId17"/>
  </sheets>
  <definedNames>
    <definedName name="_xlnm.Print_Area" localSheetId="8">'M1'!$A$1:$J$225</definedName>
    <definedName name="_xlnm.Print_Area" localSheetId="9">'M2'!$A$1:$J$224</definedName>
    <definedName name="_xlnm.Print_Area" localSheetId="10">'M3'!$A$1:$J$224</definedName>
    <definedName name="_xlnm.Print_Area" localSheetId="6">'Schedule_12 June'!$A$1:$AP$149</definedName>
    <definedName name="_xlnm.Print_Area" localSheetId="7">Schedule_Bell!$A$1:$AP$7</definedName>
    <definedName name="_xlnm.Print_Area" localSheetId="11">Tea_M1!$A$279:$J$294</definedName>
    <definedName name="_xlnm.Print_Area" localSheetId="1">โครงสร้าง_23Mar!$A$1:$X$216</definedName>
    <definedName name="_xlnm.Print_Area" localSheetId="3">กลุ่มสาระ!$A$1:$Y$358</definedName>
    <definedName name="_xlnm.Print_Area" localSheetId="0">คำนวณ!$A$101:$N$111</definedName>
    <definedName name="_xlnm.Print_Area" localSheetId="4">คำสั่ง!$A$1:$X$195</definedName>
    <definedName name="_xlnm.Print_Area" localSheetId="5">'ปจช.&amp;ผช.'!$A$1:$F$34</definedName>
    <definedName name="_xlnm.Print_Area" localSheetId="15">ห้องแยกเรียน!$A$1:$J$143</definedName>
    <definedName name="_xlnm.Print_Area" localSheetId="2">อัตรากำลังตามโครงสร้าง!$A$1:$X$592</definedName>
    <definedName name="_xlnm.Print_Titles" localSheetId="4">คำสั่ง!$10:$12</definedName>
  </definedNames>
  <calcPr calcId="162913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1">
      <go:sheetsCustomData xmlns:go="http://customooxmlschemas.google.com/" r:id="" roundtripDataSignature="AMtx7mhmLnxPycgZRqCxU4vrSUjxts4iOg=="/>
    </ext>
  </extLst>
</workbook>
</file>

<file path=xl/calcChain.xml><?xml version="1.0" encoding="utf-8"?>
<calcChain xmlns="http://schemas.openxmlformats.org/spreadsheetml/2006/main">
  <c r="W212" i="20" l="1"/>
  <c r="S212" i="20"/>
  <c r="O212" i="20"/>
  <c r="K212" i="20"/>
  <c r="G212" i="20"/>
  <c r="C212" i="20"/>
  <c r="X200" i="20"/>
  <c r="W200" i="20"/>
  <c r="T200" i="20"/>
  <c r="S200" i="20"/>
  <c r="P200" i="20"/>
  <c r="O200" i="20"/>
  <c r="L200" i="20"/>
  <c r="K200" i="20"/>
  <c r="H200" i="20"/>
  <c r="G200" i="20"/>
  <c r="D200" i="20"/>
  <c r="C200" i="20"/>
  <c r="X193" i="20"/>
  <c r="X201" i="20" s="1"/>
  <c r="W193" i="20"/>
  <c r="W201" i="20" s="1"/>
  <c r="W213" i="20" s="1"/>
  <c r="T193" i="20"/>
  <c r="T201" i="20" s="1"/>
  <c r="S193" i="20"/>
  <c r="S201" i="20" s="1"/>
  <c r="S213" i="20" s="1"/>
  <c r="P193" i="20"/>
  <c r="P201" i="20" s="1"/>
  <c r="O193" i="20"/>
  <c r="O201" i="20" s="1"/>
  <c r="O213" i="20" s="1"/>
  <c r="L193" i="20"/>
  <c r="L201" i="20" s="1"/>
  <c r="K193" i="20"/>
  <c r="K201" i="20" s="1"/>
  <c r="K213" i="20" s="1"/>
  <c r="H193" i="20"/>
  <c r="H201" i="20" s="1"/>
  <c r="G193" i="20"/>
  <c r="G201" i="20" s="1"/>
  <c r="G213" i="20" s="1"/>
  <c r="D193" i="20"/>
  <c r="D201" i="20" s="1"/>
  <c r="C193" i="20"/>
  <c r="C201" i="20" s="1"/>
  <c r="G171" i="20"/>
  <c r="C171" i="20"/>
  <c r="B171" i="20"/>
  <c r="W170" i="20"/>
  <c r="S170" i="20"/>
  <c r="O170" i="20"/>
  <c r="K170" i="20"/>
  <c r="X158" i="20"/>
  <c r="W158" i="20"/>
  <c r="T158" i="20"/>
  <c r="S158" i="20"/>
  <c r="P158" i="20"/>
  <c r="O158" i="20"/>
  <c r="L158" i="20"/>
  <c r="K158" i="20"/>
  <c r="X150" i="20"/>
  <c r="X159" i="20" s="1"/>
  <c r="W150" i="20"/>
  <c r="W159" i="20" s="1"/>
  <c r="W171" i="20" s="1"/>
  <c r="T150" i="20"/>
  <c r="T159" i="20" s="1"/>
  <c r="S150" i="20"/>
  <c r="S159" i="20" s="1"/>
  <c r="S171" i="20" s="1"/>
  <c r="P150" i="20"/>
  <c r="P159" i="20" s="1"/>
  <c r="O150" i="20"/>
  <c r="O159" i="20" s="1"/>
  <c r="O171" i="20" s="1"/>
  <c r="L150" i="20"/>
  <c r="L159" i="20" s="1"/>
  <c r="K150" i="20"/>
  <c r="K159" i="20" s="1"/>
  <c r="K171" i="20" s="1"/>
  <c r="W127" i="20"/>
  <c r="S127" i="20"/>
  <c r="O127" i="20"/>
  <c r="K127" i="20"/>
  <c r="G127" i="20"/>
  <c r="C127" i="20"/>
  <c r="X115" i="20"/>
  <c r="W115" i="20"/>
  <c r="T115" i="20"/>
  <c r="S115" i="20"/>
  <c r="P115" i="20"/>
  <c r="O115" i="20"/>
  <c r="L115" i="20"/>
  <c r="K115" i="20"/>
  <c r="H115" i="20"/>
  <c r="G115" i="20"/>
  <c r="D115" i="20"/>
  <c r="C115" i="20"/>
  <c r="X107" i="20"/>
  <c r="X116" i="20" s="1"/>
  <c r="W107" i="20"/>
  <c r="W116" i="20" s="1"/>
  <c r="W128" i="20" s="1"/>
  <c r="T107" i="20"/>
  <c r="T116" i="20" s="1"/>
  <c r="S107" i="20"/>
  <c r="S116" i="20" s="1"/>
  <c r="S128" i="20" s="1"/>
  <c r="P107" i="20"/>
  <c r="P116" i="20" s="1"/>
  <c r="O107" i="20"/>
  <c r="O116" i="20" s="1"/>
  <c r="O128" i="20" s="1"/>
  <c r="L107" i="20"/>
  <c r="L116" i="20" s="1"/>
  <c r="K107" i="20"/>
  <c r="K116" i="20" s="1"/>
  <c r="K128" i="20" s="1"/>
  <c r="H107" i="20"/>
  <c r="H116" i="20" s="1"/>
  <c r="G107" i="20"/>
  <c r="G116" i="20" s="1"/>
  <c r="G128" i="20" s="1"/>
  <c r="D107" i="20"/>
  <c r="D116" i="20" s="1"/>
  <c r="C107" i="20"/>
  <c r="C116" i="20" s="1"/>
  <c r="W85" i="20"/>
  <c r="S85" i="20"/>
  <c r="O85" i="20"/>
  <c r="K85" i="20"/>
  <c r="G85" i="20"/>
  <c r="C85" i="20"/>
  <c r="X73" i="20"/>
  <c r="W73" i="20"/>
  <c r="T73" i="20"/>
  <c r="S73" i="20"/>
  <c r="P73" i="20"/>
  <c r="O73" i="20"/>
  <c r="L73" i="20"/>
  <c r="K73" i="20"/>
  <c r="H73" i="20"/>
  <c r="G73" i="20"/>
  <c r="D73" i="20"/>
  <c r="C73" i="20"/>
  <c r="X63" i="20"/>
  <c r="X74" i="20" s="1"/>
  <c r="W63" i="20"/>
  <c r="W74" i="20" s="1"/>
  <c r="W86" i="20" s="1"/>
  <c r="T63" i="20"/>
  <c r="T74" i="20" s="1"/>
  <c r="S63" i="20"/>
  <c r="S74" i="20" s="1"/>
  <c r="S86" i="20" s="1"/>
  <c r="P63" i="20"/>
  <c r="P74" i="20" s="1"/>
  <c r="O63" i="20"/>
  <c r="O74" i="20" s="1"/>
  <c r="O86" i="20" s="1"/>
  <c r="L63" i="20"/>
  <c r="L74" i="20" s="1"/>
  <c r="K63" i="20"/>
  <c r="K74" i="20" s="1"/>
  <c r="K86" i="20" s="1"/>
  <c r="H63" i="20"/>
  <c r="H74" i="20" s="1"/>
  <c r="G63" i="20"/>
  <c r="G74" i="20" s="1"/>
  <c r="G86" i="20" s="1"/>
  <c r="D63" i="20"/>
  <c r="D74" i="20" s="1"/>
  <c r="C63" i="20"/>
  <c r="C74" i="20" s="1"/>
  <c r="W41" i="20"/>
  <c r="S41" i="20"/>
  <c r="O41" i="20"/>
  <c r="K41" i="20"/>
  <c r="G41" i="20"/>
  <c r="C41" i="20"/>
  <c r="X29" i="20"/>
  <c r="W29" i="20"/>
  <c r="T29" i="20"/>
  <c r="S29" i="20"/>
  <c r="P29" i="20"/>
  <c r="O29" i="20"/>
  <c r="L29" i="20"/>
  <c r="K29" i="20"/>
  <c r="H29" i="20"/>
  <c r="G29" i="20"/>
  <c r="D29" i="20"/>
  <c r="C29" i="20"/>
  <c r="X20" i="20"/>
  <c r="X30" i="20" s="1"/>
  <c r="W20" i="20"/>
  <c r="W30" i="20" s="1"/>
  <c r="W42" i="20" s="1"/>
  <c r="T20" i="20"/>
  <c r="T30" i="20" s="1"/>
  <c r="S20" i="20"/>
  <c r="S30" i="20" s="1"/>
  <c r="S42" i="20" s="1"/>
  <c r="P20" i="20"/>
  <c r="P30" i="20" s="1"/>
  <c r="O20" i="20"/>
  <c r="O30" i="20" s="1"/>
  <c r="O42" i="20" s="1"/>
  <c r="L20" i="20"/>
  <c r="L30" i="20" s="1"/>
  <c r="K20" i="20"/>
  <c r="K30" i="20" s="1"/>
  <c r="K42" i="20" s="1"/>
  <c r="H20" i="20"/>
  <c r="H30" i="20" s="1"/>
  <c r="G20" i="20"/>
  <c r="G30" i="20" s="1"/>
  <c r="G42" i="20" s="1"/>
  <c r="D20" i="20"/>
  <c r="D30" i="20" s="1"/>
  <c r="C20" i="20"/>
  <c r="C30" i="20" s="1"/>
  <c r="C86" i="20" l="1"/>
  <c r="B86" i="20"/>
  <c r="B42" i="20"/>
  <c r="C42" i="20"/>
  <c r="C128" i="20"/>
  <c r="B128" i="20"/>
  <c r="C213" i="20"/>
  <c r="B213" i="20"/>
  <c r="Y201" i="20"/>
  <c r="Y193" i="20"/>
  <c r="Y158" i="20"/>
  <c r="Y150" i="20"/>
  <c r="Y107" i="20"/>
  <c r="Y73" i="20"/>
  <c r="Y63" i="20"/>
  <c r="Y29" i="20"/>
  <c r="Y20" i="20"/>
  <c r="Y30" i="20" l="1"/>
  <c r="Y74" i="20"/>
  <c r="Y159" i="20"/>
  <c r="Y200" i="20"/>
  <c r="R478" i="16"/>
  <c r="V478" i="16" s="1"/>
  <c r="X478" i="16" s="1"/>
  <c r="X477" i="16"/>
  <c r="R477" i="16"/>
  <c r="R476" i="16"/>
  <c r="V476" i="16" s="1"/>
  <c r="X476" i="16" s="1"/>
  <c r="U475" i="16"/>
  <c r="U474" i="16"/>
  <c r="X474" i="16" s="1"/>
  <c r="R473" i="16"/>
  <c r="T473" i="16" s="1"/>
  <c r="X473" i="16" s="1"/>
  <c r="R472" i="16"/>
  <c r="T475" i="16" s="1"/>
  <c r="T471" i="16"/>
  <c r="X471" i="16" s="1"/>
  <c r="R466" i="16"/>
  <c r="V466" i="16" s="1"/>
  <c r="X466" i="16" s="1"/>
  <c r="X465" i="16"/>
  <c r="R465" i="16"/>
  <c r="R464" i="16"/>
  <c r="V464" i="16" s="1"/>
  <c r="X464" i="16" s="1"/>
  <c r="U463" i="16"/>
  <c r="U462" i="16"/>
  <c r="X462" i="16" s="1"/>
  <c r="R461" i="16"/>
  <c r="T461" i="16" s="1"/>
  <c r="X461" i="16" s="1"/>
  <c r="R460" i="16"/>
  <c r="T463" i="16" s="1"/>
  <c r="X463" i="16" s="1"/>
  <c r="T459" i="16"/>
  <c r="X459" i="16" s="1"/>
  <c r="Y115" i="20" l="1"/>
  <c r="Y116" i="20"/>
  <c r="X475" i="16"/>
  <c r="S274" i="27"/>
  <c r="X274" i="27" s="1"/>
  <c r="H274" i="27"/>
  <c r="M274" i="27" s="1"/>
  <c r="S272" i="27"/>
  <c r="X272" i="27" s="1"/>
  <c r="H272" i="27"/>
  <c r="M272" i="27" s="1"/>
  <c r="R271" i="27"/>
  <c r="G271" i="27"/>
  <c r="R270" i="27"/>
  <c r="G270" i="27"/>
  <c r="H270" i="27" s="1"/>
  <c r="M270" i="27" s="1"/>
  <c r="R269" i="27"/>
  <c r="G269" i="27"/>
  <c r="R268" i="27"/>
  <c r="S268" i="27" s="1"/>
  <c r="H268" i="27"/>
  <c r="G268" i="27"/>
  <c r="H279" i="27" l="1"/>
  <c r="H280" i="27" s="1"/>
  <c r="S270" i="27"/>
  <c r="X270" i="27" s="1"/>
  <c r="S279" i="27"/>
  <c r="S280" i="27" s="1"/>
  <c r="X268" i="27"/>
  <c r="M268" i="27"/>
  <c r="S337" i="27"/>
  <c r="H337" i="27"/>
  <c r="R337" i="27"/>
  <c r="G337" i="27"/>
  <c r="R336" i="27"/>
  <c r="G336" i="27"/>
  <c r="R335" i="27"/>
  <c r="G335" i="27"/>
  <c r="R333" i="27"/>
  <c r="S333" i="27" s="1"/>
  <c r="X333" i="27" s="1"/>
  <c r="G333" i="27"/>
  <c r="H333" i="27" s="1"/>
  <c r="M333" i="27" s="1"/>
  <c r="R332" i="27"/>
  <c r="G332" i="27"/>
  <c r="R331" i="27"/>
  <c r="G331" i="27"/>
  <c r="R134" i="27"/>
  <c r="R132" i="27"/>
  <c r="S331" i="27" l="1"/>
  <c r="X331" i="27" s="1"/>
  <c r="H335" i="27"/>
  <c r="M335" i="27" s="1"/>
  <c r="H331" i="27"/>
  <c r="M331" i="27" s="1"/>
  <c r="S335" i="27"/>
  <c r="X335" i="27" s="1"/>
  <c r="R312" i="27" l="1"/>
  <c r="S312" i="27" s="1"/>
  <c r="X312" i="27" s="1"/>
  <c r="G312" i="27"/>
  <c r="H312" i="27" s="1"/>
  <c r="M312" i="27" s="1"/>
  <c r="R310" i="27"/>
  <c r="S310" i="27" s="1"/>
  <c r="X310" i="27" s="1"/>
  <c r="G310" i="27"/>
  <c r="H310" i="27" s="1"/>
  <c r="M310" i="27" s="1"/>
  <c r="R309" i="27"/>
  <c r="G309" i="27"/>
  <c r="R308" i="27"/>
  <c r="G308" i="27"/>
  <c r="R307" i="27"/>
  <c r="G307" i="27"/>
  <c r="R306" i="27"/>
  <c r="G306" i="27"/>
  <c r="R305" i="27"/>
  <c r="G305" i="27"/>
  <c r="R304" i="27"/>
  <c r="G304" i="27"/>
  <c r="R303" i="27"/>
  <c r="G303" i="27"/>
  <c r="R302" i="27"/>
  <c r="G302" i="27"/>
  <c r="R300" i="27"/>
  <c r="S300" i="27" s="1"/>
  <c r="G300" i="27"/>
  <c r="H300" i="27" s="1"/>
  <c r="R154" i="27"/>
  <c r="S154" i="27" s="1"/>
  <c r="X154" i="27" s="1"/>
  <c r="G154" i="27"/>
  <c r="H154" i="27" s="1"/>
  <c r="M154" i="27" s="1"/>
  <c r="R291" i="27"/>
  <c r="S290" i="27" s="1"/>
  <c r="X290" i="27" s="1"/>
  <c r="G291" i="27"/>
  <c r="H290" i="27" s="1"/>
  <c r="M290" i="27" s="1"/>
  <c r="S222" i="27"/>
  <c r="X222" i="27" s="1"/>
  <c r="H222" i="27"/>
  <c r="M222" i="27" s="1"/>
  <c r="S188" i="27"/>
  <c r="X188" i="27" s="1"/>
  <c r="H188" i="27"/>
  <c r="M188" i="27" s="1"/>
  <c r="R16" i="27"/>
  <c r="S16" i="27" s="1"/>
  <c r="X16" i="27" s="1"/>
  <c r="G16" i="27"/>
  <c r="H16" i="27" s="1"/>
  <c r="M16" i="27" s="1"/>
  <c r="R60" i="27"/>
  <c r="G60" i="27"/>
  <c r="R59" i="27"/>
  <c r="G59" i="27"/>
  <c r="S352" i="27"/>
  <c r="X352" i="27" s="1"/>
  <c r="H352" i="27"/>
  <c r="M352" i="27" s="1"/>
  <c r="S152" i="27"/>
  <c r="X152" i="27" s="1"/>
  <c r="H152" i="27"/>
  <c r="M152" i="27" s="1"/>
  <c r="R14" i="27"/>
  <c r="S14" i="27" s="1"/>
  <c r="X14" i="27" s="1"/>
  <c r="G14" i="27"/>
  <c r="H14" i="27" s="1"/>
  <c r="M14" i="27" s="1"/>
  <c r="R130" i="27"/>
  <c r="R129" i="27"/>
  <c r="R128" i="27"/>
  <c r="H128" i="27"/>
  <c r="S184" i="27"/>
  <c r="X184" i="27" s="1"/>
  <c r="H184" i="27"/>
  <c r="M184" i="27" s="1"/>
  <c r="R102" i="27"/>
  <c r="G102" i="27"/>
  <c r="R101" i="27"/>
  <c r="G101" i="27"/>
  <c r="R100" i="27"/>
  <c r="G100" i="27"/>
  <c r="R151" i="27"/>
  <c r="S150" i="27" s="1"/>
  <c r="X150" i="27" s="1"/>
  <c r="G151" i="27"/>
  <c r="H150" i="27" s="1"/>
  <c r="M150" i="27" s="1"/>
  <c r="R58" i="27"/>
  <c r="G58" i="27"/>
  <c r="R57" i="27"/>
  <c r="G57" i="27"/>
  <c r="R56" i="27"/>
  <c r="G56" i="27"/>
  <c r="R55" i="27"/>
  <c r="G55" i="27"/>
  <c r="R98" i="27"/>
  <c r="G98" i="27"/>
  <c r="R96" i="27"/>
  <c r="G96" i="27"/>
  <c r="S242" i="27"/>
  <c r="X242" i="27" s="1"/>
  <c r="H242" i="27"/>
  <c r="M242" i="27" s="1"/>
  <c r="R94" i="27"/>
  <c r="G94" i="27"/>
  <c r="R92" i="27"/>
  <c r="G92" i="27"/>
  <c r="R54" i="27"/>
  <c r="G54" i="27"/>
  <c r="R53" i="27"/>
  <c r="G53" i="27"/>
  <c r="S239" i="27"/>
  <c r="H239" i="27"/>
  <c r="S217" i="27"/>
  <c r="X217" i="27" s="1"/>
  <c r="H217" i="27"/>
  <c r="M217" i="27" s="1"/>
  <c r="R12" i="27"/>
  <c r="S12" i="27" s="1"/>
  <c r="X12" i="27" s="1"/>
  <c r="G12" i="27"/>
  <c r="H12" i="27" s="1"/>
  <c r="M12" i="27" s="1"/>
  <c r="S182" i="27"/>
  <c r="X182" i="27" s="1"/>
  <c r="H182" i="27"/>
  <c r="M182" i="27" s="1"/>
  <c r="R10" i="27"/>
  <c r="S10" i="27" s="1"/>
  <c r="X10" i="27" s="1"/>
  <c r="G10" i="27"/>
  <c r="H10" i="27" s="1"/>
  <c r="M10" i="27" s="1"/>
  <c r="S124" i="27"/>
  <c r="X124" i="27" s="1"/>
  <c r="H124" i="27"/>
  <c r="M124" i="27" s="1"/>
  <c r="R148" i="27"/>
  <c r="S148" i="27" s="1"/>
  <c r="X148" i="27" s="1"/>
  <c r="G148" i="27"/>
  <c r="H148" i="27" s="1"/>
  <c r="M148" i="27" s="1"/>
  <c r="R91" i="27"/>
  <c r="G91" i="27"/>
  <c r="R90" i="27"/>
  <c r="G90" i="27"/>
  <c r="R89" i="27"/>
  <c r="S86" i="27" s="1"/>
  <c r="X86" i="27" s="1"/>
  <c r="G89" i="27"/>
  <c r="H86" i="27" s="1"/>
  <c r="M86" i="27" s="1"/>
  <c r="R52" i="27"/>
  <c r="G52" i="27"/>
  <c r="R51" i="27"/>
  <c r="G51" i="27"/>
  <c r="R50" i="27"/>
  <c r="G50" i="27"/>
  <c r="R49" i="27"/>
  <c r="G49" i="27"/>
  <c r="S179" i="27"/>
  <c r="X179" i="27" s="1"/>
  <c r="H179" i="27"/>
  <c r="M179" i="27" s="1"/>
  <c r="R83" i="27"/>
  <c r="S83" i="27" s="1"/>
  <c r="G83" i="27"/>
  <c r="H83" i="27" s="1"/>
  <c r="M83" i="27" s="1"/>
  <c r="R48" i="27"/>
  <c r="G48" i="27"/>
  <c r="R47" i="27"/>
  <c r="G47" i="27"/>
  <c r="R46" i="27"/>
  <c r="G46" i="27"/>
  <c r="R145" i="27"/>
  <c r="S145" i="27" s="1"/>
  <c r="X145" i="27" s="1"/>
  <c r="G145" i="27"/>
  <c r="H145" i="27" s="1"/>
  <c r="M145" i="27" s="1"/>
  <c r="R123" i="27"/>
  <c r="R122" i="27"/>
  <c r="R120" i="27"/>
  <c r="H120" i="27"/>
  <c r="M120" i="27" s="1"/>
  <c r="S212" i="27"/>
  <c r="X212" i="27" s="1"/>
  <c r="H212" i="27"/>
  <c r="M212" i="27" s="1"/>
  <c r="S177" i="27"/>
  <c r="X177" i="27" s="1"/>
  <c r="H177" i="27"/>
  <c r="M177" i="27" s="1"/>
  <c r="R8" i="27"/>
  <c r="S8" i="27" s="1"/>
  <c r="X8" i="27" s="1"/>
  <c r="G8" i="27"/>
  <c r="H8" i="27" s="1"/>
  <c r="M8" i="27" s="1"/>
  <c r="S174" i="27"/>
  <c r="X174" i="27" s="1"/>
  <c r="H174" i="27"/>
  <c r="M174" i="27" s="1"/>
  <c r="R287" i="27"/>
  <c r="S287" i="27" s="1"/>
  <c r="G287" i="27"/>
  <c r="H287" i="27" s="1"/>
  <c r="S117" i="27"/>
  <c r="X117" i="27" s="1"/>
  <c r="H117" i="27"/>
  <c r="M117" i="27" s="1"/>
  <c r="R143" i="27"/>
  <c r="S143" i="27" s="1"/>
  <c r="G143" i="27"/>
  <c r="H143" i="27" s="1"/>
  <c r="S207" i="27"/>
  <c r="H207" i="27"/>
  <c r="R45" i="27"/>
  <c r="G45" i="27"/>
  <c r="R44" i="27"/>
  <c r="G44" i="27"/>
  <c r="R43" i="27"/>
  <c r="G43" i="27"/>
  <c r="S113" i="27"/>
  <c r="H113" i="27"/>
  <c r="M113" i="27" s="1"/>
  <c r="R42" i="27"/>
  <c r="G42" i="27"/>
  <c r="R41" i="27"/>
  <c r="G41" i="27"/>
  <c r="R40" i="27"/>
  <c r="G40" i="27"/>
  <c r="R7" i="27"/>
  <c r="G7" i="27"/>
  <c r="R6" i="27"/>
  <c r="G6" i="27"/>
  <c r="R82" i="27"/>
  <c r="G82" i="27"/>
  <c r="R81" i="27"/>
  <c r="G81" i="27"/>
  <c r="R80" i="27"/>
  <c r="G80" i="27"/>
  <c r="S350" i="27"/>
  <c r="H350" i="27"/>
  <c r="R79" i="27"/>
  <c r="G79" i="27"/>
  <c r="R78" i="27"/>
  <c r="G78" i="27"/>
  <c r="R77" i="27"/>
  <c r="G77" i="27"/>
  <c r="R76" i="27"/>
  <c r="G76" i="27"/>
  <c r="R75" i="27"/>
  <c r="G75" i="27"/>
  <c r="R72" i="27"/>
  <c r="G72" i="27"/>
  <c r="R111" i="27"/>
  <c r="S110" i="27" s="1"/>
  <c r="H110" i="27"/>
  <c r="Q183" i="26"/>
  <c r="R183" i="26" s="1"/>
  <c r="W183" i="26" s="1"/>
  <c r="F183" i="26"/>
  <c r="G183" i="26" s="1"/>
  <c r="L183" i="26" s="1"/>
  <c r="Q181" i="26"/>
  <c r="R181" i="26" s="1"/>
  <c r="W181" i="26" s="1"/>
  <c r="F181" i="26"/>
  <c r="G181" i="26" s="1"/>
  <c r="L181" i="26" s="1"/>
  <c r="Q180" i="26"/>
  <c r="F180" i="26"/>
  <c r="Q179" i="26"/>
  <c r="R179" i="26" s="1"/>
  <c r="W179" i="26" s="1"/>
  <c r="F179" i="26"/>
  <c r="Q178" i="26"/>
  <c r="F178" i="26"/>
  <c r="Q177" i="26"/>
  <c r="R177" i="26" s="1"/>
  <c r="W177" i="26" s="1"/>
  <c r="F177" i="26"/>
  <c r="Q176" i="26"/>
  <c r="F176" i="26"/>
  <c r="Q175" i="26"/>
  <c r="F175" i="26"/>
  <c r="Q174" i="26"/>
  <c r="F174" i="26"/>
  <c r="Q173" i="26"/>
  <c r="F173" i="26"/>
  <c r="Q171" i="26"/>
  <c r="R171" i="26" s="1"/>
  <c r="W171" i="26" s="1"/>
  <c r="F171" i="26"/>
  <c r="G171" i="26" s="1"/>
  <c r="L171" i="26" s="1"/>
  <c r="Q169" i="26"/>
  <c r="R169" i="26" s="1"/>
  <c r="W169" i="26" s="1"/>
  <c r="F169" i="26"/>
  <c r="G169" i="26" s="1"/>
  <c r="L169" i="26" s="1"/>
  <c r="Q167" i="26"/>
  <c r="R166" i="26" s="1"/>
  <c r="W166" i="26" s="1"/>
  <c r="F167" i="26"/>
  <c r="G166" i="26" s="1"/>
  <c r="L166" i="26" s="1"/>
  <c r="R162" i="26"/>
  <c r="W162" i="26" s="1"/>
  <c r="G162" i="26"/>
  <c r="L162" i="26" s="1"/>
  <c r="R159" i="26"/>
  <c r="W159" i="26" s="1"/>
  <c r="G159" i="26"/>
  <c r="L159" i="26" s="1"/>
  <c r="Q157" i="26"/>
  <c r="R157" i="26" s="1"/>
  <c r="W157" i="26" s="1"/>
  <c r="F157" i="26"/>
  <c r="G157" i="26" s="1"/>
  <c r="L157" i="26" s="1"/>
  <c r="Q156" i="26"/>
  <c r="F156" i="26"/>
  <c r="Q155" i="26"/>
  <c r="F155" i="26"/>
  <c r="Q153" i="26"/>
  <c r="R153" i="26" s="1"/>
  <c r="W153" i="26" s="1"/>
  <c r="F153" i="26"/>
  <c r="G153" i="26" s="1"/>
  <c r="L153" i="26" s="1"/>
  <c r="R151" i="26"/>
  <c r="W151" i="26" s="1"/>
  <c r="G151" i="26"/>
  <c r="L151" i="26" s="1"/>
  <c r="R149" i="26"/>
  <c r="W149" i="26" s="1"/>
  <c r="G149" i="26"/>
  <c r="L149" i="26" s="1"/>
  <c r="Q147" i="26"/>
  <c r="R147" i="26" s="1"/>
  <c r="W147" i="26" s="1"/>
  <c r="F147" i="26"/>
  <c r="G147" i="26" s="1"/>
  <c r="L147" i="26" s="1"/>
  <c r="Q145" i="26"/>
  <c r="Q144" i="26"/>
  <c r="Q143" i="26"/>
  <c r="G143" i="26"/>
  <c r="L143" i="26" s="1"/>
  <c r="R139" i="26"/>
  <c r="W139" i="26" s="1"/>
  <c r="G139" i="26"/>
  <c r="L139" i="26" s="1"/>
  <c r="Q138" i="26"/>
  <c r="F138" i="26"/>
  <c r="Q137" i="26"/>
  <c r="F137" i="26"/>
  <c r="Q136" i="26"/>
  <c r="F136" i="26"/>
  <c r="Q135" i="26"/>
  <c r="R134" i="26" s="1"/>
  <c r="W134" i="26" s="1"/>
  <c r="F135" i="26"/>
  <c r="G134" i="26" s="1"/>
  <c r="L134" i="26" s="1"/>
  <c r="Q133" i="26"/>
  <c r="F133" i="26"/>
  <c r="Q132" i="26"/>
  <c r="F132" i="26"/>
  <c r="Q131" i="26"/>
  <c r="F131" i="26"/>
  <c r="Q130" i="26"/>
  <c r="F130" i="26"/>
  <c r="Q128" i="26"/>
  <c r="R128" i="26" s="1"/>
  <c r="W128" i="26" s="1"/>
  <c r="F128" i="26"/>
  <c r="G128" i="26" s="1"/>
  <c r="L128" i="26" s="1"/>
  <c r="Q126" i="26"/>
  <c r="F126" i="26"/>
  <c r="Q124" i="26"/>
  <c r="F124" i="26"/>
  <c r="R121" i="26"/>
  <c r="W121" i="26" s="1"/>
  <c r="G121" i="26"/>
  <c r="L121" i="26" s="1"/>
  <c r="Q120" i="26"/>
  <c r="F120" i="26"/>
  <c r="Q118" i="26"/>
  <c r="F118" i="26"/>
  <c r="Q117" i="26"/>
  <c r="F117" i="26"/>
  <c r="Q116" i="26"/>
  <c r="F116" i="26"/>
  <c r="R113" i="26"/>
  <c r="W113" i="26" s="1"/>
  <c r="G113" i="26"/>
  <c r="L113" i="26" s="1"/>
  <c r="R108" i="26"/>
  <c r="W108" i="26" s="1"/>
  <c r="G108" i="26"/>
  <c r="L108" i="26" s="1"/>
  <c r="Q106" i="26"/>
  <c r="R106" i="26" s="1"/>
  <c r="W106" i="26" s="1"/>
  <c r="F106" i="26"/>
  <c r="G106" i="26" s="1"/>
  <c r="L106" i="26" s="1"/>
  <c r="R104" i="26"/>
  <c r="W104" i="26" s="1"/>
  <c r="G104" i="26"/>
  <c r="L104" i="26" s="1"/>
  <c r="Q102" i="26"/>
  <c r="R102" i="26" s="1"/>
  <c r="W102" i="26" s="1"/>
  <c r="F102" i="26"/>
  <c r="G102" i="26" s="1"/>
  <c r="L102" i="26" s="1"/>
  <c r="R98" i="26"/>
  <c r="W98" i="26" s="1"/>
  <c r="G98" i="26"/>
  <c r="L98" i="26" s="1"/>
  <c r="Q96" i="26"/>
  <c r="R96" i="26" s="1"/>
  <c r="W96" i="26" s="1"/>
  <c r="F96" i="26"/>
  <c r="G96" i="26" s="1"/>
  <c r="L96" i="26" s="1"/>
  <c r="Q95" i="26"/>
  <c r="F95" i="26"/>
  <c r="Q94" i="26"/>
  <c r="F94" i="26"/>
  <c r="Q93" i="26"/>
  <c r="F93" i="26"/>
  <c r="Q92" i="26"/>
  <c r="F92" i="26"/>
  <c r="Q91" i="26"/>
  <c r="R88" i="26" s="1"/>
  <c r="W88" i="26" s="1"/>
  <c r="F91" i="26"/>
  <c r="G88" i="26" s="1"/>
  <c r="L88" i="26" s="1"/>
  <c r="Q87" i="26"/>
  <c r="F87" i="26"/>
  <c r="Q86" i="26"/>
  <c r="F86" i="26"/>
  <c r="Q85" i="26"/>
  <c r="F85" i="26"/>
  <c r="Q84" i="26"/>
  <c r="F84" i="26"/>
  <c r="R81" i="26"/>
  <c r="W81" i="26" s="1"/>
  <c r="G81" i="26"/>
  <c r="L81" i="26" s="1"/>
  <c r="Q78" i="26"/>
  <c r="R78" i="26" s="1"/>
  <c r="W78" i="26" s="1"/>
  <c r="F78" i="26"/>
  <c r="G78" i="26" s="1"/>
  <c r="L78" i="26" s="1"/>
  <c r="Q77" i="26"/>
  <c r="F77" i="26"/>
  <c r="Q76" i="26"/>
  <c r="F76" i="26"/>
  <c r="Q75" i="26"/>
  <c r="F75" i="26"/>
  <c r="Q72" i="26"/>
  <c r="R72" i="26" s="1"/>
  <c r="W72" i="26" s="1"/>
  <c r="F72" i="26"/>
  <c r="G72" i="26" s="1"/>
  <c r="L72" i="26" s="1"/>
  <c r="Q71" i="26"/>
  <c r="Q70" i="26"/>
  <c r="Q68" i="26"/>
  <c r="G68" i="26"/>
  <c r="L68" i="26" s="1"/>
  <c r="Q67" i="26"/>
  <c r="F67" i="26"/>
  <c r="Q66" i="26"/>
  <c r="F66" i="26"/>
  <c r="R61" i="26"/>
  <c r="W61" i="26" s="1"/>
  <c r="G61" i="26"/>
  <c r="L61" i="26" s="1"/>
  <c r="R59" i="26"/>
  <c r="W59" i="26" s="1"/>
  <c r="G59" i="26"/>
  <c r="L59" i="26" s="1"/>
  <c r="Q57" i="26"/>
  <c r="R57" i="26" s="1"/>
  <c r="W57" i="26" s="1"/>
  <c r="F57" i="26"/>
  <c r="G57" i="26" s="1"/>
  <c r="L57" i="26" s="1"/>
  <c r="R54" i="26"/>
  <c r="W54" i="26" s="1"/>
  <c r="G54" i="26"/>
  <c r="L54" i="26" s="1"/>
  <c r="Q51" i="26"/>
  <c r="R51" i="26" s="1"/>
  <c r="W51" i="26" s="1"/>
  <c r="F51" i="26"/>
  <c r="G51" i="26" s="1"/>
  <c r="L51" i="26" s="1"/>
  <c r="R48" i="26"/>
  <c r="W48" i="26" s="1"/>
  <c r="G48" i="26"/>
  <c r="L48" i="26" s="1"/>
  <c r="Q46" i="26"/>
  <c r="R46" i="26" s="1"/>
  <c r="W46" i="26" s="1"/>
  <c r="F46" i="26"/>
  <c r="G46" i="26" s="1"/>
  <c r="L46" i="26" s="1"/>
  <c r="R41" i="26"/>
  <c r="W41" i="26" s="1"/>
  <c r="G41" i="26"/>
  <c r="L41" i="26" s="1"/>
  <c r="Q40" i="26"/>
  <c r="F40" i="26"/>
  <c r="Q39" i="26"/>
  <c r="F39" i="26"/>
  <c r="Q38" i="26"/>
  <c r="F38" i="26"/>
  <c r="R34" i="26"/>
  <c r="W34" i="26" s="1"/>
  <c r="G34" i="26"/>
  <c r="L34" i="26" s="1"/>
  <c r="Q33" i="26"/>
  <c r="F33" i="26"/>
  <c r="Q32" i="26"/>
  <c r="F32" i="26"/>
  <c r="Q31" i="26"/>
  <c r="F31" i="26"/>
  <c r="Q30" i="26"/>
  <c r="F30" i="26"/>
  <c r="Q29" i="26"/>
  <c r="F29" i="26"/>
  <c r="Q28" i="26"/>
  <c r="F28" i="26"/>
  <c r="Q27" i="26"/>
  <c r="F27" i="26"/>
  <c r="Q26" i="26"/>
  <c r="F26" i="26"/>
  <c r="G26" i="26" s="1"/>
  <c r="L26" i="26" s="1"/>
  <c r="R24" i="26"/>
  <c r="W24" i="26" s="1"/>
  <c r="G24" i="26"/>
  <c r="L24" i="26" s="1"/>
  <c r="Q23" i="26"/>
  <c r="F23" i="26"/>
  <c r="Q22" i="26"/>
  <c r="F22" i="26"/>
  <c r="Q21" i="26"/>
  <c r="F21" i="26"/>
  <c r="Q20" i="26"/>
  <c r="F20" i="26"/>
  <c r="Q19" i="26"/>
  <c r="F19" i="26"/>
  <c r="Q16" i="26"/>
  <c r="F16" i="26"/>
  <c r="Q14" i="26"/>
  <c r="R13" i="26" s="1"/>
  <c r="W13" i="26" s="1"/>
  <c r="G13" i="26"/>
  <c r="L13" i="26" s="1"/>
  <c r="G155" i="26" l="1"/>
  <c r="L155" i="26" s="1"/>
  <c r="R116" i="26"/>
  <c r="W116" i="26" s="1"/>
  <c r="R175" i="26"/>
  <c r="W175" i="26" s="1"/>
  <c r="G116" i="26"/>
  <c r="L116" i="26" s="1"/>
  <c r="G118" i="26"/>
  <c r="L118" i="26" s="1"/>
  <c r="R155" i="26"/>
  <c r="W155" i="26" s="1"/>
  <c r="G173" i="26"/>
  <c r="L173" i="26" s="1"/>
  <c r="G179" i="26"/>
  <c r="L179" i="26" s="1"/>
  <c r="R31" i="26"/>
  <c r="W31" i="26" s="1"/>
  <c r="R123" i="26"/>
  <c r="W123" i="26" s="1"/>
  <c r="G92" i="26"/>
  <c r="L92" i="26" s="1"/>
  <c r="R136" i="26"/>
  <c r="W136" i="26" s="1"/>
  <c r="G21" i="26"/>
  <c r="L21" i="26" s="1"/>
  <c r="G66" i="26"/>
  <c r="L66" i="26" s="1"/>
  <c r="R130" i="26"/>
  <c r="W130" i="26" s="1"/>
  <c r="G175" i="26"/>
  <c r="L175" i="26" s="1"/>
  <c r="R118" i="26"/>
  <c r="W118" i="26" s="1"/>
  <c r="R94" i="26"/>
  <c r="W94" i="26" s="1"/>
  <c r="R26" i="26"/>
  <c r="W26" i="26" s="1"/>
  <c r="R68" i="26"/>
  <c r="W68" i="26" s="1"/>
  <c r="R21" i="26"/>
  <c r="W21" i="26" s="1"/>
  <c r="G29" i="26"/>
  <c r="L29" i="26" s="1"/>
  <c r="R173" i="26"/>
  <c r="W173" i="26" s="1"/>
  <c r="R92" i="26"/>
  <c r="W92" i="26" s="1"/>
  <c r="G38" i="26"/>
  <c r="L38" i="26" s="1"/>
  <c r="G16" i="26"/>
  <c r="L16" i="26" s="1"/>
  <c r="R84" i="26"/>
  <c r="W84" i="26" s="1"/>
  <c r="G31" i="26"/>
  <c r="L31" i="26" s="1"/>
  <c r="R75" i="26"/>
  <c r="W75" i="26" s="1"/>
  <c r="X207" i="27"/>
  <c r="S226" i="27"/>
  <c r="S227" i="27" s="1"/>
  <c r="M350" i="27"/>
  <c r="H357" i="27"/>
  <c r="H358" i="27" s="1"/>
  <c r="M239" i="27"/>
  <c r="H245" i="27"/>
  <c r="H246" i="27" s="1"/>
  <c r="X300" i="27"/>
  <c r="M207" i="27"/>
  <c r="H226" i="27"/>
  <c r="H227" i="27" s="1"/>
  <c r="M300" i="27"/>
  <c r="X350" i="27"/>
  <c r="S357" i="27"/>
  <c r="S358" i="27" s="1"/>
  <c r="X239" i="27"/>
  <c r="S245" i="27"/>
  <c r="S246" i="27" s="1"/>
  <c r="X110" i="27"/>
  <c r="M143" i="27"/>
  <c r="H157" i="27"/>
  <c r="H158" i="27" s="1"/>
  <c r="M287" i="27"/>
  <c r="H294" i="27"/>
  <c r="H295" i="27" s="1"/>
  <c r="X143" i="27"/>
  <c r="S157" i="27"/>
  <c r="S158" i="27" s="1"/>
  <c r="X287" i="27"/>
  <c r="S294" i="27"/>
  <c r="S295" i="27" s="1"/>
  <c r="M128" i="27"/>
  <c r="M110" i="27"/>
  <c r="H135" i="27"/>
  <c r="H136" i="27" s="1"/>
  <c r="X113" i="27"/>
  <c r="X83" i="27"/>
  <c r="S302" i="27"/>
  <c r="X302" i="27" s="1"/>
  <c r="S90" i="27"/>
  <c r="X90" i="27" s="1"/>
  <c r="H49" i="27"/>
  <c r="M49" i="27" s="1"/>
  <c r="S6" i="27"/>
  <c r="S40" i="27"/>
  <c r="H100" i="27"/>
  <c r="M100" i="27" s="1"/>
  <c r="S77" i="27"/>
  <c r="X77" i="27" s="1"/>
  <c r="H53" i="27"/>
  <c r="M53" i="27" s="1"/>
  <c r="H55" i="27"/>
  <c r="M55" i="27" s="1"/>
  <c r="S308" i="27"/>
  <c r="X308" i="27" s="1"/>
  <c r="S92" i="27"/>
  <c r="X92" i="27" s="1"/>
  <c r="S80" i="27"/>
  <c r="X80" i="27" s="1"/>
  <c r="H46" i="27"/>
  <c r="M46" i="27" s="1"/>
  <c r="H92" i="27"/>
  <c r="M92" i="27" s="1"/>
  <c r="S128" i="27"/>
  <c r="H59" i="27"/>
  <c r="M59" i="27" s="1"/>
  <c r="H304" i="27"/>
  <c r="M304" i="27" s="1"/>
  <c r="H306" i="27"/>
  <c r="M306" i="27" s="1"/>
  <c r="S72" i="27"/>
  <c r="H95" i="27"/>
  <c r="M95" i="27" s="1"/>
  <c r="S59" i="27"/>
  <c r="X59" i="27" s="1"/>
  <c r="S304" i="27"/>
  <c r="X304" i="27" s="1"/>
  <c r="S306" i="27"/>
  <c r="X306" i="27" s="1"/>
  <c r="S49" i="27"/>
  <c r="X49" i="27" s="1"/>
  <c r="H308" i="27"/>
  <c r="M308" i="27" s="1"/>
  <c r="H72" i="27"/>
  <c r="H77" i="27"/>
  <c r="M77" i="27" s="1"/>
  <c r="H80" i="27"/>
  <c r="M80" i="27" s="1"/>
  <c r="H6" i="27"/>
  <c r="S43" i="27"/>
  <c r="X43" i="27" s="1"/>
  <c r="S120" i="27"/>
  <c r="X120" i="27" s="1"/>
  <c r="H90" i="27"/>
  <c r="M90" i="27" s="1"/>
  <c r="S95" i="27"/>
  <c r="X95" i="27" s="1"/>
  <c r="S55" i="27"/>
  <c r="X55" i="27" s="1"/>
  <c r="H302" i="27"/>
  <c r="M302" i="27" s="1"/>
  <c r="H40" i="27"/>
  <c r="H43" i="27"/>
  <c r="M43" i="27" s="1"/>
  <c r="S46" i="27"/>
  <c r="X46" i="27" s="1"/>
  <c r="S53" i="27"/>
  <c r="X53" i="27" s="1"/>
  <c r="S100" i="27"/>
  <c r="X100" i="27" s="1"/>
  <c r="G177" i="26"/>
  <c r="L177" i="26" s="1"/>
  <c r="G94" i="26"/>
  <c r="L94" i="26" s="1"/>
  <c r="G123" i="26"/>
  <c r="L123" i="26" s="1"/>
  <c r="G130" i="26"/>
  <c r="L130" i="26" s="1"/>
  <c r="G136" i="26"/>
  <c r="L136" i="26" s="1"/>
  <c r="R16" i="26"/>
  <c r="W16" i="26" s="1"/>
  <c r="R29" i="26"/>
  <c r="W29" i="26" s="1"/>
  <c r="R38" i="26"/>
  <c r="W38" i="26" s="1"/>
  <c r="R66" i="26"/>
  <c r="W66" i="26" s="1"/>
  <c r="G75" i="26"/>
  <c r="L75" i="26" s="1"/>
  <c r="G84" i="26"/>
  <c r="L84" i="26" s="1"/>
  <c r="R143" i="26"/>
  <c r="W143" i="26" s="1"/>
  <c r="W348" i="16"/>
  <c r="R346" i="16"/>
  <c r="V344" i="16" s="1"/>
  <c r="X344" i="16" s="1"/>
  <c r="V345" i="16"/>
  <c r="X345" i="16" s="1"/>
  <c r="R343" i="16"/>
  <c r="U341" i="16" s="1"/>
  <c r="X341" i="16" s="1"/>
  <c r="R342" i="16"/>
  <c r="R340" i="16"/>
  <c r="T337" i="16"/>
  <c r="X337" i="16" s="1"/>
  <c r="U336" i="16"/>
  <c r="X336" i="16" s="1"/>
  <c r="W332" i="16"/>
  <c r="V329" i="16"/>
  <c r="T321" i="16"/>
  <c r="R330" i="16"/>
  <c r="V328" i="16" s="1"/>
  <c r="U320" i="16"/>
  <c r="H314" i="27" l="1"/>
  <c r="H315" i="27" s="1"/>
  <c r="S314" i="27"/>
  <c r="S315" i="27" s="1"/>
  <c r="S61" i="27"/>
  <c r="S62" i="27" s="1"/>
  <c r="S135" i="27"/>
  <c r="S136" i="27" s="1"/>
  <c r="X72" i="27"/>
  <c r="S103" i="27"/>
  <c r="S104" i="27" s="1"/>
  <c r="M40" i="27"/>
  <c r="H61" i="27"/>
  <c r="H62" i="27" s="1"/>
  <c r="M6" i="27"/>
  <c r="H18" i="27"/>
  <c r="H19" i="27" s="1"/>
  <c r="X40" i="27"/>
  <c r="X6" i="27"/>
  <c r="S18" i="27"/>
  <c r="S19" i="27" s="1"/>
  <c r="M72" i="27"/>
  <c r="H103" i="27"/>
  <c r="H104" i="27" s="1"/>
  <c r="X128" i="27"/>
  <c r="U340" i="16"/>
  <c r="X340" i="16" s="1"/>
  <c r="V588" i="16"/>
  <c r="U588" i="16"/>
  <c r="T583" i="16"/>
  <c r="X583" i="16" s="1"/>
  <c r="R586" i="16"/>
  <c r="R585" i="16"/>
  <c r="R584" i="16"/>
  <c r="R583" i="16"/>
  <c r="X588" i="16" l="1"/>
  <c r="G661" i="16"/>
  <c r="R660" i="16"/>
  <c r="U657" i="16" s="1"/>
  <c r="R659" i="16"/>
  <c r="U658" i="16" s="1"/>
  <c r="R658" i="16"/>
  <c r="T658" i="16" s="1"/>
  <c r="R657" i="16"/>
  <c r="T657" i="16" s="1"/>
  <c r="R656" i="16"/>
  <c r="V653" i="16" s="1"/>
  <c r="R655" i="16"/>
  <c r="U653" i="16" s="1"/>
  <c r="R654" i="16"/>
  <c r="T654" i="16" s="1"/>
  <c r="Y654" i="16" s="1"/>
  <c r="R653" i="16"/>
  <c r="T653" i="16" s="1"/>
  <c r="R652" i="16"/>
  <c r="T652" i="16" s="1"/>
  <c r="Y652" i="16" s="1"/>
  <c r="R651" i="16"/>
  <c r="X648" i="16" s="1"/>
  <c r="R650" i="16"/>
  <c r="W648" i="16" s="1"/>
  <c r="R649" i="16"/>
  <c r="V648" i="16" s="1"/>
  <c r="R648" i="16"/>
  <c r="U648" i="16" s="1"/>
  <c r="R647" i="16"/>
  <c r="R646" i="16"/>
  <c r="U645" i="16" s="1"/>
  <c r="R645" i="16"/>
  <c r="T645" i="16" s="1"/>
  <c r="R644" i="16"/>
  <c r="T644" i="16" s="1"/>
  <c r="G630" i="16"/>
  <c r="R629" i="16"/>
  <c r="U626" i="16" s="1"/>
  <c r="R628" i="16"/>
  <c r="U627" i="16" s="1"/>
  <c r="R627" i="16"/>
  <c r="T627" i="16" s="1"/>
  <c r="R626" i="16"/>
  <c r="T626" i="16" s="1"/>
  <c r="R625" i="16"/>
  <c r="V622" i="16" s="1"/>
  <c r="R624" i="16"/>
  <c r="U619" i="16" s="1"/>
  <c r="R623" i="16"/>
  <c r="U622" i="16" s="1"/>
  <c r="R622" i="16"/>
  <c r="T622" i="16" s="1"/>
  <c r="R621" i="16"/>
  <c r="U620" i="16" s="1"/>
  <c r="R620" i="16"/>
  <c r="T620" i="16" s="1"/>
  <c r="R619" i="16"/>
  <c r="T619" i="16" s="1"/>
  <c r="R618" i="16"/>
  <c r="X615" i="16" s="1"/>
  <c r="R617" i="16"/>
  <c r="W615" i="16" s="1"/>
  <c r="R616" i="16"/>
  <c r="V615" i="16" s="1"/>
  <c r="R615" i="16"/>
  <c r="U615" i="16" s="1"/>
  <c r="R614" i="16"/>
  <c r="R613" i="16"/>
  <c r="U612" i="16" s="1"/>
  <c r="R612" i="16"/>
  <c r="T612" i="16" s="1"/>
  <c r="R611" i="16"/>
  <c r="T611" i="16" s="1"/>
  <c r="R529" i="16"/>
  <c r="R528" i="16"/>
  <c r="V528" i="16" s="1"/>
  <c r="X528" i="16" s="1"/>
  <c r="R527" i="16"/>
  <c r="V527" i="16" s="1"/>
  <c r="R526" i="16"/>
  <c r="R525" i="16"/>
  <c r="U521" i="16" s="1"/>
  <c r="R524" i="16"/>
  <c r="U524" i="16" s="1"/>
  <c r="R523" i="16"/>
  <c r="T523" i="16" s="1"/>
  <c r="X523" i="16" s="1"/>
  <c r="R522" i="16"/>
  <c r="T522" i="16" s="1"/>
  <c r="R521" i="16"/>
  <c r="T521" i="16" s="1"/>
  <c r="R508" i="16"/>
  <c r="R507" i="16"/>
  <c r="R506" i="16"/>
  <c r="R505" i="16"/>
  <c r="R504" i="16"/>
  <c r="R503" i="16"/>
  <c r="U503" i="16" s="1"/>
  <c r="X503" i="16" s="1"/>
  <c r="R502" i="16"/>
  <c r="R501" i="16"/>
  <c r="R496" i="16"/>
  <c r="R495" i="16"/>
  <c r="R494" i="16"/>
  <c r="R493" i="16"/>
  <c r="R492" i="16"/>
  <c r="R491" i="16"/>
  <c r="U491" i="16" s="1"/>
  <c r="X491" i="16" s="1"/>
  <c r="R490" i="16"/>
  <c r="R489" i="16"/>
  <c r="R447" i="16"/>
  <c r="R446" i="16"/>
  <c r="R445" i="16"/>
  <c r="R444" i="16"/>
  <c r="R443" i="16"/>
  <c r="T443" i="16" s="1"/>
  <c r="X443" i="16" s="1"/>
  <c r="R442" i="16"/>
  <c r="R441" i="16"/>
  <c r="G436" i="16"/>
  <c r="R435" i="16"/>
  <c r="R434" i="16"/>
  <c r="R433" i="16"/>
  <c r="R432" i="16"/>
  <c r="R431" i="16"/>
  <c r="R430" i="16"/>
  <c r="R429" i="16"/>
  <c r="T429" i="16" s="1"/>
  <c r="X429" i="16" s="1"/>
  <c r="R428" i="16"/>
  <c r="R427" i="16"/>
  <c r="V409" i="16"/>
  <c r="T409" i="16"/>
  <c r="V402" i="16"/>
  <c r="U402" i="16"/>
  <c r="V400" i="16"/>
  <c r="U400" i="16"/>
  <c r="T400" i="16"/>
  <c r="V392" i="16"/>
  <c r="U392" i="16"/>
  <c r="T392" i="16"/>
  <c r="V374" i="16"/>
  <c r="U374" i="16"/>
  <c r="V365" i="16"/>
  <c r="U365" i="16"/>
  <c r="V363" i="16"/>
  <c r="U363" i="16"/>
  <c r="T363" i="16"/>
  <c r="V357" i="16"/>
  <c r="U357" i="16"/>
  <c r="T357" i="16"/>
  <c r="X329" i="16"/>
  <c r="R327" i="16"/>
  <c r="R326" i="16"/>
  <c r="X320" i="16"/>
  <c r="R324" i="16"/>
  <c r="X321" i="16"/>
  <c r="G305" i="16"/>
  <c r="R304" i="16"/>
  <c r="V299" i="16" s="1"/>
  <c r="R303" i="16"/>
  <c r="R302" i="16"/>
  <c r="V302" i="16" s="1"/>
  <c r="R301" i="16"/>
  <c r="R300" i="16"/>
  <c r="V300" i="16" s="1"/>
  <c r="R299" i="16"/>
  <c r="U299" i="16" s="1"/>
  <c r="R298" i="16"/>
  <c r="R297" i="16"/>
  <c r="R296" i="16"/>
  <c r="R295" i="16"/>
  <c r="R294" i="16"/>
  <c r="U294" i="16" s="1"/>
  <c r="R293" i="16"/>
  <c r="T293" i="16" s="1"/>
  <c r="X293" i="16" s="1"/>
  <c r="R292" i="16"/>
  <c r="T294" i="16" s="1"/>
  <c r="R291" i="16"/>
  <c r="R290" i="16"/>
  <c r="U290" i="16" s="1"/>
  <c r="X290" i="16" s="1"/>
  <c r="R289" i="16"/>
  <c r="T300" i="16" s="1"/>
  <c r="R288" i="16"/>
  <c r="R287" i="16"/>
  <c r="G272" i="16"/>
  <c r="R271" i="16"/>
  <c r="V266" i="16" s="1"/>
  <c r="R270" i="16"/>
  <c r="R269" i="16"/>
  <c r="V269" i="16" s="1"/>
  <c r="R268" i="16"/>
  <c r="R267" i="16"/>
  <c r="V267" i="16" s="1"/>
  <c r="R266" i="16"/>
  <c r="U266" i="16" s="1"/>
  <c r="R265" i="16"/>
  <c r="R264" i="16"/>
  <c r="R263" i="16"/>
  <c r="R262" i="16"/>
  <c r="R261" i="16"/>
  <c r="R260" i="16"/>
  <c r="T260" i="16" s="1"/>
  <c r="X260" i="16" s="1"/>
  <c r="R259" i="16"/>
  <c r="R258" i="16"/>
  <c r="R257" i="16"/>
  <c r="U257" i="16" s="1"/>
  <c r="X257" i="16" s="1"/>
  <c r="R256" i="16"/>
  <c r="T267" i="16" s="1"/>
  <c r="R255" i="16"/>
  <c r="R254" i="16"/>
  <c r="G245" i="16"/>
  <c r="R244" i="16"/>
  <c r="R243" i="16"/>
  <c r="R242" i="16"/>
  <c r="R241" i="16"/>
  <c r="R240" i="16"/>
  <c r="V240" i="16" s="1"/>
  <c r="X240" i="16" s="1"/>
  <c r="R239" i="16"/>
  <c r="R238" i="16"/>
  <c r="R237" i="16"/>
  <c r="R236" i="16"/>
  <c r="R235" i="16"/>
  <c r="U223" i="16" s="1"/>
  <c r="R234" i="16"/>
  <c r="U237" i="16" s="1"/>
  <c r="R233" i="16"/>
  <c r="U233" i="16" s="1"/>
  <c r="X233" i="16" s="1"/>
  <c r="R232" i="16"/>
  <c r="R231" i="16"/>
  <c r="R230" i="16"/>
  <c r="R229" i="16"/>
  <c r="R228" i="16"/>
  <c r="R227" i="16"/>
  <c r="R226" i="16"/>
  <c r="R225" i="16"/>
  <c r="R224" i="16"/>
  <c r="R223" i="16"/>
  <c r="R222" i="16"/>
  <c r="G208" i="16"/>
  <c r="R207" i="16"/>
  <c r="R206" i="16"/>
  <c r="R205" i="16"/>
  <c r="V196" i="16" s="1"/>
  <c r="R204" i="16"/>
  <c r="R203" i="16"/>
  <c r="R202" i="16"/>
  <c r="R201" i="16"/>
  <c r="R200" i="16"/>
  <c r="U190" i="16" s="1"/>
  <c r="R199" i="16"/>
  <c r="U199" i="16" s="1"/>
  <c r="X199" i="16" s="1"/>
  <c r="R198" i="16"/>
  <c r="R197" i="16"/>
  <c r="U193" i="16" s="1"/>
  <c r="R196" i="16"/>
  <c r="R195" i="16"/>
  <c r="R194" i="16"/>
  <c r="R193" i="16"/>
  <c r="T193" i="16" s="1"/>
  <c r="R192" i="16"/>
  <c r="R191" i="16"/>
  <c r="R190" i="16"/>
  <c r="R189" i="16"/>
  <c r="G180" i="16"/>
  <c r="R179" i="16"/>
  <c r="R178" i="16"/>
  <c r="V152" i="16" s="1"/>
  <c r="R177" i="16"/>
  <c r="R176" i="16"/>
  <c r="R175" i="16"/>
  <c r="R174" i="16"/>
  <c r="R173" i="16"/>
  <c r="R172" i="16"/>
  <c r="R171" i="16"/>
  <c r="V171" i="16" s="1"/>
  <c r="R170" i="16"/>
  <c r="R169" i="16"/>
  <c r="R168" i="16"/>
  <c r="V149" i="16" s="1"/>
  <c r="R167" i="16"/>
  <c r="U173" i="16" s="1"/>
  <c r="R166" i="16"/>
  <c r="R165" i="16"/>
  <c r="R164" i="16"/>
  <c r="R163" i="16"/>
  <c r="R162" i="16"/>
  <c r="R161" i="16"/>
  <c r="R160" i="16"/>
  <c r="R159" i="16"/>
  <c r="R158" i="16"/>
  <c r="T171" i="16" s="1"/>
  <c r="R157" i="16"/>
  <c r="T173" i="16" s="1"/>
  <c r="R156" i="16"/>
  <c r="R155" i="16"/>
  <c r="R154" i="16"/>
  <c r="R153" i="16"/>
  <c r="R152" i="16"/>
  <c r="R151" i="16"/>
  <c r="T170" i="16" s="1"/>
  <c r="R150" i="16"/>
  <c r="R149" i="16"/>
  <c r="G140" i="16"/>
  <c r="R139" i="16"/>
  <c r="R138" i="16"/>
  <c r="V112" i="16" s="1"/>
  <c r="R137" i="16"/>
  <c r="R136" i="16"/>
  <c r="R135" i="16"/>
  <c r="R134" i="16"/>
  <c r="R133" i="16"/>
  <c r="R132" i="16"/>
  <c r="R131" i="16"/>
  <c r="V131" i="16" s="1"/>
  <c r="R130" i="16"/>
  <c r="R129" i="16"/>
  <c r="R128" i="16"/>
  <c r="V109" i="16" s="1"/>
  <c r="R127" i="16"/>
  <c r="U133" i="16" s="1"/>
  <c r="R126" i="16"/>
  <c r="R125" i="16"/>
  <c r="U131" i="16" s="1"/>
  <c r="R124" i="16"/>
  <c r="R123" i="16"/>
  <c r="R122" i="16"/>
  <c r="R121" i="16"/>
  <c r="R120" i="16"/>
  <c r="R119" i="16"/>
  <c r="R118" i="16"/>
  <c r="T131" i="16" s="1"/>
  <c r="R117" i="16"/>
  <c r="T133" i="16" s="1"/>
  <c r="R116" i="16"/>
  <c r="R115" i="16"/>
  <c r="R114" i="16"/>
  <c r="R113" i="16"/>
  <c r="R112" i="16"/>
  <c r="R111" i="16"/>
  <c r="T130" i="16" s="1"/>
  <c r="R110" i="16"/>
  <c r="R109" i="16"/>
  <c r="V133" i="16" l="1"/>
  <c r="X133" i="16" s="1"/>
  <c r="T222" i="16"/>
  <c r="X222" i="16" s="1"/>
  <c r="T228" i="16"/>
  <c r="X328" i="16"/>
  <c r="U325" i="16"/>
  <c r="X325" i="16" s="1"/>
  <c r="U324" i="16"/>
  <c r="X324" i="16" s="1"/>
  <c r="T434" i="16"/>
  <c r="U171" i="16"/>
  <c r="X171" i="16" s="1"/>
  <c r="Y658" i="16"/>
  <c r="X267" i="16"/>
  <c r="T150" i="16"/>
  <c r="X150" i="16" s="1"/>
  <c r="V232" i="16"/>
  <c r="V301" i="16"/>
  <c r="X301" i="16" s="1"/>
  <c r="U232" i="16"/>
  <c r="V132" i="16"/>
  <c r="X132" i="16" s="1"/>
  <c r="U196" i="16"/>
  <c r="X196" i="16" s="1"/>
  <c r="U489" i="16"/>
  <c r="Y645" i="16"/>
  <c r="X365" i="16"/>
  <c r="V172" i="16"/>
  <c r="X172" i="16" s="1"/>
  <c r="U161" i="16"/>
  <c r="X161" i="16" s="1"/>
  <c r="U264" i="16"/>
  <c r="X264" i="16" s="1"/>
  <c r="X266" i="16"/>
  <c r="T287" i="16"/>
  <c r="X287" i="16" s="1"/>
  <c r="U501" i="16"/>
  <c r="U162" i="16"/>
  <c r="X162" i="16" s="1"/>
  <c r="T489" i="16"/>
  <c r="T189" i="16"/>
  <c r="X189" i="16" s="1"/>
  <c r="U297" i="16"/>
  <c r="X297" i="16" s="1"/>
  <c r="T110" i="16"/>
  <c r="X110" i="16" s="1"/>
  <c r="U122" i="16"/>
  <c r="X122" i="16" s="1"/>
  <c r="V130" i="16"/>
  <c r="X130" i="16" s="1"/>
  <c r="T152" i="16"/>
  <c r="X152" i="16" s="1"/>
  <c r="U230" i="16"/>
  <c r="U261" i="16"/>
  <c r="X261" i="16" s="1"/>
  <c r="X409" i="16"/>
  <c r="T446" i="16"/>
  <c r="V524" i="16"/>
  <c r="X524" i="16" s="1"/>
  <c r="U121" i="16"/>
  <c r="X121" i="16" s="1"/>
  <c r="X299" i="16"/>
  <c r="T149" i="16"/>
  <c r="X149" i="16" s="1"/>
  <c r="U195" i="16"/>
  <c r="X195" i="16" s="1"/>
  <c r="T230" i="16"/>
  <c r="V228" i="16"/>
  <c r="V237" i="16"/>
  <c r="X237" i="16" s="1"/>
  <c r="R272" i="16"/>
  <c r="T269" i="16"/>
  <c r="X269" i="16" s="1"/>
  <c r="V268" i="16"/>
  <c r="X268" i="16" s="1"/>
  <c r="X374" i="16"/>
  <c r="X402" i="16"/>
  <c r="V434" i="16"/>
  <c r="V446" i="16"/>
  <c r="Y657" i="16"/>
  <c r="Y653" i="16"/>
  <c r="T112" i="16"/>
  <c r="X112" i="16" s="1"/>
  <c r="X363" i="16"/>
  <c r="R436" i="16"/>
  <c r="V494" i="16"/>
  <c r="X494" i="16" s="1"/>
  <c r="X521" i="16"/>
  <c r="Y626" i="16"/>
  <c r="V170" i="16"/>
  <c r="X170" i="16" s="1"/>
  <c r="R208" i="16"/>
  <c r="V202" i="16"/>
  <c r="X202" i="16" s="1"/>
  <c r="V193" i="16"/>
  <c r="X193" i="16" s="1"/>
  <c r="X300" i="16"/>
  <c r="X357" i="16"/>
  <c r="X400" i="16"/>
  <c r="V506" i="16"/>
  <c r="X506" i="16" s="1"/>
  <c r="R140" i="16"/>
  <c r="V173" i="16"/>
  <c r="X173" i="16" s="1"/>
  <c r="R245" i="16"/>
  <c r="X392" i="16"/>
  <c r="U432" i="16"/>
  <c r="U444" i="16"/>
  <c r="X444" i="16" s="1"/>
  <c r="T501" i="16"/>
  <c r="Y622" i="16"/>
  <c r="Y627" i="16"/>
  <c r="Y648" i="16"/>
  <c r="Y619" i="16"/>
  <c r="Y615" i="16"/>
  <c r="Y612" i="16"/>
  <c r="Y620" i="16"/>
  <c r="U611" i="16"/>
  <c r="Y611" i="16" s="1"/>
  <c r="U644" i="16"/>
  <c r="Y644" i="16" s="1"/>
  <c r="T432" i="16"/>
  <c r="X294" i="16"/>
  <c r="T254" i="16"/>
  <c r="X254" i="16" s="1"/>
  <c r="T302" i="16"/>
  <c r="X302" i="16" s="1"/>
  <c r="R305" i="16"/>
  <c r="T190" i="16"/>
  <c r="X190" i="16" s="1"/>
  <c r="T223" i="16"/>
  <c r="X223" i="16" s="1"/>
  <c r="X131" i="16"/>
  <c r="R180" i="16"/>
  <c r="T109" i="16"/>
  <c r="X109" i="16" s="1"/>
  <c r="R30" i="16"/>
  <c r="R29" i="16"/>
  <c r="R28" i="16"/>
  <c r="V28" i="16" s="1"/>
  <c r="X28" i="16" s="1"/>
  <c r="X228" i="16" l="1"/>
  <c r="X434" i="16"/>
  <c r="X446" i="16"/>
  <c r="X230" i="16"/>
  <c r="X232" i="16"/>
  <c r="X489" i="16"/>
  <c r="X432" i="16"/>
  <c r="X501" i="16"/>
  <c r="X272" i="16"/>
  <c r="X140" i="16"/>
  <c r="Y630" i="16"/>
  <c r="V29" i="16"/>
  <c r="X29" i="16" s="1"/>
  <c r="X208" i="16"/>
  <c r="X305" i="16"/>
  <c r="Y661" i="16"/>
  <c r="X180" i="16"/>
  <c r="X245" i="16" l="1"/>
  <c r="G105" i="2" l="1"/>
  <c r="N105" i="2"/>
  <c r="N103" i="2"/>
  <c r="G103" i="2"/>
  <c r="N49" i="2"/>
  <c r="R27" i="16" l="1"/>
  <c r="U22" i="16" s="1"/>
  <c r="R26" i="16"/>
  <c r="R25" i="16"/>
  <c r="U25" i="16" s="1"/>
  <c r="X25" i="16" s="1"/>
  <c r="R24" i="16"/>
  <c r="R23" i="16"/>
  <c r="R22" i="16"/>
  <c r="T22" i="16" s="1"/>
  <c r="R21" i="16"/>
  <c r="T21" i="16" l="1"/>
  <c r="X21" i="16" s="1"/>
  <c r="X22" i="16"/>
  <c r="U24" i="16"/>
  <c r="X24" i="16" s="1"/>
  <c r="R16" i="16" l="1"/>
  <c r="R15" i="16"/>
  <c r="R14" i="16"/>
  <c r="V14" i="16" s="1"/>
  <c r="R13" i="16"/>
  <c r="U8" i="16" s="1"/>
  <c r="R12" i="16"/>
  <c r="R11" i="16"/>
  <c r="U11" i="16" s="1"/>
  <c r="X11" i="16" s="1"/>
  <c r="R10" i="16"/>
  <c r="R9" i="16"/>
  <c r="R8" i="16"/>
  <c r="T8" i="16" s="1"/>
  <c r="R7" i="16"/>
  <c r="U10" i="16" l="1"/>
  <c r="X10" i="16" s="1"/>
  <c r="V15" i="16"/>
  <c r="X15" i="16" s="1"/>
  <c r="X14" i="16"/>
  <c r="T7" i="16"/>
  <c r="X7" i="16" s="1"/>
  <c r="X8" i="16"/>
  <c r="N170" i="2" l="1"/>
  <c r="G170" i="2"/>
  <c r="N169" i="2"/>
  <c r="G169" i="2"/>
  <c r="N168" i="2"/>
  <c r="G168" i="2"/>
  <c r="N165" i="2"/>
  <c r="G165" i="2"/>
  <c r="N164" i="2"/>
  <c r="G164" i="2"/>
  <c r="N163" i="2"/>
  <c r="G163" i="2"/>
  <c r="N160" i="2"/>
  <c r="G160" i="2"/>
  <c r="N159" i="2"/>
  <c r="G159" i="2"/>
  <c r="N158" i="2"/>
  <c r="G158" i="2"/>
  <c r="N154" i="2"/>
  <c r="G154" i="2"/>
  <c r="N153" i="2"/>
  <c r="G153" i="2"/>
  <c r="N152" i="2"/>
  <c r="G152" i="2"/>
  <c r="N151" i="2"/>
  <c r="G151" i="2"/>
  <c r="N150" i="2"/>
  <c r="G150" i="2"/>
  <c r="N149" i="2"/>
  <c r="G149" i="2"/>
  <c r="N144" i="2"/>
  <c r="G144" i="2"/>
  <c r="N143" i="2"/>
  <c r="G143" i="2"/>
  <c r="N142" i="2"/>
  <c r="G142" i="2"/>
  <c r="N141" i="2"/>
  <c r="G141" i="2"/>
  <c r="N140" i="2"/>
  <c r="G140" i="2"/>
  <c r="N139" i="2"/>
  <c r="G139" i="2"/>
  <c r="N137" i="2"/>
  <c r="G137" i="2"/>
  <c r="N132" i="2"/>
  <c r="G132" i="2"/>
  <c r="N131" i="2"/>
  <c r="G131" i="2"/>
  <c r="N130" i="2"/>
  <c r="G130" i="2"/>
  <c r="N124" i="2"/>
  <c r="G124" i="2"/>
  <c r="N123" i="2"/>
  <c r="G123" i="2"/>
  <c r="N122" i="2"/>
  <c r="G122" i="2"/>
  <c r="N117" i="2"/>
  <c r="G117" i="2"/>
  <c r="N116" i="2"/>
  <c r="G116" i="2"/>
  <c r="N115" i="2"/>
  <c r="G115" i="2"/>
  <c r="N110" i="2"/>
  <c r="G110" i="2"/>
  <c r="N109" i="2"/>
  <c r="G109" i="2"/>
  <c r="N108" i="2"/>
  <c r="G108" i="2"/>
  <c r="N107" i="2"/>
  <c r="G107" i="2"/>
  <c r="N98" i="2"/>
  <c r="G98" i="2"/>
  <c r="N97" i="2"/>
  <c r="G97" i="2"/>
  <c r="N96" i="2"/>
  <c r="G96" i="2"/>
  <c r="N95" i="2"/>
  <c r="G95" i="2"/>
  <c r="N94" i="2"/>
  <c r="G94" i="2"/>
  <c r="N93" i="2"/>
  <c r="G93" i="2"/>
  <c r="N88" i="2"/>
  <c r="N87" i="2"/>
  <c r="G87" i="2"/>
  <c r="N86" i="2"/>
  <c r="G86" i="2"/>
  <c r="N85" i="2"/>
  <c r="G85" i="2"/>
  <c r="N84" i="2"/>
  <c r="G84" i="2"/>
  <c r="N83" i="2"/>
  <c r="G83" i="2"/>
  <c r="N82" i="2"/>
  <c r="G82" i="2"/>
  <c r="N81" i="2"/>
  <c r="G81" i="2"/>
  <c r="N80" i="2"/>
  <c r="G80" i="2"/>
  <c r="N75" i="2"/>
  <c r="G75" i="2"/>
  <c r="N74" i="2"/>
  <c r="G74" i="2"/>
  <c r="N73" i="2"/>
  <c r="G73" i="2"/>
  <c r="N72" i="2"/>
  <c r="G72" i="2"/>
  <c r="N71" i="2"/>
  <c r="G71" i="2"/>
  <c r="N70" i="2"/>
  <c r="G70" i="2"/>
  <c r="N69" i="2"/>
  <c r="G69" i="2"/>
  <c r="N68" i="2"/>
  <c r="G68" i="2"/>
  <c r="N67" i="2"/>
  <c r="G67" i="2"/>
  <c r="N66" i="2"/>
  <c r="G66" i="2"/>
  <c r="N65" i="2"/>
  <c r="G65" i="2"/>
  <c r="N64" i="2"/>
  <c r="G64" i="2"/>
  <c r="N63" i="2"/>
  <c r="G63" i="2"/>
  <c r="N62" i="2"/>
  <c r="G62" i="2"/>
  <c r="N61" i="2"/>
  <c r="G61" i="2"/>
  <c r="N56" i="2"/>
  <c r="N55" i="2"/>
  <c r="G55" i="2"/>
  <c r="N54" i="2"/>
  <c r="G54" i="2"/>
  <c r="N53" i="2"/>
  <c r="G53" i="2"/>
  <c r="N52" i="2"/>
  <c r="G52" i="2"/>
  <c r="N51" i="2"/>
  <c r="N50" i="2"/>
  <c r="G50" i="2"/>
  <c r="G49" i="2"/>
  <c r="N48" i="2"/>
  <c r="G48" i="2"/>
  <c r="N42" i="2"/>
  <c r="G42" i="2"/>
  <c r="N41" i="2"/>
  <c r="G41" i="2"/>
  <c r="N40" i="2"/>
  <c r="G40" i="2"/>
  <c r="N38" i="2"/>
  <c r="G38" i="2"/>
  <c r="N37" i="2"/>
  <c r="G37" i="2"/>
  <c r="N36" i="2"/>
  <c r="G36" i="2"/>
  <c r="N35" i="2"/>
  <c r="G35" i="2"/>
  <c r="N34" i="2"/>
  <c r="G34" i="2"/>
  <c r="N33" i="2"/>
  <c r="G33" i="2"/>
  <c r="N32" i="2"/>
  <c r="G32" i="2"/>
  <c r="N26" i="2"/>
  <c r="G26" i="2"/>
  <c r="N25" i="2"/>
  <c r="G25" i="2"/>
  <c r="N24" i="2"/>
  <c r="G24" i="2"/>
  <c r="N22" i="2"/>
  <c r="G22" i="2"/>
  <c r="N21" i="2"/>
  <c r="G21" i="2"/>
  <c r="N20" i="2"/>
  <c r="G20" i="2"/>
  <c r="N19" i="2"/>
  <c r="G19" i="2"/>
  <c r="N18" i="2"/>
  <c r="G18" i="2"/>
  <c r="N17" i="2"/>
  <c r="G17" i="2"/>
  <c r="N16" i="2"/>
  <c r="G16" i="2"/>
  <c r="N11" i="2"/>
  <c r="G11" i="2"/>
  <c r="N10" i="2"/>
  <c r="G10" i="2"/>
  <c r="N9" i="2"/>
  <c r="G9" i="2"/>
  <c r="N8" i="2"/>
  <c r="G8" i="2"/>
  <c r="N7" i="2"/>
  <c r="G7" i="2"/>
  <c r="N6" i="2"/>
  <c r="G6" i="2"/>
  <c r="G118" i="2" l="1"/>
  <c r="N118" i="2"/>
  <c r="G133" i="2"/>
  <c r="N133" i="2"/>
  <c r="G125" i="2"/>
  <c r="G126" i="2" s="1"/>
  <c r="N89" i="2"/>
  <c r="G99" i="2"/>
  <c r="G111" i="2"/>
  <c r="G166" i="2"/>
  <c r="N166" i="2"/>
  <c r="N111" i="2"/>
  <c r="M111" i="2" s="1"/>
  <c r="N57" i="2"/>
  <c r="M57" i="2" s="1"/>
  <c r="G12" i="2"/>
  <c r="N12" i="2"/>
  <c r="N28" i="2"/>
  <c r="G145" i="2"/>
  <c r="N44" i="2"/>
  <c r="G89" i="2"/>
  <c r="N125" i="2"/>
  <c r="N126" i="2" s="1"/>
  <c r="N145" i="2"/>
  <c r="G44" i="2"/>
  <c r="N99" i="2"/>
  <c r="G155" i="2"/>
  <c r="H155" i="2" s="1"/>
  <c r="G161" i="2"/>
  <c r="G171" i="2"/>
  <c r="G28" i="2"/>
  <c r="G57" i="2"/>
  <c r="G77" i="2"/>
  <c r="N155" i="2"/>
  <c r="N161" i="2"/>
  <c r="N171" i="2"/>
  <c r="G76" i="2"/>
  <c r="N76" i="2"/>
</calcChain>
</file>

<file path=xl/sharedStrings.xml><?xml version="1.0" encoding="utf-8"?>
<sst xmlns="http://schemas.openxmlformats.org/spreadsheetml/2006/main" count="17649" uniqueCount="1720">
  <si>
    <t>โรงเรียนอัสสัมชัญ</t>
  </si>
  <si>
    <t>ภาคเรียนที่ 1</t>
  </si>
  <si>
    <t>ภาคเรียนที่ 2</t>
  </si>
  <si>
    <t>รหัสวิชา</t>
  </si>
  <si>
    <t>ชื่อรายวิชา</t>
  </si>
  <si>
    <t>ชม.</t>
  </si>
  <si>
    <t>นก.</t>
  </si>
  <si>
    <t xml:space="preserve"> </t>
  </si>
  <si>
    <t>สาระการเรียนรู้พื้นฐาน</t>
  </si>
  <si>
    <t xml:space="preserve">ท21101 </t>
  </si>
  <si>
    <t>ภาษาไทยพื้นฐาน 1</t>
  </si>
  <si>
    <t xml:space="preserve">ท21102 </t>
  </si>
  <si>
    <t>ภาษาไทยพื้นฐาน 2</t>
  </si>
  <si>
    <t xml:space="preserve">ท22101 </t>
  </si>
  <si>
    <t>ภาษาไทยพื้นฐาน 3</t>
  </si>
  <si>
    <t xml:space="preserve">ท22102 </t>
  </si>
  <si>
    <t>ภาษาไทยพื้นฐาน 4</t>
  </si>
  <si>
    <t xml:space="preserve">ท23101 </t>
  </si>
  <si>
    <t>ภาษาไทยพื้นฐาน 5</t>
  </si>
  <si>
    <t xml:space="preserve">ท23102 </t>
  </si>
  <si>
    <t>ภาษาไทยพื้นฐาน 6</t>
  </si>
  <si>
    <t xml:space="preserve">ค21101 </t>
  </si>
  <si>
    <t>คณิตศาสตร์พื้นฐาน 1</t>
  </si>
  <si>
    <t xml:space="preserve">ค21102 </t>
  </si>
  <si>
    <t>คณิตศาสตร์พื้นฐาน 2</t>
  </si>
  <si>
    <t xml:space="preserve">ค22101 </t>
  </si>
  <si>
    <t>คณิตศาสตร์พื้นฐาน 3</t>
  </si>
  <si>
    <t xml:space="preserve">ค22102 </t>
  </si>
  <si>
    <t>คณิตศาสตร์พื้นฐาน 4</t>
  </si>
  <si>
    <t xml:space="preserve">ค23101 </t>
  </si>
  <si>
    <t>คณิตศาสตร์พื้นฐาน 5</t>
  </si>
  <si>
    <t xml:space="preserve">ค23102 </t>
  </si>
  <si>
    <t>คณิตศาสตร์พื้นฐาน 6</t>
  </si>
  <si>
    <t xml:space="preserve">ว21101 </t>
  </si>
  <si>
    <t>วิทยาศาสตร์พื้นฐาน 1</t>
  </si>
  <si>
    <t xml:space="preserve">ว21102 </t>
  </si>
  <si>
    <t>วิทยาศาสตร์พื้นฐาน 2</t>
  </si>
  <si>
    <t xml:space="preserve">ว22101 </t>
  </si>
  <si>
    <t>วิทยาศาสตร์พื้นฐาน 3</t>
  </si>
  <si>
    <t xml:space="preserve">ว22102 </t>
  </si>
  <si>
    <t>วิทยาศาสตร์พื้นฐาน 4</t>
  </si>
  <si>
    <t xml:space="preserve">ว23101 </t>
  </si>
  <si>
    <t>วิทยาศาสตร์พื้นฐาน 5</t>
  </si>
  <si>
    <t xml:space="preserve">ว23102 </t>
  </si>
  <si>
    <t>วิทยาศาสตร์พื้นฐาน 6</t>
  </si>
  <si>
    <t>ว21103</t>
  </si>
  <si>
    <t>เทคโนโลยีและวิทยาการคำนวณ 1</t>
  </si>
  <si>
    <t>4/2</t>
  </si>
  <si>
    <t>--</t>
  </si>
  <si>
    <t>---</t>
  </si>
  <si>
    <t>ว22103</t>
  </si>
  <si>
    <t>เทคโนโลยีและวิทยาการคำนวณ 2</t>
  </si>
  <si>
    <t>ว23103</t>
  </si>
  <si>
    <t>เทคโนโลยีและวิทยาการคำนวณ 3</t>
  </si>
  <si>
    <t xml:space="preserve"> 4/2</t>
  </si>
  <si>
    <t xml:space="preserve">ส21101 </t>
  </si>
  <si>
    <t>สังคมศึกษาศาสนาและวัฒนธรรมพื้นฐาน 1</t>
  </si>
  <si>
    <t>3/2</t>
  </si>
  <si>
    <t>ส21103</t>
  </si>
  <si>
    <t>สังคมศึกษาศาสนาและวัฒนธรรมพื้นฐาน 2</t>
  </si>
  <si>
    <t xml:space="preserve">ส22101 </t>
  </si>
  <si>
    <t>สังคมศึกษาศาสนาและวัฒนธรรมพื้นฐาน 3</t>
  </si>
  <si>
    <t xml:space="preserve">ส22103 </t>
  </si>
  <si>
    <t>สังคมศึกษาศาสนาและวัฒนธรรมพื้นฐาน 4</t>
  </si>
  <si>
    <t xml:space="preserve">ส23101 </t>
  </si>
  <si>
    <t>สังคมศึกษาศาสนาและวัฒนธรรมพื้นฐาน 5</t>
  </si>
  <si>
    <t xml:space="preserve">ส23103 </t>
  </si>
  <si>
    <t>สังคมศึกษาศาสนาและวัฒนธรรมพื้นฐาน 6</t>
  </si>
  <si>
    <t xml:space="preserve">ส21102 </t>
  </si>
  <si>
    <t>ประวัติศาสตร์ 1</t>
  </si>
  <si>
    <t xml:space="preserve">ส21104 </t>
  </si>
  <si>
    <t>ประวัติศาสตร์ 2</t>
  </si>
  <si>
    <t xml:space="preserve">ส22102 </t>
  </si>
  <si>
    <t>ประวัติศาสตร์ 3</t>
  </si>
  <si>
    <t xml:space="preserve">ส22104 </t>
  </si>
  <si>
    <t>ประวัติศาสตร์ 4</t>
  </si>
  <si>
    <t xml:space="preserve">ส23102 </t>
  </si>
  <si>
    <t>ประวัติศาสตร์ 5</t>
  </si>
  <si>
    <t xml:space="preserve">ส23104 </t>
  </si>
  <si>
    <t>ประวัติศาสตร์ 6</t>
  </si>
  <si>
    <t xml:space="preserve">พ21101 </t>
  </si>
  <si>
    <t>สุขศึกษาพื้นฐาน 1</t>
  </si>
  <si>
    <t xml:space="preserve">พ21103 </t>
  </si>
  <si>
    <t>สุขศึกษาพื้นฐาน 2</t>
  </si>
  <si>
    <t xml:space="preserve">พ22101 </t>
  </si>
  <si>
    <t>สุขศึกษาพื้นฐาน 3</t>
  </si>
  <si>
    <t xml:space="preserve">พ22103 </t>
  </si>
  <si>
    <t>สุขศึกษาพื้นฐาน 4</t>
  </si>
  <si>
    <t xml:space="preserve">พ23101 </t>
  </si>
  <si>
    <t>สุขศึกษาพื้นฐาน 5</t>
  </si>
  <si>
    <t xml:space="preserve">พ23103 </t>
  </si>
  <si>
    <t>สุขศึกษาพื้นฐาน 6</t>
  </si>
  <si>
    <t xml:space="preserve">พ21102 </t>
  </si>
  <si>
    <t>พลศึกษาพื้นฐาน 1</t>
  </si>
  <si>
    <t xml:space="preserve">พ21104 </t>
  </si>
  <si>
    <t>พลศึกษาพื้นฐาน 2</t>
  </si>
  <si>
    <t xml:space="preserve">พ22102 </t>
  </si>
  <si>
    <t>พลศึกษาพื้นฐาน 3</t>
  </si>
  <si>
    <t xml:space="preserve">พ22104 </t>
  </si>
  <si>
    <t>พลศึกษาพื้นฐาน 4</t>
  </si>
  <si>
    <t xml:space="preserve">พ23102 </t>
  </si>
  <si>
    <t>พลศึกษาพื้นฐาน 5</t>
  </si>
  <si>
    <t xml:space="preserve">พ23104 </t>
  </si>
  <si>
    <t>พลศึกษาพื้นฐาน 6</t>
  </si>
  <si>
    <t xml:space="preserve">ศ21101 </t>
  </si>
  <si>
    <t>ศิลปะพื้นฐาน 1</t>
  </si>
  <si>
    <t xml:space="preserve">ศ21102 </t>
  </si>
  <si>
    <t>ศิลปะพื้นฐาน 2</t>
  </si>
  <si>
    <t xml:space="preserve">ศ22101 </t>
  </si>
  <si>
    <t>ศิลปะพื้นฐาน 3</t>
  </si>
  <si>
    <t>1</t>
  </si>
  <si>
    <t xml:space="preserve">ศ22102 </t>
  </si>
  <si>
    <t>ศิลปะพื้นฐาน 4</t>
  </si>
  <si>
    <t xml:space="preserve">ศ23101 </t>
  </si>
  <si>
    <t>ศิลปะพื้นฐาน 5</t>
  </si>
  <si>
    <t xml:space="preserve">ศ23102 </t>
  </si>
  <si>
    <t>ศิลปะพื้นฐาน 6</t>
  </si>
  <si>
    <t>ง21101</t>
  </si>
  <si>
    <t>การงานอาชีพพื้นฐาน 1</t>
  </si>
  <si>
    <t xml:space="preserve">ง22101 </t>
  </si>
  <si>
    <t>การงานอาชีพพื้นฐาน 3</t>
  </si>
  <si>
    <t xml:space="preserve">ง23101 </t>
  </si>
  <si>
    <t>การงานอาชีพพื้นฐาน 5</t>
  </si>
  <si>
    <t>ง21103</t>
  </si>
  <si>
    <t>การงานอาชีพพื้นฐาน 2</t>
  </si>
  <si>
    <t xml:space="preserve">ง22103 </t>
  </si>
  <si>
    <t>การงานอาชีพพื้นฐาน 4</t>
  </si>
  <si>
    <t xml:space="preserve">ง23103 </t>
  </si>
  <si>
    <t>การงานอาชีพพื้นฐาน 6</t>
  </si>
  <si>
    <t xml:space="preserve">อ21101 </t>
  </si>
  <si>
    <t>ภาษาอังกฤษพื้นฐาน 1</t>
  </si>
  <si>
    <t xml:space="preserve">อ21102 </t>
  </si>
  <si>
    <t>ภาษาอังกฤษพื้นฐาน 2</t>
  </si>
  <si>
    <t xml:space="preserve">อ22101 </t>
  </si>
  <si>
    <t>ภาษาอังกฤษพื้นฐาน 3</t>
  </si>
  <si>
    <t xml:space="preserve">อ22102 </t>
  </si>
  <si>
    <t>ภาษาอังกฤษพื้นฐาน 4</t>
  </si>
  <si>
    <t xml:space="preserve">อ23101 </t>
  </si>
  <si>
    <t>ภาษาอังกฤษพื้นฐาน 5</t>
  </si>
  <si>
    <t xml:space="preserve">อ23102 </t>
  </si>
  <si>
    <t>ภาษาอังกฤษพื้นฐาน 6</t>
  </si>
  <si>
    <t>รวม</t>
  </si>
  <si>
    <t>หน่วยกิตรวม (พื้นฐาน)</t>
  </si>
  <si>
    <t xml:space="preserve">ค20201 </t>
  </si>
  <si>
    <t>คณิตศาสตร์สากล 1</t>
  </si>
  <si>
    <t>ค20202</t>
  </si>
  <si>
    <t>คณิตศาสตร์สากล 2</t>
  </si>
  <si>
    <t>ค20203</t>
  </si>
  <si>
    <t>คณิตศาสตร์สากล 3</t>
  </si>
  <si>
    <t>ค20204</t>
  </si>
  <si>
    <t>คณิตศาสตร์สากล 4</t>
  </si>
  <si>
    <t>ค20205</t>
  </si>
  <si>
    <t>คณิตศาสตร์สากล 5</t>
  </si>
  <si>
    <t>ค20206</t>
  </si>
  <si>
    <t>คณิตศาสตร์สากล 6</t>
  </si>
  <si>
    <t>ค20213</t>
  </si>
  <si>
    <t>คณิตศาสตร์ขั้นสูง 1</t>
  </si>
  <si>
    <t>ค20214</t>
  </si>
  <si>
    <t>คณิตศาสตร์ขั้นสูง 2</t>
  </si>
  <si>
    <t>ค20215</t>
  </si>
  <si>
    <t>คณิตศาสตร์ขั้นสูง 3</t>
  </si>
  <si>
    <t>ค20216</t>
  </si>
  <si>
    <t>คณิตศาสตร์ขั้นสูง 4</t>
  </si>
  <si>
    <t>ค20217</t>
  </si>
  <si>
    <t>คณิตศาสตร์ขั้นสูง 5</t>
  </si>
  <si>
    <t>ค20218</t>
  </si>
  <si>
    <t>คณิตศาสตร์ขั้นสูง 6</t>
  </si>
  <si>
    <t xml:space="preserve">ว20201 </t>
  </si>
  <si>
    <t>วิทยาศาสตร์สากล 1</t>
  </si>
  <si>
    <t xml:space="preserve">ว20202 </t>
  </si>
  <si>
    <t>วิทยาศาสตร์สากล 2</t>
  </si>
  <si>
    <t xml:space="preserve">ว20203 </t>
  </si>
  <si>
    <t>วิทยาศาสตร์สากล 3</t>
  </si>
  <si>
    <t xml:space="preserve">ว20204 </t>
  </si>
  <si>
    <t>วิทยาศาสตร์สากล 4</t>
  </si>
  <si>
    <t xml:space="preserve">ว20205 </t>
  </si>
  <si>
    <t>วิทยาศาสตร์สากล 5</t>
  </si>
  <si>
    <t xml:space="preserve">ว20206 </t>
  </si>
  <si>
    <t>วิทยาศาสตร์สากล 6</t>
  </si>
  <si>
    <t>ว20213</t>
  </si>
  <si>
    <t>วิทยาศาสตร์ขั้นสูง 1</t>
  </si>
  <si>
    <t>ว20214</t>
  </si>
  <si>
    <t>วิทยาศาสตร์ขั้นสูง 2</t>
  </si>
  <si>
    <t xml:space="preserve">ว20215 </t>
  </si>
  <si>
    <t>วิทยาศาสตร์ขั้นสูง 3</t>
  </si>
  <si>
    <t xml:space="preserve">ว20216 </t>
  </si>
  <si>
    <t>วิทยาศาสตร์ขั้นสูง 4</t>
  </si>
  <si>
    <t xml:space="preserve">ว20217 </t>
  </si>
  <si>
    <t>วิทยาศาสตร์ขั้นสูง 5</t>
  </si>
  <si>
    <t xml:space="preserve">ว20218 </t>
  </si>
  <si>
    <t>วิทยาศาสตร์ขั้นสูง 6</t>
  </si>
  <si>
    <t>ส20201</t>
  </si>
  <si>
    <t>สังคมสากล 1</t>
  </si>
  <si>
    <t>ส20202</t>
  </si>
  <si>
    <t>สังคมสากล 2</t>
  </si>
  <si>
    <t>ส20203</t>
  </si>
  <si>
    <t>สังคมสากล 3</t>
  </si>
  <si>
    <t>ส20204</t>
  </si>
  <si>
    <t>สังคมสากล 4</t>
  </si>
  <si>
    <t>ส20205</t>
  </si>
  <si>
    <t>สังคมสากล 5</t>
  </si>
  <si>
    <t>ส20206</t>
  </si>
  <si>
    <t>สังคมสากล 6</t>
  </si>
  <si>
    <t xml:space="preserve">อ20201 </t>
  </si>
  <si>
    <t>ภาษาอังกฤษเพิ่มเติม 1</t>
  </si>
  <si>
    <t xml:space="preserve">อ20202 </t>
  </si>
  <si>
    <t>ภาษาอังกฤษเพิ่มเติม 2</t>
  </si>
  <si>
    <t xml:space="preserve">อ20203 </t>
  </si>
  <si>
    <t>ภาษาอังกฤษเพิ่มเติม 3</t>
  </si>
  <si>
    <t xml:space="preserve">อ20204 </t>
  </si>
  <si>
    <t>ภาษาอังกฤษเพิ่มเติม 4</t>
  </si>
  <si>
    <t xml:space="preserve">อ20205 </t>
  </si>
  <si>
    <t>ภาษาอังกฤษเพิ่มเติม 5</t>
  </si>
  <si>
    <t xml:space="preserve">อ20206 </t>
  </si>
  <si>
    <t>ภาษาอังกฤษเพิ่มเติม 6</t>
  </si>
  <si>
    <t xml:space="preserve">จ20213 </t>
  </si>
  <si>
    <t>การอ่านสัทอักษร 1</t>
  </si>
  <si>
    <t xml:space="preserve">จ20214 </t>
  </si>
  <si>
    <t>การอ่านสัทอักษร 2</t>
  </si>
  <si>
    <t>จ20215</t>
  </si>
  <si>
    <t>การเขียนตัวอักษรจีน 1</t>
  </si>
  <si>
    <t>จ20216</t>
  </si>
  <si>
    <t>การเขียนตัวอักษรจีน 2</t>
  </si>
  <si>
    <t>จ20217</t>
  </si>
  <si>
    <t>บทสนทนาพื้นฐาน 1</t>
  </si>
  <si>
    <t>จ20218</t>
  </si>
  <si>
    <t>บทสนทนาพื้นฐาน 2</t>
  </si>
  <si>
    <t>หน่วยกิตรวม (เพิ่มเติม)</t>
  </si>
  <si>
    <t>รวมตลอดภาคเรียน</t>
  </si>
  <si>
    <t>หน่วยกิตรวมทั้งหมด</t>
  </si>
  <si>
    <t>รหัสกิจกรรม</t>
  </si>
  <si>
    <t>ชื่อกิจกรรม</t>
  </si>
  <si>
    <t>นน.</t>
  </si>
  <si>
    <t>กิจกรรมพัฒนาผู้เรียน</t>
  </si>
  <si>
    <t xml:space="preserve"> 1) กิจกรรมนักเรียน</t>
  </si>
  <si>
    <t xml:space="preserve"> --</t>
  </si>
  <si>
    <t>-</t>
  </si>
  <si>
    <t xml:space="preserve">   - คุณธรรมจริยธรรม</t>
  </si>
  <si>
    <t xml:space="preserve"> 2) กิจกรรมแนะแนว</t>
  </si>
  <si>
    <t xml:space="preserve">   - แนะแนว</t>
  </si>
  <si>
    <t xml:space="preserve">     - แนะแนว</t>
  </si>
  <si>
    <t>หน่วยน้ำหนักรวม (กิจกรรมพัฒนาผู้เรียน)</t>
  </si>
  <si>
    <t xml:space="preserve">หมายเหตุ </t>
  </si>
  <si>
    <t>ค20221</t>
  </si>
  <si>
    <t>คณิตศาสตร์เพิ่มเติม 1</t>
  </si>
  <si>
    <t>ค20222</t>
  </si>
  <si>
    <t>คณิตศาสตร์เพิ่มเติม 2</t>
  </si>
  <si>
    <t>ค20223</t>
  </si>
  <si>
    <t>คณิตศาสตร์เพิ่มเติม 3</t>
  </si>
  <si>
    <t>ค20224</t>
  </si>
  <si>
    <t>คณิตศาสตร์เพิ่มเติม 4</t>
  </si>
  <si>
    <t>ค20225</t>
  </si>
  <si>
    <t>คณิตศาสตร์เพิ่มเติม 5</t>
  </si>
  <si>
    <t>ค20226</t>
  </si>
  <si>
    <t>คณิตศาสตร์เพิ่มเติม 6</t>
  </si>
  <si>
    <t>ว20221</t>
  </si>
  <si>
    <t>วิทยาศาสตร์เพิ่มเติม 1</t>
  </si>
  <si>
    <t>ว20222</t>
  </si>
  <si>
    <t>วิทยาศาสตร์เพิ่มเติม 2</t>
  </si>
  <si>
    <t>ว20223</t>
  </si>
  <si>
    <t>วิทยาศาสตร์เพิ่มเติม 3</t>
  </si>
  <si>
    <t>ว20224</t>
  </si>
  <si>
    <t>วิทยาศาสตร์เพิ่มเติม 4</t>
  </si>
  <si>
    <t>ว20225</t>
  </si>
  <si>
    <t>วิทยาศาสตร์เพิ่มเติม 5</t>
  </si>
  <si>
    <t>ว20226</t>
  </si>
  <si>
    <t>วิทยาศาสตร์เพิ่มเติม 6</t>
  </si>
  <si>
    <t xml:space="preserve">ว20251 </t>
  </si>
  <si>
    <t>คอมพิวเตอร์เพื่อการศึกษา 1</t>
  </si>
  <si>
    <t xml:space="preserve">ว20252 </t>
  </si>
  <si>
    <t>คอมพิวเตอร์เพื่อการศึกษา 2</t>
  </si>
  <si>
    <t>ว20253</t>
  </si>
  <si>
    <t>คอมพิวเตอร์เพื่อการศึกษา 3</t>
  </si>
  <si>
    <t>ว20254</t>
  </si>
  <si>
    <t>คอมพิวเตอร์เพื่อการศึกษา 4</t>
  </si>
  <si>
    <t>ว20255</t>
  </si>
  <si>
    <t>โครงงานคอมพิวเตอร์ 1</t>
  </si>
  <si>
    <t>ว20256</t>
  </si>
  <si>
    <t>โครงงานคอมพิวเตอร์ 2</t>
  </si>
  <si>
    <t>ว20231</t>
  </si>
  <si>
    <t>การออกแบบกราฟิก</t>
  </si>
  <si>
    <t>ว20232</t>
  </si>
  <si>
    <t>สื่อประสม</t>
  </si>
  <si>
    <t>ว20233</t>
  </si>
  <si>
    <t>การออกแบบเว็บไซต์</t>
  </si>
  <si>
    <t>ว20234</t>
  </si>
  <si>
    <t>เว็บโปรแกรมมิ่ง</t>
  </si>
  <si>
    <t>ว20235</t>
  </si>
  <si>
    <t>การพัฒนาแอปพลิเคชัน</t>
  </si>
  <si>
    <t>ว20236</t>
  </si>
  <si>
    <t>การออกแบบเกมเบื้องต้น</t>
  </si>
  <si>
    <t xml:space="preserve">  - ปีการศึกษา 2566 ห้อง 3/5 มี 2 แผนการเรียน 1) Digital &amp; Technology Program และ 2) Chinese &amp; English Program</t>
  </si>
  <si>
    <t xml:space="preserve">จ20203 </t>
  </si>
  <si>
    <t>ภาษาจีน 3</t>
  </si>
  <si>
    <t>2/3</t>
  </si>
  <si>
    <t xml:space="preserve">จ20204 </t>
  </si>
  <si>
    <t>ภาษาจีน 4</t>
  </si>
  <si>
    <t xml:space="preserve">จ20205 </t>
  </si>
  <si>
    <t>ภาษาจีน 5</t>
  </si>
  <si>
    <t xml:space="preserve">จ20206 </t>
  </si>
  <si>
    <t>ภาษาจีน 6</t>
  </si>
  <si>
    <t>อ20221</t>
  </si>
  <si>
    <t>ภาษาอังกฤษ Bell 1</t>
  </si>
  <si>
    <t>อ20222</t>
  </si>
  <si>
    <t>ภาษาอังกฤษ Bell 2</t>
  </si>
  <si>
    <t>อ20223</t>
  </si>
  <si>
    <t>ภาษาอังกฤษ Bell 3</t>
  </si>
  <si>
    <t>อ20224</t>
  </si>
  <si>
    <t>ภาษาอังกฤษ Bell 4</t>
  </si>
  <si>
    <t>อ20225</t>
  </si>
  <si>
    <t>ภาษาอังกฤษ Bell 5</t>
  </si>
  <si>
    <t>อ20226</t>
  </si>
  <si>
    <t>ภาษาอังกฤษ Bell 6</t>
  </si>
  <si>
    <t>คำนวณอัตรากำลัง มัธยมศึกษาปีที่ 1-3 ปีการศึกษา 2566</t>
  </si>
  <si>
    <t>ภาษาไทย [5 คน]</t>
  </si>
  <si>
    <t>หน่วยกิต</t>
  </si>
  <si>
    <t>ชม./สัปดาห์</t>
  </si>
  <si>
    <t>ห้องสอน</t>
  </si>
  <si>
    <t>จำนวน(ห้อง)</t>
  </si>
  <si>
    <t>รวมชั่วโมง</t>
  </si>
  <si>
    <t>ภาค 1/2566</t>
  </si>
  <si>
    <t>ภาค 2/2566</t>
  </si>
  <si>
    <t>ท21101</t>
  </si>
  <si>
    <t>1/1-8</t>
  </si>
  <si>
    <t>ท21102</t>
  </si>
  <si>
    <t>EP1/1-2</t>
  </si>
  <si>
    <t>ท22101</t>
  </si>
  <si>
    <t xml:space="preserve"> 2/1-8</t>
  </si>
  <si>
    <t>ท22102</t>
  </si>
  <si>
    <t>EP2/1-3</t>
  </si>
  <si>
    <t>ท23101</t>
  </si>
  <si>
    <t xml:space="preserve"> 3/1-8</t>
  </si>
  <si>
    <t>ท23102</t>
  </si>
  <si>
    <t>EP3/1-3</t>
  </si>
  <si>
    <t xml:space="preserve"> [มิสผกาวัลย์ มิสฐิติพร ม.คณาคร มิสกอบกาญจน์ ม.กฤษดา ครูภาษาไทย1 ]</t>
  </si>
  <si>
    <t>คณิตศาสตร์ [7 คน]</t>
  </si>
  <si>
    <t>ค21101</t>
  </si>
  <si>
    <t>ค21102</t>
  </si>
  <si>
    <t>ค20201</t>
  </si>
  <si>
    <t xml:space="preserve"> 1/1</t>
  </si>
  <si>
    <t>1/2-4</t>
  </si>
  <si>
    <t>ค22102</t>
  </si>
  <si>
    <t xml:space="preserve"> 2/1</t>
  </si>
  <si>
    <t>2/2-3</t>
  </si>
  <si>
    <t>ค23101</t>
  </si>
  <si>
    <t>ค23102</t>
  </si>
  <si>
    <t xml:space="preserve"> 3/1-2</t>
  </si>
  <si>
    <t>3/2-3</t>
  </si>
  <si>
    <t>วิทยาศาสตร์ [9 คน]</t>
  </si>
  <si>
    <t>ว21102</t>
  </si>
  <si>
    <t>ว20202</t>
  </si>
  <si>
    <t>ว22102</t>
  </si>
  <si>
    <t>ว20203</t>
  </si>
  <si>
    <t>ว20204</t>
  </si>
  <si>
    <t>ว20215</t>
  </si>
  <si>
    <t>ว20216</t>
  </si>
  <si>
    <t>ว23101</t>
  </si>
  <si>
    <t>ว23102</t>
  </si>
  <si>
    <t>ว20205</t>
  </si>
  <si>
    <t>ว20206</t>
  </si>
  <si>
    <t>ว20217</t>
  </si>
  <si>
    <t>ว20218</t>
  </si>
  <si>
    <t>[ม.สมพงศ์ มิสณัฏยาวดี มิสวิมลรัตน์ ม.กฤติพงษ์ ม.วัฒนา มิสพัศสรัญญ์ มิสเบ็ญจมาศ  มิสรัศมี มิสจิรภรณ์]</t>
  </si>
  <si>
    <t>เทคโนโลยี [6 คน]</t>
  </si>
  <si>
    <t>การออกแบบกราฟฟิก</t>
  </si>
  <si>
    <t>1/5,6</t>
  </si>
  <si>
    <t>ว20251</t>
  </si>
  <si>
    <t>1/2,3,4</t>
  </si>
  <si>
    <t>ว20252</t>
  </si>
  <si>
    <t>2/2-6</t>
  </si>
  <si>
    <t>2/1,7,8</t>
  </si>
  <si>
    <t>2/4,5</t>
  </si>
  <si>
    <t>2/2,3,6</t>
  </si>
  <si>
    <t>3/2,3,4,5</t>
  </si>
  <si>
    <t>3/1,6,7,8</t>
  </si>
  <si>
    <t>3/4,5</t>
  </si>
  <si>
    <t>3/2,3,5</t>
  </si>
  <si>
    <t>[ม.วรินทร มิสพึงพิศ มิสปราณิสา ม.พิธิวัฒน์ ครู A ครู B]</t>
  </si>
  <si>
    <t>สังคมศึกษา ศาสนาและวัฒนธรรม [7 คน]</t>
  </si>
  <si>
    <t>สังคมศึกษา ศาสนาและวัฒนธรรมพื้นฐาน 1</t>
  </si>
  <si>
    <t xml:space="preserve"> 3/2</t>
  </si>
  <si>
    <t>สังคมศึกษา ศาสนาและวัฒนธรรมพื้นฐาน 2</t>
  </si>
  <si>
    <t>ส21104</t>
  </si>
  <si>
    <t>สังคมศึกษา ศาสนาและวัฒนธรรมพื้นฐาน 3</t>
  </si>
  <si>
    <t>2/1-8</t>
  </si>
  <si>
    <t>ส22103</t>
  </si>
  <si>
    <t>สังคมศึกษา ศาสนาและวัฒนธรรมพื้นฐาน 4</t>
  </si>
  <si>
    <t>ส22104</t>
  </si>
  <si>
    <t>ส23101</t>
  </si>
  <si>
    <t>สังคมศึกษา ศาสนาและวัฒนธรรมพื้นฐาน 5</t>
  </si>
  <si>
    <t>3/1-8</t>
  </si>
  <si>
    <t>ส23103</t>
  </si>
  <si>
    <t>สังคมศึกษา ศาสนา และวัฒนธรรมพื้นฐาน 6</t>
  </si>
  <si>
    <t>ส23102</t>
  </si>
  <si>
    <t>ส23104</t>
  </si>
  <si>
    <t>สุขศึกษาและพลศึกษา [5 คน]</t>
  </si>
  <si>
    <t>พ21101</t>
  </si>
  <si>
    <t>พ21103</t>
  </si>
  <si>
    <t>พ21102</t>
  </si>
  <si>
    <t>พ21104</t>
  </si>
  <si>
    <t>พ22103</t>
  </si>
  <si>
    <t>พ22102</t>
  </si>
  <si>
    <t>พ22104</t>
  </si>
  <si>
    <t>พ23101</t>
  </si>
  <si>
    <t>พ23103</t>
  </si>
  <si>
    <t>พ23102</t>
  </si>
  <si>
    <t>พ23104</t>
  </si>
  <si>
    <t>[ม.นันทวัจน์ ม.อภิรัตน์ ม.เชี่ยวชาญ ม.อภิชาติ  ม.สนั่น]</t>
  </si>
  <si>
    <t>ศิลปะ [4 คน]</t>
  </si>
  <si>
    <t>ศิลปะพื้นฐาน 1 [ดนตรีสากล/นาฏศิลป์]</t>
  </si>
  <si>
    <t>ศ21102</t>
  </si>
  <si>
    <t>ศิลปะพื้นฐาน 2  [ดนตรีไทย/ทัศนศิลป์]</t>
  </si>
  <si>
    <t>ศิลปะพื้นฐาน 3 [ดนตรีไทย/ทัศนศิลป์]</t>
  </si>
  <si>
    <t>ศิลปะพื้นฐาน 4  [ดนตรีสากล/นาฏศิลป์]</t>
  </si>
  <si>
    <t>ศิลปะพื้นฐาน 5 [ดนตรีไทย-สากล/ทัศนศิลป์/นาฏศิลป์]</t>
  </si>
  <si>
    <t>ศิลปะพื้นฐาน 6  [ดนตรีไทย-สากล/ทัศนศิลป์/นาฏศิลป์]</t>
  </si>
  <si>
    <t>[ม.ต่อศักดิ์ ม.ศรัณย์ ม.ทัพไทย มิสมัลลิกา]</t>
  </si>
  <si>
    <t>การงานอาชีพ [2 คน]</t>
  </si>
  <si>
    <t>EP-M.1/1-2</t>
  </si>
  <si>
    <t xml:space="preserve"> -</t>
  </si>
  <si>
    <t>ง22101</t>
  </si>
  <si>
    <t>ง22103</t>
  </si>
  <si>
    <t>ง23101</t>
  </si>
  <si>
    <t>3/2-5</t>
  </si>
  <si>
    <t>ง23103</t>
  </si>
  <si>
    <t>[มิสกัญญาพัชร์ ม.วิชาญ]</t>
  </si>
  <si>
    <t>ภาษาต่างประเทศ [ครูไทย 4 คน]</t>
  </si>
  <si>
    <t>3</t>
  </si>
  <si>
    <t>อ21102</t>
  </si>
  <si>
    <t>อ22101</t>
  </si>
  <si>
    <t>8</t>
  </si>
  <si>
    <t>อ22102</t>
  </si>
  <si>
    <t>อ23101</t>
  </si>
  <si>
    <t>อ23102</t>
  </si>
  <si>
    <t>[ม.ปรัชญา ม.อนุรักษ์ มิสสิริวรรณ ม.กรัณย์ภัฎ]</t>
  </si>
  <si>
    <t>[ENS 3 คน]</t>
  </si>
  <si>
    <t>1/1-6</t>
  </si>
  <si>
    <t>อ20202</t>
  </si>
  <si>
    <t>อ20203</t>
  </si>
  <si>
    <t>2/1-6</t>
  </si>
  <si>
    <t>อ20204</t>
  </si>
  <si>
    <t>อ20205</t>
  </si>
  <si>
    <t>3/1-5</t>
  </si>
  <si>
    <t>5</t>
  </si>
  <si>
    <t>อ20206</t>
  </si>
  <si>
    <t>[(Mr.Tim Mr.Laurence Mr.Cortas]</t>
  </si>
  <si>
    <t xml:space="preserve"> 1 ชั่วโมงใช้ครู 2 คน (ห้อง 2/6 ครู 1/นร.21  )</t>
  </si>
  <si>
    <t>[Bell 7 คน]</t>
  </si>
  <si>
    <t>1/7-8</t>
  </si>
  <si>
    <t>5ชมx2ห้องx3แยกเรียน=30</t>
  </si>
  <si>
    <t>2/7-8</t>
  </si>
  <si>
    <t>5ชมx2ห้องx2แยกเรียน=20</t>
  </si>
  <si>
    <t>3/6-8</t>
  </si>
  <si>
    <t>5ชมx3ห้องx3แยกเรียน=45</t>
  </si>
  <si>
    <t>ภาษาอังกฤษ Bell6</t>
  </si>
  <si>
    <t>[ภาษาจีน 3 คน]</t>
  </si>
  <si>
    <t>จ20213</t>
  </si>
  <si>
    <t>จ20214</t>
  </si>
  <si>
    <t>2</t>
  </si>
  <si>
    <t>จ20203</t>
  </si>
  <si>
    <t>2/6</t>
  </si>
  <si>
    <t>จ20204</t>
  </si>
  <si>
    <t>2/1-5,7-8</t>
  </si>
  <si>
    <t>7</t>
  </si>
  <si>
    <t>จ20205</t>
  </si>
  <si>
    <t xml:space="preserve"> 2/3</t>
  </si>
  <si>
    <t>3/5</t>
  </si>
  <si>
    <t>จ20206</t>
  </si>
  <si>
    <t>[มิสเบญจรัตน์  ม.อัฐพร]</t>
  </si>
  <si>
    <t>แนะแนว [ 3 คน]</t>
  </si>
  <si>
    <t>แนะแนว</t>
  </si>
  <si>
    <t>[ม.สรพงษ์  มิสศรีประภา]</t>
  </si>
  <si>
    <t>Filipino Mathematics</t>
  </si>
  <si>
    <t>Filipino Science</t>
  </si>
  <si>
    <t>Filipino Social</t>
  </si>
  <si>
    <t>แบบสำรวจอัตรากำลังครูผู้สอน_ กลุ่มสาระการเรียนรู้ภาษาไทย</t>
  </si>
  <si>
    <t>ปีการศึกษา 2566</t>
  </si>
  <si>
    <t>ระดับชั้น</t>
  </si>
  <si>
    <t>รายวิชา</t>
  </si>
  <si>
    <t>ชั่วโมง/สัปดาห์</t>
  </si>
  <si>
    <t>ห้องที่สอน/ชั่วโมง</t>
  </si>
  <si>
    <t>ครูผู้สอน</t>
  </si>
  <si>
    <t>เลขห้องที่สอน</t>
  </si>
  <si>
    <t>หมายเหตุ</t>
  </si>
  <si>
    <t>ห้อง</t>
  </si>
  <si>
    <t>ชั่วโมง</t>
  </si>
  <si>
    <t>M1</t>
  </si>
  <si>
    <t>M2</t>
  </si>
  <si>
    <t>M3</t>
  </si>
  <si>
    <t>Total</t>
  </si>
  <si>
    <t>ม.1</t>
  </si>
  <si>
    <t>มิสฐิติพร</t>
  </si>
  <si>
    <t>ธิราเพ็ชร</t>
  </si>
  <si>
    <t>ครูภาษาไทย 1</t>
  </si>
  <si>
    <t>ม.2</t>
  </si>
  <si>
    <t>มิสผกาวัลย์</t>
  </si>
  <si>
    <t>แทบประสิทธิ์</t>
  </si>
  <si>
    <t>มิสกอบกาญจน์</t>
  </si>
  <si>
    <t>สุทธิชน</t>
  </si>
  <si>
    <t>EP-M.2/1-3</t>
  </si>
  <si>
    <t>ม.3</t>
  </si>
  <si>
    <t>ม.คณาคร</t>
  </si>
  <si>
    <t>อนันตวงศ์</t>
  </si>
  <si>
    <t>ม.กฤษดา</t>
  </si>
  <si>
    <t>สุดสาคร</t>
  </si>
  <si>
    <t>EP-M.3/1-3</t>
  </si>
  <si>
    <t>รวม (ชั่วโมง)</t>
  </si>
  <si>
    <t>ครู ม.ต้น 5 คน</t>
  </si>
  <si>
    <t>(มิสเหมพรรณ โนทะยะ)</t>
  </si>
  <si>
    <t>หัวหน้ากลุ่มสาระการเรียนรู้ภาษาไทย</t>
  </si>
  <si>
    <t>แบบสำรวจอัตรากำลังครูผู้สอน_กลุ่มสาระการเรียนรู้คณิตศาสตร์</t>
  </si>
  <si>
    <t>M4-6</t>
  </si>
  <si>
    <t>มิสนงค์ลักษณ์</t>
  </si>
  <si>
    <t>จูเมือง</t>
  </si>
  <si>
    <t>3รหัส</t>
  </si>
  <si>
    <t>ม.วีรพันธ์</t>
  </si>
  <si>
    <t>รัตนะวัน</t>
  </si>
  <si>
    <t>ครูไทยสอน 1 ชั่วโมง และครูฟิลิปินส์สอน 1 ชั่วโมง</t>
  </si>
  <si>
    <t>1/1</t>
  </si>
  <si>
    <t>มิสศิริวรรณ</t>
  </si>
  <si>
    <t>อัมพรจรัสแสง</t>
  </si>
  <si>
    <t>Gifted</t>
  </si>
  <si>
    <t>1/2-3</t>
  </si>
  <si>
    <t>Sci-Math</t>
  </si>
  <si>
    <t>ค22101</t>
  </si>
  <si>
    <t>มิสพูนธิวา</t>
  </si>
  <si>
    <t>ลาปะ</t>
  </si>
  <si>
    <t>ครูคณิตศาสตร์ 1</t>
  </si>
  <si>
    <t>2รหัส</t>
  </si>
  <si>
    <t>ม.ศุภกิตติ</t>
  </si>
  <si>
    <t>ช่อไสว</t>
  </si>
  <si>
    <t>2/1</t>
  </si>
  <si>
    <t>4</t>
  </si>
  <si>
    <t>ครูคณิตศาสตร์ 2</t>
  </si>
  <si>
    <t>4รหัส</t>
  </si>
  <si>
    <t>3/1</t>
  </si>
  <si>
    <t>ครู ม.ต้น 7 คน</t>
  </si>
  <si>
    <t>(ม.ธีรภัทร เสมาทอง)</t>
  </si>
  <si>
    <t>หัวหน้ากลุ่มสาระการเรียนรู้คณิตศาสตร์</t>
  </si>
  <si>
    <t>แบบสำรวจอัตรากำลังครูผู้สอน_กลุ่มสาระการเรียนรู้วิทยาศาสตร์ และเทคโนโลยี</t>
  </si>
  <si>
    <t>(1)</t>
  </si>
  <si>
    <t>Mr.William Fariolan</t>
  </si>
  <si>
    <t>เคมี</t>
  </si>
  <si>
    <t>ฟิสิกส์</t>
  </si>
  <si>
    <t>ชีว</t>
  </si>
  <si>
    <t>Sci&amp;Math</t>
  </si>
  <si>
    <t>เคมี ชีว</t>
  </si>
  <si>
    <t xml:space="preserve"> 3/1</t>
  </si>
  <si>
    <t>(มิสจิรภรณ์ วีรธีรโชติ)</t>
  </si>
  <si>
    <t>หัวหน้ากลุ่มสาระการเรียนรู้วิทยาศาสตร์</t>
  </si>
  <si>
    <t>แบบสำรวจแบบสำรวจอัตรากำลังครูผู้สอน_กลุ่มสาระการเรียนรู้วิทยาศาสตร์และเทคโนโลยี (เทคโนโลยี)</t>
  </si>
  <si>
    <t>ม.วรินทร</t>
  </si>
  <si>
    <t>จันสุปิน</t>
  </si>
  <si>
    <t>Gifted,Sci&amp;Math</t>
  </si>
  <si>
    <t>ม.พิธิวัฒน์</t>
  </si>
  <si>
    <t>อะทะพรม</t>
  </si>
  <si>
    <t>(ช่วยสอน)</t>
  </si>
  <si>
    <t>มิสเสาวภา</t>
  </si>
  <si>
    <t>กลิ่นสูงเนิน</t>
  </si>
  <si>
    <t>2/2,3,4,5,6</t>
  </si>
  <si>
    <t>มิสพึงพิศ</t>
  </si>
  <si>
    <t>บุญชูเลิศรัตน์</t>
  </si>
  <si>
    <t>ครูเทคโนโลยี 1</t>
  </si>
  <si>
    <t>มิสนงลักษณ์</t>
  </si>
  <si>
    <t>สีนิลแท้</t>
  </si>
  <si>
    <t>ม.อนุพันธ์</t>
  </si>
  <si>
    <t>ฉลูทอง</t>
  </si>
  <si>
    <t>ครูเทคโนโลยี 2</t>
  </si>
  <si>
    <t>มิสปราณิสา</t>
  </si>
  <si>
    <t>อ่ำทอง</t>
  </si>
  <si>
    <t>การพัฒนาแอพพลิเคชั่น</t>
  </si>
  <si>
    <t>3/5 นร.ครึ่งห้อง ต้องมีช่วยสอน? (จัด 3 ชม.ติด)</t>
  </si>
  <si>
    <t>3/5 นร.ครึ่งห้อง ต้องมีช่วยสอน?</t>
  </si>
  <si>
    <t>(มิสเสาวภา กลิ่นสูงเนิน)</t>
  </si>
  <si>
    <t>(ม.วรินทร มิสพึงพิศ มิสปราณิสา ม.พิธิวัฒน์ ครู A ครู B)</t>
  </si>
  <si>
    <t>(51/6คน*2=17)</t>
  </si>
  <si>
    <t>ผู้ช่วยกลุ่มสาระการเรียนรู้วิทยาศาสตร์และและเทคโนโลยี</t>
  </si>
  <si>
    <t>Sci&amp;Math , Bell</t>
  </si>
  <si>
    <t>Gif, Bell</t>
  </si>
  <si>
    <t>(49/6คน*2=16.33)</t>
  </si>
  <si>
    <t>ส21101</t>
  </si>
  <si>
    <t>มิสพัชรีย์</t>
  </si>
  <si>
    <t>ชุมสาชัย</t>
  </si>
  <si>
    <t>ม.นิวัช</t>
  </si>
  <si>
    <t>ตันดี</t>
  </si>
  <si>
    <t>ส21102</t>
  </si>
  <si>
    <t>ม.ภาณุวัฒน์</t>
  </si>
  <si>
    <t>จิตรจิระวาณิชย์</t>
  </si>
  <si>
    <t>มิสชิดชนก</t>
  </si>
  <si>
    <t>เจริญมงคงการ</t>
  </si>
  <si>
    <t>Mr.Elliesper Torayno</t>
  </si>
  <si>
    <t>ส22101</t>
  </si>
  <si>
    <t>ม.วาชรัตน์</t>
  </si>
  <si>
    <t>ไทยอาริยะ</t>
  </si>
  <si>
    <t>มิสนิสาชล</t>
  </si>
  <si>
    <t>จันทร์คงฉาย</t>
  </si>
  <si>
    <t>ส22102</t>
  </si>
  <si>
    <t>Ms.Gloria Dales Fernandez</t>
  </si>
  <si>
    <t>มิสสุภัตรา</t>
  </si>
  <si>
    <t>วรรณุลัย</t>
  </si>
  <si>
    <t>สังคมศึกษา ศาสนาและวัฒนธรรมพื้นฐาน 6</t>
  </si>
  <si>
    <t>แบบสำรวจอัตรากำลังครูผู้สอนครู _กลุ่มสาระการเรียนรู้สุขศึกษาและพลศึกษา</t>
  </si>
  <si>
    <t>ม.นันทวัจน์</t>
  </si>
  <si>
    <t>สุวรรณาพิสิทธิ์</t>
  </si>
  <si>
    <t>ม.เชี่ยวชาญ</t>
  </si>
  <si>
    <t>แพรขุนทด</t>
  </si>
  <si>
    <t>ฟุตซอล</t>
  </si>
  <si>
    <t>พ22101</t>
  </si>
  <si>
    <t>โชติเนตร</t>
  </si>
  <si>
    <t>ม.อภิรัตน์</t>
  </si>
  <si>
    <t>วิมานรัตน์</t>
  </si>
  <si>
    <t>บาสเกตบอล</t>
  </si>
  <si>
    <t>ม.สนั่น</t>
  </si>
  <si>
    <t>อ้นเกตุ</t>
  </si>
  <si>
    <t>วอลเล่ย์บอล</t>
  </si>
  <si>
    <t>(ม.ธงไชย มุขพันธ์)</t>
  </si>
  <si>
    <t>หัวหน้ากลุ่มสาระการเรียนรู้สุขศึกษาและพลศึกษา</t>
  </si>
  <si>
    <t>แบบสำรวจอัตรากำลังครูผู้สอน_กลุ่มสาระการเรียนรู้ศิลปะ</t>
  </si>
  <si>
    <t>ศ21101</t>
  </si>
  <si>
    <t>ม.ทัพไทย</t>
  </si>
  <si>
    <t>หลักศิลากุล</t>
  </si>
  <si>
    <t>2ห้อง=1ชม.</t>
  </si>
  <si>
    <t>(ดนตรี ทัศนศิลป์ นาฏศิลป์)</t>
  </si>
  <si>
    <t>ม.ศรัณย์</t>
  </si>
  <si>
    <t>มิสมัลลิกา</t>
  </si>
  <si>
    <t>หนบรรเลง</t>
  </si>
  <si>
    <t>ศ22101</t>
  </si>
  <si>
    <t>ม.ต่อศักดิ์</t>
  </si>
  <si>
    <t>เขียวสะอาด</t>
  </si>
  <si>
    <t>3ห้อง=1ชม.</t>
  </si>
  <si>
    <t>ศ23101</t>
  </si>
  <si>
    <t>ครู ม.ต้น 4 คน (ม.ต่อศักดิ์ ม.ทัพไทย ม.ศรัณย์ มิสมัลลิกา)</t>
  </si>
  <si>
    <t>(มิสมัลลิกา หนบรรเลง)</t>
  </si>
  <si>
    <t>หัวหน้ากลุ่มสาระการเรียนรู้ศิลปะ</t>
  </si>
  <si>
    <t>0.5</t>
  </si>
  <si>
    <t>ศ22102</t>
  </si>
  <si>
    <t>ศ23102</t>
  </si>
  <si>
    <t>แบบสำรวจอัตรากำลังครูผู้สอน_กลุ่มสาระการเรียนรู้การงานอาชีพ</t>
  </si>
  <si>
    <t>มิสกัญญาพัชร์</t>
  </si>
  <si>
    <t>ม.วิชาญ</t>
  </si>
  <si>
    <t>ม.สุเมธ</t>
  </si>
  <si>
    <t>ครู ม.ต้น 2 คน (มิสกัญญาพัชร์ ม.วิชาญ)</t>
  </si>
  <si>
    <t>(ม.พชร จันทร์ศิริ)</t>
  </si>
  <si>
    <t>หมายเหตุ จัด 2 ชั่วโมงติด เข้าห้องปฏิบัติการ</t>
  </si>
  <si>
    <t>หัวหน้ากลุ่มสาระการเรียนรู้การงานอาชีพ</t>
  </si>
  <si>
    <t>แบบสำรวจอัตรากำลังครูผู้สอน_กลุ่มสาระการเรียนรู้ภาษาต่างประเทศ</t>
  </si>
  <si>
    <t>อ21101</t>
  </si>
  <si>
    <t>ม.ฐาณัฏฐ์</t>
  </si>
  <si>
    <t>ราชพุฒิ</t>
  </si>
  <si>
    <t>มิสสิริวรรณ</t>
  </si>
  <si>
    <t>ม.อนุรักษ์</t>
  </si>
  <si>
    <t>ม.ปรัชญา</t>
  </si>
  <si>
    <t>พูนผล</t>
  </si>
  <si>
    <t>ม.นนทพัทธ์</t>
  </si>
  <si>
    <t>รุ่งวิชานิวัฒน์</t>
  </si>
  <si>
    <t>ชูจันทร์</t>
  </si>
  <si>
    <t>ม.กรัณย์ภัฎ</t>
  </si>
  <si>
    <t>เสียงเสนาะ</t>
  </si>
  <si>
    <t>ฉิมมุจฉา</t>
  </si>
  <si>
    <t>ครู ม.ต้น : 4 คน</t>
  </si>
  <si>
    <t>(มิสลภัสนันท์ จันทน์โรจน์)</t>
  </si>
  <si>
    <t>หัวหน้ากลุ่มสาระการเรียนรู้ภาษาต่างประเทศ</t>
  </si>
  <si>
    <t>แบบสำรวจอัตรากำลังครูผู้สอน_กลุ่มสาระการเรียนรู้ภาษาต่างประเทศ (ภาษาจีน)</t>
  </si>
  <si>
    <t>มิสเบญจรัตน์</t>
  </si>
  <si>
    <t>อมรพฤกษ์ชัย</t>
  </si>
  <si>
    <t>มิสปรารถนา</t>
  </si>
  <si>
    <t>ดาระดาษ</t>
  </si>
  <si>
    <t>Chi&amp;Eng</t>
  </si>
  <si>
    <t>ม.อัฐพร</t>
  </si>
  <si>
    <t>เนตรพรหม</t>
  </si>
  <si>
    <t>แบบสำรวจอัตรากำลังครูผู้สอน_กลุ่มสาระการเรียนรู้ภาษาต่างประเทศ_ENS</t>
  </si>
  <si>
    <t>M.1</t>
  </si>
  <si>
    <t>EN20201-2</t>
  </si>
  <si>
    <t>Supplemental English 1-2</t>
  </si>
  <si>
    <t>Mr.Ahmed Choudhury</t>
  </si>
  <si>
    <t>Mr.Laurence Grgurin</t>
  </si>
  <si>
    <t>M.2</t>
  </si>
  <si>
    <t>EN20203-4</t>
  </si>
  <si>
    <t>Supplemental English 3-4</t>
  </si>
  <si>
    <t>2/1-5,6(1)</t>
  </si>
  <si>
    <t>Mr.Costas Milan Cortez</t>
  </si>
  <si>
    <t>M.3</t>
  </si>
  <si>
    <t>EN20205-6</t>
  </si>
  <si>
    <t>Supplemental English 5-6</t>
  </si>
  <si>
    <t>3/1,5-8</t>
  </si>
  <si>
    <t>Mr.Brendan Shusterman</t>
  </si>
  <si>
    <t>Mr.Logan Chase</t>
  </si>
  <si>
    <t>แบบสำรวจอัตรากำลังครูผู้สอน_กลุ่มสาระการเรียนรู้ภาษาต่างประเทศ_BELL</t>
  </si>
  <si>
    <t>EN20221-2</t>
  </si>
  <si>
    <t>English Bell 1-2</t>
  </si>
  <si>
    <t>1/6,7</t>
  </si>
  <si>
    <t>Eric Markowitz</t>
  </si>
  <si>
    <t>Patrick Grundy</t>
  </si>
  <si>
    <t>Benjamin Lloyd</t>
  </si>
  <si>
    <t>Zachary Maloney</t>
  </si>
  <si>
    <t>EN20223-4</t>
  </si>
  <si>
    <t>English Bell 3-4</t>
  </si>
  <si>
    <t>2/7,8</t>
  </si>
  <si>
    <t>EN20225-6</t>
  </si>
  <si>
    <t>English Bell 5-6</t>
  </si>
  <si>
    <t>3/6,7,8</t>
  </si>
  <si>
    <t>Christopher Reese</t>
  </si>
  <si>
    <t>David Hynes</t>
  </si>
  <si>
    <t>Michael Chammen</t>
  </si>
  <si>
    <t>แบบสำรวจอัตรากำลังครูผู้สอน_งานแนะแนว</t>
  </si>
  <si>
    <t>ภาคเรียนที่ 1-2</t>
  </si>
  <si>
    <t>ม.สรพงษ์</t>
  </si>
  <si>
    <t>ภูเขาทอง</t>
  </si>
  <si>
    <t>มิสศรีประภา</t>
  </si>
  <si>
    <t>ไชยานนท์</t>
  </si>
  <si>
    <t>มิสอาทิตยา</t>
  </si>
  <si>
    <t>มิสปฐมา</t>
  </si>
  <si>
    <t>มิสสุภาวดี เหลี่ยวเจริญ</t>
  </si>
  <si>
    <t>ม.สรพงษ์,มิสศรีประภา</t>
  </si>
  <si>
    <t>หัวหน้างานแนะแนว</t>
  </si>
  <si>
    <t>Assumption College</t>
  </si>
  <si>
    <t>Class</t>
  </si>
  <si>
    <t>S.Code</t>
  </si>
  <si>
    <t>Subjects</t>
  </si>
  <si>
    <t>Credit</t>
  </si>
  <si>
    <t>H/W</t>
  </si>
  <si>
    <t>StudyRoom/TotalHours</t>
  </si>
  <si>
    <t>Teachers</t>
  </si>
  <si>
    <t>Total H/P</t>
  </si>
  <si>
    <t>Remark</t>
  </si>
  <si>
    <t>StudyRoom</t>
  </si>
  <si>
    <t>Hours</t>
  </si>
  <si>
    <t xml:space="preserve">Number: Teaching Room </t>
  </si>
  <si>
    <t>1/6</t>
  </si>
  <si>
    <t>3/3</t>
  </si>
  <si>
    <t>3/4</t>
  </si>
  <si>
    <t>มิสณัฏยาวดี</t>
  </si>
  <si>
    <t>หิรัญกาญจน์</t>
  </si>
  <si>
    <t>มิสวิมลรัตน์</t>
  </si>
  <si>
    <t>มากทรัพย์</t>
  </si>
  <si>
    <t>มิสรัศมี</t>
  </si>
  <si>
    <t>เลิศอารมย์</t>
  </si>
  <si>
    <t>ม.สมพงศ์</t>
  </si>
  <si>
    <t>สินศาสตร์</t>
  </si>
  <si>
    <t>มิสจิรภรณ์</t>
  </si>
  <si>
    <t>วีรธีรโชติ</t>
  </si>
  <si>
    <t>มิสเบ็ญจมาศ</t>
  </si>
  <si>
    <t>อุปพงษ์</t>
  </si>
  <si>
    <t>มิสพัศสรัญญ์</t>
  </si>
  <si>
    <t>วงค์เจริญ</t>
  </si>
  <si>
    <t>ม.กฤติพงษ์</t>
  </si>
  <si>
    <t>ม.วัฒนา</t>
  </si>
  <si>
    <t>เอี่ยมอินทร์</t>
  </si>
  <si>
    <t>Digital จัด3ชม.ติดกัน</t>
  </si>
  <si>
    <t>crossword 1h</t>
  </si>
  <si>
    <t>Proposal Staffing Filipino Teacher  Semester 1-2  Academic Year 2023</t>
  </si>
  <si>
    <t>MA20201</t>
  </si>
  <si>
    <t>Universal Mathematics 1</t>
  </si>
  <si>
    <t>New Teacher</t>
  </si>
  <si>
    <t>Christina</t>
  </si>
  <si>
    <t>MA20203</t>
  </si>
  <si>
    <t>Universal Mathematics 3</t>
  </si>
  <si>
    <t>Mr. Delfin Solidarios</t>
  </si>
  <si>
    <t>MA20205</t>
  </si>
  <si>
    <t>Universal Mathematics 5</t>
  </si>
  <si>
    <t>Delfin</t>
  </si>
  <si>
    <t>M.4</t>
  </si>
  <si>
    <t>MA30101</t>
  </si>
  <si>
    <t>Foundation Mathematics 1</t>
  </si>
  <si>
    <t>4/1-8</t>
  </si>
  <si>
    <t>MA30219</t>
  </si>
  <si>
    <t>SAT Math Basic 1</t>
  </si>
  <si>
    <t>4/6-7</t>
  </si>
  <si>
    <t>Ms. Maria Christina Rezon</t>
  </si>
  <si>
    <t>M.5</t>
  </si>
  <si>
    <t>MA30103</t>
  </si>
  <si>
    <t>Foundation Mathematics 3</t>
  </si>
  <si>
    <t>5/1-8</t>
  </si>
  <si>
    <t>MA30221</t>
  </si>
  <si>
    <t>SAT Math Basic 3</t>
  </si>
  <si>
    <t>5/7-8</t>
  </si>
  <si>
    <t>M.6</t>
  </si>
  <si>
    <t>MA30229</t>
  </si>
  <si>
    <t>Mathematics For SAT 1</t>
  </si>
  <si>
    <t>6/7-8</t>
  </si>
  <si>
    <t>ST20201</t>
  </si>
  <si>
    <t>Universal Science 1</t>
  </si>
  <si>
    <t>Mr. William Fariolan</t>
  </si>
  <si>
    <t>ST20203</t>
  </si>
  <si>
    <t>Universal Science 3</t>
  </si>
  <si>
    <t>New teacher</t>
  </si>
  <si>
    <t>ST20205</t>
  </si>
  <si>
    <t>Universal Science 5</t>
  </si>
  <si>
    <t>New tearcher</t>
  </si>
  <si>
    <t>ST30101</t>
  </si>
  <si>
    <t>Foundation Physics</t>
  </si>
  <si>
    <t>Mr. Fredirick Caliguiran</t>
  </si>
  <si>
    <t>ST30102</t>
  </si>
  <si>
    <t>Foundation Chemistry</t>
  </si>
  <si>
    <t>4/1-5</t>
  </si>
  <si>
    <t>ST30103</t>
  </si>
  <si>
    <t>Foundation Biology</t>
  </si>
  <si>
    <t>ST30104</t>
  </si>
  <si>
    <t>Foundation Earth, Stars and Universe</t>
  </si>
  <si>
    <t>SO20201</t>
  </si>
  <si>
    <t>Universal Social 1</t>
  </si>
  <si>
    <t>Mr. Elliesper Torayno</t>
  </si>
  <si>
    <t>SO20203</t>
  </si>
  <si>
    <t>Universal Social 3</t>
  </si>
  <si>
    <t xml:space="preserve">Ms. Gloria Dales Fernandez </t>
  </si>
  <si>
    <t>SO20205</t>
  </si>
  <si>
    <t>Universal Social 5</t>
  </si>
  <si>
    <t>SO30103</t>
  </si>
  <si>
    <t>Foundation Social Studies, Religion and Culture 3</t>
  </si>
  <si>
    <t>MA20202</t>
  </si>
  <si>
    <t>Universal Mathematics 2</t>
  </si>
  <si>
    <t>MA20204</t>
  </si>
  <si>
    <t>Universal Mathematics 4</t>
  </si>
  <si>
    <t>MA20206</t>
  </si>
  <si>
    <t>Universal Mathematics 6</t>
  </si>
  <si>
    <t>MA30102</t>
  </si>
  <si>
    <t>Foundation Mathematics 2</t>
  </si>
  <si>
    <t>MA30220</t>
  </si>
  <si>
    <t>SAT Math Basic 2</t>
  </si>
  <si>
    <t>MA30104</t>
  </si>
  <si>
    <t>Foundation Mathematics 4</t>
  </si>
  <si>
    <t>MA30222</t>
  </si>
  <si>
    <t>SAT Math Basic 4</t>
  </si>
  <si>
    <t>MA30230</t>
  </si>
  <si>
    <t>Mathematics For SAT 2</t>
  </si>
  <si>
    <t>ST20202</t>
  </si>
  <si>
    <t>Universal Science 2</t>
  </si>
  <si>
    <t>ST20204</t>
  </si>
  <si>
    <t>Universal Science 4</t>
  </si>
  <si>
    <t>ST20206</t>
  </si>
  <si>
    <t>Universal Science 6</t>
  </si>
  <si>
    <t>4/6-8</t>
  </si>
  <si>
    <t>SO30104</t>
  </si>
  <si>
    <t>Foundation Social Studies, Religion and Culture 4</t>
  </si>
  <si>
    <t>สังคมสากล ม.1-3 ครูฟิลิปินส์(สอน)</t>
  </si>
  <si>
    <t>ทานกระโทก</t>
  </si>
  <si>
    <t>อันธพันธ์</t>
  </si>
  <si>
    <t>สุดแสง</t>
  </si>
  <si>
    <t>(มิสฐิติพร ม.กฤษดา ม.คณาคร มิสกอบกาญจน์ ครูภาษาไทย 1)</t>
  </si>
  <si>
    <t>1/2,4,6,8</t>
  </si>
  <si>
    <t>2/2,4,5,6,8</t>
  </si>
  <si>
    <t>EP-M.2/2,3</t>
  </si>
  <si>
    <t>1/1,3,4,6</t>
  </si>
  <si>
    <t>1/2,5,7,8</t>
  </si>
  <si>
    <t>1/2,3</t>
  </si>
  <si>
    <t>2/1,4,8</t>
  </si>
  <si>
    <t>2/2,3,5,6,7</t>
  </si>
  <si>
    <t>2/2,3</t>
  </si>
  <si>
    <t>3/1,4,5,6,7</t>
  </si>
  <si>
    <t>3/3,8</t>
  </si>
  <si>
    <t>3/2,3,8</t>
  </si>
  <si>
    <t>ใช้ภาษาอังกฤษเป็นสื่อ</t>
  </si>
  <si>
    <t>1/1,7</t>
  </si>
  <si>
    <t>1/5,8</t>
  </si>
  <si>
    <t>2/1,3,5,7</t>
  </si>
  <si>
    <t>2/2,4,6,8</t>
  </si>
  <si>
    <t>3/1,3,6</t>
  </si>
  <si>
    <t>3/4,7</t>
  </si>
  <si>
    <t>3/2,3</t>
  </si>
  <si>
    <t>1/5</t>
  </si>
  <si>
    <t>2/4</t>
  </si>
  <si>
    <t>2/5</t>
  </si>
  <si>
    <t>ช่วยสอน</t>
  </si>
  <si>
    <t>1/1-8,EP-M.1/1-2</t>
  </si>
  <si>
    <t>ง30222</t>
  </si>
  <si>
    <t>ง30221</t>
  </si>
  <si>
    <t>อ30105</t>
  </si>
  <si>
    <t>อ30106</t>
  </si>
  <si>
    <t>จ30202</t>
  </si>
  <si>
    <t>4/8</t>
  </si>
  <si>
    <t>EN20202</t>
  </si>
  <si>
    <t>EN20204</t>
  </si>
  <si>
    <t>EN20206</t>
  </si>
  <si>
    <t>EN20201</t>
  </si>
  <si>
    <t>EN20203</t>
  </si>
  <si>
    <t>EN20205</t>
  </si>
  <si>
    <t>อัตรากำลังครูผู้สอน_กลุ่มสาระการเรียนรู้ภาษาต่างประเทศ_ENS</t>
  </si>
  <si>
    <t>Mr.Christopher Reese</t>
  </si>
  <si>
    <t>Mr.Benjamin Lloyd</t>
  </si>
  <si>
    <t>Mr.Eric Markowitz</t>
  </si>
  <si>
    <t>Mr.Patrick Grundy</t>
  </si>
  <si>
    <t>Mr.Zachary Maloney</t>
  </si>
  <si>
    <t>Mr.David Hynes</t>
  </si>
  <si>
    <t>Mr.Michael Chammen</t>
  </si>
  <si>
    <t>EN20226</t>
  </si>
  <si>
    <t>EN20222</t>
  </si>
  <si>
    <t>EN20224</t>
  </si>
  <si>
    <t>EN20225</t>
  </si>
  <si>
    <t>EN20221</t>
  </si>
  <si>
    <t>EN20223</t>
  </si>
  <si>
    <t>อัตรากำลังครูผู้สอน ปีการศึกษา 2566_กลุ่มสาระการเรียนรู้คณิตศาสตร์</t>
  </si>
  <si>
    <t>อัตรากำลังครูผู้สอน ปีการศึกษา 2566_กลุ่มสาระการเรียนรู้ภาษาไทย</t>
  </si>
  <si>
    <t>2/1,3,7,EP-M.2/1</t>
  </si>
  <si>
    <t>ศ23104</t>
  </si>
  <si>
    <t>ม.ภูริพันธ์</t>
  </si>
  <si>
    <t>โชติหิรัญธนนนท์</t>
  </si>
  <si>
    <t>ภาคเรียนที่ 1 ปรับ 9/3/66</t>
  </si>
  <si>
    <t>M5/7-8(4)ง20222</t>
  </si>
  <si>
    <t>(ดนตรี นาฏศิล์ ทัศนศิลป์)</t>
  </si>
  <si>
    <t>(ดนตรี  ทัศนศิลป์)</t>
  </si>
  <si>
    <t>1/4-6</t>
  </si>
  <si>
    <t>1/4,5,6</t>
  </si>
  <si>
    <t>1/4 นร.ครึ่งห้อง</t>
  </si>
  <si>
    <r>
      <t>[มิสพัชรีย์ ม.วาชรัตน์ มิสนิสาชล มิสสุภัตรา มิสชิดชนก ม.นิวัช] ไม่นั</t>
    </r>
    <r>
      <rPr>
        <u/>
        <sz val="10"/>
        <color theme="1"/>
        <rFont val="TH SarabunPSK"/>
        <family val="2"/>
      </rPr>
      <t>บ ชม.สากล</t>
    </r>
  </si>
  <si>
    <t xml:space="preserve">1/1 ครูไทย 1 ฟิลิปินส์ 1 | 1/2-8 ครูไทยสอน 1  และเข้าคู่ครูฟิลิปินส์ 1 </t>
  </si>
  <si>
    <t xml:space="preserve">2/1 ครูไทย 1 ฟิลิปินส์ 1 | 2/2-8 ครูไทยสอน 1  และเข้าคู่ครูฟิลิปินส์ 1 </t>
  </si>
  <si>
    <t xml:space="preserve">3/1 ครูไทย 1 ฟิลิปินส์ 1 | 3/2-8 ครูไทยสอน 1  และเข้าคู่ครูฟิลิปินส์ 1 </t>
  </si>
  <si>
    <t>แบบสำรวจอัตรากำลังครูผู้สอน_ กลุ่มสาระการเรียนรู้สังคมศึกษา ศาสนาและวัฒนธรรม  ปีการศึกษา 2566</t>
  </si>
  <si>
    <t>Sci&amp;Math,Digital,Chi&amp;Eng</t>
  </si>
  <si>
    <t>Sci-Math,Digital,Chi-Eng</t>
  </si>
  <si>
    <t>(ช่วยสอน) ห้อง3/5จัดตรงกับเน้นจีน/Ens</t>
  </si>
  <si>
    <t>Gif,Bell</t>
  </si>
  <si>
    <t>Sci-Math,Chi-Eng</t>
  </si>
  <si>
    <t>เจริญมงคลลการ</t>
  </si>
  <si>
    <t>เจริญมงคลการ</t>
  </si>
  <si>
    <t>(มิสสุปรียา เอกอินทร์)</t>
  </si>
  <si>
    <t>หัวหน้ากลุ่มสาระการเรียนรู้สังคมศึกษา ศาสนาและวัฒนธรรม</t>
  </si>
  <si>
    <t>1/1,7,8</t>
  </si>
  <si>
    <t>1/2,3,4,5,6</t>
  </si>
  <si>
    <t>ภาคเรียนที่ 1(23/3/66)</t>
  </si>
  <si>
    <t>ภาคเรียนที่ 2 (23/3/66)</t>
  </si>
  <si>
    <t>ครู ม.ต้น 6 คน (ม.นันทวัจน์ ม.เชี่ยวชาญ ม.อภิรัตน์ ม.ภูริพันธ์ ม.อภิชาติ ม.สนั่น)</t>
  </si>
  <si>
    <t>(มิสนงลักษณ์ ม.วีรพันธ์ มิสพูนธิวา ม.ศุภกิตติ มิสศิริวรรณ ครูคณิต 1 ครูคณิต 2)</t>
  </si>
  <si>
    <t>1/2</t>
  </si>
  <si>
    <t>EP-M.2/1,2</t>
  </si>
  <si>
    <t>1/3,4,6,8</t>
  </si>
  <si>
    <t>1/5,7</t>
  </si>
  <si>
    <t>2/2,4,8</t>
  </si>
  <si>
    <t>2/3,7</t>
  </si>
  <si>
    <t>2/5,6</t>
  </si>
  <si>
    <t>ว30252</t>
  </si>
  <si>
    <t>3/5,6</t>
  </si>
  <si>
    <t>1/3,4</t>
  </si>
  <si>
    <t>2/2,3,4,5</t>
  </si>
  <si>
    <t>2/1,2,3,4,5,6</t>
  </si>
  <si>
    <t>5/7,8</t>
  </si>
  <si>
    <t>1/1,2,3,4,5,6</t>
  </si>
  <si>
    <t>1/7,8</t>
  </si>
  <si>
    <t>New ENS1</t>
  </si>
  <si>
    <t>3/1,2,3</t>
  </si>
  <si>
    <t>3/3,4,5</t>
  </si>
  <si>
    <t>2/1,2,3,4,5</t>
  </si>
  <si>
    <t>3/1,2</t>
  </si>
  <si>
    <t>1/4,5</t>
  </si>
  <si>
    <t>สาระการเรียนรู้เพิ่มเติม *</t>
  </si>
  <si>
    <t>ครู ม.ต้น 5 คน (มิสพัชรีย์ มิสนิสาชล ม.วาชรัตน์ มิสสุภัตรา มิสชิดชนก)</t>
  </si>
  <si>
    <t>ห้องที่สอน</t>
  </si>
  <si>
    <t>ชั่วโมงสอน</t>
  </si>
  <si>
    <t>รวมชั่วโมงสอน</t>
  </si>
  <si>
    <t>ชมรม</t>
  </si>
  <si>
    <t>รวมชั่วโมงทั้งหมด</t>
  </si>
  <si>
    <t>ผู้อำนวยการโรงเรียนอัสสัมชัญ</t>
  </si>
  <si>
    <t>ทั้งนี้ตั้งแต่วันที่ 1 พฤษภาคม 2566 ถึง 30 เมษายน 2567</t>
  </si>
  <si>
    <t>ศูนย์ภาษา Bell</t>
  </si>
  <si>
    <t>M4/6-8(6) ง30221</t>
  </si>
  <si>
    <t>4/6,7,8</t>
  </si>
  <si>
    <t>หัวหน้าระดับชั้น ม.1</t>
  </si>
  <si>
    <t>หัวหน้าระดับชั้น ม.3</t>
  </si>
  <si>
    <t>ผู้ช่วยหัวหน้าระดับชั้น ม.1</t>
  </si>
  <si>
    <t>ครูประจำชั้น ม.1/1</t>
  </si>
  <si>
    <t>ครูประจำชั้น ม.2/2</t>
  </si>
  <si>
    <t>ครูผู้ช่วยประจำชั้น ม.1/1</t>
  </si>
  <si>
    <t>ครูผู้ช่วยประจำชั้น ม.3/3</t>
  </si>
  <si>
    <t>ครูผู้ช่วยประจำชั้น ม.2/2</t>
  </si>
  <si>
    <t>ครูประจำชั้น ม.1/2</t>
  </si>
  <si>
    <t>ครูผู้ช่วยประจำชั้น ม.1/2</t>
  </si>
  <si>
    <t>ครูประจำชั้น ม.1/3</t>
  </si>
  <si>
    <t>ครูผู้ช่วยประจำชั้น ม.1/3</t>
  </si>
  <si>
    <t>ครูประจำชั้น ม.1/4</t>
  </si>
  <si>
    <t>ครูผู้ช่วยประจำชั้น ม.1/4</t>
  </si>
  <si>
    <t>ครูประจำชั้น ม.1/5</t>
  </si>
  <si>
    <t>ครูผู้ช่วยประจำชั้น ม.1/5</t>
  </si>
  <si>
    <t>ครูผู้ช่วยประจำชั้น ม.2/3</t>
  </si>
  <si>
    <t>ครูผู้ช่วยประจำชั้น ม.2/8</t>
  </si>
  <si>
    <t>ครูประจำชั้น ม.1/6</t>
  </si>
  <si>
    <t>ครูผู้ช่วยประจำชั้น ม.1/6</t>
  </si>
  <si>
    <t>ครูประจำชั้น ม.1/7</t>
  </si>
  <si>
    <t>ครูผู้ช่วยประจำชั้น ม.1/7</t>
  </si>
  <si>
    <t>ครูผู้ช่วยประจำชั้น ม.3/7</t>
  </si>
  <si>
    <t>ครูประจำชั้น ม.1/8</t>
  </si>
  <si>
    <t>ครูประจำชั้น ม.3/8</t>
  </si>
  <si>
    <t>ครูผู้ช่วยประจำชั้น ม.1/8</t>
  </si>
  <si>
    <t>หัวหน้าระดับชั้น ม.2</t>
  </si>
  <si>
    <t>ผู้ช่วยหัวหน้าระดับชั้น ม.2</t>
  </si>
  <si>
    <t xml:space="preserve">ใช้ห้องปฏิบัติการ </t>
  </si>
  <si>
    <t>ครูผู้ช่วยประจำชั้น ม.2/1</t>
  </si>
  <si>
    <t>ครูประจำชั้น ม.2/1</t>
  </si>
  <si>
    <t>ครูประจำชั้น ม.2/3</t>
  </si>
  <si>
    <t>ครูประจำชั้น ม.3/3</t>
  </si>
  <si>
    <t>ครูประจำชั้น ม.2/4</t>
  </si>
  <si>
    <t>ครูผู้ช่วยประจำชั้น ม.2/4</t>
  </si>
  <si>
    <t>ครูประจำชั้น ม.2/5</t>
  </si>
  <si>
    <t>ครูผู้ช่วยประจำชั้น ม.2/5</t>
  </si>
  <si>
    <t>ครูประจำชั้น ม.2/6</t>
  </si>
  <si>
    <t>ครูผู้ช่วยประจำชั้น ม.2/6</t>
  </si>
  <si>
    <t>ครูประจำชั้น ม.2/7</t>
  </si>
  <si>
    <t>ครูผู้ช่วยประจำชั้น ม.2/7</t>
  </si>
  <si>
    <t>ครูประจำชั้น ม.2/8</t>
  </si>
  <si>
    <t>ครูผู้ช่วยประจำชั้น ม.3/6</t>
  </si>
  <si>
    <t>ผู้ช่วยหัวหน้าระดับชั้น ม.3</t>
  </si>
  <si>
    <t>ครูประจำชั้น ม.3/1</t>
  </si>
  <si>
    <t>ครูประจำชั้น ม.3/2</t>
  </si>
  <si>
    <t>ครูผู้ช่วยประจำชั้น ม.3/1</t>
  </si>
  <si>
    <t>ครูผู้ช่วยประจำชั้น ม.3/2</t>
  </si>
  <si>
    <t>ครูประจำชั้น ม.3/4</t>
  </si>
  <si>
    <t>ครูผู้ช่วยประจำชั้น ม.3/4</t>
  </si>
  <si>
    <t>ครูประจำชั้น ม.3/5</t>
  </si>
  <si>
    <t>ครูผู้ช่วยประจำชั้น ม.3/5</t>
  </si>
  <si>
    <t>ครูประจำชั้น ม.3/6</t>
  </si>
  <si>
    <t>ครูประจำชั้น ม.3/7</t>
  </si>
  <si>
    <t>ครูผู้ช่วยประจำชั้น ม.3/8</t>
  </si>
  <si>
    <t>3/1,3,5,6,7</t>
  </si>
  <si>
    <t>3/2,5,7</t>
  </si>
  <si>
    <t>3/4,8</t>
  </si>
  <si>
    <t>[ครูคณิต1 ครูคณิต2  มิสพูนธิวา ม.วีรพันธ์ ม.ศุภกิตติ มิสนงค์ลักษณ์ มิสศิริวรรณ]</t>
  </si>
  <si>
    <t>ครู ม.ต้น 9 คน (ม.สมพงศ์ มิสณัฏยาวดี มิสวิมลรัตน์ มิสพัศสรัญญ์ มิสเบ็ญจมาศ ม.วัฒนา มิสรัศมี มิสจิรภรณ์ ม.กฤติพงษ์ )</t>
  </si>
  <si>
    <t>โกมลอัศวเหมทร์</t>
  </si>
  <si>
    <t>เน้นฝึกปฏิบัติในห้องปฏิบัติการ</t>
  </si>
  <si>
    <t>มิสสุภาวดี</t>
  </si>
  <si>
    <t>เหลี่ยวเจริญ</t>
  </si>
  <si>
    <t>ม.อภิชาติ.</t>
  </si>
  <si>
    <t>กล้า</t>
  </si>
  <si>
    <t>โก้</t>
  </si>
  <si>
    <t>ประนุ</t>
  </si>
  <si>
    <t>M4</t>
  </si>
  <si>
    <t>M5</t>
  </si>
  <si>
    <t>M5=2</t>
  </si>
  <si>
    <t>M6</t>
  </si>
  <si>
    <t>M5=3</t>
  </si>
  <si>
    <t>EP-M.2/1</t>
  </si>
  <si>
    <t>5/8</t>
  </si>
  <si>
    <t>พ30209</t>
  </si>
  <si>
    <t>พ30211</t>
  </si>
  <si>
    <t>พ30213</t>
  </si>
  <si>
    <t>6/9</t>
  </si>
  <si>
    <t>EP-M.3/1</t>
  </si>
  <si>
    <t xml:space="preserve">ม.อภิชาติ </t>
  </si>
  <si>
    <t>พ30210</t>
  </si>
  <si>
    <t>พ30212</t>
  </si>
  <si>
    <t>ภาคเรียนที่ 1 (ปรับ 30/3/66)</t>
  </si>
  <si>
    <t>คุณธรรมจริยธรรม/STEM</t>
  </si>
  <si>
    <t>ลูกเสือ</t>
  </si>
  <si>
    <t>2/2,3,4</t>
  </si>
  <si>
    <t>จ30201</t>
  </si>
  <si>
    <t>ชีวะ</t>
  </si>
  <si>
    <t>เคมี,ชีวะะ</t>
  </si>
  <si>
    <t>ว22101</t>
  </si>
  <si>
    <t>Bell</t>
  </si>
  <si>
    <t xml:space="preserve"> 3/8</t>
  </si>
  <si>
    <t xml:space="preserve"> 3/7</t>
  </si>
  <si>
    <t xml:space="preserve"> 3/6</t>
  </si>
  <si>
    <t>Digital &amp; Chi-Eng</t>
  </si>
  <si>
    <t xml:space="preserve"> 3/5</t>
  </si>
  <si>
    <t>Digital</t>
  </si>
  <si>
    <t xml:space="preserve"> 3/4</t>
  </si>
  <si>
    <t xml:space="preserve"> 3/3</t>
  </si>
  <si>
    <t>ครูผู้ช่วย</t>
  </si>
  <si>
    <t>ครูประจำชั้น</t>
  </si>
  <si>
    <t>แผนการเรียน</t>
  </si>
  <si>
    <t>ชั้น/ห้อง</t>
  </si>
  <si>
    <t>ผู้ช่วยหัวหน้าระดับ ม.3 : ม.วิชาญ อันธพันธ์</t>
  </si>
  <si>
    <t>หัวหน้าระดับ ม.3 : ม.วัฒนา เอี่ยมอินทร์</t>
  </si>
  <si>
    <t xml:space="preserve"> 2/8</t>
  </si>
  <si>
    <t xml:space="preserve"> 2/7</t>
  </si>
  <si>
    <t>Chi-Eng</t>
  </si>
  <si>
    <t xml:space="preserve"> 2/6</t>
  </si>
  <si>
    <t xml:space="preserve"> 2/5</t>
  </si>
  <si>
    <t xml:space="preserve"> 2/4</t>
  </si>
  <si>
    <t xml:space="preserve"> 2/2</t>
  </si>
  <si>
    <t>ผู้ช่วยหัวหน้าระดับ ม.2 : ม.วาชรัตน์ ไทยอาริยะ</t>
  </si>
  <si>
    <t>หัวหน้าระดับ ม.2 : มิสพึงพิศ บุญชูเลิศรัตน์</t>
  </si>
  <si>
    <t xml:space="preserve"> 1/8</t>
  </si>
  <si>
    <t xml:space="preserve"> 1/7</t>
  </si>
  <si>
    <t xml:space="preserve"> 1/6</t>
  </si>
  <si>
    <t xml:space="preserve"> 1/5</t>
  </si>
  <si>
    <t>Sci&amp;Math, Digital</t>
  </si>
  <si>
    <t xml:space="preserve"> 1/4</t>
  </si>
  <si>
    <t xml:space="preserve"> 1/3</t>
  </si>
  <si>
    <t xml:space="preserve"> 1/2</t>
  </si>
  <si>
    <t>ผู้ช่วยหัวหน้าระดับ ม.1 :  ม.สมพงศ์ สินศาสตร์</t>
  </si>
  <si>
    <t>หัวหน้าระดับ ม.1 : ม.วรินทร จันสุปิน</t>
  </si>
  <si>
    <t>ผู้ช่วยหัวหน้าฝ่ายวิชาการ  :   มิสนงลักษณ์ สีนิลแท้</t>
  </si>
  <si>
    <t>หัวหน้าฝ่ายวิชาการ : มิสณัฎฐี เจริญเกียรติบวร</t>
  </si>
  <si>
    <t>หัวหน้าระดับ/ผู้ช่วยหัวหน้าระดับ/ครูประจำชั้น/ครูผู้ช่วยประจำชั้น  ระดับมัธยมศึกษาตอนต้น ปีการศึกษา 2566</t>
  </si>
  <si>
    <t>คำสั่งที่    /2566</t>
  </si>
  <si>
    <t>เรื่อง  แต่งตั้งครูผู้สอน ระดับชั้นมัธยมศึกษาปีที่ 1 - 3  ปีการศึกษา 2566</t>
  </si>
  <si>
    <t xml:space="preserve">                  เพื่อให้การดำเนินการจัดการเรียนการสอน  ประจำปีการศึกษา 2566   เป็นไปอย่างมีคุณภาพ  เกิดประสิทธิภาพและประสิทธิผล  ตามเป้าหมายของโรงเรียน  และสอดคล้องกับพระราชบัญญัติโรงเรียนเอกชน พุทธศักราช 2550 แก้ไขเพิ่มเติม (ฉบับที่ 2) พุทธศักราช 2554  จึงขอแต่งตั้งครูผู้สอน ระดับชั้นมัธยมศึกษาปีที่ 1 - 3 ปีการศึกษา 2566  ดังนี้  </t>
  </si>
  <si>
    <t>โฮมรูม/อบรม</t>
  </si>
  <si>
    <t>1/1-8,EP-M.1/1</t>
  </si>
  <si>
    <t>Sports</t>
  </si>
  <si>
    <t>ง21101+03</t>
  </si>
  <si>
    <t>ง22101+03</t>
  </si>
  <si>
    <t>6</t>
  </si>
  <si>
    <t>ง23101+03</t>
  </si>
  <si>
    <t>EP-M.1/2</t>
  </si>
  <si>
    <t>3/1-8,EP-M.3/2,3</t>
  </si>
  <si>
    <t>3/1-8,EP-M.3/1-3</t>
  </si>
  <si>
    <t xml:space="preserve">     1. ครูผู้สอนทุกท่านจะต้องส่งแผนการจัดการเรียนรู้ของภาคเรียนที่ 1 ภายในวันที่ 16 พฤษภาคม 2566</t>
  </si>
  <si>
    <t xml:space="preserve">     2. อาจมีการเปลี่ยนแปลงตามความเหมาะสม</t>
  </si>
  <si>
    <t>สั่ง ณ วันที่ 31 มีนาคม พ.ศ.2566</t>
  </si>
  <si>
    <t xml:space="preserve"> ( ภราดา ดร.อาวุธ  ศิลาเกษ )</t>
  </si>
  <si>
    <t>สุดแสน</t>
  </si>
  <si>
    <t>2/1-8,EP-M.2/3</t>
  </si>
  <si>
    <t>1/1-8, EP-M.1/1-2</t>
  </si>
  <si>
    <t>1/1,3,5,7,EP-M.1/1-2</t>
  </si>
  <si>
    <t>2/1-8,EP-M.2/1-3</t>
  </si>
  <si>
    <t>2/1-8,EP-M.2/2,3</t>
  </si>
  <si>
    <t>3/2,4,8,EP-M.3/1-3</t>
  </si>
  <si>
    <t>อัตรากำลังครูผู้สอน ปีการศึกษา 2566_กลุ่มสาระการเรียนรู้วิทยาศาสตร์และเทคโนโลยี</t>
  </si>
  <si>
    <t>อัตรากำลังครูผู้สอน ปีการศึกษา 2566_กลุ่มสาระการเรียนรู้สังคมศึกษา ศาสนาและวัฒนธรรม</t>
  </si>
  <si>
    <t>อัตรากำลังครูผู้สอน ปีการศึกษา 2566_กลุ่มสาระการเรียนรู้ภาษาต่างประเทศ</t>
  </si>
  <si>
    <t>อัตรากำลังครูผู้สอน ปีการศึกษา 2566_กลุ่มสาระการเรียนรู้สุขศึกษาและพลศึกษา</t>
  </si>
  <si>
    <t>อัตรากำลังครูผู้สอน ปีการศึกษา 2566_กลุ่มสาระการเรียนรู้ศิลปะ</t>
  </si>
  <si>
    <t>อัตรากำลังครูผู้สอน ปีการศึกษา 2566_กลุ่มสาระการเรียนรู้การงานอาชีพ</t>
  </si>
  <si>
    <t>อัตรากำลังครูผู้สอน ปีการศึกษา 2566_งานแนะแนว</t>
  </si>
  <si>
    <t>ชั่วโมงสอนเฉลี่ย</t>
  </si>
  <si>
    <t>อัตรากำลังครูผู้สอน ปีการศึกษา 2566_กลุ่มสาระการเรียนรู้ภาษาต่างประเทศ (จีน)</t>
  </si>
  <si>
    <t>อัตรากำลังครูผู้สอน ปีการศึกษา 2566_BELL</t>
  </si>
  <si>
    <t>Homeroom</t>
  </si>
  <si>
    <t>ม.1-3</t>
  </si>
  <si>
    <t>08.00-08.30</t>
  </si>
  <si>
    <t>08.30-09.20</t>
  </si>
  <si>
    <t>09.20-10.10</t>
  </si>
  <si>
    <t>10.20-11.10</t>
  </si>
  <si>
    <t>12.10-13.00</t>
  </si>
  <si>
    <t>13.00-13.50</t>
  </si>
  <si>
    <t>14.00-14.50</t>
  </si>
  <si>
    <t>14.50-15.40</t>
  </si>
  <si>
    <t>16.00-16.50</t>
  </si>
  <si>
    <t>ม.4-6</t>
  </si>
  <si>
    <t>11.10-12.00</t>
  </si>
  <si>
    <t>วันจันทร์</t>
  </si>
  <si>
    <t>วันอังคาร</t>
  </si>
  <si>
    <t>วันพุธ</t>
  </si>
  <si>
    <t>วันพฤหัสบดี</t>
  </si>
  <si>
    <t>วันศุกร์</t>
  </si>
  <si>
    <t>E1/2</t>
  </si>
  <si>
    <t>E1/1</t>
  </si>
  <si>
    <t>ลส/STEM</t>
  </si>
  <si>
    <t>คุณธรรม จริยธรรม</t>
  </si>
  <si>
    <t>ประชุม</t>
  </si>
  <si>
    <t>ชั่วโมงหมากล้อม</t>
  </si>
  <si>
    <t>ประชุมฝ่ายวิชาการ</t>
  </si>
  <si>
    <t>3/8</t>
  </si>
  <si>
    <t>2/8</t>
  </si>
  <si>
    <t>2/2</t>
  </si>
  <si>
    <t>2/7</t>
  </si>
  <si>
    <t>5/7</t>
  </si>
  <si>
    <t>5/6</t>
  </si>
  <si>
    <t>5/1</t>
  </si>
  <si>
    <t>5/3</t>
  </si>
  <si>
    <t>4/7</t>
  </si>
  <si>
    <t>5/2</t>
  </si>
  <si>
    <t>5/4</t>
  </si>
  <si>
    <t>5/5</t>
  </si>
  <si>
    <t>3/7</t>
  </si>
  <si>
    <t>3/6</t>
  </si>
  <si>
    <t>Mr.William Nilmao Fariolan</t>
  </si>
  <si>
    <t>4/4</t>
  </si>
  <si>
    <t>4/5</t>
  </si>
  <si>
    <t>4/1</t>
  </si>
  <si>
    <t>4/6</t>
  </si>
  <si>
    <t>4/3</t>
  </si>
  <si>
    <t>5Di</t>
  </si>
  <si>
    <t>4Di</t>
  </si>
  <si>
    <t>E3/1-3</t>
  </si>
  <si>
    <t>E3/2</t>
  </si>
  <si>
    <t>E3/3</t>
  </si>
  <si>
    <t>E3/1</t>
  </si>
  <si>
    <t>Mr.Laurence</t>
  </si>
  <si>
    <t>E2/3</t>
  </si>
  <si>
    <t>E2/2</t>
  </si>
  <si>
    <t>E2/1</t>
  </si>
  <si>
    <t>1/7</t>
  </si>
  <si>
    <t>1/3</t>
  </si>
  <si>
    <t>1/8</t>
  </si>
  <si>
    <t>1/4</t>
  </si>
  <si>
    <t>Mr.Delfin Jr. Rivera Solidarios</t>
  </si>
  <si>
    <t>2/1-8(8)3/1-8(8)</t>
  </si>
  <si>
    <t>ม.อภิชาติ</t>
  </si>
  <si>
    <t>5Chi</t>
  </si>
  <si>
    <t>6/5</t>
  </si>
  <si>
    <t>M.1-3</t>
  </si>
  <si>
    <t>M.4-6</t>
  </si>
  <si>
    <t>Monday</t>
  </si>
  <si>
    <t>Turesday</t>
  </si>
  <si>
    <t>Wednesday</t>
  </si>
  <si>
    <t>Thursday</t>
  </si>
  <si>
    <t>Friday</t>
  </si>
  <si>
    <t>2e</t>
  </si>
  <si>
    <t>6/4,5,6,7,8,9</t>
  </si>
  <si>
    <t>1/1346(12)1/2578E(4),1/2S(1)</t>
  </si>
  <si>
    <t>1/2578(12),1/1346E(4),1/34S(2)</t>
  </si>
  <si>
    <t>1/17(6)1/3468E(8)2/1ph(2)</t>
  </si>
  <si>
    <t>1/234(9)1/57E(4)1/234S(3)</t>
  </si>
  <si>
    <t>1/6(3)3/136(9)3/47E(4)</t>
  </si>
  <si>
    <t>1/178(6)1/56(6)1/23(2)</t>
  </si>
  <si>
    <t>1/2468(12),Ep2/23(6)</t>
  </si>
  <si>
    <t>2/137(9),EP2/1(3)</t>
  </si>
  <si>
    <t>2/24568(15)</t>
  </si>
  <si>
    <t>3/13567(15)</t>
  </si>
  <si>
    <t>3/248,EP3/123(18)</t>
  </si>
  <si>
    <t>1/1(4)3/2(3)3/14567E(5)3/3(1)</t>
  </si>
  <si>
    <t>2/148(9)2/23S(2)3/1(4)</t>
  </si>
  <si>
    <t>2/23567E(5)2/1(4)3/38(6)3/2S(1)</t>
  </si>
  <si>
    <t>2/23567(15)2/148E(3)</t>
  </si>
  <si>
    <t>3/14567(15)3/238E(3)</t>
  </si>
  <si>
    <t>1/58(6)1/1E(1)2E(2)1/1ph(2)3/1ph(2)</t>
  </si>
  <si>
    <t>1/1(1)2/1(2)3/1E(1)238E(6)3/1(2)</t>
  </si>
  <si>
    <t>2/2468(12)2/1E(1)37E(4)</t>
  </si>
  <si>
    <t>1/1(1)2/56E(4)2/23S(2)3/257(9)</t>
  </si>
  <si>
    <t>2/1357(12)2/248E(6)</t>
  </si>
  <si>
    <t>3/48(6)3/56E(4)3/23S(2)</t>
  </si>
  <si>
    <t>1/234(3)2/6(2)3/2345(8)3/235(3)</t>
  </si>
  <si>
    <t>1/178(6)1/456(9)2/236(3)</t>
  </si>
  <si>
    <t>2/23456(10)2/236(3)</t>
  </si>
  <si>
    <t>2/2345(8)2/45(6)3/4(3)</t>
  </si>
  <si>
    <t>3/2345(8)3/45(6)3/235(3)</t>
  </si>
  <si>
    <t>2/45(6)</t>
  </si>
  <si>
    <t>1/1-8,EP1/1(18)</t>
  </si>
  <si>
    <t>EP1/2(2)3/1-8(16)</t>
  </si>
  <si>
    <t>EP2/12(4)2/1-8EP2/1-3(11)</t>
  </si>
  <si>
    <t>2/1-8EP2/3(18)</t>
  </si>
  <si>
    <t>1/1357EP1/12(6)3/1-8(8)</t>
  </si>
  <si>
    <t>1/2468(4)</t>
  </si>
  <si>
    <t>1/1-8(8)EP1/2(1)4/8(2)</t>
  </si>
  <si>
    <t>1/1-8(8)EP1/1(1)4/8(2)</t>
  </si>
  <si>
    <t>2/1-8(8)EP2/1(1)4/8(2)</t>
  </si>
  <si>
    <t>2/1-8(8)EP2/23(2)5/8(2)</t>
  </si>
  <si>
    <t>3/1-8(8)EP3/1(1)5/8(2)6/9(1)</t>
  </si>
  <si>
    <t>3/1-8(8)EP3/23(2)5/8(2)</t>
  </si>
  <si>
    <t>E1/1-2</t>
  </si>
  <si>
    <t>E2/1-3</t>
  </si>
  <si>
    <t>1/234(3)2/178(3)5/78(4)</t>
  </si>
  <si>
    <t>1/56(4)3/1678(8)</t>
  </si>
  <si>
    <t>1/123456(12)1/78(6)</t>
  </si>
  <si>
    <t>1/56(2)2/1-8(16)</t>
  </si>
  <si>
    <t>1/1-8EP1/12(10)EP2/1-3(3)2/6(3)</t>
  </si>
  <si>
    <t>3/5(3)3/1-8EP3/1-3(11)4/8(2)</t>
  </si>
  <si>
    <t>ประชุมฝ่ายกิจการฯ</t>
  </si>
  <si>
    <t>ม.ต่อศักดิ์/ม.ทัพไทย</t>
  </si>
  <si>
    <t>1/1-4(4)</t>
  </si>
  <si>
    <t>2/1-8(8)</t>
  </si>
  <si>
    <t>ม.ฐาณัฎฐ์</t>
  </si>
  <si>
    <t>1/1,2,3,4</t>
  </si>
  <si>
    <t>2/1-5,7,8</t>
  </si>
  <si>
    <t>สิมะวัฒนา</t>
  </si>
  <si>
    <t>จันทร์เพ็ง</t>
  </si>
  <si>
    <t>2/1-5,7-8(7)</t>
  </si>
  <si>
    <t>คุณธรรมจริยธรรม</t>
  </si>
  <si>
    <t>1/1-8(8)5/1-8(8)</t>
  </si>
  <si>
    <t>1/2-6(10)2/1-5(10)</t>
  </si>
  <si>
    <t>1/1-6(12)3/3-5(6)</t>
  </si>
  <si>
    <t>2/1-6(12)3/1-3(6)</t>
  </si>
  <si>
    <t>3/1-2(4)4/1-7(14)</t>
  </si>
  <si>
    <t>มิสสุภาวดี มิสปฐมา มิสอาทิตยา</t>
  </si>
  <si>
    <t>2/15678(5)</t>
  </si>
  <si>
    <t>1/4Di</t>
  </si>
  <si>
    <t>3/45(4)</t>
  </si>
  <si>
    <t>7e</t>
  </si>
  <si>
    <t>1e</t>
  </si>
  <si>
    <t>6e</t>
  </si>
  <si>
    <t>4e</t>
  </si>
  <si>
    <t>5e</t>
  </si>
  <si>
    <t>3e</t>
  </si>
  <si>
    <t>8e</t>
  </si>
  <si>
    <t>4L</t>
  </si>
  <si>
    <t>8L</t>
  </si>
  <si>
    <t>1/6L</t>
  </si>
  <si>
    <t>3L</t>
  </si>
  <si>
    <t>1L</t>
  </si>
  <si>
    <t>6L</t>
  </si>
  <si>
    <t>1Ch</t>
  </si>
  <si>
    <t>2L</t>
  </si>
  <si>
    <t>7L</t>
  </si>
  <si>
    <t>5L</t>
  </si>
  <si>
    <t>1Ph</t>
  </si>
  <si>
    <t>7-8</t>
  </si>
  <si>
    <t>1-2</t>
  </si>
  <si>
    <t>5-6</t>
  </si>
  <si>
    <t>3-4</t>
  </si>
  <si>
    <t>1/1(2)|4/1-8(16)</t>
  </si>
  <si>
    <t xml:space="preserve">  </t>
  </si>
  <si>
    <t>4SM</t>
  </si>
  <si>
    <t>4/8Sp</t>
  </si>
  <si>
    <t>5/8Sp</t>
  </si>
  <si>
    <t>6/9Sp</t>
  </si>
  <si>
    <t>6/6</t>
  </si>
  <si>
    <t>6/8</t>
  </si>
  <si>
    <t>6/7</t>
  </si>
  <si>
    <t>1/1-8EP1/12(5)2/1-8E1-3(5)3/1-8E1-3(5)</t>
  </si>
  <si>
    <t>1/1-8E12(5)2/1-8E1-3(5)3/1-8E1-3(5)</t>
  </si>
  <si>
    <t>2/1-8E1-3(5)3/1-8E1-3(5)</t>
  </si>
  <si>
    <t>EP2/1-3(3),3/1-8(8),E1-3(3)</t>
  </si>
  <si>
    <t>1/1-8,E1-2(10)2/2-4(3)</t>
  </si>
  <si>
    <t>1/1357(12)E12(6)</t>
  </si>
  <si>
    <t>3/5-6</t>
  </si>
  <si>
    <t>3/7-8</t>
  </si>
  <si>
    <t>3/1-2</t>
  </si>
  <si>
    <t>3/3-4</t>
  </si>
  <si>
    <t>3/2S</t>
  </si>
  <si>
    <t>Meeting</t>
  </si>
  <si>
    <t>ม.ปารเมศ</t>
  </si>
  <si>
    <t>โมทองศรี</t>
  </si>
  <si>
    <t>มิสปภัสรา</t>
  </si>
  <si>
    <t>บัวบุนนาค</t>
  </si>
  <si>
    <t>มิสกฤษติญาใจ</t>
  </si>
  <si>
    <t>ขึ้นลือ</t>
  </si>
  <si>
    <t>มิสณัฐณิชา</t>
  </si>
  <si>
    <t>พิทักษ์รักษากุล</t>
  </si>
  <si>
    <t>ม.ภัทรวรรธน์</t>
  </si>
  <si>
    <t>สมานทอง</t>
  </si>
  <si>
    <t xml:space="preserve">ม.ภัทรวรรธน์  </t>
  </si>
  <si>
    <t>บัวบุญนาค</t>
  </si>
  <si>
    <t xml:space="preserve">มิสกฤษติญาใจ  </t>
  </si>
  <si>
    <t>ตารางสอน ม.1/1    แผนการเรียนวิทยาศาสตร์-คณิตศาสตร์ Gifted (Advanced Science &amp; Mathematics Program)</t>
  </si>
  <si>
    <t xml:space="preserve"> เวลา / ชั่วโมง</t>
  </si>
  <si>
    <t>จันทร์</t>
  </si>
  <si>
    <t>โฮมรูม</t>
  </si>
  <si>
    <t>ว21101</t>
  </si>
  <si>
    <t>อ20201</t>
  </si>
  <si>
    <t>มิสณัฎยาวดี</t>
  </si>
  <si>
    <t>อังคาร</t>
  </si>
  <si>
    <t>ว20201</t>
  </si>
  <si>
    <t>Mr.William</t>
  </si>
  <si>
    <t>พุธ</t>
  </si>
  <si>
    <t>ว21101 (Lab)</t>
  </si>
  <si>
    <t>สังคมศึกษาฯ พื้นฐาน 1</t>
  </si>
  <si>
    <t>พฤหัสบดี</t>
  </si>
  <si>
    <t>ลูกเสือ/STEM</t>
  </si>
  <si>
    <t>คณิตศาสาตร์สากล 1</t>
  </si>
  <si>
    <t>ศุกร์</t>
  </si>
  <si>
    <t>ครูประจำชั้น :  มิสณัฎยาวดี หิรัญกาญจน์</t>
  </si>
  <si>
    <t>ครูประจำชั้น :  มิสวิมลรัตน์ มากทรัพย์</t>
  </si>
  <si>
    <t>ครูประจำชั้น : ม.วีรพันธ์ รัตนะวัน</t>
  </si>
  <si>
    <t>ครูผู้ช่วยประจำชั้น : ม.นันทวัจน์ สุวรรณาพิสิทธิ์</t>
  </si>
  <si>
    <t>ครูประจำชั้น : มิสฐิติพร ธิราเพ็ชร</t>
  </si>
  <si>
    <t>ครูผู้ช่วยประจำชั้น : ม.อภิรัตน์ วิมานรัตน์</t>
  </si>
  <si>
    <t>ครูประจำชั้น : มิสเบญจรัตน์ อมรพฤกษ์ชัย</t>
  </si>
  <si>
    <t>ครูประจำชั้น : มิสพัชรีย์ ชุมสาชัย</t>
  </si>
  <si>
    <t>ครูประจำชั้น : มิสผกาวัลย์ แทบประสิทธิ์</t>
  </si>
  <si>
    <t>ตารางสอน ม.2/1    แผนการเรียนวิทยาศาสตร์-คณิตศาสตร์ Gifted (Advanced Science &amp; Mathematics Program)</t>
  </si>
  <si>
    <t>สังคมศึกษาฯพื้นฐาน 3</t>
  </si>
  <si>
    <t>Mr.Delfin</t>
  </si>
  <si>
    <t>ว22101 (Lab)</t>
  </si>
  <si>
    <t>Ms.Gloria</t>
  </si>
  <si>
    <t>ว20215 (ชีววิทยา)</t>
  </si>
  <si>
    <t>คอมพิวเตอร์</t>
  </si>
  <si>
    <t>เพื่อการศึกษา 3</t>
  </si>
  <si>
    <t>ครูผู้ช่วยประจำชั้น : ม.ทัพไทย หลักศิลากุล</t>
  </si>
  <si>
    <t>ว20233 การออกแบบเว็บไซต์</t>
  </si>
  <si>
    <t>ครูประจำชั้น : มิสกอบกาญจน์ สุทธิชน</t>
  </si>
  <si>
    <t>ครูผู้ช่วยประจำชั้น :  ม.อภิชาติ โชติเนตร</t>
  </si>
  <si>
    <t>ครูผู้ช่วยประจำชั้น : ม.เชี่ยวชาญ แพรขุนทด</t>
  </si>
  <si>
    <t>ตารางสอน ม.3/1    แผนการเรียนวิทยาศาสตร์-คณิตศาสตร์ Gifted (Advanced Science &amp; Mathematics Program)</t>
  </si>
  <si>
    <t>ว20217 (ฟิสิกส์)</t>
  </si>
  <si>
    <t>สังคมศึกษาฯ พื้นฐาน 5</t>
  </si>
  <si>
    <t>มิสมัลลิกา/ม.ต่อศักดิ์</t>
  </si>
  <si>
    <t>ม.ทัพไทย/ม.ศรัณย์</t>
  </si>
  <si>
    <t>ว20217 (เคมี)</t>
  </si>
  <si>
    <t>ว23101 (Lab)</t>
  </si>
  <si>
    <t>ว20217 (ชีววิทยา)</t>
  </si>
  <si>
    <t>ครูประจำชั้น : มิสจิรภรณ์ วีรธีรโชติ</t>
  </si>
  <si>
    <t>ครูประจำชั้น : มิสศิริวรรณ อัมพรจรัสแสง</t>
  </si>
  <si>
    <t>ครูประจำชั้น : มิสรัศมี เลิศอารมย์</t>
  </si>
  <si>
    <t>ครูผู้ช่วยประจำชั้น :  มิสสิริวรรณ ฉิมมุจฉา</t>
  </si>
  <si>
    <t>ครูผู้ช่วยประจำชั้น :  มิสสุภัตรา วรรณุลัย</t>
  </si>
  <si>
    <t>ครูประจำชั้น :  มิสชิดชนก เจริญมงคลการ</t>
  </si>
  <si>
    <t>ครูประจำชั้น :  มิสมัลลิกา หนบรรเลง</t>
  </si>
  <si>
    <t>3SM</t>
  </si>
  <si>
    <t>2SM</t>
  </si>
  <si>
    <t>1Ea</t>
  </si>
  <si>
    <t>6/1</t>
  </si>
  <si>
    <t>Ms.Arnelita M.Canas</t>
  </si>
  <si>
    <t>1/3-4</t>
  </si>
  <si>
    <t>1/1-2</t>
  </si>
  <si>
    <t>1/5-6</t>
  </si>
  <si>
    <t>1Bi</t>
  </si>
  <si>
    <t>1ส</t>
  </si>
  <si>
    <t>8อ</t>
  </si>
  <si>
    <t>7อ</t>
  </si>
  <si>
    <t>5ป</t>
  </si>
  <si>
    <t>6ป</t>
  </si>
  <si>
    <t>2/5-6</t>
  </si>
  <si>
    <t>2/3-4</t>
  </si>
  <si>
    <t>2/1-2</t>
  </si>
  <si>
    <t>ครูผู้ช่วยประจำชั้น : ม.สรพงษ์ ภูเขาทอง</t>
  </si>
  <si>
    <t>ครูผู้ช่วยประจำชั้น : ม.ปารเมศ โมทองศรี</t>
  </si>
  <si>
    <t>ครูประจำชั้น : มิสนงค์ลักษณ์ จูเมือง</t>
  </si>
  <si>
    <t>ครูผู้ช่วยประจำชั้น : มิสณัฐณิชา พิทักษ์รักษากุล</t>
  </si>
  <si>
    <t xml:space="preserve">ตารางสอน ม.1/4           แผนการเรียน Science &amp; Mathematics  Program   และ   แผนการเรียน Digital &amp; Technology Program </t>
  </si>
  <si>
    <t>ครูผู้ช่วยประจำชั้น :  ม.พิธิวัฒน์ อะทะพรม</t>
  </si>
  <si>
    <t>ครูประจำชั้น : ม.ต่อศักดิ์ เขียวสะอาด</t>
  </si>
  <si>
    <t>ครูประจำชั้น : มิสพูนธิวา ลาปะ</t>
  </si>
  <si>
    <t>ครูผู้ช่วยประจำชั้น : ม.วาชรัตน์ ไทยอาริยะ</t>
  </si>
  <si>
    <t>ครูประจำชั้น :  มิสพัศสรัญญ์ วงค์เจริญ</t>
  </si>
  <si>
    <t>ครูประจำชั้น :  ม.ศุภกิตติ ช่อไสว</t>
  </si>
  <si>
    <t>ครูผู้ช่วยประจำชั้น : ม.กฤติพงษ์ โกมลอัศวเหมทร์</t>
  </si>
  <si>
    <t>ครูประจำชั้น :  มิสเบ็ญจมาศ อุปพงษ์</t>
  </si>
  <si>
    <t>ครูผู้ช่วยประจำชั้น :  ม.อนุรักษ์ ชูจันทร์</t>
  </si>
  <si>
    <t>ครูประจำชั้น :  มิสนิสาชล จันทร์คงฉาย</t>
  </si>
  <si>
    <t>ครูผู้ช่วยประจำชั้น :  มิสภัทรวรรธน์ สมานทอง</t>
  </si>
  <si>
    <t>ครูผู้ช่วยประจำชั้น :  ม.ภูริพันธ์ โชติหิรัญธนนนท์</t>
  </si>
  <si>
    <t>ครูผู้ช่วยประจำชั้น :  ม.ศรัณย์ สีนิลแท้</t>
  </si>
  <si>
    <t>ครูประจำชั้น :  มิสกัญญาพัชร์ ทานกระโทก</t>
  </si>
  <si>
    <t>ครูผู้ช่วยประจำชั้น : มิสประภัสรา บัวบุญนาค</t>
  </si>
  <si>
    <t>ครูผู้ช่วยประจำชั้น : ม.สนั่น อ้นเกตุ</t>
  </si>
  <si>
    <t>ครูประจำชั้น :  มิสปราณิสา อ่ำทอง</t>
  </si>
  <si>
    <t>ครูผู้ช่วยประจำชั้น :  ม.กฤษดา สุดสาคร</t>
  </si>
  <si>
    <t>ครูผู้ช่วยประจำชั้น :  มิสศรีประภา ไชยานนท์</t>
  </si>
  <si>
    <t>ครูประจำชั้น : ม.กรัณย์ภัฎ เสียงเสนาะ</t>
  </si>
  <si>
    <t>ครูผู้ช่วยประจำชั้น :  มิสกฤษติญาใจ ขึ้นลือ</t>
  </si>
  <si>
    <t>ครูประจำชั้น : ม.คณาคร อนันตวงศ์</t>
  </si>
  <si>
    <t>ครูผู้ช่วยประจำชั้น : ม.อัฐพร เนตรพรหม</t>
  </si>
  <si>
    <t>Ms.Aarnelita</t>
  </si>
  <si>
    <t>Mr.Costas</t>
  </si>
  <si>
    <t>Mr.Logan</t>
  </si>
  <si>
    <t>มิสปราณิสา / มิสณัฐณิชา</t>
  </si>
  <si>
    <t>ว30255</t>
  </si>
  <si>
    <t>โครงงานคอมพิวเตอร์ 5</t>
  </si>
  <si>
    <t>Ms.Anelita</t>
  </si>
  <si>
    <t>ว20235 การพัฒนาแอพพลิเคชั่น (นร.แผน Digital)</t>
  </si>
  <si>
    <t>รหัสวิชา ว20235 การพัฒนาแอพพลิเคชั่น และ จ20217 บทสนทนาพื้นฐาน 1 _สำหรับแผนการเรียน Digital &amp; Technology Program</t>
  </si>
  <si>
    <t>รหัสวิชา ว20255 โครงงานคอมพิวเตอร์ 1 และ จ20205 ภาษาจีน 5_สำหรับแผนการเรียน Chinese-English Program</t>
  </si>
  <si>
    <t>มิสปราณิสา / ม.ภัทรวรรธน์</t>
  </si>
  <si>
    <t>ว20235 การพัฒนาแอพพลิเคชั่น</t>
  </si>
  <si>
    <t>Mr.Ahmed</t>
  </si>
  <si>
    <t>Mr.Christopher Mr.David Mr.Michael Mr.Eric</t>
  </si>
  <si>
    <t>ม.วรินทร / ม.พิธิวัฒน์</t>
  </si>
  <si>
    <t>Mr.Elliesper</t>
  </si>
  <si>
    <t>ม.ต่อศักดิ์ ม.ทัพไทย</t>
  </si>
  <si>
    <t>Mr.Brenden</t>
  </si>
  <si>
    <t>มิสณัฐณิชา/ม.วรินทร</t>
  </si>
  <si>
    <t>ว20231 การออกแบบกราฟฟิก (นร.แผน Digital)</t>
  </si>
  <si>
    <t>ม.พิธิวัฒน์ / ม.วรินทร</t>
  </si>
  <si>
    <t>ว20221 วิทย์ฯเพิ่มเติม 1</t>
  </si>
  <si>
    <t xml:space="preserve"> มิสวิมลรัตน์</t>
  </si>
  <si>
    <t xml:space="preserve"> (นร.แผน Sci&amp;Math)</t>
  </si>
  <si>
    <t>ค20221 คณิตฯเพิ่มเติม 1</t>
  </si>
  <si>
    <t>Mr.Eric Mr.Patrick Mr.Benjamin Mr.Zachary</t>
  </si>
  <si>
    <t>1/5Di</t>
  </si>
  <si>
    <t>1/6Di</t>
  </si>
  <si>
    <t>E2/1Hi</t>
  </si>
  <si>
    <t>E2/2Hi</t>
  </si>
  <si>
    <t>E2/3Hi</t>
  </si>
  <si>
    <t>1/1-8(8)3/1-8(8)4/1-8(8)</t>
  </si>
  <si>
    <t>2/1-8(8)4/67(2)5/1-8(8)5/78(2)6/78(2)</t>
  </si>
  <si>
    <t>E4/1</t>
  </si>
  <si>
    <t>E4/2</t>
  </si>
  <si>
    <t>ม.ศรัณย์ มิสมัลลิกา</t>
  </si>
  <si>
    <t>Ms.Christina</t>
  </si>
  <si>
    <t>มิสพึงพิศ / ม.ภัทรวรรธน์</t>
  </si>
  <si>
    <t>ม.พิธิวัฒน์ / มิสพึงพิศ</t>
  </si>
  <si>
    <t>มิสพึงพิศ / มิสณัฐณิชา</t>
  </si>
  <si>
    <t>ม.ภัทรวรรธน์ / มิสเสาวภา</t>
  </si>
  <si>
    <t>Mr.Patrick Mr.Bnjamin Mr.Zachary</t>
  </si>
  <si>
    <t xml:space="preserve"> Ms.Christina 3/5/66</t>
  </si>
  <si>
    <t>1/1-8(8)4/1-4(4)</t>
  </si>
  <si>
    <t>Mr.Federick</t>
  </si>
  <si>
    <t>ภาคเรียนที่ 1        ปีการศึกษา 2566       เริ่มใช้วันที่ 16 พฤษภาคม พ.ศ.2566</t>
  </si>
  <si>
    <t>ตารางสอน ม.2/4           แผนการเรียน Digital &amp; Technology Program       ภาคเรียนที่ 1        ปีการศึกษา 2566       เริ่มใช้วันที่ 16 พฤษภาคม พ.ศ.2566</t>
  </si>
  <si>
    <t>ตารางสอน ม.2/7           แผนการเรียน Bell English Program         ภาคเรียนที่ 1        ปีการศึกษา 2566       เริ่มใช้วันที่ 16 พฤษภาคม พ.ศ.2566</t>
  </si>
  <si>
    <t>ตารางสอน ม.3/2           แผนการเรียน Science &amp; Mathematics  Program          ภาคเรียนที่ 1           ปีการศึกษา 2566      เริ่มใช้วันที่ 16 พฤษภาคม พ.ศ.2566</t>
  </si>
  <si>
    <t>ตารางสอน ม.3/3           แผนการเรียน Science &amp; Mathematics  Program          ภาคเรียนที่ 1           ปีการศึกษา 2566      เริ่มใช้วันที่ 16 พฤษภาคม พ.ศ.2566</t>
  </si>
  <si>
    <t>ตารางสอน ม.3/4           แผนการเรียน Digital &amp; Technology Program       ภาคเรียนที่ 1           ปีการศึกษา 2566      เริ่มใช้วันที่ 16 พฤษภาคม พ.ศ.2566</t>
  </si>
  <si>
    <t>ตารางสอน ม.3/5           แผนการเรียน Digital &amp; Technology Program และ Chinese-English Program         ภาคเรียนที่ 1           ปีการศึกษา 2566        เริ่มใช้วันที่ 16 พฤษภาคม พ.ศ.2566</t>
  </si>
  <si>
    <t>ตารางสอน ม.3/8           แผนการเรียน Bell English Program          ภาคเรียนที่ 1           ปีการศึกษา 2566       เริ่มใช้วันที่ 16 พฤษภาคม พ.ศ.2566</t>
  </si>
  <si>
    <t>ภาคเรียนที่ 1           ปีการศึกษา 2566        เริ่มใช้วันที่ 16 พฤษภาคม พ.ศ.2566</t>
  </si>
  <si>
    <t>ตารางสอน ม.1/5           แผนการเรียน Digital &amp; Technology Program       ภาคเรียนที่ 1           ปีการศึกษา 2566        เริ่มใช้วันที่ 16 พฤษภาคม พ.ศ.2566</t>
  </si>
  <si>
    <t>ตารางสอน ม.1/6           แผนการเรียน Digital &amp; Technology Program      ภาคเรียนที่ 1           ปีการศึกษา 2566        เริ่มใช้วันที่ 16 พฤษภาคม พ.ศ.2566</t>
  </si>
  <si>
    <t>ตารางสอน ม.1/8           แผนการเรียน Bell English Program          ภาคเรียนที่ 1           ปีการศึกษา 2566        เริ่มใช้วันที่ 16 พฤษภาคม พ.ศ.2566</t>
  </si>
  <si>
    <t xml:space="preserve"> (ฟิสิกส์)</t>
  </si>
  <si>
    <t>(เคมี)</t>
  </si>
  <si>
    <t>(ชีววิทยา)</t>
  </si>
  <si>
    <t>Mr.Fredirick</t>
  </si>
  <si>
    <t xml:space="preserve"> (เคมี)</t>
  </si>
  <si>
    <t>อ20205 ภาษาอังกฤษเพิ่มเติม 5 (นร.แผน Digital)  Mr.Ahmed</t>
  </si>
  <si>
    <t>ภาคเรียนที่ 1           ปีการศึกษา 2566         เริ่มใช้วันที่ 16 พฤษภาคม พ.ศ.2566</t>
  </si>
  <si>
    <t>ม.วรินทร จันสุปิน</t>
  </si>
  <si>
    <t>ประชุมกลุ่มสาระ</t>
  </si>
  <si>
    <t>ม.สมพงศ์ สินศาสตร์</t>
  </si>
  <si>
    <t>1/5  Lab</t>
  </si>
  <si>
    <t>1/8 Lab</t>
  </si>
  <si>
    <t>มิสฐิติพร ธิราเพ็ชร</t>
  </si>
  <si>
    <t>EP-M.1/1</t>
  </si>
  <si>
    <t>ม.ปารเมศ โมทองศรี</t>
  </si>
  <si>
    <t>EP-M.2/3</t>
  </si>
  <si>
    <t>EP-M.2/2</t>
  </si>
  <si>
    <t>มิสนงค์ลักษณ์ จูเมือง</t>
  </si>
  <si>
    <t>ม.วีรพันธ์ รัตนะวัน</t>
  </si>
  <si>
    <t>มิสณัฏยาวดี หิรัญกาญจน์</t>
  </si>
  <si>
    <t>1/1 Lab</t>
  </si>
  <si>
    <t>1/7 Lab</t>
  </si>
  <si>
    <t>1/2 Lab</t>
  </si>
  <si>
    <t>1/3 Lab</t>
  </si>
  <si>
    <t>1/4 Lab</t>
  </si>
  <si>
    <t>ม.พิธิวัฒน์ อะทะพรม</t>
  </si>
  <si>
    <t>มิสวิมลรัตน์ มากทรัพย์</t>
  </si>
  <si>
    <t>มิสณัฐณิชา พิทักษ์รักษากุล</t>
  </si>
  <si>
    <t>มิสพัชรีย์ ชุมสาชัย</t>
  </si>
  <si>
    <t>ม.นันทวัจน์ สุวรรณาพิสิทธิ์</t>
  </si>
  <si>
    <t>ม.เชี่ยวชาญ แพรขุนทด</t>
  </si>
  <si>
    <t>ม.ต่อศักดิ์ เขียวสะอาด</t>
  </si>
  <si>
    <t>ม.ทัพไทย หลักศิลากุล</t>
  </si>
  <si>
    <t>ประชุมงานแนะแนว</t>
  </si>
  <si>
    <t>มิสเบญจรัตน์ อมรพฤกษ์ชัย</t>
  </si>
  <si>
    <t>ม.สรพงษ์ ภูเขาทอง</t>
  </si>
  <si>
    <t>ม.วาชรัตน์ ไทยอาริยะ</t>
  </si>
  <si>
    <t>มิสผกาวัลย์ แทบประสิทธิ์</t>
  </si>
  <si>
    <t>ประชุมฝ่ายวิชาการ 9.20-12.00</t>
  </si>
  <si>
    <t>ประชุมฝ่ายกิจการนักเรียน 9.20-12.00</t>
  </si>
  <si>
    <t>มิสกอบกาญจน์ สุทธิชน</t>
  </si>
  <si>
    <t>มิสพูนธิวา ลาปะ</t>
  </si>
  <si>
    <t>ม.ศุภกิตติ ช่อไสว</t>
  </si>
  <si>
    <t>มิสปภัสรา บัวบุนนาค</t>
  </si>
  <si>
    <t>มิสเบ็ญจมาศ อุปพงษ์</t>
  </si>
  <si>
    <t>2/1 Lab</t>
  </si>
  <si>
    <t>2/3 Lab</t>
  </si>
  <si>
    <t>2/5 Lab</t>
  </si>
  <si>
    <t>2/7 Lab</t>
  </si>
  <si>
    <t>มิสพัศสรัญญ์ วงค์เจริญ</t>
  </si>
  <si>
    <t>2/2 Lab</t>
  </si>
  <si>
    <t>2/4 Lab</t>
  </si>
  <si>
    <t>2/6 Lab</t>
  </si>
  <si>
    <t>2/8 Lab</t>
  </si>
  <si>
    <t>ม.กฤติพงษ์ โกมลอัศวเหมทร์</t>
  </si>
  <si>
    <t>3/2 Lab</t>
  </si>
  <si>
    <t>3/7 Lab</t>
  </si>
  <si>
    <t>3/5 Lab</t>
  </si>
  <si>
    <t>มิสนิสาชล จันทร์คงฉาย</t>
  </si>
  <si>
    <t>ม.อภิรัตน์ วิมานรัตน์</t>
  </si>
  <si>
    <t>มิสพึงพิศ บุญชูเลิศรัตน์</t>
  </si>
  <si>
    <t>ม.ภูริพันธ์ โชติหิรัญธนนนท์</t>
  </si>
  <si>
    <t>ม.ศรัณย์ สีนิลแท้</t>
  </si>
  <si>
    <t>มิสกัญญาพัชร์ ทานกระโทก</t>
  </si>
  <si>
    <t>ง21101, ง21103</t>
  </si>
  <si>
    <t>ง22101, ง22103</t>
  </si>
  <si>
    <t>ม.อนุรักษ์ ชูจันทร์</t>
  </si>
  <si>
    <t>ม.วัฒนา เอี่ยมอินทร์</t>
  </si>
  <si>
    <t>3/4 Lab</t>
  </si>
  <si>
    <t>3/8 Lab</t>
  </si>
  <si>
    <t>ม.วิชาญ อันธพันธ์</t>
  </si>
  <si>
    <t>ง23101, ง23103</t>
  </si>
  <si>
    <t>ม.คณาคร อนันตวงศ์</t>
  </si>
  <si>
    <t>ม.กฤษดา สุดสาคร</t>
  </si>
  <si>
    <t>EP-M.3/3</t>
  </si>
  <si>
    <t>EP-M.3/2</t>
  </si>
  <si>
    <t>มิสศิริวรรณ อัมพรจรัสแสง</t>
  </si>
  <si>
    <t>มิสกฤษติญาใจ ขึ้นลือ</t>
  </si>
  <si>
    <t>มิสจิรภรณ์ วีรธีรโชติ</t>
  </si>
  <si>
    <t>1/1 Ch</t>
  </si>
  <si>
    <t>2/1 Ch</t>
  </si>
  <si>
    <t>2/1 Bi</t>
  </si>
  <si>
    <t>3/1Ch</t>
  </si>
  <si>
    <t>3/1Bi</t>
  </si>
  <si>
    <t>มิสรัศมี เลิศอารมย์</t>
  </si>
  <si>
    <t>3/6 Lab</t>
  </si>
  <si>
    <t>1/6 Lab</t>
  </si>
  <si>
    <t>3/3 Lab</t>
  </si>
  <si>
    <t>3/1 Lab</t>
  </si>
  <si>
    <t>มิสปราณิสา อ่ำทอง</t>
  </si>
  <si>
    <t>ม.ภัทรวรรธน์ สมานทอง</t>
  </si>
  <si>
    <t>รหัสวิชา ว23103 ช่วยสอน</t>
  </si>
  <si>
    <t>รหัสวิชา ว21103 ช่วยสอน</t>
  </si>
  <si>
    <t>รหัสวิชา ว22103 ช่วยสอน และ รหัสวิชา ว20235 ช่วยสอน</t>
  </si>
  <si>
    <t>รหัสวิชา ว20253 ช่วยสอน</t>
  </si>
  <si>
    <t>รหัสวิชา ว20255 ช่วยสอน</t>
  </si>
  <si>
    <t>มิสชิดชนก เจริญมงคลการ</t>
  </si>
  <si>
    <t>มิสสุภัตรา วรรณุลัย</t>
  </si>
  <si>
    <t>ม.สนั่น อ้นเกตุ</t>
  </si>
  <si>
    <t>ม.อภิชาติ  โชติเนตร</t>
  </si>
  <si>
    <t>มิสมัลลิกา หนบรรเลง</t>
  </si>
  <si>
    <t>ม.กรัณย์ภัฎ เสียงเสนาะ</t>
  </si>
  <si>
    <t>มิสสิริวรรณ ฉิมมุจฉา</t>
  </si>
  <si>
    <t>ม.อัฐพร เนตรพรหม</t>
  </si>
  <si>
    <t>[อ, ศ 3/5 จ20205 นร.แผน Chinese-English Program]  และ [พฤ. 3/5 จ20217  นร.แผน Digital Program]</t>
  </si>
  <si>
    <t>มิสศรีประภา ไชยานนท์</t>
  </si>
  <si>
    <t>1/1 Bi</t>
  </si>
  <si>
    <t>1/1 Ph</t>
  </si>
  <si>
    <t>2/1 Ph</t>
  </si>
  <si>
    <t>3/1 Ph</t>
  </si>
  <si>
    <t>รหัสวิชา ว20231   และ  รหัสวิชา ว20251 ช่วยสอน</t>
  </si>
  <si>
    <t>1/4 (นร.แผน Sci&amp;Math)  ว20251</t>
  </si>
  <si>
    <t>3/5 (นร.แผน Chi-Eng) ว20255</t>
  </si>
  <si>
    <t>Mr.Sean Charles Kelly</t>
  </si>
  <si>
    <t xml:space="preserve">Mr.Sean Charles </t>
  </si>
  <si>
    <t>อ20205 ภาษาอังกฤษเพิ่มเติม 5 (นร.แผน Chi-Eng) Mr.Laurence</t>
  </si>
  <si>
    <t>ว30255 โครงงานฯ  มิสณัฐณิชา/มิสปราณิสา (นร.แผน Chi-Eng)</t>
  </si>
  <si>
    <t>อ20205 ภาษาอังกฤษเพิ่มเติม 5  Mr.Laurence (นร.แผน Chi-Eng)</t>
  </si>
  <si>
    <t xml:space="preserve">  จ20217 การเขียนฯ 1   ม.อัฐพร (นร.แผน Digital)</t>
  </si>
  <si>
    <t>จ20205 ภาษาจีน 5 (นร.แผน Chi-Eng)</t>
  </si>
  <si>
    <t>(หมากล้อม)</t>
  </si>
  <si>
    <t>(Crossword)</t>
  </si>
  <si>
    <t>อ20201 Mr.Laurence ม.1/1-6 ใช้ห้องแยกเรียน 2 ชั้น 4 ตึก ฟ.ฮีแลร์</t>
  </si>
  <si>
    <t>อ20203 Mr.Sean Charles Kelly 2/1-5 ใช้ห้องแยกเรียน 3 ชั้น 4 ตึก ฟ.ฮีแลร์</t>
  </si>
  <si>
    <t>ห้องแยกเรียน 2  ชั้น 4 ตึก ฟ.ฮีแลร์</t>
  </si>
  <si>
    <t>ห้องแยกเรียน 3  ชั้น 4 ตึก ฟ.ฮีแลร์</t>
  </si>
  <si>
    <t>Ms.Sean</t>
  </si>
  <si>
    <t>ชั่วโมง Crossword</t>
  </si>
  <si>
    <t>1) อ20201 Mr.Laurence ม.1/1-6 ใช้ห้องแยกเรียน 2 ชั้น 4 ตึก ฟ.ฮีแลร์</t>
  </si>
  <si>
    <t>2) อ20203 Mr.Sean Charles Kelly 2/1-5 ใช้ห้องแยกเรียน 3 ชั้น 4 ตึก ฟ.ฮีแลร์</t>
  </si>
  <si>
    <t>3) อ20205 Mr.Costas ม.3/1-3  ใช้ห้องแยกเรียน 3 ชั้น 4 และ Mr.Ahmed ม.3/4-5 ใช้ห้องแยกเรียน 2 ชั้น 4 ตึก ฟ.ฮีแลร์</t>
  </si>
  <si>
    <t>Schedule    Semester 1-2     Academic Year 2023</t>
  </si>
  <si>
    <t>MASTER M.1-3</t>
  </si>
  <si>
    <t>Date / Hour</t>
  </si>
  <si>
    <t>P8M1</t>
  </si>
  <si>
    <t>P8M2</t>
  </si>
  <si>
    <t>P8M3</t>
  </si>
  <si>
    <t>Scout m1</t>
  </si>
  <si>
    <t>Club</t>
  </si>
  <si>
    <t>Scout m2</t>
  </si>
  <si>
    <t>Scout m3</t>
  </si>
  <si>
    <t>Moral</t>
  </si>
  <si>
    <t>Remark :</t>
  </si>
  <si>
    <t>ว20251 คอมพิวเตอร์เพื่อการศึกษา 1</t>
  </si>
  <si>
    <t>ว20251 คอมพิวเตอร์ฯ 1</t>
  </si>
  <si>
    <t>อ20205 Mr.Costas ม.3/1-3  ใช้ห้องแยกเรียน 3 ชั้น 4 ตึก ฟ.ฮีแลร์</t>
  </si>
  <si>
    <t>อ20205 Mr.Ahmed ม.3/4-5 ใช้ห้องแยกเรียน 2 ชั้น 4 ตึก ฟ.ฮีแลร์</t>
  </si>
  <si>
    <t>3/5 จ20205</t>
  </si>
  <si>
    <t>นร.Chi-Eng</t>
  </si>
  <si>
    <t>3/5 จ20217</t>
  </si>
  <si>
    <t>นร.Digital</t>
  </si>
  <si>
    <t>ตารางห้องปฏิบัติการวิทยาศาสตร์ 1</t>
  </si>
  <si>
    <t>ตารางห้องปฏิบัติการวิทยาศาสตร์ 2</t>
  </si>
  <si>
    <t>3/1,6-8(4)6/1-9(9)</t>
  </si>
  <si>
    <t>6/4</t>
  </si>
  <si>
    <t>3/2-5(4)4/4-5(2)1-5(5)6-8(6)</t>
  </si>
  <si>
    <t>6/3</t>
  </si>
  <si>
    <t>6/2</t>
  </si>
  <si>
    <t>3/1-8(16)4(1)</t>
  </si>
  <si>
    <t xml:space="preserve">      จ20505 ภาษาจีน 5     (นร.Chi-Eng) ม.อัฐพร</t>
  </si>
  <si>
    <t>Mr.Delfin Solidarios 3/5/66</t>
  </si>
  <si>
    <t>(NewTeacher ม.อนุรักษ์ มิสสิริวรรณ ม.กรัณย์ภัฎ)</t>
  </si>
  <si>
    <t>ม.ปรัชญา (ลาออก)</t>
  </si>
  <si>
    <t>3/1-3,5-8</t>
  </si>
  <si>
    <t>6/1-9</t>
  </si>
  <si>
    <t>ม.ศุภชัย</t>
  </si>
  <si>
    <t>สังคะรินทร์</t>
  </si>
  <si>
    <t>ตารางห้องปฏิบัติการคอมพิวเตอร์ 1</t>
  </si>
  <si>
    <t>ตารางห้องปฏิบัติการคอมพิวเตอร์ 2</t>
  </si>
  <si>
    <t>ภาคเรียนที่ 1           ปีการศึกษา 2566</t>
  </si>
  <si>
    <t>ชั่วโมง Crossword ม.1-2</t>
  </si>
  <si>
    <t>ชั่วโมงหมากล้อม ม.1-2</t>
  </si>
  <si>
    <t>ตารางสอน ม.1/7           แผนการเรียน Bell English Program          ภาคเรียนที่ 1           ปีการศึกษา 2566        เริ่มใช้วันที่ 23 พฤษภาคม พ.ศ.2566</t>
  </si>
  <si>
    <t>ตารางสอน ม.2/2           แผนการเรียน Science &amp; Mathematics  Program          ภาคเรียนที่ 1        ปีการศึกษา 2566       เริ่มใช้วันที่ 23 พฤษภาคม พ.ศ.2566</t>
  </si>
  <si>
    <t>ตารางสอน ม.2/8           แผนการเรียน Bell English Program          ภาคเรียนที่ 1        ปีการศึกษา 2566       เริ่มใช้วันที่ 23 พฤษภาคม พ.ศ.2566</t>
  </si>
  <si>
    <t>ตารางสอน ม.2/3           แผนการเรียน Science &amp; Mathematics  Program          ภาคเรียนที่ 1        ปีการศึกษา 2566       เริ่มใช้วันที่ 23 พฤษภาคม พ.ศ.2566</t>
  </si>
  <si>
    <t>ตารางสอน ม.2/5           แผนการเรียน Digital &amp; Technology Program       ภาคเรียนที่ 1        ปีการศึกษา 2566       เริ่มใช้วันที่ 23 พฤษภาคม พ.ศ.2566</t>
  </si>
  <si>
    <t>ตารางสอน ม.2/6           แผนการเรียน Chinese-English Program          ภาคเรียนที่ 1        ปีการศึกษา 2566       เริ่มใช้วันที่ 23 พฤษภาคม พ.ศ.2566</t>
  </si>
  <si>
    <t>ตารางสอน ม.3/7           แผนการเรียน Bell English Program          ภาคเรียนที่ 1           ปีการศึกษา 2566      เริ่มใช้วันที่ 23 พฤษภาคม พ.ศ.2566</t>
  </si>
  <si>
    <t>ภาคเรียนที่ 1           ปีการศึกษา 2566         เริ่มใช้วันที่ 23 พฤษภาคม พ.ศ.2566</t>
  </si>
  <si>
    <t>ตารางสอน ม.3/6           แผนการเรียน Bell English Program          ภาคเรียนที่ 1           ปีการศึกษา 2566      เริ่มใช้วันที่ 23 พฤษภาคม พ.ศ.2566</t>
  </si>
  <si>
    <t xml:space="preserve">  - ปีการศึกษา 2566 ห้อง 1/4 มี 2 แผนการเรียน 1)  Science &amp; Mathematics Program   และ 2) Digital &amp; Technology Program</t>
  </si>
  <si>
    <t>ภาคเรียนที่ 1           ปีการศึกษา 2566         เริ่มใช้วันที่ 29 พฤษภาคม พ.ศ.2566</t>
  </si>
  <si>
    <t>Mr.Eric</t>
  </si>
  <si>
    <t>Mr.Michael</t>
  </si>
  <si>
    <t>1/78(10) 3/7(1)3/8(4)</t>
  </si>
  <si>
    <t>Mr.David</t>
  </si>
  <si>
    <t>Mr.Patrick</t>
  </si>
  <si>
    <t>2/78(10)3/6(4)</t>
  </si>
  <si>
    <t>Mr.Benjamin</t>
  </si>
  <si>
    <t>Mr.Zachary</t>
  </si>
  <si>
    <t>Mr.Chirstopher</t>
  </si>
  <si>
    <t>3/6(1)3/7(5)3/8(2)</t>
  </si>
  <si>
    <t>Mr.Issac</t>
  </si>
  <si>
    <t>Bell M.3  (Master)</t>
  </si>
  <si>
    <t>Bell M.1 (Master)</t>
  </si>
  <si>
    <t>3/6(2)3/7(1)3/8(4)</t>
  </si>
  <si>
    <t>1/78(10),3/7(3)</t>
  </si>
  <si>
    <t xml:space="preserve">ตารางสอนระดับชั้นมัธยมศึกษาปีที่ 1-3         ภาคเรียนที่ 1           ปีการศึกษา 2566 </t>
  </si>
  <si>
    <t>Bell M.2 (Master)</t>
  </si>
  <si>
    <t>ตารางสอนระดับชั้นมัธยมศึกษาปีที่ 1         ภาคเรียนที่ 1           ปีการศึกษา 2566          เริ่มใช้วันจันทร์ที่ 12 มิถุนายน พ.ศ.2566</t>
  </si>
  <si>
    <t>1/78(10)3/7(4)3/84)</t>
  </si>
  <si>
    <t>3/7810)3/7 (1)8(5)</t>
  </si>
  <si>
    <t>Mr.Daved</t>
  </si>
  <si>
    <t>1/78(10)3/6(1)3/7(4)3/8(4)</t>
  </si>
  <si>
    <t>ตารางสอนระดับชั้นมัธยมศึกษาปีที่ 2         ภาคเรียนที่ 1           ปีการศึกษา 2566         เริ่มใช้วันจันทร์ที่ 12 มิถุนายน พ.ศ.2566</t>
  </si>
  <si>
    <t>2/78(10)3/6(4)3/7(1)</t>
  </si>
  <si>
    <t>2/78(10)3/6(3)3/8(1)</t>
  </si>
  <si>
    <t>ตารางสอนระดับชั้นมัธยมศึกษาปีที่ 3         ภาคเรียนที่ 1           ปีการศึกษา 2566         เริ่มใช้วันจันทร์ที่ 12 มิถุนายน พ.ศ.2566</t>
  </si>
  <si>
    <t>Mr.Chris</t>
  </si>
  <si>
    <t>3/7810)3/7 (1)3/8(4)</t>
  </si>
  <si>
    <t>3/6(2)3/7(1)3/8(5)</t>
  </si>
  <si>
    <t>ตารางสอน ม.1/2           แผนการเรียน Science &amp; Mathematics  Program          ภาคเรียนที่ 1           ปีการศึกษา 2566        เริ่มใช้วันจันทร์ที่ 12 มิถุนายน พ.ศ.2566</t>
  </si>
  <si>
    <t>ตารางสอน ม.1/3           แผนการเรียน Science &amp; Mathematics  Program          ภาคเรียนที่ 1           ปีการศึกษา 2566       เริ่มใช้วันที่ จันทร์ที่ 12  มิถุนายน พ.ศ.2566</t>
  </si>
  <si>
    <t>ภาคเรียนที่ 1           ปีการศึกษา 2566         เริ่มใช้วันที่ 12 มิถุนายน พ.ศ.2566</t>
  </si>
  <si>
    <t xml:space="preserve">ม.กิตตินนท์ </t>
  </si>
  <si>
    <t>ม.กิตตินนท์</t>
  </si>
  <si>
    <t xml:space="preserve">ครูผู้ช่วยประจำชั้น : ม.กิตตินนท์ </t>
  </si>
  <si>
    <t>ม.กิตตินนท์ พรมสวัสดิ์</t>
  </si>
  <si>
    <t>ภาคเรียนที่ 1           ปีการศึกษา 2566         เริ่มใช้วันที่ 3 กรกฏาคม พ.ศ.2566</t>
  </si>
  <si>
    <t>โครงสร้างหลักสูตรชั้นมัธยมศึกษาปีที่ 1-3   ปีการศึกษา 2566</t>
  </si>
  <si>
    <r>
      <rPr>
        <b/>
        <u/>
        <sz val="11"/>
        <color indexed="8"/>
        <rFont val="CordiaUPC"/>
        <family val="2"/>
      </rPr>
      <t>สาระการเรียนรู้เพิ่มเติม</t>
    </r>
    <r>
      <rPr>
        <b/>
        <u/>
        <sz val="11"/>
        <color indexed="8"/>
        <rFont val="CordiaUPC"/>
        <family val="2"/>
      </rPr>
      <t xml:space="preserve"> *</t>
    </r>
  </si>
  <si>
    <t>โครงสร้างหลักสูตรชั้นมัธยมศึกษาตอนต้น   ปีการศึกษา 2566</t>
  </si>
  <si>
    <t>ชั้นมัธยมศึกษาปีที่ 1  Gifted Science &amp; Mathematics Program [108]</t>
  </si>
  <si>
    <t>ชั้นมัธยมศึกษาปีที่ 2-3  :  Gifted (Advanced Science &amp; Mathematics Program) [101]</t>
  </si>
  <si>
    <t>ชั้นมัธยมศึกษาปีที่ 1/1</t>
  </si>
  <si>
    <t>ชั้นมัธยมศึกษาปีที่ 2/1</t>
  </si>
  <si>
    <t>ชั้นมัธยมศึกษาปีที่ 3/1</t>
  </si>
  <si>
    <t>ชั้นมัธยมศึกษาปีที่ 1-3   :  Science &amp; Mathematics Program [103]</t>
  </si>
  <si>
    <t>ชั้นมัธยมศึกษาปีที่ 1/2-4</t>
  </si>
  <si>
    <t>ชั้นมัธยมศึกษาปีที่ 2/2-3</t>
  </si>
  <si>
    <t>ชั้นมัธยมศึกษาปีที่ 3/2-3</t>
  </si>
  <si>
    <t>ชั้นมัธยมศึกษาปีที่ 1-3   :  Digital &amp; Technology Program [105]</t>
  </si>
  <si>
    <t>ชั้นมัธยมศึกษาปีที่ 1/4-6</t>
  </si>
  <si>
    <t>ชั้นมัธยมศึกษาปีที่ 2/4-5</t>
  </si>
  <si>
    <t>ชั้นมัธยมศึกษาปีที่ 3/4-5</t>
  </si>
  <si>
    <t>ชั้นมัธยมศึกษาปีที่ 2-3   :  Chinese &amp; English Program [104]</t>
  </si>
  <si>
    <t>ชั้นมัธยมศึกษาปีที่ 2/6</t>
  </si>
  <si>
    <t>ชั้นมัธยมศึกษาปีที่ 3/5</t>
  </si>
  <si>
    <t>ชั้นมัธยมศึกษาปีที่ 1  :  Bell English Program [109]</t>
  </si>
  <si>
    <t>ชั้นมัธยมศึกษาปีที่ 2-3   :   Bell English Program [102]</t>
  </si>
  <si>
    <t>ชั้นมัธยมศึกษาปีที่ 1/7-8</t>
  </si>
  <si>
    <t>ชั้นมัธยมศึกษาปีที่ 2/7-8</t>
  </si>
  <si>
    <t>ชั้นมัธยมศึกษาปีที่ 3/6-8</t>
  </si>
  <si>
    <r>
      <t xml:space="preserve">   - </t>
    </r>
    <r>
      <rPr>
        <sz val="11"/>
        <color indexed="8"/>
        <rFont val="CordiaUPC"/>
        <family val="2"/>
      </rPr>
      <t>ลูกเสือ/STEM/บูรณาการกิจกรรม</t>
    </r>
  </si>
  <si>
    <r>
      <rPr>
        <sz val="11"/>
        <color indexed="8"/>
        <rFont val="CordiaUPC"/>
        <family val="2"/>
      </rPr>
      <t xml:space="preserve">   - ลูกเสือ/STEM/บูรณาการกิจกรรม</t>
    </r>
  </si>
  <si>
    <r>
      <t xml:space="preserve">   - ชมรม</t>
    </r>
    <r>
      <rPr>
        <sz val="11"/>
        <color rgb="FFFF0000"/>
        <rFont val="CordiaUPC"/>
        <family val="2"/>
      </rPr>
      <t>เชียร์และแปรอักษร</t>
    </r>
  </si>
  <si>
    <t>3) กิจกรรมเพื่อสังคมและสาธารณประโยชน์</t>
  </si>
  <si>
    <t>พรหมสวัสดิ์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</si>
</sst>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d/m"/>
  </numFmts>
  <fonts count="105" x14ac:knownFonts="1">
    <font>
      <sz val="14"/>
      <color rgb="FF000000"/>
      <name val="Cordia New"/>
      <scheme val="minor"/>
    </font>
    <font>
      <b/>
      <sz val="15"/>
      <color theme="1"/>
      <name val="CordiaUPC"/>
      <family val="2"/>
    </font>
    <font>
      <sz val="15"/>
      <color theme="1"/>
      <name val="CordiaUPC"/>
      <family val="2"/>
    </font>
    <font>
      <sz val="11"/>
      <color theme="1"/>
      <name val="CordiaUPC"/>
      <family val="2"/>
    </font>
    <font>
      <b/>
      <sz val="11"/>
      <color theme="1"/>
      <name val="CordiaUPC"/>
      <family val="2"/>
    </font>
    <font>
      <sz val="14"/>
      <name val="Cordia New"/>
      <family val="2"/>
    </font>
    <font>
      <b/>
      <u/>
      <sz val="11"/>
      <color theme="1"/>
      <name val="CordiaUPC"/>
      <family val="2"/>
    </font>
    <font>
      <sz val="9"/>
      <color theme="1"/>
      <name val="CordiaUPC"/>
      <family val="2"/>
    </font>
    <font>
      <b/>
      <sz val="14"/>
      <color theme="1"/>
      <name val="CordiaUPC"/>
      <family val="2"/>
    </font>
    <font>
      <sz val="8"/>
      <color theme="1"/>
      <name val="CordiaUPC"/>
      <family val="2"/>
    </font>
    <font>
      <sz val="16"/>
      <color theme="1"/>
      <name val="CordiaUPC"/>
      <family val="2"/>
    </font>
    <font>
      <sz val="11"/>
      <color rgb="FFFF0000"/>
      <name val="CordiaUPC"/>
      <family val="2"/>
    </font>
    <font>
      <sz val="14"/>
      <color theme="1"/>
      <name val="Cordia New"/>
      <family val="2"/>
    </font>
    <font>
      <sz val="14"/>
      <color rgb="FFFF0000"/>
      <name val="Cordia New"/>
      <family val="2"/>
    </font>
    <font>
      <sz val="14"/>
      <color rgb="FF000000"/>
      <name val="Cordia New"/>
      <family val="2"/>
    </font>
    <font>
      <sz val="14"/>
      <color rgb="FF000000"/>
      <name val="TH SarabunPSK"/>
      <family val="2"/>
    </font>
    <font>
      <sz val="12"/>
      <color rgb="FF000000"/>
      <name val="TH SarabunPSK"/>
      <family val="2"/>
    </font>
    <font>
      <b/>
      <sz val="12"/>
      <color rgb="FFFF0000"/>
      <name val="TH SarabunPSK"/>
      <family val="2"/>
    </font>
    <font>
      <sz val="12"/>
      <name val="TH SarabunPSK"/>
      <family val="2"/>
    </font>
    <font>
      <sz val="12"/>
      <color theme="1"/>
      <name val="TH SarabunPSK"/>
      <family val="2"/>
    </font>
    <font>
      <b/>
      <sz val="12"/>
      <name val="TH SarabunPSK"/>
      <family val="2"/>
    </font>
    <font>
      <sz val="12"/>
      <color rgb="FFFF0000"/>
      <name val="TH SarabunPSK"/>
      <family val="2"/>
    </font>
    <font>
      <sz val="10"/>
      <color rgb="FF000000"/>
      <name val="TH SarabunPSK"/>
      <family val="2"/>
    </font>
    <font>
      <b/>
      <sz val="12"/>
      <color theme="1"/>
      <name val="TH SarabunPSK"/>
      <family val="2"/>
    </font>
    <font>
      <sz val="8"/>
      <color theme="1"/>
      <name val="TH SarabunPSK"/>
      <family val="2"/>
    </font>
    <font>
      <b/>
      <sz val="8"/>
      <color theme="1"/>
      <name val="TH SarabunPSK"/>
      <family val="2"/>
    </font>
    <font>
      <sz val="14"/>
      <color theme="1"/>
      <name val="TH SarabunPSK"/>
      <family val="2"/>
    </font>
    <font>
      <sz val="9"/>
      <color theme="1"/>
      <name val="TH SarabunPSK"/>
      <family val="2"/>
    </font>
    <font>
      <sz val="9"/>
      <color rgb="FF000000"/>
      <name val="TH SarabunPSK"/>
      <family val="2"/>
    </font>
    <font>
      <sz val="14"/>
      <name val="TH SarabunPSK"/>
      <family val="2"/>
    </font>
    <font>
      <sz val="10"/>
      <color theme="1"/>
      <name val="TH SarabunPSK"/>
      <family val="2"/>
    </font>
    <font>
      <u/>
      <sz val="10"/>
      <color theme="1"/>
      <name val="TH SarabunPSK"/>
      <family val="2"/>
    </font>
    <font>
      <sz val="11"/>
      <color theme="1"/>
      <name val="TH SarabunPSK"/>
      <family val="2"/>
    </font>
    <font>
      <b/>
      <sz val="10"/>
      <color theme="1"/>
      <name val="TH SarabunPSK"/>
      <family val="2"/>
    </font>
    <font>
      <sz val="13"/>
      <color rgb="FF000000"/>
      <name val="TH SarabunPSK"/>
      <family val="2"/>
    </font>
    <font>
      <b/>
      <sz val="14"/>
      <color theme="1"/>
      <name val="TH SarabunPSK"/>
      <family val="2"/>
    </font>
    <font>
      <sz val="14"/>
      <color theme="1"/>
      <name val="Cordia New"/>
      <family val="2"/>
      <scheme val="minor"/>
    </font>
    <font>
      <sz val="10"/>
      <color rgb="FFFF0000"/>
      <name val="TH SarabunPSK"/>
      <family val="2"/>
    </font>
    <font>
      <b/>
      <sz val="10"/>
      <color rgb="FFFF0000"/>
      <name val="TH SarabunPSK"/>
      <family val="2"/>
    </font>
    <font>
      <sz val="10"/>
      <name val="TH SarabunPSK"/>
      <family val="2"/>
    </font>
    <font>
      <sz val="13"/>
      <name val="TH SarabunPSK"/>
      <family val="2"/>
    </font>
    <font>
      <sz val="8"/>
      <color theme="1"/>
      <name val="Cordia New"/>
      <family val="2"/>
      <scheme val="minor"/>
    </font>
    <font>
      <sz val="10"/>
      <name val="Arial"/>
      <family val="2"/>
    </font>
    <font>
      <sz val="8"/>
      <color rgb="FFFF0000"/>
      <name val="Cordia New"/>
      <family val="2"/>
      <scheme val="minor"/>
    </font>
    <font>
      <sz val="10"/>
      <color theme="1"/>
      <name val="Arial"/>
      <family val="2"/>
    </font>
    <font>
      <b/>
      <sz val="10"/>
      <name val="Arial"/>
      <family val="2"/>
    </font>
    <font>
      <b/>
      <sz val="8"/>
      <color rgb="FFFF0000"/>
      <name val="Cordia New"/>
      <family val="2"/>
      <scheme val="minor"/>
    </font>
    <font>
      <sz val="10"/>
      <color rgb="FFFF0000"/>
      <name val="Arial"/>
      <family val="2"/>
    </font>
    <font>
      <b/>
      <sz val="14"/>
      <name val="TH SarabunPSK"/>
      <family val="2"/>
    </font>
    <font>
      <sz val="9"/>
      <name val="TH SarabunPSK"/>
      <family val="2"/>
    </font>
    <font>
      <sz val="7"/>
      <name val="TH SarabunPSK"/>
      <family val="2"/>
    </font>
    <font>
      <sz val="6"/>
      <name val="TH SarabunPSK"/>
      <family val="2"/>
    </font>
    <font>
      <sz val="8"/>
      <name val="TH SarabunPSK"/>
      <family val="2"/>
    </font>
    <font>
      <b/>
      <sz val="11"/>
      <color theme="1"/>
      <name val="TH SarabunPSK"/>
      <family val="2"/>
    </font>
    <font>
      <sz val="11"/>
      <name val="TH SarabunPSK"/>
      <family val="2"/>
    </font>
    <font>
      <b/>
      <u/>
      <sz val="13"/>
      <name val="TH SarabunPSK"/>
      <family val="2"/>
    </font>
    <font>
      <sz val="11.5"/>
      <name val="TH SarabunPSK"/>
      <family val="2"/>
    </font>
    <font>
      <sz val="14"/>
      <color rgb="FFFF0000"/>
      <name val="TH SarabunPSK"/>
      <family val="2"/>
    </font>
    <font>
      <sz val="14"/>
      <color rgb="FF000000"/>
      <name val="Cordia New"/>
      <family val="2"/>
      <scheme val="minor"/>
    </font>
    <font>
      <sz val="12"/>
      <color theme="1"/>
      <name val="Cordia New"/>
      <family val="2"/>
      <charset val="222"/>
    </font>
    <font>
      <sz val="12"/>
      <color theme="1"/>
      <name val="Cordia New"/>
      <family val="2"/>
    </font>
    <font>
      <u/>
      <sz val="12"/>
      <color theme="1"/>
      <name val="TH SarabunPSK"/>
      <family val="2"/>
    </font>
    <font>
      <sz val="8"/>
      <name val="Cordia New"/>
      <family val="2"/>
      <scheme val="minor"/>
    </font>
    <font>
      <sz val="12"/>
      <color rgb="FF000000"/>
      <name val="Cordia New"/>
      <family val="2"/>
      <scheme val="minor"/>
    </font>
    <font>
      <sz val="11.55"/>
      <color theme="1"/>
      <name val="TH SarabunPSK"/>
      <family val="2"/>
    </font>
    <font>
      <sz val="14"/>
      <color theme="1"/>
      <name val="Cordia New"/>
      <family val="2"/>
      <charset val="222"/>
    </font>
    <font>
      <u/>
      <sz val="14"/>
      <color theme="1"/>
      <name val="TH SarabunPSK"/>
      <family val="2"/>
    </font>
    <font>
      <sz val="4.5"/>
      <name val="TH SarabunPSK"/>
      <family val="2"/>
    </font>
    <font>
      <b/>
      <sz val="13"/>
      <name val="TH SarabunPSK"/>
      <family val="2"/>
    </font>
    <font>
      <sz val="14"/>
      <name val="Cordia New"/>
      <family val="2"/>
      <scheme val="minor"/>
    </font>
    <font>
      <sz val="12"/>
      <name val="Cordia New"/>
      <family val="2"/>
    </font>
    <font>
      <sz val="12"/>
      <name val="Cordia New"/>
      <family val="2"/>
      <scheme val="minor"/>
    </font>
    <font>
      <u/>
      <sz val="12"/>
      <name val="TH SarabunPSK"/>
      <family val="2"/>
    </font>
    <font>
      <sz val="11"/>
      <name val="Cordia New"/>
      <family val="2"/>
      <charset val="222"/>
    </font>
    <font>
      <sz val="11"/>
      <name val="Cordia New"/>
      <family val="2"/>
    </font>
    <font>
      <u/>
      <sz val="11"/>
      <name val="TH SarabunPSK"/>
      <family val="2"/>
    </font>
    <font>
      <sz val="11"/>
      <name val="Cordia New"/>
      <family val="2"/>
      <scheme val="minor"/>
    </font>
    <font>
      <sz val="10.5"/>
      <name val="TH SarabunPSK"/>
      <family val="2"/>
    </font>
    <font>
      <sz val="12"/>
      <name val="Cordia New"/>
      <family val="2"/>
      <charset val="222"/>
    </font>
    <font>
      <sz val="11.55"/>
      <name val="TH SarabunPSK"/>
      <family val="2"/>
    </font>
    <font>
      <sz val="11.5"/>
      <name val="TH SarabunPSK"/>
      <family val="2"/>
      <charset val="222"/>
    </font>
    <font>
      <sz val="9.5"/>
      <name val="TH SarabunPSK"/>
      <family val="2"/>
      <charset val="222"/>
    </font>
    <font>
      <sz val="9.5"/>
      <name val="Arial"/>
      <family val="2"/>
      <charset val="222"/>
    </font>
    <font>
      <sz val="12"/>
      <name val="TH SarabunPSK"/>
      <family val="2"/>
      <charset val="222"/>
    </font>
    <font>
      <sz val="11"/>
      <name val="TH SarabunPSK"/>
      <family val="2"/>
      <charset val="222"/>
    </font>
    <font>
      <sz val="10"/>
      <name val="TH SarabunPSK"/>
      <family val="2"/>
      <charset val="222"/>
    </font>
    <font>
      <sz val="10"/>
      <name val="Arial"/>
      <family val="2"/>
      <charset val="222"/>
    </font>
    <font>
      <u/>
      <sz val="11.55"/>
      <name val="TH SarabunPSK"/>
      <family val="2"/>
    </font>
    <font>
      <sz val="9.5"/>
      <name val="TH SarabunPSK"/>
      <family val="2"/>
    </font>
    <font>
      <b/>
      <sz val="8"/>
      <color rgb="FFFF0000"/>
      <name val="TH SarabunPSK"/>
      <family val="2"/>
    </font>
    <font>
      <sz val="11"/>
      <color rgb="FFFF0000"/>
      <name val="TH SarabunPSK"/>
      <family val="2"/>
    </font>
    <font>
      <sz val="4.5"/>
      <color theme="1"/>
      <name val="TH SarabunPSK"/>
      <family val="2"/>
    </font>
    <font>
      <sz val="6"/>
      <color theme="1"/>
      <name val="TH SarabunPSK"/>
      <family val="2"/>
    </font>
    <font>
      <sz val="7"/>
      <color theme="1"/>
      <name val="TH SarabunPSK"/>
      <family val="2"/>
    </font>
    <font>
      <sz val="12"/>
      <color rgb="FFFF0000"/>
      <name val="Cordia New"/>
      <family val="2"/>
      <charset val="222"/>
    </font>
    <font>
      <sz val="14"/>
      <color rgb="FFFF0000"/>
      <name val="Cordia New"/>
      <family val="2"/>
      <scheme val="minor"/>
    </font>
    <font>
      <sz val="11.5"/>
      <color rgb="FFFF0000"/>
      <name val="TH SarabunPSK"/>
      <family val="2"/>
    </font>
    <font>
      <sz val="11"/>
      <color rgb="FFFF0000"/>
      <name val="Cordia New"/>
      <family val="2"/>
      <charset val="222"/>
    </font>
    <font>
      <sz val="11"/>
      <color theme="1"/>
      <name val="Cordia New"/>
      <family val="2"/>
      <charset val="222"/>
    </font>
    <font>
      <sz val="11"/>
      <color theme="1"/>
      <name val="Cordia New"/>
      <family val="2"/>
    </font>
    <font>
      <sz val="5"/>
      <color theme="1"/>
      <name val="TH SarabunPSK"/>
      <family val="2"/>
    </font>
    <font>
      <b/>
      <u/>
      <sz val="11"/>
      <color indexed="8"/>
      <name val="CordiaUPC"/>
      <family val="2"/>
    </font>
    <font>
      <sz val="11"/>
      <color indexed="8"/>
      <name val="CordiaUPC"/>
      <family val="2"/>
    </font>
    <font>
      <sz val="14"/>
      <color theme="1"/>
      <name val="CordiaUPC"/>
      <family val="2"/>
    </font>
    <font>
      <sz val="15"/>
      <name val="Cordia New"/>
      <family val="2"/>
    </font>
  </fonts>
  <fills count="62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0C0C0"/>
        <bgColor rgb="FFC0C0C0"/>
      </patternFill>
    </fill>
    <fill>
      <patternFill patternType="solid">
        <fgColor theme="0"/>
        <bgColor theme="0"/>
      </patternFill>
    </fill>
    <fill>
      <patternFill patternType="solid">
        <fgColor rgb="FFFFFF00"/>
        <bgColor rgb="FFFFFF00"/>
      </patternFill>
    </fill>
    <fill>
      <patternFill patternType="solid">
        <fgColor rgb="FFC2D69B"/>
        <bgColor rgb="FFC2D69B"/>
      </patternFill>
    </fill>
    <fill>
      <patternFill patternType="solid">
        <fgColor rgb="FFEAF1DD"/>
        <bgColor rgb="FFEAF1DD"/>
      </patternFill>
    </fill>
    <fill>
      <patternFill patternType="solid">
        <fgColor rgb="FFD8D8D8"/>
        <bgColor rgb="FFD8D8D8"/>
      </patternFill>
    </fill>
    <fill>
      <patternFill patternType="solid">
        <fgColor rgb="FFC4D79B"/>
        <bgColor rgb="FFC4D79B"/>
      </patternFill>
    </fill>
    <fill>
      <patternFill patternType="solid">
        <fgColor rgb="FFD8E4BC"/>
        <bgColor rgb="FFD8E4BC"/>
      </patternFill>
    </fill>
    <fill>
      <patternFill patternType="solid">
        <fgColor rgb="FFD6E3BC"/>
        <bgColor rgb="FFD6E3BC"/>
      </patternFill>
    </fill>
    <fill>
      <patternFill patternType="solid">
        <fgColor theme="6" tint="0.59999389629810485"/>
        <bgColor rgb="FFFFFFFF"/>
      </patternFill>
    </fill>
    <fill>
      <patternFill patternType="solid">
        <fgColor theme="0"/>
        <bgColor rgb="FFD6E3BC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rgb="FFDBE5F1"/>
        <bgColor rgb="FFDBE5F1"/>
      </patternFill>
    </fill>
    <fill>
      <patternFill patternType="solid">
        <fgColor theme="0" tint="-0.249977111117893"/>
        <bgColor rgb="FFD8D8D8"/>
      </patternFill>
    </fill>
    <fill>
      <patternFill patternType="solid">
        <fgColor theme="0" tint="-0.249977111117893"/>
        <bgColor rgb="FFFFFFFF"/>
      </patternFill>
    </fill>
    <fill>
      <patternFill patternType="solid">
        <fgColor theme="0"/>
        <bgColor rgb="FFDAEEF3"/>
      </patternFill>
    </fill>
    <fill>
      <patternFill patternType="solid">
        <fgColor theme="0"/>
        <bgColor rgb="FFE4DFEC"/>
      </patternFill>
    </fill>
    <fill>
      <patternFill patternType="solid">
        <fgColor theme="0"/>
        <bgColor rgb="FFF2DCDB"/>
      </patternFill>
    </fill>
    <fill>
      <patternFill patternType="solid">
        <fgColor theme="0"/>
        <bgColor rgb="FFFFFFCC"/>
      </patternFill>
    </fill>
    <fill>
      <patternFill patternType="solid">
        <fgColor theme="0"/>
        <bgColor rgb="FFB8CCE4"/>
      </patternFill>
    </fill>
    <fill>
      <patternFill patternType="solid">
        <fgColor theme="0"/>
        <bgColor rgb="FFD8E4BC"/>
      </patternFill>
    </fill>
    <fill>
      <patternFill patternType="solid">
        <fgColor theme="6" tint="0.59999389629810485"/>
        <bgColor rgb="FFD6E3BC"/>
      </patternFill>
    </fill>
    <fill>
      <patternFill patternType="solid">
        <fgColor theme="6" tint="0.59999389629810485"/>
        <bgColor rgb="FFD8E4BC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rgb="FFFFFFFF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9389629810485"/>
        <bgColor rgb="FFDBE5F1"/>
      </patternFill>
    </fill>
    <fill>
      <patternFill patternType="solid">
        <fgColor rgb="FFF2DBDB"/>
        <bgColor rgb="FFF2DBDB"/>
      </patternFill>
    </fill>
    <fill>
      <patternFill patternType="solid">
        <fgColor rgb="FFDAEEF3"/>
        <bgColor rgb="FFDAEEF3"/>
      </patternFill>
    </fill>
    <fill>
      <patternFill patternType="solid">
        <fgColor rgb="FFE5B8B7"/>
        <bgColor rgb="FFE5B8B7"/>
      </patternFill>
    </fill>
    <fill>
      <patternFill patternType="solid">
        <fgColor rgb="FFB6DDE8"/>
        <bgColor rgb="FFB6DDE8"/>
      </patternFill>
    </fill>
    <fill>
      <patternFill patternType="solid">
        <fgColor rgb="FFFFFFCC"/>
        <bgColor rgb="FFFFFFCC"/>
      </patternFill>
    </fill>
    <fill>
      <patternFill patternType="solid">
        <fgColor theme="6" tint="0.59999389629810485"/>
        <bgColor theme="0"/>
      </patternFill>
    </fill>
    <fill>
      <patternFill patternType="solid">
        <fgColor theme="0"/>
        <bgColor rgb="FFF2DBDB"/>
      </patternFill>
    </fill>
    <fill>
      <patternFill patternType="solid">
        <fgColor theme="7" tint="0.59999389629810485"/>
        <bgColor theme="0"/>
      </patternFill>
    </fill>
    <fill>
      <patternFill patternType="solid">
        <fgColor theme="8" tint="0.79998168889431442"/>
        <bgColor theme="0"/>
      </patternFill>
    </fill>
    <fill>
      <patternFill patternType="solid">
        <fgColor theme="8" tint="0.79998168889431442"/>
        <bgColor rgb="FFD6E3BC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CC"/>
        <bgColor theme="0"/>
      </patternFill>
    </fill>
    <fill>
      <patternFill patternType="solid">
        <fgColor rgb="FFFFFFCC"/>
        <bgColor rgb="FFD6E3BC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rgb="FFE5B8B7"/>
      </patternFill>
    </fill>
    <fill>
      <patternFill patternType="solid">
        <fgColor theme="5" tint="0.79998168889431442"/>
        <bgColor rgb="FFF2DBDB"/>
      </patternFill>
    </fill>
    <fill>
      <patternFill patternType="solid">
        <fgColor theme="5" tint="0.79998168889431442"/>
        <bgColor theme="0"/>
      </patternFill>
    </fill>
    <fill>
      <patternFill patternType="solid">
        <fgColor theme="5" tint="0.79998168889431442"/>
        <bgColor rgb="FFD6E3BC"/>
      </patternFill>
    </fill>
    <fill>
      <patternFill patternType="solid">
        <fgColor theme="6" tint="0.59999389629810485"/>
        <bgColor rgb="FFFFFFCC"/>
      </patternFill>
    </fill>
    <fill>
      <patternFill patternType="solid">
        <fgColor rgb="FFFFFFCC"/>
        <bgColor rgb="FFF2DBDB"/>
      </patternFill>
    </fill>
    <fill>
      <patternFill patternType="solid">
        <fgColor theme="5" tint="0.79998168889431442"/>
        <bgColor rgb="FFFFFFCC"/>
      </patternFill>
    </fill>
    <fill>
      <patternFill patternType="solid">
        <fgColor theme="6" tint="0.59999389629810485"/>
        <bgColor rgb="FFC2D69B"/>
      </patternFill>
    </fill>
    <fill>
      <patternFill patternType="solid">
        <fgColor theme="6" tint="0.79998168889431442"/>
        <bgColor theme="0"/>
      </patternFill>
    </fill>
    <fill>
      <patternFill patternType="solid">
        <fgColor theme="6" tint="0.79998168889431442"/>
        <bgColor rgb="FFFFFFFF"/>
      </patternFill>
    </fill>
    <fill>
      <patternFill patternType="solid">
        <fgColor theme="0"/>
        <bgColor rgb="FFC0C0C0"/>
      </patternFill>
    </fill>
  </fills>
  <borders count="419">
    <border>
      <left/>
      <right/>
      <top/>
      <bottom/>
      <diagonal/>
    </border>
    <border>
      <left/>
      <right/>
      <top/>
      <bottom/>
      <diagonal/>
    </border>
    <border>
      <left style="double">
        <color rgb="FF000000"/>
      </left>
      <right/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double">
        <color rgb="FF000000"/>
      </left>
      <right/>
      <top/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/>
      <bottom style="double">
        <color rgb="FF000000"/>
      </bottom>
      <diagonal/>
    </border>
    <border>
      <left style="double">
        <color rgb="FF000000"/>
      </left>
      <right/>
      <top style="double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double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double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double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000000"/>
      </left>
      <right/>
      <top style="double">
        <color rgb="FF000000"/>
      </top>
      <bottom style="double">
        <color rgb="FF000000"/>
      </bottom>
      <diagonal/>
    </border>
    <border>
      <left style="double">
        <color rgb="FF000000"/>
      </left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 style="double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/>
      <top style="double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double">
        <color rgb="FF000000"/>
      </left>
      <right style="thin">
        <color rgb="FF000000"/>
      </right>
      <top/>
      <bottom/>
      <diagonal/>
    </border>
    <border>
      <left style="double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/>
      <bottom style="thin">
        <color rgb="FF000000"/>
      </bottom>
      <diagonal/>
    </border>
    <border>
      <left/>
      <right/>
      <top style="double">
        <color rgb="FF000000"/>
      </top>
      <bottom style="double">
        <color rgb="FF000000"/>
      </bottom>
      <diagonal/>
    </border>
    <border>
      <left style="thin">
        <color rgb="FF000000"/>
      </left>
      <right/>
      <top/>
      <bottom style="double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C0C0C0"/>
      </left>
      <right/>
      <top/>
      <bottom/>
      <diagonal/>
    </border>
    <border>
      <left style="thin">
        <color rgb="FFC0C0C0"/>
      </left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 style="hair">
        <color rgb="FF000000"/>
      </top>
      <bottom/>
      <diagonal/>
    </border>
    <border>
      <left style="thin">
        <color rgb="FF000000"/>
      </left>
      <right/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/>
      <diagonal/>
    </border>
    <border>
      <left/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rgb="FF000000"/>
      </right>
      <top style="hair">
        <color indexed="64"/>
      </top>
      <bottom style="hair">
        <color indexed="64"/>
      </bottom>
      <diagonal/>
    </border>
    <border>
      <left style="thin">
        <color rgb="FF000000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rgb="FF000000"/>
      </right>
      <top style="hair">
        <color indexed="64"/>
      </top>
      <bottom style="hair">
        <color indexed="64"/>
      </bottom>
      <diagonal/>
    </border>
    <border>
      <left style="thin">
        <color rgb="FF000000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rgb="FF000000"/>
      </right>
      <top style="hair">
        <color indexed="64"/>
      </top>
      <bottom style="thin">
        <color indexed="64"/>
      </bottom>
      <diagonal/>
    </border>
    <border>
      <left style="thin">
        <color rgb="FF000000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hair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/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rgb="FF000000"/>
      </right>
      <top style="thin">
        <color indexed="64"/>
      </top>
      <bottom style="hair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hair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hair">
        <color rgb="FF000000"/>
      </bottom>
      <diagonal/>
    </border>
    <border>
      <left/>
      <right/>
      <top style="thin">
        <color indexed="64"/>
      </top>
      <bottom style="hair">
        <color rgb="FF000000"/>
      </bottom>
      <diagonal/>
    </border>
    <border>
      <left/>
      <right style="thin">
        <color rgb="FF000000"/>
      </right>
      <top style="thin">
        <color indexed="64"/>
      </top>
      <bottom style="hair">
        <color rgb="FF000000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rgb="FF000000"/>
      </top>
      <bottom/>
      <diagonal/>
    </border>
    <border>
      <left/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indexed="64"/>
      </top>
      <bottom/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/>
      <diagonal/>
    </border>
    <border>
      <left style="thin">
        <color indexed="64"/>
      </left>
      <right/>
      <top/>
      <bottom style="thin">
        <color rgb="FF000000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rgb="FF000000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rgb="FF000000"/>
      </right>
      <top/>
      <bottom style="hair">
        <color indexed="64"/>
      </bottom>
      <diagonal/>
    </border>
    <border>
      <left style="thin">
        <color rgb="FF000000"/>
      </left>
      <right style="thin">
        <color rgb="FF000000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hair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indexed="64"/>
      </bottom>
      <diagonal/>
    </border>
    <border>
      <left/>
      <right/>
      <top style="thin">
        <color rgb="FF000000"/>
      </top>
      <bottom style="hair">
        <color indexed="64"/>
      </bottom>
      <diagonal/>
    </border>
    <border>
      <left style="thin">
        <color indexed="64"/>
      </left>
      <right/>
      <top style="thin">
        <color rgb="FF000000"/>
      </top>
      <bottom style="hair">
        <color indexed="64"/>
      </bottom>
      <diagonal/>
    </border>
    <border>
      <left/>
      <right style="thin">
        <color rgb="FF000000"/>
      </right>
      <top style="thin">
        <color rgb="FF000000"/>
      </top>
      <bottom style="hair">
        <color indexed="64"/>
      </bottom>
      <diagonal/>
    </border>
    <border>
      <left/>
      <right style="thin">
        <color rgb="FF000000"/>
      </right>
      <top/>
      <bottom style="hair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thin">
        <color indexed="64"/>
      </top>
      <bottom style="hair">
        <color rgb="FF000000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rgb="FF000000"/>
      </left>
      <right/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rgb="FF000000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medium">
        <color rgb="FF000000"/>
      </right>
      <top style="thin">
        <color indexed="64"/>
      </top>
      <bottom style="hair">
        <color rgb="FF000000"/>
      </bottom>
      <diagonal/>
    </border>
    <border>
      <left style="thin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medium">
        <color rgb="FF000000"/>
      </right>
      <top style="hair">
        <color rgb="FF000000"/>
      </top>
      <bottom style="thin">
        <color indexed="64"/>
      </bottom>
      <diagonal/>
    </border>
    <border>
      <left/>
      <right style="thin">
        <color indexed="64"/>
      </right>
      <top/>
      <bottom style="hair">
        <color rgb="FF000000"/>
      </bottom>
      <diagonal/>
    </border>
    <border>
      <left/>
      <right style="medium">
        <color indexed="64"/>
      </right>
      <top style="thin">
        <color indexed="64"/>
      </top>
      <bottom style="hair">
        <color rgb="FF000000"/>
      </bottom>
      <diagonal/>
    </border>
    <border>
      <left/>
      <right style="medium">
        <color indexed="64"/>
      </right>
      <top/>
      <bottom style="hair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indexed="64"/>
      </top>
      <bottom style="hair">
        <color rgb="FF000000"/>
      </bottom>
      <diagonal/>
    </border>
    <border>
      <left style="medium">
        <color indexed="64"/>
      </left>
      <right style="thin">
        <color rgb="FF000000"/>
      </right>
      <top/>
      <bottom style="hair">
        <color rgb="FF000000"/>
      </bottom>
      <diagonal/>
    </border>
    <border>
      <left/>
      <right style="thick">
        <color rgb="FF000000"/>
      </right>
      <top style="thin">
        <color rgb="FF000000"/>
      </top>
      <bottom style="hair">
        <color rgb="FF000000"/>
      </bottom>
      <diagonal/>
    </border>
    <border>
      <left style="thick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ck">
        <color rgb="FF000000"/>
      </right>
      <top style="hair">
        <color rgb="FF000000"/>
      </top>
      <bottom style="thin">
        <color rgb="FF000000"/>
      </bottom>
      <diagonal/>
    </border>
    <border>
      <left style="medium">
        <color rgb="FF000000"/>
      </left>
      <right style="hair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hair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hair">
        <color rgb="FF000000"/>
      </right>
      <top/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/>
      <right style="medium">
        <color rgb="FF000000"/>
      </right>
      <top/>
      <bottom style="hair">
        <color rgb="FF000000"/>
      </bottom>
      <diagonal/>
    </border>
    <border>
      <left style="medium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/>
      <top style="medium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/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hair">
        <color rgb="FF000000"/>
      </top>
      <bottom/>
      <diagonal/>
    </border>
    <border>
      <left/>
      <right style="medium">
        <color rgb="FF000000"/>
      </right>
      <top style="hair">
        <color rgb="FF000000"/>
      </top>
      <bottom/>
      <diagonal/>
    </border>
    <border>
      <left style="medium">
        <color rgb="FF000000"/>
      </left>
      <right/>
      <top/>
      <bottom style="hair">
        <color rgb="FF000000"/>
      </bottom>
      <diagonal/>
    </border>
    <border>
      <left style="medium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 style="hair">
        <color rgb="FF000000"/>
      </bottom>
      <diagonal/>
    </border>
    <border>
      <left style="medium">
        <color rgb="FF000000"/>
      </left>
      <right style="hair">
        <color rgb="FF000000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/>
      <bottom style="medium">
        <color indexed="64"/>
      </bottom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 style="medium">
        <color indexed="64"/>
      </top>
      <bottom/>
      <diagonal/>
    </border>
    <border>
      <left/>
      <right/>
      <top style="medium">
        <color rgb="FF000000"/>
      </top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/>
      <right style="medium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medium">
        <color indexed="64"/>
      </bottom>
      <diagonal/>
    </border>
    <border>
      <left style="thin">
        <color rgb="FF000000"/>
      </left>
      <right/>
      <top style="medium">
        <color indexed="64"/>
      </top>
      <bottom style="hair">
        <color rgb="FF000000"/>
      </bottom>
      <diagonal/>
    </border>
    <border>
      <left/>
      <right style="thin">
        <color rgb="FF000000"/>
      </right>
      <top style="medium">
        <color indexed="64"/>
      </top>
      <bottom style="hair">
        <color rgb="FF000000"/>
      </bottom>
      <diagonal/>
    </border>
    <border>
      <left style="medium">
        <color rgb="FF000000"/>
      </left>
      <right style="hair">
        <color rgb="FF000000"/>
      </right>
      <top style="hair">
        <color rgb="FF000000"/>
      </top>
      <bottom style="thin">
        <color indexed="64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thin">
        <color indexed="64"/>
      </bottom>
      <diagonal/>
    </border>
    <border>
      <left style="medium">
        <color rgb="FF000000"/>
      </left>
      <right style="thin">
        <color rgb="FF000000"/>
      </right>
      <top style="hair">
        <color rgb="FF000000"/>
      </top>
      <bottom style="thin">
        <color indexed="64"/>
      </bottom>
      <diagonal/>
    </border>
    <border>
      <left/>
      <right/>
      <top style="hair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indexed="64"/>
      </bottom>
      <diagonal/>
    </border>
    <border>
      <left/>
      <right style="thin">
        <color rgb="FF000000"/>
      </right>
      <top style="hair">
        <color rgb="FF000000"/>
      </top>
      <bottom style="thin">
        <color indexed="64"/>
      </bottom>
      <diagonal/>
    </border>
    <border>
      <left/>
      <right style="medium">
        <color rgb="FF000000"/>
      </right>
      <top style="hair">
        <color rgb="FF000000"/>
      </top>
      <bottom style="thin">
        <color indexed="64"/>
      </bottom>
      <diagonal/>
    </border>
    <border>
      <left style="thin">
        <color rgb="FF000000"/>
      </left>
      <right/>
      <top style="hair">
        <color rgb="FF000000"/>
      </top>
      <bottom style="thin">
        <color indexed="64"/>
      </bottom>
      <diagonal/>
    </border>
    <border>
      <left style="medium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 style="medium">
        <color rgb="FF000000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hair">
        <color rgb="FF000000"/>
      </bottom>
      <diagonal/>
    </border>
    <border>
      <left/>
      <right style="medium">
        <color rgb="FF000000"/>
      </right>
      <top style="medium">
        <color indexed="64"/>
      </top>
      <bottom style="hair">
        <color rgb="FF000000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rgb="FF000000"/>
      </left>
      <right style="thin">
        <color rgb="FF000000"/>
      </right>
      <top style="hair">
        <color indexed="64"/>
      </top>
      <bottom style="hair">
        <color indexed="64"/>
      </bottom>
      <diagonal/>
    </border>
    <border>
      <left style="thin">
        <color rgb="FF000000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thin">
        <color rgb="FF000000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rgb="FF000000"/>
      </left>
      <right style="hair">
        <color rgb="FF000000"/>
      </right>
      <top style="thin">
        <color indexed="64"/>
      </top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indexed="64"/>
      </top>
      <bottom style="hair">
        <color rgb="FF000000"/>
      </bottom>
      <diagonal/>
    </border>
    <border>
      <left/>
      <right style="medium">
        <color rgb="FF000000"/>
      </right>
      <top style="thin">
        <color indexed="64"/>
      </top>
      <bottom style="hair">
        <color rgb="FF000000"/>
      </bottom>
      <diagonal/>
    </border>
    <border>
      <left style="medium">
        <color rgb="FF000000"/>
      </left>
      <right style="hair">
        <color rgb="FF000000"/>
      </right>
      <top/>
      <bottom style="thin">
        <color indexed="64"/>
      </bottom>
      <diagonal/>
    </border>
    <border>
      <left style="medium">
        <color rgb="FF000000"/>
      </left>
      <right style="thin">
        <color rgb="FF000000"/>
      </right>
      <top/>
      <bottom style="thin">
        <color indexed="64"/>
      </bottom>
      <diagonal/>
    </border>
    <border>
      <left/>
      <right style="medium">
        <color rgb="FF000000"/>
      </right>
      <top/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 style="hair">
        <color rgb="FF000000"/>
      </left>
      <right style="medium">
        <color rgb="FF000000"/>
      </right>
      <top style="medium">
        <color indexed="64"/>
      </top>
      <bottom/>
      <diagonal/>
    </border>
    <border>
      <left style="thin">
        <color rgb="FF000000"/>
      </left>
      <right style="medium">
        <color rgb="FF000000"/>
      </right>
      <top/>
      <bottom style="thin">
        <color indexed="64"/>
      </bottom>
      <diagonal/>
    </border>
    <border>
      <left style="hair">
        <color rgb="FF000000"/>
      </left>
      <right style="medium">
        <color rgb="FF000000"/>
      </right>
      <top style="medium">
        <color rgb="FF000000"/>
      </top>
      <bottom/>
      <diagonal/>
    </border>
    <border>
      <left style="hair">
        <color rgb="FF000000"/>
      </left>
      <right style="medium">
        <color rgb="FF000000"/>
      </right>
      <top/>
      <bottom style="medium">
        <color indexed="64"/>
      </bottom>
      <diagonal/>
    </border>
    <border>
      <left style="thin">
        <color indexed="64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thin">
        <color rgb="FF000000"/>
      </bottom>
      <diagonal/>
    </border>
    <border>
      <left/>
      <right style="medium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indexed="64"/>
      </left>
      <right style="thin">
        <color rgb="FF000000"/>
      </right>
      <top style="hair">
        <color rgb="FF000000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/>
      <bottom style="hair">
        <color rgb="FF000000"/>
      </bottom>
      <diagonal/>
    </border>
    <border>
      <left style="thin">
        <color indexed="64"/>
      </left>
      <right style="thin">
        <color rgb="FF000000"/>
      </right>
      <top style="hair">
        <color rgb="FF000000"/>
      </top>
      <bottom/>
      <diagonal/>
    </border>
    <border>
      <left style="thin">
        <color indexed="64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rgb="FF000000"/>
      </bottom>
      <diagonal/>
    </border>
    <border>
      <left style="thin">
        <color rgb="FF000000"/>
      </left>
      <right style="thin">
        <color indexed="64"/>
      </right>
      <top style="hair">
        <color rgb="FF000000"/>
      </top>
      <bottom style="thin">
        <color indexed="64"/>
      </bottom>
      <diagonal/>
    </border>
    <border>
      <left/>
      <right style="thin">
        <color indexed="64"/>
      </right>
      <top style="hair">
        <color rgb="FF000000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hair">
        <color rgb="FF000000"/>
      </bottom>
      <diagonal/>
    </border>
    <border>
      <left style="medium">
        <color rgb="FF000000"/>
      </left>
      <right/>
      <top style="hair">
        <color rgb="FF000000"/>
      </top>
      <bottom style="thin">
        <color indexed="64"/>
      </bottom>
      <diagonal/>
    </border>
    <border>
      <left style="hair">
        <color rgb="FF000000"/>
      </left>
      <right style="thin">
        <color rgb="FF000000"/>
      </right>
      <top style="hair">
        <color rgb="FF000000"/>
      </top>
      <bottom style="thin">
        <color indexed="64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indexed="64"/>
      </right>
      <top/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medium">
        <color indexed="64"/>
      </top>
      <bottom style="hair">
        <color rgb="FF000000"/>
      </bottom>
      <diagonal/>
    </border>
    <border>
      <left/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ck">
        <color rgb="FF000000"/>
      </right>
      <top/>
      <bottom style="thin">
        <color rgb="FF000000"/>
      </bottom>
      <diagonal/>
    </border>
    <border>
      <left/>
      <right style="thick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hair">
        <color rgb="FF000000"/>
      </right>
      <top style="medium">
        <color indexed="64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medium">
        <color indexed="64"/>
      </top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indexed="64"/>
      </top>
      <bottom style="hair">
        <color rgb="FF000000"/>
      </bottom>
      <diagonal/>
    </border>
    <border>
      <left/>
      <right/>
      <top style="medium">
        <color indexed="64"/>
      </top>
      <bottom style="hair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medium">
        <color indexed="64"/>
      </bottom>
      <diagonal/>
    </border>
    <border>
      <left/>
      <right style="medium">
        <color rgb="FF000000"/>
      </right>
      <top/>
      <bottom/>
      <diagonal/>
    </border>
    <border>
      <left style="medium">
        <color indexed="64"/>
      </left>
      <right style="hair">
        <color rgb="FF000000"/>
      </right>
      <top/>
      <bottom/>
      <diagonal/>
    </border>
    <border>
      <left style="hair">
        <color rgb="FF000000"/>
      </left>
      <right style="medium">
        <color rgb="FF000000"/>
      </right>
      <top style="hair">
        <color auto="1"/>
      </top>
      <bottom style="hair">
        <color auto="1"/>
      </bottom>
      <diagonal/>
    </border>
    <border>
      <left style="medium">
        <color rgb="FF000000"/>
      </left>
      <right style="thin">
        <color rgb="FF000000"/>
      </right>
      <top style="hair">
        <color auto="1"/>
      </top>
      <bottom style="hair">
        <color auto="1"/>
      </bottom>
      <diagonal/>
    </border>
    <border>
      <left/>
      <right style="medium">
        <color rgb="FF000000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rgb="FF000000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rgb="FF000000"/>
      </right>
      <top style="medium">
        <color indexed="64"/>
      </top>
      <bottom style="hair">
        <color auto="1"/>
      </bottom>
      <diagonal/>
    </border>
    <border>
      <left style="hair">
        <color rgb="FF000000"/>
      </left>
      <right style="medium">
        <color rgb="FF000000"/>
      </right>
      <top style="medium">
        <color indexed="64"/>
      </top>
      <bottom style="hair">
        <color auto="1"/>
      </bottom>
      <diagonal/>
    </border>
    <border>
      <left style="medium">
        <color rgb="FF000000"/>
      </left>
      <right style="thin">
        <color rgb="FF000000"/>
      </right>
      <top style="medium">
        <color indexed="64"/>
      </top>
      <bottom style="hair">
        <color auto="1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hair">
        <color auto="1"/>
      </bottom>
      <diagonal/>
    </border>
    <border>
      <left/>
      <right style="thin">
        <color rgb="FF000000"/>
      </right>
      <top style="medium">
        <color indexed="64"/>
      </top>
      <bottom style="hair">
        <color auto="1"/>
      </bottom>
      <diagonal/>
    </border>
    <border>
      <left/>
      <right style="medium">
        <color rgb="FF000000"/>
      </right>
      <top style="medium">
        <color indexed="64"/>
      </top>
      <bottom style="hair">
        <color auto="1"/>
      </bottom>
      <diagonal/>
    </border>
    <border>
      <left/>
      <right/>
      <top style="medium">
        <color indexed="64"/>
      </top>
      <bottom style="hair">
        <color auto="1"/>
      </bottom>
      <diagonal/>
    </border>
    <border>
      <left/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indexed="64"/>
      </left>
      <right style="hair">
        <color rgb="FF000000"/>
      </right>
      <top style="hair">
        <color auto="1"/>
      </top>
      <bottom style="medium">
        <color indexed="64"/>
      </bottom>
      <diagonal/>
    </border>
    <border>
      <left style="hair">
        <color rgb="FF000000"/>
      </left>
      <right style="medium">
        <color rgb="FF000000"/>
      </right>
      <top style="hair">
        <color auto="1"/>
      </top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 style="hair">
        <color auto="1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hair">
        <color auto="1"/>
      </top>
      <bottom style="medium">
        <color indexed="64"/>
      </bottom>
      <diagonal/>
    </border>
    <border>
      <left/>
      <right style="thin">
        <color rgb="FF000000"/>
      </right>
      <top style="hair">
        <color auto="1"/>
      </top>
      <bottom style="medium">
        <color indexed="64"/>
      </bottom>
      <diagonal/>
    </border>
    <border>
      <left/>
      <right style="medium">
        <color rgb="FF000000"/>
      </right>
      <top style="hair">
        <color auto="1"/>
      </top>
      <bottom style="medium">
        <color indexed="64"/>
      </bottom>
      <diagonal/>
    </border>
    <border>
      <left style="thin">
        <color rgb="FF000000"/>
      </left>
      <right/>
      <top style="hair">
        <color auto="1"/>
      </top>
      <bottom style="medium">
        <color indexed="64"/>
      </bottom>
      <diagonal/>
    </border>
    <border>
      <left style="thin">
        <color indexed="64"/>
      </left>
      <right style="thin">
        <color rgb="FF000000"/>
      </right>
      <top style="hair">
        <color auto="1"/>
      </top>
      <bottom style="medium">
        <color indexed="64"/>
      </bottom>
      <diagonal/>
    </border>
    <border>
      <left/>
      <right/>
      <top style="hair">
        <color auto="1"/>
      </top>
      <bottom style="medium">
        <color indexed="64"/>
      </bottom>
      <diagonal/>
    </border>
    <border>
      <left/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medium">
        <color indexed="64"/>
      </left>
      <right style="hair">
        <color rgb="FF000000"/>
      </right>
      <top/>
      <bottom style="hair">
        <color indexed="64"/>
      </bottom>
      <diagonal/>
    </border>
    <border>
      <left style="hair">
        <color rgb="FF000000"/>
      </left>
      <right/>
      <top/>
      <bottom style="hair">
        <color indexed="64"/>
      </bottom>
      <diagonal/>
    </border>
    <border>
      <left style="medium">
        <color rgb="FF000000"/>
      </left>
      <right style="thin">
        <color rgb="FF000000"/>
      </right>
      <top/>
      <bottom style="hair">
        <color indexed="64"/>
      </bottom>
      <diagonal/>
    </border>
    <border>
      <left/>
      <right style="medium">
        <color rgb="FF000000"/>
      </right>
      <top/>
      <bottom style="hair">
        <color indexed="64"/>
      </bottom>
      <diagonal/>
    </border>
    <border>
      <left style="medium">
        <color rgb="FF000000"/>
      </left>
      <right style="hair">
        <color rgb="FF000000"/>
      </right>
      <top style="hair">
        <color indexed="64"/>
      </top>
      <bottom style="hair">
        <color indexed="64"/>
      </bottom>
      <diagonal/>
    </border>
    <border>
      <left style="hair">
        <color rgb="FF000000"/>
      </left>
      <right/>
      <top style="hair">
        <color indexed="64"/>
      </top>
      <bottom style="hair">
        <color rgb="FF000000"/>
      </bottom>
      <diagonal/>
    </border>
    <border>
      <left style="thin">
        <color rgb="FF000000"/>
      </left>
      <right style="medium">
        <color rgb="FF000000"/>
      </right>
      <top style="hair">
        <color indexed="64"/>
      </top>
      <bottom style="hair">
        <color rgb="FF000000"/>
      </bottom>
      <diagonal/>
    </border>
    <border>
      <left style="medium">
        <color rgb="FF000000"/>
      </left>
      <right style="hair">
        <color rgb="FF000000"/>
      </right>
      <top style="hair">
        <color indexed="64"/>
      </top>
      <bottom style="thin">
        <color indexed="64"/>
      </bottom>
      <diagonal/>
    </border>
    <border>
      <left style="medium">
        <color rgb="FF000000"/>
      </left>
      <right style="hair">
        <color rgb="FF000000"/>
      </right>
      <top style="thin">
        <color indexed="64"/>
      </top>
      <bottom style="medium">
        <color rgb="FF000000"/>
      </bottom>
      <diagonal/>
    </border>
    <border>
      <left style="hair">
        <color rgb="FF000000"/>
      </left>
      <right style="medium">
        <color rgb="FF000000"/>
      </right>
      <top style="thin">
        <color indexed="64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indexed="64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medium">
        <color rgb="FF000000"/>
      </bottom>
      <diagonal/>
    </border>
    <border>
      <left/>
      <right style="medium">
        <color rgb="FF000000"/>
      </right>
      <top style="thin">
        <color indexed="64"/>
      </top>
      <bottom style="medium">
        <color rgb="FF000000"/>
      </bottom>
      <diagonal/>
    </border>
    <border>
      <left/>
      <right style="thin">
        <color rgb="FF000000"/>
      </right>
      <top style="thin">
        <color indexed="64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indexed="64"/>
      </top>
      <bottom style="medium">
        <color rgb="FF000000"/>
      </bottom>
      <diagonal/>
    </border>
    <border>
      <left/>
      <right/>
      <top style="hair">
        <color indexed="64"/>
      </top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 style="hair">
        <color indexed="64"/>
      </top>
      <bottom style="hair">
        <color rgb="FF000000"/>
      </bottom>
      <diagonal/>
    </border>
    <border>
      <left/>
      <right style="medium">
        <color rgb="FF000000"/>
      </right>
      <top style="hair">
        <color indexed="64"/>
      </top>
      <bottom style="hair">
        <color rgb="FF000000"/>
      </bottom>
      <diagonal/>
    </border>
    <border>
      <left style="medium">
        <color rgb="FF000000"/>
      </left>
      <right style="hair">
        <color rgb="FF000000"/>
      </right>
      <top style="hair">
        <color indexed="64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indexed="64"/>
      </top>
      <bottom style="hair">
        <color rgb="FF000000"/>
      </bottom>
      <diagonal/>
    </border>
    <border>
      <left/>
      <right style="thin">
        <color rgb="FF000000"/>
      </right>
      <top style="hair">
        <color indexed="64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indexed="64"/>
      </bottom>
      <diagonal/>
    </border>
    <border>
      <left style="hair">
        <color rgb="FF000000"/>
      </left>
      <right/>
      <top style="hair">
        <color rgb="FF000000"/>
      </top>
      <bottom style="thin">
        <color indexed="64"/>
      </bottom>
      <diagonal/>
    </border>
    <border>
      <left style="medium">
        <color indexed="64"/>
      </left>
      <right style="hair">
        <color rgb="FF000000"/>
      </right>
      <top style="medium">
        <color indexed="64"/>
      </top>
      <bottom/>
      <diagonal/>
    </border>
    <border>
      <left style="medium">
        <color rgb="FF000000"/>
      </left>
      <right/>
      <top style="medium">
        <color indexed="64"/>
      </top>
      <bottom style="thin">
        <color rgb="FF000000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/>
      <right style="medium">
        <color rgb="FF000000"/>
      </right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hair">
        <color rgb="FF000000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rgb="FF000000"/>
      </right>
      <top style="medium">
        <color rgb="FF000000"/>
      </top>
      <bottom style="hair">
        <color rgb="FF000000"/>
      </bottom>
      <diagonal/>
    </border>
    <border>
      <left/>
      <right style="medium">
        <color indexed="64"/>
      </right>
      <top style="medium">
        <color rgb="FF000000"/>
      </top>
      <bottom style="hair">
        <color rgb="FF000000"/>
      </bottom>
      <diagonal/>
    </border>
    <border>
      <left style="medium">
        <color indexed="64"/>
      </left>
      <right style="hair">
        <color rgb="FF000000"/>
      </right>
      <top style="hair">
        <color rgb="FF000000"/>
      </top>
      <bottom style="thin">
        <color indexed="64"/>
      </bottom>
      <diagonal/>
    </border>
    <border>
      <left/>
      <right style="medium">
        <color indexed="64"/>
      </right>
      <top style="hair">
        <color rgb="FF000000"/>
      </top>
      <bottom style="thin">
        <color indexed="64"/>
      </bottom>
      <diagonal/>
    </border>
    <border>
      <left style="medium">
        <color indexed="64"/>
      </left>
      <right style="hair">
        <color rgb="FF000000"/>
      </right>
      <top/>
      <bottom style="hair">
        <color rgb="FF000000"/>
      </bottom>
      <diagonal/>
    </border>
    <border>
      <left style="medium">
        <color indexed="64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indexed="64"/>
      </right>
      <top style="hair">
        <color rgb="FF000000"/>
      </top>
      <bottom style="hair">
        <color rgb="FF000000"/>
      </bottom>
      <diagonal/>
    </border>
    <border>
      <left style="medium">
        <color indexed="64"/>
      </left>
      <right style="hair">
        <color rgb="FF000000"/>
      </right>
      <top/>
      <bottom style="thin">
        <color indexed="64"/>
      </bottom>
      <diagonal/>
    </border>
    <border>
      <left style="medium">
        <color indexed="64"/>
      </left>
      <right style="hair">
        <color rgb="FF000000"/>
      </right>
      <top style="thin">
        <color indexed="64"/>
      </top>
      <bottom style="hair">
        <color rgb="FF000000"/>
      </bottom>
      <diagonal/>
    </border>
    <border>
      <left style="medium">
        <color indexed="64"/>
      </left>
      <right style="hair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rgb="FF000000"/>
      </right>
      <top style="hair">
        <color rgb="FF000000"/>
      </top>
      <bottom style="hair">
        <color indexed="64"/>
      </bottom>
      <diagonal/>
    </border>
    <border>
      <left/>
      <right style="thin">
        <color rgb="FF000000"/>
      </right>
      <top style="hair">
        <color rgb="FF000000"/>
      </top>
      <bottom style="hair">
        <color indexed="64"/>
      </bottom>
      <diagonal/>
    </border>
    <border>
      <left/>
      <right style="medium">
        <color rgb="FF000000"/>
      </right>
      <top style="hair">
        <color rgb="FF000000"/>
      </top>
      <bottom style="hair">
        <color indexed="64"/>
      </bottom>
      <diagonal/>
    </border>
    <border>
      <left style="thin">
        <color rgb="FF000000"/>
      </left>
      <right style="medium">
        <color rgb="FF000000"/>
      </right>
      <top style="hair">
        <color rgb="FF000000"/>
      </top>
      <bottom style="hair">
        <color indexed="64"/>
      </bottom>
      <diagonal/>
    </border>
    <border>
      <left style="medium">
        <color indexed="64"/>
      </left>
      <right style="hair">
        <color rgb="FF000000"/>
      </right>
      <top style="hair">
        <color indexed="64"/>
      </top>
      <bottom style="hair">
        <color rgb="FF000000"/>
      </bottom>
      <diagonal/>
    </border>
    <border>
      <left style="medium">
        <color indexed="64"/>
      </left>
      <right style="hair">
        <color rgb="FF000000"/>
      </right>
      <top style="hair">
        <color rgb="FF000000"/>
      </top>
      <bottom style="hair">
        <color indexed="64"/>
      </bottom>
      <diagonal/>
    </border>
    <border>
      <left style="hair">
        <color rgb="FF000000"/>
      </left>
      <right/>
      <top style="hair">
        <color rgb="FF000000"/>
      </top>
      <bottom style="hair">
        <color indexed="64"/>
      </bottom>
      <diagonal/>
    </border>
    <border>
      <left/>
      <right/>
      <top style="hair">
        <color rgb="FF000000"/>
      </top>
      <bottom style="hair">
        <color indexed="64"/>
      </bottom>
      <diagonal/>
    </border>
    <border>
      <left style="hair">
        <color rgb="FF000000"/>
      </left>
      <right/>
      <top/>
      <bottom style="thin">
        <color indexed="64"/>
      </bottom>
      <diagonal/>
    </border>
    <border>
      <left/>
      <right style="thick">
        <color rgb="FF000000"/>
      </right>
      <top/>
      <bottom style="double">
        <color rgb="FF000000"/>
      </bottom>
      <diagonal/>
    </border>
    <border>
      <left style="thick">
        <color rgb="FF000000"/>
      </left>
      <right/>
      <top/>
      <bottom style="double">
        <color rgb="FF000000"/>
      </bottom>
      <diagonal/>
    </border>
  </borders>
  <cellStyleXfs count="5">
    <xf numFmtId="0" fontId="0" fillId="0" borderId="0"/>
    <xf numFmtId="0" fontId="5" fillId="0" borderId="68"/>
    <xf numFmtId="0" fontId="42" fillId="0" borderId="68"/>
    <xf numFmtId="0" fontId="5" fillId="0" borderId="68"/>
    <xf numFmtId="9" fontId="58" fillId="0" borderId="0" applyFont="0" applyFill="0" applyBorder="0" applyAlignment="0" applyProtection="0"/>
  </cellStyleXfs>
  <cellXfs count="2683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2" borderId="1" xfId="0" applyFont="1" applyFill="1" applyBorder="1" applyAlignment="1">
      <alignment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4" fillId="2" borderId="1" xfId="0" applyFont="1" applyFill="1" applyBorder="1" applyAlignment="1">
      <alignment vertical="center"/>
    </xf>
    <xf numFmtId="0" fontId="3" fillId="4" borderId="1" xfId="0" applyFont="1" applyFill="1" applyBorder="1" applyAlignment="1">
      <alignment vertical="center"/>
    </xf>
    <xf numFmtId="0" fontId="3" fillId="0" borderId="12" xfId="0" applyFont="1" applyBorder="1" applyAlignment="1">
      <alignment horizontal="center" vertical="center"/>
    </xf>
    <xf numFmtId="164" fontId="3" fillId="0" borderId="14" xfId="0" applyNumberFormat="1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49" fontId="3" fillId="0" borderId="0" xfId="0" applyNumberFormat="1" applyFont="1" applyAlignment="1">
      <alignment horizontal="center" vertical="center"/>
    </xf>
    <xf numFmtId="0" fontId="3" fillId="0" borderId="12" xfId="0" quotePrefix="1" applyFont="1" applyBorder="1" applyAlignment="1">
      <alignment horizontal="center" vertical="center"/>
    </xf>
    <xf numFmtId="0" fontId="3" fillId="0" borderId="0" xfId="0" quotePrefix="1" applyFont="1" applyAlignment="1">
      <alignment horizontal="center" vertical="center"/>
    </xf>
    <xf numFmtId="164" fontId="3" fillId="0" borderId="14" xfId="0" quotePrefix="1" applyNumberFormat="1" applyFont="1" applyBorder="1" applyAlignment="1">
      <alignment horizontal="center" vertical="center"/>
    </xf>
    <xf numFmtId="0" fontId="3" fillId="4" borderId="15" xfId="0" applyFont="1" applyFill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164" fontId="3" fillId="5" borderId="20" xfId="0" applyNumberFormat="1" applyFont="1" applyFill="1" applyBorder="1" applyAlignment="1">
      <alignment horizontal="center" vertical="center"/>
    </xf>
    <xf numFmtId="164" fontId="3" fillId="5" borderId="18" xfId="0" applyNumberFormat="1" applyFont="1" applyFill="1" applyBorder="1" applyAlignment="1">
      <alignment horizontal="center" vertical="center"/>
    </xf>
    <xf numFmtId="164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3" fillId="0" borderId="14" xfId="0" applyFont="1" applyBorder="1" applyAlignment="1">
      <alignment vertical="center"/>
    </xf>
    <xf numFmtId="0" fontId="3" fillId="0" borderId="22" xfId="0" applyFont="1" applyBorder="1" applyAlignment="1">
      <alignment horizontal="center" vertical="center"/>
    </xf>
    <xf numFmtId="0" fontId="3" fillId="0" borderId="26" xfId="0" applyFont="1" applyBorder="1" applyAlignment="1">
      <alignment horizontal="center" vertical="center"/>
    </xf>
    <xf numFmtId="0" fontId="3" fillId="3" borderId="10" xfId="0" applyFont="1" applyFill="1" applyBorder="1" applyAlignment="1">
      <alignment horizontal="center" vertical="center"/>
    </xf>
    <xf numFmtId="164" fontId="3" fillId="5" borderId="11" xfId="0" applyNumberFormat="1" applyFont="1" applyFill="1" applyBorder="1" applyAlignment="1">
      <alignment horizontal="center" vertical="center"/>
    </xf>
    <xf numFmtId="164" fontId="3" fillId="5" borderId="27" xfId="0" applyNumberFormat="1" applyFont="1" applyFill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0" fontId="3" fillId="3" borderId="11" xfId="0" applyFont="1" applyFill="1" applyBorder="1" applyAlignment="1">
      <alignment horizontal="center" vertical="center"/>
    </xf>
    <xf numFmtId="0" fontId="9" fillId="3" borderId="29" xfId="0" applyFont="1" applyFill="1" applyBorder="1" applyAlignment="1">
      <alignment horizontal="center" vertical="center"/>
    </xf>
    <xf numFmtId="0" fontId="9" fillId="3" borderId="26" xfId="0" applyFont="1" applyFill="1" applyBorder="1" applyAlignment="1">
      <alignment horizontal="center" vertical="center"/>
    </xf>
    <xf numFmtId="0" fontId="3" fillId="0" borderId="30" xfId="0" applyFont="1" applyBorder="1" applyAlignment="1">
      <alignment horizontal="center" vertical="center"/>
    </xf>
    <xf numFmtId="164" fontId="3" fillId="0" borderId="31" xfId="0" applyNumberFormat="1" applyFont="1" applyBorder="1" applyAlignment="1">
      <alignment vertical="center"/>
    </xf>
    <xf numFmtId="0" fontId="3" fillId="0" borderId="32" xfId="0" applyFont="1" applyBorder="1" applyAlignment="1">
      <alignment horizontal="center" vertical="center"/>
    </xf>
    <xf numFmtId="1" fontId="3" fillId="0" borderId="0" xfId="0" applyNumberFormat="1" applyFont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" fontId="3" fillId="0" borderId="36" xfId="0" applyNumberFormat="1" applyFont="1" applyBorder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0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11" fillId="2" borderId="1" xfId="0" applyFont="1" applyFill="1" applyBorder="1" applyAlignment="1">
      <alignment vertical="center"/>
    </xf>
    <xf numFmtId="164" fontId="3" fillId="5" borderId="37" xfId="0" applyNumberFormat="1" applyFont="1" applyFill="1" applyBorder="1" applyAlignment="1">
      <alignment horizontal="center" vertical="center"/>
    </xf>
    <xf numFmtId="0" fontId="9" fillId="3" borderId="10" xfId="0" applyFont="1" applyFill="1" applyBorder="1" applyAlignment="1">
      <alignment horizontal="center" vertical="center"/>
    </xf>
    <xf numFmtId="0" fontId="3" fillId="4" borderId="38" xfId="0" applyFont="1" applyFill="1" applyBorder="1" applyAlignment="1">
      <alignment horizontal="center" vertical="center"/>
    </xf>
    <xf numFmtId="0" fontId="3" fillId="4" borderId="39" xfId="0" applyFont="1" applyFill="1" applyBorder="1" applyAlignment="1">
      <alignment horizontal="center" vertical="center"/>
    </xf>
    <xf numFmtId="164" fontId="3" fillId="0" borderId="40" xfId="0" applyNumberFormat="1" applyFont="1" applyBorder="1" applyAlignment="1">
      <alignment horizontal="center" vertical="center"/>
    </xf>
    <xf numFmtId="0" fontId="3" fillId="3" borderId="27" xfId="0" applyFont="1" applyFill="1" applyBorder="1" applyAlignment="1">
      <alignment horizontal="center" vertical="center"/>
    </xf>
    <xf numFmtId="164" fontId="3" fillId="0" borderId="0" xfId="0" applyNumberFormat="1" applyFont="1" applyAlignment="1">
      <alignment vertical="center"/>
    </xf>
    <xf numFmtId="0" fontId="12" fillId="0" borderId="0" xfId="0" applyFont="1"/>
    <xf numFmtId="0" fontId="13" fillId="0" borderId="0" xfId="0" applyFont="1"/>
    <xf numFmtId="0" fontId="14" fillId="4" borderId="1" xfId="0" applyFont="1" applyFill="1" applyBorder="1"/>
    <xf numFmtId="0" fontId="13" fillId="4" borderId="1" xfId="0" applyFont="1" applyFill="1" applyBorder="1"/>
    <xf numFmtId="0" fontId="15" fillId="0" borderId="0" xfId="0" applyFont="1"/>
    <xf numFmtId="0" fontId="15" fillId="0" borderId="0" xfId="0" applyFont="1" applyAlignment="1">
      <alignment vertical="center"/>
    </xf>
    <xf numFmtId="49" fontId="19" fillId="6" borderId="51" xfId="0" applyNumberFormat="1" applyFont="1" applyFill="1" applyBorder="1" applyAlignment="1">
      <alignment horizontal="center" vertical="center"/>
    </xf>
    <xf numFmtId="0" fontId="19" fillId="6" borderId="52" xfId="0" applyFont="1" applyFill="1" applyBorder="1" applyAlignment="1">
      <alignment horizontal="center" vertical="center"/>
    </xf>
    <xf numFmtId="0" fontId="16" fillId="0" borderId="0" xfId="0" applyFont="1" applyAlignment="1">
      <alignment horizontal="left"/>
    </xf>
    <xf numFmtId="0" fontId="22" fillId="0" borderId="0" xfId="0" applyFont="1" applyAlignment="1">
      <alignment horizontal="center"/>
    </xf>
    <xf numFmtId="0" fontId="19" fillId="0" borderId="0" xfId="0" applyFont="1" applyAlignment="1">
      <alignment horizontal="left"/>
    </xf>
    <xf numFmtId="0" fontId="19" fillId="0" borderId="0" xfId="0" applyFont="1" applyAlignment="1">
      <alignment vertical="center"/>
    </xf>
    <xf numFmtId="0" fontId="19" fillId="0" borderId="0" xfId="0" applyFont="1"/>
    <xf numFmtId="0" fontId="19" fillId="0" borderId="0" xfId="0" applyFont="1" applyAlignment="1">
      <alignment horizontal="center"/>
    </xf>
    <xf numFmtId="0" fontId="15" fillId="0" borderId="68" xfId="0" applyFont="1" applyBorder="1"/>
    <xf numFmtId="0" fontId="15" fillId="15" borderId="0" xfId="0" applyFont="1" applyFill="1"/>
    <xf numFmtId="0" fontId="19" fillId="0" borderId="37" xfId="0" applyFont="1" applyBorder="1" applyAlignment="1">
      <alignment horizontal="center" vertical="center"/>
    </xf>
    <xf numFmtId="0" fontId="19" fillId="0" borderId="74" xfId="0" applyFont="1" applyBorder="1" applyAlignment="1">
      <alignment horizontal="left" vertical="center"/>
    </xf>
    <xf numFmtId="0" fontId="19" fillId="0" borderId="66" xfId="0" applyFont="1" applyBorder="1" applyAlignment="1">
      <alignment horizontal="center" vertical="center"/>
    </xf>
    <xf numFmtId="49" fontId="19" fillId="0" borderId="74" xfId="0" applyNumberFormat="1" applyFont="1" applyBorder="1" applyAlignment="1">
      <alignment horizontal="center" vertical="center"/>
    </xf>
    <xf numFmtId="0" fontId="26" fillId="0" borderId="0" xfId="0" applyFont="1"/>
    <xf numFmtId="0" fontId="19" fillId="0" borderId="71" xfId="0" applyFont="1" applyBorder="1" applyAlignment="1">
      <alignment horizontal="center" vertical="center"/>
    </xf>
    <xf numFmtId="0" fontId="19" fillId="0" borderId="98" xfId="0" applyFont="1" applyBorder="1" applyAlignment="1">
      <alignment horizontal="center" vertical="center"/>
    </xf>
    <xf numFmtId="0" fontId="19" fillId="0" borderId="75" xfId="0" applyFont="1" applyBorder="1" applyAlignment="1">
      <alignment horizontal="center" vertical="center"/>
    </xf>
    <xf numFmtId="0" fontId="19" fillId="0" borderId="84" xfId="0" applyFont="1" applyBorder="1" applyAlignment="1">
      <alignment horizontal="center" vertical="center"/>
    </xf>
    <xf numFmtId="0" fontId="19" fillId="0" borderId="87" xfId="0" applyFont="1" applyBorder="1" applyAlignment="1">
      <alignment horizontal="left" vertical="center"/>
    </xf>
    <xf numFmtId="0" fontId="19" fillId="0" borderId="86" xfId="0" applyFont="1" applyBorder="1" applyAlignment="1">
      <alignment horizontal="left" vertical="center"/>
    </xf>
    <xf numFmtId="0" fontId="19" fillId="0" borderId="99" xfId="0" applyFont="1" applyBorder="1" applyAlignment="1">
      <alignment horizontal="center" vertical="center"/>
    </xf>
    <xf numFmtId="0" fontId="19" fillId="0" borderId="85" xfId="0" applyFont="1" applyBorder="1" applyAlignment="1">
      <alignment horizontal="center" vertical="center"/>
    </xf>
    <xf numFmtId="49" fontId="19" fillId="0" borderId="87" xfId="0" applyNumberFormat="1" applyFont="1" applyBorder="1" applyAlignment="1">
      <alignment horizontal="center" vertical="center"/>
    </xf>
    <xf numFmtId="0" fontId="19" fillId="13" borderId="71" xfId="0" applyFont="1" applyFill="1" applyBorder="1" applyAlignment="1">
      <alignment horizontal="center" vertical="center"/>
    </xf>
    <xf numFmtId="0" fontId="19" fillId="13" borderId="84" xfId="0" applyFont="1" applyFill="1" applyBorder="1" applyAlignment="1">
      <alignment horizontal="center" vertical="center"/>
    </xf>
    <xf numFmtId="0" fontId="19" fillId="13" borderId="87" xfId="0" applyFont="1" applyFill="1" applyBorder="1" applyAlignment="1">
      <alignment horizontal="left" vertical="center"/>
    </xf>
    <xf numFmtId="0" fontId="19" fillId="0" borderId="0" xfId="0" applyFont="1" applyAlignment="1">
      <alignment horizontal="center" vertical="center"/>
    </xf>
    <xf numFmtId="164" fontId="19" fillId="4" borderId="1" xfId="0" applyNumberFormat="1" applyFont="1" applyFill="1" applyBorder="1" applyAlignment="1">
      <alignment horizontal="center" vertical="center"/>
    </xf>
    <xf numFmtId="49" fontId="19" fillId="16" borderId="50" xfId="0" applyNumberFormat="1" applyFont="1" applyFill="1" applyBorder="1" applyAlignment="1">
      <alignment horizontal="center" vertical="center"/>
    </xf>
    <xf numFmtId="0" fontId="19" fillId="16" borderId="18" xfId="0" applyFont="1" applyFill="1" applyBorder="1" applyAlignment="1">
      <alignment horizontal="center" vertical="center"/>
    </xf>
    <xf numFmtId="0" fontId="19" fillId="0" borderId="75" xfId="0" applyFont="1" applyBorder="1" applyAlignment="1">
      <alignment horizontal="left" vertical="center"/>
    </xf>
    <xf numFmtId="0" fontId="19" fillId="0" borderId="80" xfId="0" applyFont="1" applyBorder="1" applyAlignment="1">
      <alignment horizontal="center" vertical="center"/>
    </xf>
    <xf numFmtId="0" fontId="19" fillId="0" borderId="69" xfId="0" applyFont="1" applyBorder="1" applyAlignment="1">
      <alignment horizontal="left" vertical="center"/>
    </xf>
    <xf numFmtId="0" fontId="19" fillId="0" borderId="57" xfId="0" applyFont="1" applyBorder="1" applyAlignment="1">
      <alignment horizontal="left" vertical="center"/>
    </xf>
    <xf numFmtId="1" fontId="19" fillId="4" borderId="57" xfId="0" applyNumberFormat="1" applyFont="1" applyFill="1" applyBorder="1" applyAlignment="1">
      <alignment horizontal="center" vertical="center"/>
    </xf>
    <xf numFmtId="0" fontId="19" fillId="0" borderId="57" xfId="0" applyFont="1" applyBorder="1" applyAlignment="1">
      <alignment horizontal="center" vertical="center"/>
    </xf>
    <xf numFmtId="0" fontId="19" fillId="0" borderId="83" xfId="0" applyFont="1" applyBorder="1" applyAlignment="1">
      <alignment horizontal="left" vertical="center"/>
    </xf>
    <xf numFmtId="0" fontId="19" fillId="0" borderId="78" xfId="0" applyFont="1" applyBorder="1" applyAlignment="1">
      <alignment horizontal="left" vertical="center"/>
    </xf>
    <xf numFmtId="0" fontId="19" fillId="0" borderId="78" xfId="0" applyFont="1" applyBorder="1" applyAlignment="1">
      <alignment horizontal="center" vertical="center"/>
    </xf>
    <xf numFmtId="0" fontId="19" fillId="0" borderId="56" xfId="0" applyFont="1" applyBorder="1" applyAlignment="1">
      <alignment horizontal="center" vertical="center"/>
    </xf>
    <xf numFmtId="0" fontId="19" fillId="0" borderId="61" xfId="0" applyFont="1" applyBorder="1" applyAlignment="1">
      <alignment horizontal="center" vertical="center"/>
    </xf>
    <xf numFmtId="49" fontId="19" fillId="0" borderId="56" xfId="0" applyNumberFormat="1" applyFont="1" applyBorder="1" applyAlignment="1">
      <alignment horizontal="center" vertical="center"/>
    </xf>
    <xf numFmtId="1" fontId="19" fillId="16" borderId="56" xfId="0" applyNumberFormat="1" applyFont="1" applyFill="1" applyBorder="1" applyAlignment="1">
      <alignment horizontal="center" vertical="center"/>
    </xf>
    <xf numFmtId="0" fontId="19" fillId="0" borderId="62" xfId="0" applyFont="1" applyBorder="1" applyAlignment="1">
      <alignment horizontal="center" vertical="center"/>
    </xf>
    <xf numFmtId="0" fontId="19" fillId="0" borderId="54" xfId="0" applyFont="1" applyBorder="1" applyAlignment="1">
      <alignment horizontal="left" vertical="center"/>
    </xf>
    <xf numFmtId="0" fontId="19" fillId="0" borderId="60" xfId="0" applyFont="1" applyBorder="1" applyAlignment="1">
      <alignment horizontal="left" vertical="center"/>
    </xf>
    <xf numFmtId="49" fontId="19" fillId="0" borderId="62" xfId="0" applyNumberFormat="1" applyFont="1" applyBorder="1" applyAlignment="1">
      <alignment horizontal="center" vertical="center"/>
    </xf>
    <xf numFmtId="1" fontId="19" fillId="16" borderId="62" xfId="0" applyNumberFormat="1" applyFont="1" applyFill="1" applyBorder="1" applyAlignment="1">
      <alignment horizontal="center" vertical="center"/>
    </xf>
    <xf numFmtId="1" fontId="19" fillId="4" borderId="62" xfId="0" applyNumberFormat="1" applyFont="1" applyFill="1" applyBorder="1" applyAlignment="1">
      <alignment horizontal="center" vertical="center"/>
    </xf>
    <xf numFmtId="1" fontId="19" fillId="4" borderId="60" xfId="0" applyNumberFormat="1" applyFont="1" applyFill="1" applyBorder="1" applyAlignment="1">
      <alignment horizontal="center" vertical="center"/>
    </xf>
    <xf numFmtId="0" fontId="19" fillId="0" borderId="60" xfId="0" applyFont="1" applyBorder="1" applyAlignment="1">
      <alignment horizontal="center" vertical="center"/>
    </xf>
    <xf numFmtId="49" fontId="19" fillId="0" borderId="77" xfId="0" applyNumberFormat="1" applyFont="1" applyBorder="1" applyAlignment="1">
      <alignment horizontal="center" vertical="center"/>
    </xf>
    <xf numFmtId="1" fontId="19" fillId="4" borderId="78" xfId="0" applyNumberFormat="1" applyFont="1" applyFill="1" applyBorder="1" applyAlignment="1">
      <alignment horizontal="center" vertical="center"/>
    </xf>
    <xf numFmtId="0" fontId="19" fillId="0" borderId="58" xfId="0" applyFont="1" applyBorder="1" applyAlignment="1">
      <alignment horizontal="center" vertical="center"/>
    </xf>
    <xf numFmtId="0" fontId="19" fillId="0" borderId="70" xfId="0" applyFont="1" applyBorder="1" applyAlignment="1">
      <alignment horizontal="left" vertical="center"/>
    </xf>
    <xf numFmtId="0" fontId="19" fillId="0" borderId="59" xfId="0" applyFont="1" applyBorder="1" applyAlignment="1">
      <alignment horizontal="left" vertical="center"/>
    </xf>
    <xf numFmtId="49" fontId="19" fillId="0" borderId="58" xfId="0" applyNumberFormat="1" applyFont="1" applyBorder="1" applyAlignment="1">
      <alignment horizontal="center" vertical="center"/>
    </xf>
    <xf numFmtId="1" fontId="19" fillId="4" borderId="59" xfId="0" applyNumberFormat="1" applyFont="1" applyFill="1" applyBorder="1" applyAlignment="1">
      <alignment horizontal="center" vertical="center"/>
    </xf>
    <xf numFmtId="49" fontId="19" fillId="0" borderId="0" xfId="0" applyNumberFormat="1" applyFont="1" applyAlignment="1">
      <alignment vertical="center"/>
    </xf>
    <xf numFmtId="49" fontId="19" fillId="0" borderId="0" xfId="0" applyNumberFormat="1" applyFont="1" applyAlignment="1">
      <alignment horizontal="center" vertical="center"/>
    </xf>
    <xf numFmtId="1" fontId="19" fillId="4" borderId="56" xfId="0" applyNumberFormat="1" applyFont="1" applyFill="1" applyBorder="1" applyAlignment="1">
      <alignment horizontal="center" vertical="center"/>
    </xf>
    <xf numFmtId="1" fontId="19" fillId="16" borderId="57" xfId="0" applyNumberFormat="1" applyFont="1" applyFill="1" applyBorder="1" applyAlignment="1">
      <alignment horizontal="center" vertical="center"/>
    </xf>
    <xf numFmtId="49" fontId="19" fillId="16" borderId="56" xfId="0" applyNumberFormat="1" applyFont="1" applyFill="1" applyBorder="1" applyAlignment="1">
      <alignment horizontal="center" vertical="center"/>
    </xf>
    <xf numFmtId="49" fontId="23" fillId="0" borderId="0" xfId="0" applyNumberFormat="1" applyFont="1" applyAlignment="1">
      <alignment vertical="center"/>
    </xf>
    <xf numFmtId="0" fontId="19" fillId="0" borderId="86" xfId="0" applyFont="1" applyBorder="1" applyAlignment="1">
      <alignment horizontal="center" vertical="center"/>
    </xf>
    <xf numFmtId="0" fontId="19" fillId="0" borderId="69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5" fillId="4" borderId="1" xfId="0" applyFont="1" applyFill="1" applyBorder="1" applyAlignment="1">
      <alignment horizontal="center" vertical="center"/>
    </xf>
    <xf numFmtId="0" fontId="15" fillId="15" borderId="0" xfId="0" applyFont="1" applyFill="1" applyAlignment="1">
      <alignment horizontal="center" vertical="center"/>
    </xf>
    <xf numFmtId="0" fontId="17" fillId="0" borderId="0" xfId="0" applyFont="1" applyAlignment="1">
      <alignment horizontal="left" vertical="center"/>
    </xf>
    <xf numFmtId="0" fontId="19" fillId="6" borderId="51" xfId="0" applyFont="1" applyFill="1" applyBorder="1" applyAlignment="1">
      <alignment horizontal="center" vertical="center"/>
    </xf>
    <xf numFmtId="0" fontId="19" fillId="0" borderId="79" xfId="0" applyFont="1" applyBorder="1" applyAlignment="1">
      <alignment horizontal="center" vertical="center"/>
    </xf>
    <xf numFmtId="0" fontId="19" fillId="0" borderId="37" xfId="0" applyFont="1" applyBorder="1" applyAlignment="1">
      <alignment vertical="center"/>
    </xf>
    <xf numFmtId="49" fontId="19" fillId="0" borderId="71" xfId="0" applyNumberFormat="1" applyFont="1" applyBorder="1" applyAlignment="1">
      <alignment horizontal="center" vertical="center"/>
    </xf>
    <xf numFmtId="0" fontId="19" fillId="0" borderId="74" xfId="0" applyFont="1" applyBorder="1" applyAlignment="1">
      <alignment horizontal="center" vertical="center"/>
    </xf>
    <xf numFmtId="0" fontId="19" fillId="0" borderId="87" xfId="0" applyFont="1" applyBorder="1" applyAlignment="1">
      <alignment horizontal="center" vertical="center"/>
    </xf>
    <xf numFmtId="0" fontId="19" fillId="0" borderId="84" xfId="0" applyFont="1" applyBorder="1" applyAlignment="1">
      <alignment vertical="center"/>
    </xf>
    <xf numFmtId="164" fontId="19" fillId="0" borderId="84" xfId="0" applyNumberFormat="1" applyFont="1" applyBorder="1" applyAlignment="1">
      <alignment horizontal="center" vertical="center"/>
    </xf>
    <xf numFmtId="49" fontId="19" fillId="0" borderId="84" xfId="0" applyNumberFormat="1" applyFont="1" applyBorder="1" applyAlignment="1">
      <alignment horizontal="center" vertical="center"/>
    </xf>
    <xf numFmtId="0" fontId="19" fillId="0" borderId="85" xfId="0" applyFont="1" applyBorder="1" applyAlignment="1">
      <alignment horizontal="left" vertical="center"/>
    </xf>
    <xf numFmtId="0" fontId="19" fillId="0" borderId="91" xfId="0" applyFont="1" applyBorder="1" applyAlignment="1">
      <alignment horizontal="center" vertical="center"/>
    </xf>
    <xf numFmtId="0" fontId="19" fillId="0" borderId="92" xfId="0" applyFont="1" applyBorder="1" applyAlignment="1">
      <alignment horizontal="left" vertical="center"/>
    </xf>
    <xf numFmtId="164" fontId="19" fillId="0" borderId="92" xfId="0" applyNumberFormat="1" applyFont="1" applyBorder="1" applyAlignment="1">
      <alignment horizontal="center" vertical="center"/>
    </xf>
    <xf numFmtId="0" fontId="19" fillId="0" borderId="93" xfId="0" applyFont="1" applyBorder="1" applyAlignment="1">
      <alignment horizontal="center" vertical="center"/>
    </xf>
    <xf numFmtId="49" fontId="19" fillId="0" borderId="92" xfId="0" applyNumberFormat="1" applyFont="1" applyBorder="1" applyAlignment="1">
      <alignment horizontal="center" vertical="center"/>
    </xf>
    <xf numFmtId="0" fontId="19" fillId="0" borderId="92" xfId="0" applyFont="1" applyBorder="1" applyAlignment="1">
      <alignment horizontal="center" vertical="center"/>
    </xf>
    <xf numFmtId="0" fontId="19" fillId="0" borderId="91" xfId="0" applyFont="1" applyBorder="1" applyAlignment="1">
      <alignment horizontal="left" vertical="center"/>
    </xf>
    <xf numFmtId="0" fontId="19" fillId="0" borderId="94" xfId="0" applyFont="1" applyBorder="1" applyAlignment="1">
      <alignment horizontal="left" vertical="center"/>
    </xf>
    <xf numFmtId="164" fontId="19" fillId="0" borderId="71" xfId="0" applyNumberFormat="1" applyFont="1" applyBorder="1" applyAlignment="1">
      <alignment horizontal="center" vertical="center"/>
    </xf>
    <xf numFmtId="0" fontId="19" fillId="13" borderId="87" xfId="0" applyFont="1" applyFill="1" applyBorder="1" applyAlignment="1">
      <alignment horizontal="center" vertical="center"/>
    </xf>
    <xf numFmtId="0" fontId="19" fillId="13" borderId="84" xfId="0" applyFont="1" applyFill="1" applyBorder="1" applyAlignment="1">
      <alignment vertical="center"/>
    </xf>
    <xf numFmtId="164" fontId="19" fillId="13" borderId="84" xfId="0" applyNumberFormat="1" applyFont="1" applyFill="1" applyBorder="1" applyAlignment="1">
      <alignment horizontal="center" vertical="center"/>
    </xf>
    <xf numFmtId="49" fontId="19" fillId="13" borderId="84" xfId="0" applyNumberFormat="1" applyFont="1" applyFill="1" applyBorder="1" applyAlignment="1">
      <alignment horizontal="center" vertical="center"/>
    </xf>
    <xf numFmtId="0" fontId="19" fillId="13" borderId="85" xfId="0" applyFont="1" applyFill="1" applyBorder="1" applyAlignment="1">
      <alignment horizontal="left" vertical="center"/>
    </xf>
    <xf numFmtId="0" fontId="19" fillId="0" borderId="71" xfId="0" applyFont="1" applyBorder="1" applyAlignment="1">
      <alignment horizontal="left" vertical="center"/>
    </xf>
    <xf numFmtId="0" fontId="19" fillId="0" borderId="84" xfId="0" applyFont="1" applyBorder="1" applyAlignment="1">
      <alignment horizontal="left" vertical="center"/>
    </xf>
    <xf numFmtId="0" fontId="19" fillId="0" borderId="92" xfId="0" applyFont="1" applyBorder="1" applyAlignment="1">
      <alignment vertical="center"/>
    </xf>
    <xf numFmtId="0" fontId="19" fillId="0" borderId="72" xfId="0" applyFont="1" applyBorder="1" applyAlignment="1">
      <alignment horizontal="center" vertical="center"/>
    </xf>
    <xf numFmtId="0" fontId="19" fillId="0" borderId="50" xfId="0" applyFont="1" applyBorder="1" applyAlignment="1">
      <alignment horizontal="left" vertical="center"/>
    </xf>
    <xf numFmtId="164" fontId="19" fillId="0" borderId="50" xfId="0" applyNumberFormat="1" applyFont="1" applyBorder="1" applyAlignment="1">
      <alignment horizontal="center" vertical="center"/>
    </xf>
    <xf numFmtId="0" fontId="19" fillId="0" borderId="81" xfId="0" applyFont="1" applyBorder="1" applyAlignment="1">
      <alignment horizontal="center" vertical="center"/>
    </xf>
    <xf numFmtId="0" fontId="19" fillId="0" borderId="50" xfId="0" applyFont="1" applyBorder="1" applyAlignment="1">
      <alignment horizontal="center" vertical="center"/>
    </xf>
    <xf numFmtId="0" fontId="19" fillId="0" borderId="72" xfId="0" applyFont="1" applyBorder="1" applyAlignment="1">
      <alignment horizontal="left" vertical="center"/>
    </xf>
    <xf numFmtId="0" fontId="19" fillId="0" borderId="73" xfId="0" applyFont="1" applyBorder="1" applyAlignment="1">
      <alignment horizontal="left" vertical="center"/>
    </xf>
    <xf numFmtId="49" fontId="19" fillId="0" borderId="50" xfId="0" applyNumberFormat="1" applyFont="1" applyBorder="1" applyAlignment="1">
      <alignment horizontal="center" vertical="center"/>
    </xf>
    <xf numFmtId="164" fontId="19" fillId="0" borderId="0" xfId="0" applyNumberFormat="1" applyFont="1" applyAlignment="1">
      <alignment horizontal="left" vertical="center"/>
    </xf>
    <xf numFmtId="164" fontId="19" fillId="0" borderId="37" xfId="0" applyNumberFormat="1" applyFont="1" applyBorder="1" applyAlignment="1">
      <alignment horizontal="center" vertical="center"/>
    </xf>
    <xf numFmtId="0" fontId="19" fillId="13" borderId="62" xfId="0" applyFont="1" applyFill="1" applyBorder="1" applyAlignment="1">
      <alignment horizontal="center" vertical="center"/>
    </xf>
    <xf numFmtId="0" fontId="19" fillId="13" borderId="72" xfId="0" applyFont="1" applyFill="1" applyBorder="1" applyAlignment="1">
      <alignment horizontal="center" vertical="center"/>
    </xf>
    <xf numFmtId="0" fontId="19" fillId="13" borderId="50" xfId="0" applyFont="1" applyFill="1" applyBorder="1" applyAlignment="1">
      <alignment vertical="center"/>
    </xf>
    <xf numFmtId="164" fontId="19" fillId="13" borderId="50" xfId="0" applyNumberFormat="1" applyFont="1" applyFill="1" applyBorder="1" applyAlignment="1">
      <alignment horizontal="center" vertical="center"/>
    </xf>
    <xf numFmtId="49" fontId="19" fillId="13" borderId="50" xfId="0" applyNumberFormat="1" applyFont="1" applyFill="1" applyBorder="1" applyAlignment="1">
      <alignment horizontal="center" vertical="center"/>
    </xf>
    <xf numFmtId="49" fontId="19" fillId="0" borderId="37" xfId="0" applyNumberFormat="1" applyFont="1" applyBorder="1" applyAlignment="1">
      <alignment horizontal="center" vertical="center"/>
    </xf>
    <xf numFmtId="0" fontId="19" fillId="0" borderId="52" xfId="0" applyFont="1" applyBorder="1" applyAlignment="1">
      <alignment horizontal="center" vertical="center"/>
    </xf>
    <xf numFmtId="0" fontId="19" fillId="2" borderId="1" xfId="0" applyFont="1" applyFill="1" applyBorder="1" applyAlignment="1">
      <alignment horizontal="center"/>
    </xf>
    <xf numFmtId="0" fontId="19" fillId="2" borderId="1" xfId="0" applyFont="1" applyFill="1" applyBorder="1" applyAlignment="1">
      <alignment shrinkToFit="1"/>
    </xf>
    <xf numFmtId="164" fontId="19" fillId="2" borderId="1" xfId="0" applyNumberFormat="1" applyFont="1" applyFill="1" applyBorder="1" applyAlignment="1">
      <alignment horizontal="center"/>
    </xf>
    <xf numFmtId="0" fontId="23" fillId="2" borderId="1" xfId="0" applyFont="1" applyFill="1" applyBorder="1" applyAlignment="1">
      <alignment horizontal="center"/>
    </xf>
    <xf numFmtId="0" fontId="19" fillId="2" borderId="1" xfId="0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vertical="center" shrinkToFit="1"/>
    </xf>
    <xf numFmtId="164" fontId="19" fillId="2" borderId="1" xfId="0" applyNumberFormat="1" applyFont="1" applyFill="1" applyBorder="1" applyAlignment="1">
      <alignment horizontal="center" vertical="center"/>
    </xf>
    <xf numFmtId="0" fontId="23" fillId="2" borderId="1" xfId="0" applyFont="1" applyFill="1" applyBorder="1" applyAlignment="1">
      <alignment horizontal="center" vertical="center"/>
    </xf>
    <xf numFmtId="0" fontId="19" fillId="7" borderId="1" xfId="0" applyFont="1" applyFill="1" applyBorder="1" applyAlignment="1">
      <alignment horizontal="center" vertical="center"/>
    </xf>
    <xf numFmtId="0" fontId="19" fillId="7" borderId="1" xfId="0" applyFont="1" applyFill="1" applyBorder="1" applyAlignment="1">
      <alignment horizontal="center" vertical="center" shrinkToFit="1"/>
    </xf>
    <xf numFmtId="164" fontId="19" fillId="7" borderId="1" xfId="0" applyNumberFormat="1" applyFont="1" applyFill="1" applyBorder="1" applyAlignment="1">
      <alignment horizontal="center" vertical="center" wrapText="1"/>
    </xf>
    <xf numFmtId="0" fontId="19" fillId="7" borderId="1" xfId="0" applyFont="1" applyFill="1" applyBorder="1" applyAlignment="1">
      <alignment horizontal="center" vertical="center" wrapText="1"/>
    </xf>
    <xf numFmtId="49" fontId="19" fillId="7" borderId="1" xfId="0" applyNumberFormat="1" applyFont="1" applyFill="1" applyBorder="1" applyAlignment="1">
      <alignment horizontal="center" vertical="center"/>
    </xf>
    <xf numFmtId="49" fontId="21" fillId="2" borderId="1" xfId="0" applyNumberFormat="1" applyFont="1" applyFill="1" applyBorder="1" applyAlignment="1">
      <alignment horizontal="left"/>
    </xf>
    <xf numFmtId="0" fontId="21" fillId="2" borderId="1" xfId="0" applyFont="1" applyFill="1" applyBorder="1" applyAlignment="1">
      <alignment horizontal="center"/>
    </xf>
    <xf numFmtId="0" fontId="23" fillId="5" borderId="19" xfId="0" applyFont="1" applyFill="1" applyBorder="1" applyAlignment="1">
      <alignment horizontal="center"/>
    </xf>
    <xf numFmtId="2" fontId="19" fillId="2" borderId="1" xfId="0" applyNumberFormat="1" applyFont="1" applyFill="1" applyBorder="1" applyAlignment="1">
      <alignment horizontal="center" vertical="center"/>
    </xf>
    <xf numFmtId="2" fontId="19" fillId="2" borderId="1" xfId="0" applyNumberFormat="1" applyFont="1" applyFill="1" applyBorder="1" applyAlignment="1">
      <alignment horizontal="center"/>
    </xf>
    <xf numFmtId="0" fontId="19" fillId="2" borderId="1" xfId="0" applyFont="1" applyFill="1" applyBorder="1" applyAlignment="1">
      <alignment horizontal="left" shrinkToFit="1"/>
    </xf>
    <xf numFmtId="0" fontId="19" fillId="4" borderId="1" xfId="0" applyFont="1" applyFill="1" applyBorder="1" applyAlignment="1">
      <alignment horizontal="center"/>
    </xf>
    <xf numFmtId="0" fontId="19" fillId="4" borderId="1" xfId="0" applyFont="1" applyFill="1" applyBorder="1" applyAlignment="1">
      <alignment horizontal="left" shrinkToFit="1"/>
    </xf>
    <xf numFmtId="164" fontId="19" fillId="4" borderId="1" xfId="0" applyNumberFormat="1" applyFont="1" applyFill="1" applyBorder="1" applyAlignment="1">
      <alignment horizontal="center"/>
    </xf>
    <xf numFmtId="0" fontId="23" fillId="4" borderId="1" xfId="0" applyFont="1" applyFill="1" applyBorder="1" applyAlignment="1">
      <alignment horizontal="center"/>
    </xf>
    <xf numFmtId="0" fontId="23" fillId="5" borderId="19" xfId="0" applyFont="1" applyFill="1" applyBorder="1" applyAlignment="1">
      <alignment horizontal="center" vertical="center"/>
    </xf>
    <xf numFmtId="0" fontId="19" fillId="4" borderId="1" xfId="0" applyFont="1" applyFill="1" applyBorder="1" applyAlignment="1">
      <alignment shrinkToFit="1"/>
    </xf>
    <xf numFmtId="49" fontId="21" fillId="4" borderId="1" xfId="0" applyNumberFormat="1" applyFont="1" applyFill="1" applyBorder="1" applyAlignment="1">
      <alignment horizontal="left"/>
    </xf>
    <xf numFmtId="0" fontId="21" fillId="4" borderId="1" xfId="0" applyFont="1" applyFill="1" applyBorder="1" applyAlignment="1">
      <alignment horizontal="center"/>
    </xf>
    <xf numFmtId="0" fontId="15" fillId="4" borderId="1" xfId="0" applyFont="1" applyFill="1" applyBorder="1"/>
    <xf numFmtId="16" fontId="19" fillId="2" borderId="1" xfId="0" applyNumberFormat="1" applyFont="1" applyFill="1" applyBorder="1" applyAlignment="1">
      <alignment horizontal="center"/>
    </xf>
    <xf numFmtId="0" fontId="19" fillId="17" borderId="1" xfId="0" applyFont="1" applyFill="1" applyBorder="1" applyAlignment="1">
      <alignment horizontal="center"/>
    </xf>
    <xf numFmtId="0" fontId="19" fillId="17" borderId="1" xfId="0" applyFont="1" applyFill="1" applyBorder="1" applyAlignment="1">
      <alignment shrinkToFit="1"/>
    </xf>
    <xf numFmtId="164" fontId="19" fillId="17" borderId="1" xfId="0" applyNumberFormat="1" applyFont="1" applyFill="1" applyBorder="1" applyAlignment="1">
      <alignment horizontal="center"/>
    </xf>
    <xf numFmtId="0" fontId="23" fillId="17" borderId="1" xfId="0" applyFont="1" applyFill="1" applyBorder="1" applyAlignment="1">
      <alignment horizontal="center"/>
    </xf>
    <xf numFmtId="0" fontId="19" fillId="8" borderId="1" xfId="0" applyFont="1" applyFill="1" applyBorder="1" applyAlignment="1">
      <alignment horizontal="center"/>
    </xf>
    <xf numFmtId="0" fontId="19" fillId="8" borderId="1" xfId="0" applyFont="1" applyFill="1" applyBorder="1" applyAlignment="1">
      <alignment shrinkToFit="1"/>
    </xf>
    <xf numFmtId="164" fontId="19" fillId="8" borderId="1" xfId="0" applyNumberFormat="1" applyFont="1" applyFill="1" applyBorder="1" applyAlignment="1">
      <alignment horizontal="center"/>
    </xf>
    <xf numFmtId="0" fontId="23" fillId="8" borderId="1" xfId="0" applyFont="1" applyFill="1" applyBorder="1" applyAlignment="1">
      <alignment horizontal="center"/>
    </xf>
    <xf numFmtId="2" fontId="19" fillId="0" borderId="0" xfId="0" applyNumberFormat="1" applyFont="1" applyAlignment="1">
      <alignment vertical="center"/>
    </xf>
    <xf numFmtId="49" fontId="23" fillId="5" borderId="19" xfId="0" applyNumberFormat="1" applyFont="1" applyFill="1" applyBorder="1" applyAlignment="1">
      <alignment horizontal="center" vertical="center"/>
    </xf>
    <xf numFmtId="49" fontId="19" fillId="4" borderId="1" xfId="0" applyNumberFormat="1" applyFont="1" applyFill="1" applyBorder="1" applyAlignment="1">
      <alignment horizontal="center"/>
    </xf>
    <xf numFmtId="0" fontId="19" fillId="4" borderId="1" xfId="0" applyFont="1" applyFill="1" applyBorder="1" applyAlignment="1">
      <alignment horizontal="center" vertical="center"/>
    </xf>
    <xf numFmtId="0" fontId="19" fillId="4" borderId="1" xfId="0" applyFont="1" applyFill="1" applyBorder="1" applyAlignment="1">
      <alignment vertical="center" shrinkToFit="1"/>
    </xf>
    <xf numFmtId="49" fontId="19" fillId="4" borderId="1" xfId="0" applyNumberFormat="1" applyFont="1" applyFill="1" applyBorder="1" applyAlignment="1">
      <alignment vertical="center"/>
    </xf>
    <xf numFmtId="0" fontId="23" fillId="4" borderId="24" xfId="0" applyFont="1" applyFill="1" applyBorder="1" applyAlignment="1">
      <alignment horizontal="center" vertical="center"/>
    </xf>
    <xf numFmtId="0" fontId="19" fillId="4" borderId="1" xfId="0" applyFont="1" applyFill="1" applyBorder="1"/>
    <xf numFmtId="0" fontId="19" fillId="4" borderId="1" xfId="0" applyFont="1" applyFill="1" applyBorder="1" applyAlignment="1">
      <alignment horizontal="left"/>
    </xf>
    <xf numFmtId="0" fontId="23" fillId="4" borderId="19" xfId="0" applyFont="1" applyFill="1" applyBorder="1" applyAlignment="1">
      <alignment horizontal="center"/>
    </xf>
    <xf numFmtId="0" fontId="23" fillId="5" borderId="1" xfId="0" applyFont="1" applyFill="1" applyBorder="1" applyAlignment="1">
      <alignment horizontal="center"/>
    </xf>
    <xf numFmtId="0" fontId="19" fillId="4" borderId="1" xfId="0" applyFont="1" applyFill="1" applyBorder="1" applyAlignment="1">
      <alignment horizontal="left" vertical="center" shrinkToFit="1"/>
    </xf>
    <xf numFmtId="49" fontId="19" fillId="4" borderId="1" xfId="0" applyNumberFormat="1" applyFont="1" applyFill="1" applyBorder="1" applyAlignment="1">
      <alignment horizontal="center" vertical="center"/>
    </xf>
    <xf numFmtId="49" fontId="19" fillId="4" borderId="1" xfId="0" applyNumberFormat="1" applyFont="1" applyFill="1" applyBorder="1" applyAlignment="1">
      <alignment horizontal="center" vertical="center" wrapText="1"/>
    </xf>
    <xf numFmtId="0" fontId="23" fillId="4" borderId="1" xfId="0" applyFont="1" applyFill="1" applyBorder="1" applyAlignment="1">
      <alignment horizontal="center" vertical="center"/>
    </xf>
    <xf numFmtId="0" fontId="19" fillId="4" borderId="46" xfId="0" applyFont="1" applyFill="1" applyBorder="1" applyAlignment="1">
      <alignment horizontal="center" vertical="center"/>
    </xf>
    <xf numFmtId="0" fontId="19" fillId="4" borderId="46" xfId="0" applyFont="1" applyFill="1" applyBorder="1" applyAlignment="1">
      <alignment horizontal="left" vertical="center" shrinkToFit="1"/>
    </xf>
    <xf numFmtId="49" fontId="19" fillId="4" borderId="46" xfId="0" applyNumberFormat="1" applyFont="1" applyFill="1" applyBorder="1" applyAlignment="1">
      <alignment horizontal="center" vertical="center"/>
    </xf>
    <xf numFmtId="49" fontId="19" fillId="4" borderId="46" xfId="0" applyNumberFormat="1" applyFont="1" applyFill="1" applyBorder="1" applyAlignment="1">
      <alignment horizontal="center" vertical="center" wrapText="1"/>
    </xf>
    <xf numFmtId="0" fontId="23" fillId="4" borderId="46" xfId="0" applyFont="1" applyFill="1" applyBorder="1" applyAlignment="1">
      <alignment horizontal="center" vertical="center"/>
    </xf>
    <xf numFmtId="0" fontId="23" fillId="4" borderId="16" xfId="0" applyFont="1" applyFill="1" applyBorder="1" applyAlignment="1">
      <alignment horizontal="center" vertical="center"/>
    </xf>
    <xf numFmtId="49" fontId="23" fillId="5" borderId="19" xfId="0" applyNumberFormat="1" applyFont="1" applyFill="1" applyBorder="1" applyAlignment="1">
      <alignment horizontal="center"/>
    </xf>
    <xf numFmtId="49" fontId="23" fillId="4" borderId="1" xfId="0" applyNumberFormat="1" applyFont="1" applyFill="1" applyBorder="1" applyAlignment="1">
      <alignment horizontal="center"/>
    </xf>
    <xf numFmtId="2" fontId="19" fillId="0" borderId="0" xfId="0" applyNumberFormat="1" applyFont="1"/>
    <xf numFmtId="164" fontId="19" fillId="0" borderId="0" xfId="0" applyNumberFormat="1" applyFont="1" applyAlignment="1">
      <alignment horizontal="center" vertical="center"/>
    </xf>
    <xf numFmtId="2" fontId="19" fillId="0" borderId="0" xfId="0" applyNumberFormat="1" applyFont="1" applyAlignment="1">
      <alignment horizontal="center" vertical="center"/>
    </xf>
    <xf numFmtId="0" fontId="30" fillId="0" borderId="71" xfId="0" applyFont="1" applyBorder="1" applyAlignment="1">
      <alignment horizontal="left" vertical="center"/>
    </xf>
    <xf numFmtId="0" fontId="30" fillId="0" borderId="85" xfId="0" applyFont="1" applyBorder="1" applyAlignment="1">
      <alignment horizontal="left" vertical="center"/>
    </xf>
    <xf numFmtId="0" fontId="30" fillId="0" borderId="84" xfId="0" applyFont="1" applyBorder="1" applyAlignment="1">
      <alignment vertical="center"/>
    </xf>
    <xf numFmtId="0" fontId="30" fillId="0" borderId="75" xfId="0" applyFont="1" applyBorder="1" applyAlignment="1">
      <alignment horizontal="left" vertical="center"/>
    </xf>
    <xf numFmtId="0" fontId="30" fillId="0" borderId="50" xfId="0" applyFont="1" applyBorder="1" applyAlignment="1">
      <alignment vertical="center"/>
    </xf>
    <xf numFmtId="0" fontId="16" fillId="0" borderId="0" xfId="0" applyFont="1" applyAlignment="1">
      <alignment wrapText="1"/>
    </xf>
    <xf numFmtId="0" fontId="34" fillId="0" borderId="0" xfId="0" applyFont="1" applyAlignment="1">
      <alignment vertical="center" wrapText="1"/>
    </xf>
    <xf numFmtId="0" fontId="19" fillId="16" borderId="50" xfId="0" applyFont="1" applyFill="1" applyBorder="1" applyAlignment="1">
      <alignment horizontal="center" vertical="center"/>
    </xf>
    <xf numFmtId="1" fontId="19" fillId="0" borderId="0" xfId="0" applyNumberFormat="1" applyFont="1" applyAlignment="1">
      <alignment horizontal="center" vertical="center"/>
    </xf>
    <xf numFmtId="0" fontId="19" fillId="0" borderId="56" xfId="0" applyFont="1" applyBorder="1" applyAlignment="1">
      <alignment vertical="center"/>
    </xf>
    <xf numFmtId="164" fontId="19" fillId="0" borderId="56" xfId="0" applyNumberFormat="1" applyFont="1" applyBorder="1" applyAlignment="1">
      <alignment horizontal="center" vertical="center"/>
    </xf>
    <xf numFmtId="164" fontId="19" fillId="0" borderId="62" xfId="0" applyNumberFormat="1" applyFont="1" applyBorder="1" applyAlignment="1">
      <alignment horizontal="center" vertical="center"/>
    </xf>
    <xf numFmtId="0" fontId="19" fillId="0" borderId="77" xfId="0" applyFont="1" applyBorder="1" applyAlignment="1">
      <alignment vertical="center"/>
    </xf>
    <xf numFmtId="164" fontId="19" fillId="0" borderId="77" xfId="0" applyNumberFormat="1" applyFont="1" applyBorder="1" applyAlignment="1">
      <alignment horizontal="center" vertical="center"/>
    </xf>
    <xf numFmtId="0" fontId="19" fillId="0" borderId="58" xfId="0" applyFont="1" applyBorder="1" applyAlignment="1">
      <alignment vertical="center"/>
    </xf>
    <xf numFmtId="164" fontId="19" fillId="0" borderId="58" xfId="0" applyNumberFormat="1" applyFont="1" applyBorder="1" applyAlignment="1">
      <alignment horizontal="center" vertical="center"/>
    </xf>
    <xf numFmtId="0" fontId="19" fillId="16" borderId="72" xfId="0" applyFont="1" applyFill="1" applyBorder="1" applyAlignment="1">
      <alignment horizontal="center" vertical="center"/>
    </xf>
    <xf numFmtId="0" fontId="19" fillId="0" borderId="83" xfId="0" applyFont="1" applyBorder="1" applyAlignment="1">
      <alignment horizontal="center" vertical="center"/>
    </xf>
    <xf numFmtId="0" fontId="19" fillId="0" borderId="54" xfId="0" applyFont="1" applyBorder="1" applyAlignment="1">
      <alignment horizontal="center" vertical="center"/>
    </xf>
    <xf numFmtId="0" fontId="19" fillId="0" borderId="70" xfId="0" applyFont="1" applyBorder="1" applyAlignment="1">
      <alignment horizontal="center" vertical="center"/>
    </xf>
    <xf numFmtId="0" fontId="16" fillId="4" borderId="1" xfId="0" applyFont="1" applyFill="1" applyBorder="1"/>
    <xf numFmtId="0" fontId="15" fillId="0" borderId="0" xfId="0" applyFont="1" applyAlignment="1">
      <alignment horizontal="center"/>
    </xf>
    <xf numFmtId="0" fontId="17" fillId="2" borderId="1" xfId="0" applyFont="1" applyFill="1" applyBorder="1" applyAlignment="1">
      <alignment horizontal="center"/>
    </xf>
    <xf numFmtId="0" fontId="16" fillId="0" borderId="0" xfId="0" applyFont="1" applyAlignment="1">
      <alignment horizontal="left" vertical="center"/>
    </xf>
    <xf numFmtId="0" fontId="23" fillId="2" borderId="34" xfId="0" applyFont="1" applyFill="1" applyBorder="1" applyAlignment="1">
      <alignment horizontal="center" vertical="center"/>
    </xf>
    <xf numFmtId="0" fontId="23" fillId="2" borderId="49" xfId="0" applyFont="1" applyFill="1" applyBorder="1" applyAlignment="1">
      <alignment horizontal="center" vertical="center"/>
    </xf>
    <xf numFmtId="0" fontId="23" fillId="2" borderId="48" xfId="0" applyFont="1" applyFill="1" applyBorder="1" applyAlignment="1">
      <alignment horizontal="center" vertical="center"/>
    </xf>
    <xf numFmtId="0" fontId="23" fillId="0" borderId="0" xfId="0" applyFont="1" applyAlignment="1">
      <alignment vertical="center"/>
    </xf>
    <xf numFmtId="0" fontId="23" fillId="2" borderId="130" xfId="0" applyFont="1" applyFill="1" applyBorder="1" applyAlignment="1">
      <alignment horizontal="center" vertical="center"/>
    </xf>
    <xf numFmtId="0" fontId="23" fillId="2" borderId="75" xfId="0" applyFont="1" applyFill="1" applyBorder="1" applyAlignment="1">
      <alignment horizontal="center" vertical="center"/>
    </xf>
    <xf numFmtId="0" fontId="19" fillId="0" borderId="0" xfId="0" applyFont="1" applyAlignment="1">
      <alignment horizontal="center" vertical="center" shrinkToFit="1"/>
    </xf>
    <xf numFmtId="0" fontId="19" fillId="2" borderId="0" xfId="0" applyFont="1" applyFill="1" applyAlignment="1">
      <alignment horizontal="center" vertical="center"/>
    </xf>
    <xf numFmtId="0" fontId="19" fillId="0" borderId="13" xfId="0" applyFont="1" applyBorder="1" applyAlignment="1">
      <alignment horizontal="center" vertical="center"/>
    </xf>
    <xf numFmtId="0" fontId="19" fillId="0" borderId="13" xfId="0" applyFont="1" applyBorder="1" applyAlignment="1">
      <alignment horizontal="left" vertical="center"/>
    </xf>
    <xf numFmtId="0" fontId="19" fillId="0" borderId="34" xfId="0" applyFont="1" applyBorder="1" applyAlignment="1">
      <alignment horizontal="center" vertical="center"/>
    </xf>
    <xf numFmtId="165" fontId="19" fillId="0" borderId="0" xfId="0" applyNumberFormat="1" applyFont="1" applyAlignment="1">
      <alignment horizontal="center" vertical="center"/>
    </xf>
    <xf numFmtId="49" fontId="19" fillId="0" borderId="13" xfId="0" applyNumberFormat="1" applyFont="1" applyBorder="1" applyAlignment="1">
      <alignment horizontal="center" vertical="center"/>
    </xf>
    <xf numFmtId="0" fontId="19" fillId="2" borderId="13" xfId="0" applyFont="1" applyFill="1" applyBorder="1" applyAlignment="1">
      <alignment horizontal="center" vertical="center"/>
    </xf>
    <xf numFmtId="0" fontId="19" fillId="2" borderId="34" xfId="0" applyFont="1" applyFill="1" applyBorder="1" applyAlignment="1">
      <alignment horizontal="center" vertical="center"/>
    </xf>
    <xf numFmtId="0" fontId="19" fillId="2" borderId="71" xfId="0" applyFont="1" applyFill="1" applyBorder="1" applyAlignment="1">
      <alignment horizontal="center" vertical="center"/>
    </xf>
    <xf numFmtId="0" fontId="19" fillId="2" borderId="75" xfId="0" applyFont="1" applyFill="1" applyBorder="1" applyAlignment="1">
      <alignment horizontal="center" vertical="center"/>
    </xf>
    <xf numFmtId="0" fontId="19" fillId="10" borderId="75" xfId="0" applyFont="1" applyFill="1" applyBorder="1" applyAlignment="1">
      <alignment horizontal="center" vertical="center"/>
    </xf>
    <xf numFmtId="0" fontId="19" fillId="0" borderId="73" xfId="0" applyFont="1" applyBorder="1" applyAlignment="1">
      <alignment horizontal="center" vertical="center"/>
    </xf>
    <xf numFmtId="0" fontId="19" fillId="2" borderId="51" xfId="0" applyFont="1" applyFill="1" applyBorder="1" applyAlignment="1">
      <alignment horizontal="left" vertical="center"/>
    </xf>
    <xf numFmtId="0" fontId="19" fillId="2" borderId="50" xfId="0" applyFont="1" applyFill="1" applyBorder="1" applyAlignment="1">
      <alignment horizontal="center" vertical="center"/>
    </xf>
    <xf numFmtId="0" fontId="19" fillId="2" borderId="73" xfId="0" applyFont="1" applyFill="1" applyBorder="1" applyAlignment="1">
      <alignment horizontal="center" vertical="center"/>
    </xf>
    <xf numFmtId="0" fontId="19" fillId="10" borderId="73" xfId="0" applyFont="1" applyFill="1" applyBorder="1" applyAlignment="1">
      <alignment horizontal="center" vertical="center"/>
    </xf>
    <xf numFmtId="0" fontId="23" fillId="2" borderId="73" xfId="0" applyFont="1" applyFill="1" applyBorder="1" applyAlignment="1">
      <alignment horizontal="center" vertical="center"/>
    </xf>
    <xf numFmtId="0" fontId="19" fillId="2" borderId="13" xfId="0" applyFont="1" applyFill="1" applyBorder="1" applyAlignment="1">
      <alignment horizontal="left" vertical="center"/>
    </xf>
    <xf numFmtId="164" fontId="19" fillId="2" borderId="34" xfId="0" applyNumberFormat="1" applyFont="1" applyFill="1" applyBorder="1" applyAlignment="1">
      <alignment horizontal="center" vertical="center"/>
    </xf>
    <xf numFmtId="49" fontId="19" fillId="2" borderId="13" xfId="0" applyNumberFormat="1" applyFont="1" applyFill="1" applyBorder="1" applyAlignment="1">
      <alignment horizontal="center" vertical="center"/>
    </xf>
    <xf numFmtId="0" fontId="19" fillId="2" borderId="0" xfId="0" applyFont="1" applyFill="1" applyAlignment="1">
      <alignment horizontal="left" vertical="center"/>
    </xf>
    <xf numFmtId="164" fontId="19" fillId="0" borderId="51" xfId="0" applyNumberFormat="1" applyFont="1" applyBorder="1" applyAlignment="1">
      <alignment horizontal="center" vertical="center"/>
    </xf>
    <xf numFmtId="0" fontId="19" fillId="0" borderId="51" xfId="0" applyFont="1" applyBorder="1" applyAlignment="1">
      <alignment horizontal="center" vertical="center"/>
    </xf>
    <xf numFmtId="0" fontId="19" fillId="10" borderId="34" xfId="0" applyFont="1" applyFill="1" applyBorder="1" applyAlignment="1">
      <alignment horizontal="center" vertical="center"/>
    </xf>
    <xf numFmtId="0" fontId="19" fillId="0" borderId="128" xfId="0" applyFont="1" applyBorder="1" applyAlignment="1">
      <alignment horizontal="center" vertical="center"/>
    </xf>
    <xf numFmtId="0" fontId="19" fillId="0" borderId="127" xfId="0" applyFont="1" applyBorder="1" applyAlignment="1">
      <alignment horizontal="left" vertical="center"/>
    </xf>
    <xf numFmtId="0" fontId="19" fillId="0" borderId="130" xfId="0" applyFont="1" applyBorder="1" applyAlignment="1">
      <alignment horizontal="center" vertical="center"/>
    </xf>
    <xf numFmtId="0" fontId="19" fillId="0" borderId="129" xfId="0" applyFont="1" applyBorder="1" applyAlignment="1">
      <alignment horizontal="center" vertical="center"/>
    </xf>
    <xf numFmtId="49" fontId="19" fillId="0" borderId="127" xfId="0" applyNumberFormat="1" applyFont="1" applyBorder="1" applyAlignment="1">
      <alignment horizontal="center" vertical="center"/>
    </xf>
    <xf numFmtId="0" fontId="19" fillId="2" borderId="127" xfId="0" applyFont="1" applyFill="1" applyBorder="1" applyAlignment="1">
      <alignment horizontal="center" vertical="center"/>
    </xf>
    <xf numFmtId="0" fontId="19" fillId="2" borderId="130" xfId="0" applyFont="1" applyFill="1" applyBorder="1" applyAlignment="1">
      <alignment horizontal="center" vertical="center"/>
    </xf>
    <xf numFmtId="0" fontId="19" fillId="2" borderId="34" xfId="0" applyFont="1" applyFill="1" applyBorder="1" applyAlignment="1">
      <alignment horizontal="left" vertical="center"/>
    </xf>
    <xf numFmtId="49" fontId="19" fillId="2" borderId="71" xfId="0" applyNumberFormat="1" applyFont="1" applyFill="1" applyBorder="1" applyAlignment="1">
      <alignment horizontal="center" vertical="center"/>
    </xf>
    <xf numFmtId="164" fontId="19" fillId="0" borderId="75" xfId="0" applyNumberFormat="1" applyFont="1" applyBorder="1" applyAlignment="1">
      <alignment horizontal="center" vertical="center"/>
    </xf>
    <xf numFmtId="49" fontId="19" fillId="0" borderId="51" xfId="0" applyNumberFormat="1" applyFont="1" applyBorder="1" applyAlignment="1">
      <alignment horizontal="center" vertical="center"/>
    </xf>
    <xf numFmtId="0" fontId="19" fillId="2" borderId="86" xfId="0" applyFont="1" applyFill="1" applyBorder="1" applyAlignment="1">
      <alignment horizontal="left" vertical="center"/>
    </xf>
    <xf numFmtId="0" fontId="19" fillId="2" borderId="85" xfId="0" applyFont="1" applyFill="1" applyBorder="1" applyAlignment="1">
      <alignment horizontal="left" vertical="center"/>
    </xf>
    <xf numFmtId="0" fontId="19" fillId="2" borderId="51" xfId="0" applyFont="1" applyFill="1" applyBorder="1" applyAlignment="1">
      <alignment horizontal="center" vertical="center"/>
    </xf>
    <xf numFmtId="49" fontId="19" fillId="2" borderId="51" xfId="0" applyNumberFormat="1" applyFont="1" applyFill="1" applyBorder="1" applyAlignment="1">
      <alignment horizontal="center" vertical="center"/>
    </xf>
    <xf numFmtId="0" fontId="19" fillId="2" borderId="23" xfId="0" applyFont="1" applyFill="1" applyBorder="1" applyAlignment="1">
      <alignment horizontal="center" vertical="center"/>
    </xf>
    <xf numFmtId="0" fontId="19" fillId="2" borderId="49" xfId="0" applyFont="1" applyFill="1" applyBorder="1" applyAlignment="1">
      <alignment horizontal="center" vertical="center"/>
    </xf>
    <xf numFmtId="0" fontId="19" fillId="2" borderId="84" xfId="0" applyFont="1" applyFill="1" applyBorder="1" applyAlignment="1">
      <alignment horizontal="center" vertical="center"/>
    </xf>
    <xf numFmtId="0" fontId="19" fillId="2" borderId="85" xfId="0" applyFont="1" applyFill="1" applyBorder="1" applyAlignment="1">
      <alignment vertical="center"/>
    </xf>
    <xf numFmtId="164" fontId="19" fillId="2" borderId="85" xfId="0" applyNumberFormat="1" applyFont="1" applyFill="1" applyBorder="1" applyAlignment="1">
      <alignment horizontal="center" vertical="center"/>
    </xf>
    <xf numFmtId="0" fontId="19" fillId="2" borderId="85" xfId="0" applyFont="1" applyFill="1" applyBorder="1" applyAlignment="1">
      <alignment horizontal="center" vertical="center"/>
    </xf>
    <xf numFmtId="49" fontId="19" fillId="2" borderId="85" xfId="0" applyNumberFormat="1" applyFont="1" applyFill="1" applyBorder="1" applyAlignment="1">
      <alignment horizontal="center" vertical="center"/>
    </xf>
    <xf numFmtId="0" fontId="19" fillId="10" borderId="85" xfId="0" applyFont="1" applyFill="1" applyBorder="1" applyAlignment="1">
      <alignment horizontal="center" vertical="center"/>
    </xf>
    <xf numFmtId="0" fontId="23" fillId="2" borderId="85" xfId="0" applyFont="1" applyFill="1" applyBorder="1" applyAlignment="1">
      <alignment horizontal="center" vertical="center"/>
    </xf>
    <xf numFmtId="0" fontId="19" fillId="0" borderId="34" xfId="0" applyFont="1" applyBorder="1" applyAlignment="1">
      <alignment horizontal="left" vertical="center"/>
    </xf>
    <xf numFmtId="164" fontId="19" fillId="0" borderId="34" xfId="0" applyNumberFormat="1" applyFont="1" applyBorder="1" applyAlignment="1">
      <alignment horizontal="center" vertical="center"/>
    </xf>
    <xf numFmtId="49" fontId="19" fillId="0" borderId="34" xfId="0" applyNumberFormat="1" applyFont="1" applyBorder="1" applyAlignment="1">
      <alignment horizontal="center" vertical="center"/>
    </xf>
    <xf numFmtId="0" fontId="19" fillId="2" borderId="48" xfId="0" applyFont="1" applyFill="1" applyBorder="1" applyAlignment="1">
      <alignment horizontal="center" vertical="center"/>
    </xf>
    <xf numFmtId="0" fontId="19" fillId="6" borderId="133" xfId="0" applyFont="1" applyFill="1" applyBorder="1" applyAlignment="1">
      <alignment horizontal="center" vertical="center"/>
    </xf>
    <xf numFmtId="0" fontId="19" fillId="0" borderId="131" xfId="0" applyFont="1" applyBorder="1" applyAlignment="1">
      <alignment horizontal="center" vertical="center"/>
    </xf>
    <xf numFmtId="165" fontId="19" fillId="0" borderId="68" xfId="0" applyNumberFormat="1" applyFont="1" applyBorder="1" applyAlignment="1">
      <alignment horizontal="center" vertical="center"/>
    </xf>
    <xf numFmtId="0" fontId="19" fillId="0" borderId="108" xfId="0" applyFont="1" applyBorder="1" applyAlignment="1">
      <alignment horizontal="center" vertical="center"/>
    </xf>
    <xf numFmtId="0" fontId="19" fillId="0" borderId="90" xfId="0" applyFont="1" applyBorder="1" applyAlignment="1">
      <alignment horizontal="center" vertical="center"/>
    </xf>
    <xf numFmtId="0" fontId="19" fillId="0" borderId="132" xfId="0" applyFont="1" applyBorder="1" applyAlignment="1">
      <alignment horizontal="center" vertical="center"/>
    </xf>
    <xf numFmtId="0" fontId="19" fillId="0" borderId="124" xfId="0" applyFont="1" applyBorder="1" applyAlignment="1">
      <alignment horizontal="center" vertical="center"/>
    </xf>
    <xf numFmtId="0" fontId="19" fillId="0" borderId="107" xfId="0" applyFont="1" applyBorder="1" applyAlignment="1">
      <alignment horizontal="center" vertical="center"/>
    </xf>
    <xf numFmtId="0" fontId="19" fillId="2" borderId="90" xfId="0" applyFont="1" applyFill="1" applyBorder="1" applyAlignment="1">
      <alignment horizontal="center" vertical="center"/>
    </xf>
    <xf numFmtId="164" fontId="19" fillId="2" borderId="98" xfId="0" applyNumberFormat="1" applyFont="1" applyFill="1" applyBorder="1" applyAlignment="1">
      <alignment horizontal="center" vertical="center"/>
    </xf>
    <xf numFmtId="0" fontId="19" fillId="2" borderId="108" xfId="0" applyFont="1" applyFill="1" applyBorder="1" applyAlignment="1">
      <alignment horizontal="center" vertical="center"/>
    </xf>
    <xf numFmtId="164" fontId="19" fillId="0" borderId="124" xfId="0" applyNumberFormat="1" applyFont="1" applyBorder="1" applyAlignment="1">
      <alignment horizontal="center" vertical="center"/>
    </xf>
    <xf numFmtId="0" fontId="19" fillId="0" borderId="81" xfId="0" applyFont="1" applyBorder="1" applyAlignment="1">
      <alignment horizontal="left" vertical="center"/>
    </xf>
    <xf numFmtId="0" fontId="19" fillId="2" borderId="98" xfId="0" applyFont="1" applyFill="1" applyBorder="1" applyAlignment="1">
      <alignment horizontal="center" vertical="center"/>
    </xf>
    <xf numFmtId="0" fontId="19" fillId="0" borderId="95" xfId="0" applyFont="1" applyBorder="1" applyAlignment="1">
      <alignment horizontal="center" vertical="center"/>
    </xf>
    <xf numFmtId="164" fontId="19" fillId="0" borderId="99" xfId="0" applyNumberFormat="1" applyFont="1" applyBorder="1" applyAlignment="1">
      <alignment horizontal="center" vertical="center"/>
    </xf>
    <xf numFmtId="0" fontId="19" fillId="2" borderId="109" xfId="0" applyFont="1" applyFill="1" applyBorder="1" applyAlignment="1">
      <alignment horizontal="center" vertical="center"/>
    </xf>
    <xf numFmtId="164" fontId="19" fillId="0" borderId="98" xfId="0" applyNumberFormat="1" applyFont="1" applyBorder="1" applyAlignment="1">
      <alignment horizontal="center" vertical="center"/>
    </xf>
    <xf numFmtId="0" fontId="19" fillId="0" borderId="99" xfId="0" applyFont="1" applyBorder="1" applyAlignment="1">
      <alignment vertical="center"/>
    </xf>
    <xf numFmtId="0" fontId="19" fillId="0" borderId="109" xfId="0" applyFont="1" applyBorder="1" applyAlignment="1">
      <alignment horizontal="center" vertical="center"/>
    </xf>
    <xf numFmtId="0" fontId="19" fillId="2" borderId="132" xfId="0" applyFont="1" applyFill="1" applyBorder="1" applyAlignment="1">
      <alignment horizontal="center" vertical="center"/>
    </xf>
    <xf numFmtId="0" fontId="19" fillId="2" borderId="124" xfId="0" applyFont="1" applyFill="1" applyBorder="1" applyAlignment="1">
      <alignment horizontal="center" vertical="center"/>
    </xf>
    <xf numFmtId="0" fontId="19" fillId="2" borderId="81" xfId="0" applyFont="1" applyFill="1" applyBorder="1" applyAlignment="1">
      <alignment horizontal="center" vertical="center"/>
    </xf>
    <xf numFmtId="0" fontId="19" fillId="2" borderId="37" xfId="0" applyFont="1" applyFill="1" applyBorder="1" applyAlignment="1">
      <alignment horizontal="center" vertical="center"/>
    </xf>
    <xf numFmtId="0" fontId="19" fillId="2" borderId="95" xfId="0" applyFont="1" applyFill="1" applyBorder="1" applyAlignment="1">
      <alignment horizontal="center" vertical="center"/>
    </xf>
    <xf numFmtId="0" fontId="19" fillId="2" borderId="86" xfId="0" applyFont="1" applyFill="1" applyBorder="1" applyAlignment="1">
      <alignment vertical="center"/>
    </xf>
    <xf numFmtId="164" fontId="19" fillId="2" borderId="99" xfId="0" applyNumberFormat="1" applyFont="1" applyFill="1" applyBorder="1" applyAlignment="1">
      <alignment horizontal="center" vertical="center"/>
    </xf>
    <xf numFmtId="0" fontId="19" fillId="2" borderId="86" xfId="0" applyFont="1" applyFill="1" applyBorder="1" applyAlignment="1">
      <alignment horizontal="center" vertical="center"/>
    </xf>
    <xf numFmtId="0" fontId="16" fillId="4" borderId="68" xfId="0" applyFont="1" applyFill="1" applyBorder="1"/>
    <xf numFmtId="0" fontId="3" fillId="2" borderId="68" xfId="0" applyFont="1" applyFill="1" applyBorder="1" applyAlignment="1">
      <alignment horizontal="center" vertical="center"/>
    </xf>
    <xf numFmtId="164" fontId="3" fillId="2" borderId="68" xfId="0" applyNumberFormat="1" applyFont="1" applyFill="1" applyBorder="1" applyAlignment="1">
      <alignment horizontal="center" vertical="center"/>
    </xf>
    <xf numFmtId="0" fontId="3" fillId="2" borderId="68" xfId="0" applyFont="1" applyFill="1" applyBorder="1" applyAlignment="1">
      <alignment vertical="center"/>
    </xf>
    <xf numFmtId="164" fontId="3" fillId="2" borderId="68" xfId="0" applyNumberFormat="1" applyFont="1" applyFill="1" applyBorder="1" applyAlignment="1">
      <alignment vertical="center"/>
    </xf>
    <xf numFmtId="0" fontId="19" fillId="18" borderId="1" xfId="0" applyFont="1" applyFill="1" applyBorder="1" applyAlignment="1">
      <alignment horizontal="center"/>
    </xf>
    <xf numFmtId="0" fontId="17" fillId="4" borderId="1" xfId="0" applyFont="1" applyFill="1" applyBorder="1" applyAlignment="1">
      <alignment horizontal="center"/>
    </xf>
    <xf numFmtId="49" fontId="19" fillId="0" borderId="68" xfId="0" applyNumberFormat="1" applyFont="1" applyBorder="1" applyAlignment="1">
      <alignment horizontal="center" vertical="center"/>
    </xf>
    <xf numFmtId="0" fontId="19" fillId="2" borderId="71" xfId="0" applyFont="1" applyFill="1" applyBorder="1" applyAlignment="1">
      <alignment horizontal="left" vertical="center"/>
    </xf>
    <xf numFmtId="164" fontId="19" fillId="2" borderId="75" xfId="0" applyNumberFormat="1" applyFont="1" applyFill="1" applyBorder="1" applyAlignment="1">
      <alignment horizontal="center" vertical="center"/>
    </xf>
    <xf numFmtId="0" fontId="19" fillId="2" borderId="74" xfId="0" applyFont="1" applyFill="1" applyBorder="1" applyAlignment="1">
      <alignment horizontal="left" vertical="center"/>
    </xf>
    <xf numFmtId="0" fontId="19" fillId="2" borderId="75" xfId="0" applyFont="1" applyFill="1" applyBorder="1" applyAlignment="1">
      <alignment horizontal="left" vertical="center"/>
    </xf>
    <xf numFmtId="0" fontId="19" fillId="2" borderId="87" xfId="0" applyFont="1" applyFill="1" applyBorder="1" applyAlignment="1">
      <alignment horizontal="center" vertical="center"/>
    </xf>
    <xf numFmtId="0" fontId="19" fillId="2" borderId="84" xfId="0" applyFont="1" applyFill="1" applyBorder="1" applyAlignment="1">
      <alignment horizontal="left" vertical="center"/>
    </xf>
    <xf numFmtId="165" fontId="19" fillId="0" borderId="86" xfId="0" applyNumberFormat="1" applyFont="1" applyBorder="1" applyAlignment="1">
      <alignment horizontal="center" vertical="center"/>
    </xf>
    <xf numFmtId="49" fontId="19" fillId="2" borderId="84" xfId="0" applyNumberFormat="1" applyFont="1" applyFill="1" applyBorder="1" applyAlignment="1">
      <alignment horizontal="center" vertical="center"/>
    </xf>
    <xf numFmtId="49" fontId="19" fillId="6" borderId="100" xfId="0" applyNumberFormat="1" applyFont="1" applyFill="1" applyBorder="1" applyAlignment="1">
      <alignment horizontal="center" vertical="center"/>
    </xf>
    <xf numFmtId="49" fontId="19" fillId="0" borderId="97" xfId="0" applyNumberFormat="1" applyFont="1" applyBorder="1" applyAlignment="1">
      <alignment horizontal="center" vertical="center"/>
    </xf>
    <xf numFmtId="49" fontId="19" fillId="0" borderId="98" xfId="0" applyNumberFormat="1" applyFont="1" applyBorder="1" applyAlignment="1">
      <alignment horizontal="center" vertical="center"/>
    </xf>
    <xf numFmtId="49" fontId="19" fillId="0" borderId="124" xfId="0" applyNumberFormat="1" applyFont="1" applyBorder="1" applyAlignment="1">
      <alignment horizontal="center" vertical="center"/>
    </xf>
    <xf numFmtId="49" fontId="19" fillId="2" borderId="98" xfId="0" applyNumberFormat="1" applyFont="1" applyFill="1" applyBorder="1" applyAlignment="1">
      <alignment horizontal="center" vertical="center"/>
    </xf>
    <xf numFmtId="49" fontId="19" fillId="0" borderId="135" xfId="0" applyNumberFormat="1" applyFont="1" applyBorder="1" applyAlignment="1">
      <alignment horizontal="center" vertical="center"/>
    </xf>
    <xf numFmtId="49" fontId="19" fillId="2" borderId="99" xfId="0" applyNumberFormat="1" applyFont="1" applyFill="1" applyBorder="1" applyAlignment="1">
      <alignment horizontal="center" vertical="center"/>
    </xf>
    <xf numFmtId="49" fontId="19" fillId="2" borderId="124" xfId="0" applyNumberFormat="1" applyFont="1" applyFill="1" applyBorder="1" applyAlignment="1">
      <alignment horizontal="center" vertical="center"/>
    </xf>
    <xf numFmtId="164" fontId="19" fillId="0" borderId="13" xfId="0" applyNumberFormat="1" applyFont="1" applyBorder="1" applyAlignment="1">
      <alignment horizontal="center" vertical="center"/>
    </xf>
    <xf numFmtId="0" fontId="19" fillId="0" borderId="52" xfId="0" applyFont="1" applyBorder="1" applyAlignment="1">
      <alignment horizontal="left" vertical="center"/>
    </xf>
    <xf numFmtId="0" fontId="23" fillId="2" borderId="51" xfId="0" applyFont="1" applyFill="1" applyBorder="1" applyAlignment="1">
      <alignment horizontal="center" vertical="center"/>
    </xf>
    <xf numFmtId="0" fontId="19" fillId="0" borderId="64" xfId="0" applyFont="1" applyBorder="1" applyAlignment="1">
      <alignment horizontal="left" vertical="center"/>
    </xf>
    <xf numFmtId="0" fontId="19" fillId="0" borderId="65" xfId="0" applyFont="1" applyBorder="1" applyAlignment="1">
      <alignment horizontal="left" vertical="center"/>
    </xf>
    <xf numFmtId="0" fontId="19" fillId="0" borderId="126" xfId="0" applyFont="1" applyBorder="1" applyAlignment="1">
      <alignment horizontal="center" vertical="center"/>
    </xf>
    <xf numFmtId="0" fontId="19" fillId="0" borderId="66" xfId="0" applyFont="1" applyBorder="1" applyAlignment="1">
      <alignment horizontal="left" vertical="center"/>
    </xf>
    <xf numFmtId="0" fontId="18" fillId="2" borderId="80" xfId="0" applyFont="1" applyFill="1" applyBorder="1" applyAlignment="1">
      <alignment horizontal="center" vertical="center"/>
    </xf>
    <xf numFmtId="0" fontId="20" fillId="2" borderId="80" xfId="0" applyFont="1" applyFill="1" applyBorder="1" applyAlignment="1">
      <alignment horizontal="center" vertical="center"/>
    </xf>
    <xf numFmtId="0" fontId="18" fillId="0" borderId="86" xfId="0" applyFont="1" applyBorder="1" applyAlignment="1">
      <alignment horizontal="left" vertical="center"/>
    </xf>
    <xf numFmtId="0" fontId="18" fillId="2" borderId="85" xfId="0" applyFont="1" applyFill="1" applyBorder="1" applyAlignment="1">
      <alignment horizontal="center" vertical="center"/>
    </xf>
    <xf numFmtId="0" fontId="20" fillId="2" borderId="85" xfId="0" applyFont="1" applyFill="1" applyBorder="1" applyAlignment="1">
      <alignment horizontal="center" vertical="center"/>
    </xf>
    <xf numFmtId="0" fontId="19" fillId="0" borderId="100" xfId="0" applyFont="1" applyBorder="1" applyAlignment="1">
      <alignment horizontal="left" vertical="center"/>
    </xf>
    <xf numFmtId="0" fontId="19" fillId="0" borderId="101" xfId="0" applyFont="1" applyBorder="1" applyAlignment="1">
      <alignment horizontal="left" vertical="center"/>
    </xf>
    <xf numFmtId="0" fontId="19" fillId="0" borderId="102" xfId="0" applyFont="1" applyBorder="1" applyAlignment="1">
      <alignment horizontal="left" vertical="center"/>
    </xf>
    <xf numFmtId="0" fontId="19" fillId="0" borderId="94" xfId="0" applyFont="1" applyBorder="1" applyAlignment="1">
      <alignment horizontal="center" vertical="center"/>
    </xf>
    <xf numFmtId="0" fontId="24" fillId="2" borderId="95" xfId="0" applyFont="1" applyFill="1" applyBorder="1" applyAlignment="1">
      <alignment horizontal="left" vertical="center"/>
    </xf>
    <xf numFmtId="165" fontId="19" fillId="0" borderId="93" xfId="0" applyNumberFormat="1" applyFont="1" applyBorder="1" applyAlignment="1">
      <alignment horizontal="center" vertical="center"/>
    </xf>
    <xf numFmtId="0" fontId="23" fillId="2" borderId="94" xfId="0" applyFont="1" applyFill="1" applyBorder="1" applyAlignment="1">
      <alignment horizontal="center" vertical="center"/>
    </xf>
    <xf numFmtId="0" fontId="19" fillId="2" borderId="99" xfId="0" applyFont="1" applyFill="1" applyBorder="1" applyAlignment="1">
      <alignment horizontal="center" vertical="center"/>
    </xf>
    <xf numFmtId="0" fontId="19" fillId="0" borderId="97" xfId="0" applyFont="1" applyBorder="1" applyAlignment="1">
      <alignment horizontal="center" vertical="center"/>
    </xf>
    <xf numFmtId="0" fontId="23" fillId="0" borderId="85" xfId="0" applyFont="1" applyBorder="1" applyAlignment="1">
      <alignment horizontal="center" vertical="center"/>
    </xf>
    <xf numFmtId="49" fontId="19" fillId="0" borderId="111" xfId="0" applyNumberFormat="1" applyFont="1" applyBorder="1" applyAlignment="1">
      <alignment horizontal="center" vertical="center"/>
    </xf>
    <xf numFmtId="49" fontId="19" fillId="0" borderId="109" xfId="0" applyNumberFormat="1" applyFont="1" applyBorder="1" applyAlignment="1">
      <alignment horizontal="center" vertical="center"/>
    </xf>
    <xf numFmtId="49" fontId="19" fillId="2" borderId="109" xfId="0" applyNumberFormat="1" applyFont="1" applyFill="1" applyBorder="1" applyAlignment="1">
      <alignment horizontal="center" vertical="center"/>
    </xf>
    <xf numFmtId="49" fontId="19" fillId="0" borderId="108" xfId="0" applyNumberFormat="1" applyFont="1" applyBorder="1" applyAlignment="1">
      <alignment horizontal="center" vertical="center"/>
    </xf>
    <xf numFmtId="49" fontId="19" fillId="0" borderId="86" xfId="0" applyNumberFormat="1" applyFont="1" applyBorder="1" applyAlignment="1">
      <alignment horizontal="center" vertical="center"/>
    </xf>
    <xf numFmtId="0" fontId="19" fillId="2" borderId="89" xfId="0" applyFont="1" applyFill="1" applyBorder="1" applyAlignment="1">
      <alignment horizontal="center" vertical="center"/>
    </xf>
    <xf numFmtId="0" fontId="19" fillId="2" borderId="106" xfId="0" applyFont="1" applyFill="1" applyBorder="1" applyAlignment="1">
      <alignment horizontal="center" vertical="center"/>
    </xf>
    <xf numFmtId="0" fontId="19" fillId="2" borderId="94" xfId="0" applyFont="1" applyFill="1" applyBorder="1" applyAlignment="1">
      <alignment horizontal="center" vertical="center"/>
    </xf>
    <xf numFmtId="49" fontId="19" fillId="2" borderId="75" xfId="0" applyNumberFormat="1" applyFont="1" applyFill="1" applyBorder="1" applyAlignment="1">
      <alignment horizontal="center" vertical="center"/>
    </xf>
    <xf numFmtId="0" fontId="19" fillId="2" borderId="111" xfId="0" applyFont="1" applyFill="1" applyBorder="1" applyAlignment="1">
      <alignment horizontal="center" vertical="center"/>
    </xf>
    <xf numFmtId="0" fontId="28" fillId="0" borderId="0" xfId="0" applyFont="1" applyAlignment="1">
      <alignment horizontal="left" vertical="center"/>
    </xf>
    <xf numFmtId="0" fontId="24" fillId="2" borderId="90" xfId="0" applyFont="1" applyFill="1" applyBorder="1" applyAlignment="1">
      <alignment horizontal="left" vertical="center"/>
    </xf>
    <xf numFmtId="0" fontId="24" fillId="0" borderId="95" xfId="0" applyFont="1" applyBorder="1" applyAlignment="1">
      <alignment horizontal="left" vertical="center"/>
    </xf>
    <xf numFmtId="165" fontId="19" fillId="0" borderId="111" xfId="0" applyNumberFormat="1" applyFont="1" applyBorder="1" applyAlignment="1">
      <alignment horizontal="center" vertical="center"/>
    </xf>
    <xf numFmtId="0" fontId="19" fillId="24" borderId="71" xfId="0" applyFont="1" applyFill="1" applyBorder="1" applyAlignment="1">
      <alignment horizontal="center" vertical="center"/>
    </xf>
    <xf numFmtId="0" fontId="19" fillId="24" borderId="75" xfId="0" applyFont="1" applyFill="1" applyBorder="1" applyAlignment="1">
      <alignment horizontal="center" vertical="center"/>
    </xf>
    <xf numFmtId="0" fontId="19" fillId="14" borderId="75" xfId="0" applyFont="1" applyFill="1" applyBorder="1" applyAlignment="1">
      <alignment horizontal="center" vertical="center"/>
    </xf>
    <xf numFmtId="0" fontId="19" fillId="14" borderId="86" xfId="0" applyFont="1" applyFill="1" applyBorder="1" applyAlignment="1">
      <alignment horizontal="left" vertical="center"/>
    </xf>
    <xf numFmtId="0" fontId="19" fillId="14" borderId="109" xfId="0" applyFont="1" applyFill="1" applyBorder="1" applyAlignment="1">
      <alignment horizontal="left" vertical="center"/>
    </xf>
    <xf numFmtId="0" fontId="19" fillId="14" borderId="85" xfId="0" applyFont="1" applyFill="1" applyBorder="1" applyAlignment="1">
      <alignment horizontal="center" vertical="center"/>
    </xf>
    <xf numFmtId="0" fontId="19" fillId="24" borderId="85" xfId="0" applyFont="1" applyFill="1" applyBorder="1" applyAlignment="1">
      <alignment horizontal="center" vertical="center"/>
    </xf>
    <xf numFmtId="165" fontId="19" fillId="0" borderId="90" xfId="0" applyNumberFormat="1" applyFont="1" applyBorder="1" applyAlignment="1">
      <alignment horizontal="center" vertical="center"/>
    </xf>
    <xf numFmtId="0" fontId="19" fillId="2" borderId="93" xfId="0" applyFont="1" applyFill="1" applyBorder="1" applyAlignment="1">
      <alignment horizontal="center" vertical="center"/>
    </xf>
    <xf numFmtId="49" fontId="19" fillId="0" borderId="136" xfId="0" applyNumberFormat="1" applyFont="1" applyBorder="1" applyAlignment="1">
      <alignment horizontal="center" vertical="center"/>
    </xf>
    <xf numFmtId="0" fontId="23" fillId="2" borderId="138" xfId="0" applyFont="1" applyFill="1" applyBorder="1" applyAlignment="1">
      <alignment horizontal="center" vertical="center"/>
    </xf>
    <xf numFmtId="0" fontId="19" fillId="2" borderId="142" xfId="0" applyFont="1" applyFill="1" applyBorder="1" applyAlignment="1">
      <alignment horizontal="center" vertical="center"/>
    </xf>
    <xf numFmtId="0" fontId="23" fillId="2" borderId="142" xfId="0" applyFont="1" applyFill="1" applyBorder="1" applyAlignment="1">
      <alignment horizontal="center" vertical="center"/>
    </xf>
    <xf numFmtId="0" fontId="19" fillId="0" borderId="96" xfId="0" applyFont="1" applyBorder="1" applyAlignment="1">
      <alignment horizontal="center" vertical="center"/>
    </xf>
    <xf numFmtId="0" fontId="19" fillId="2" borderId="100" xfId="0" applyFont="1" applyFill="1" applyBorder="1" applyAlignment="1">
      <alignment horizontal="center" vertical="center"/>
    </xf>
    <xf numFmtId="0" fontId="19" fillId="0" borderId="89" xfId="0" applyFont="1" applyBorder="1" applyAlignment="1">
      <alignment horizontal="center" vertical="center"/>
    </xf>
    <xf numFmtId="0" fontId="19" fillId="0" borderId="106" xfId="0" applyFont="1" applyBorder="1" applyAlignment="1">
      <alignment horizontal="center" vertical="center"/>
    </xf>
    <xf numFmtId="49" fontId="19" fillId="2" borderId="1" xfId="0" applyNumberFormat="1" applyFont="1" applyFill="1" applyBorder="1" applyAlignment="1">
      <alignment horizontal="center"/>
    </xf>
    <xf numFmtId="49" fontId="21" fillId="4" borderId="1" xfId="0" applyNumberFormat="1" applyFont="1" applyFill="1" applyBorder="1" applyAlignment="1">
      <alignment horizontal="center"/>
    </xf>
    <xf numFmtId="49" fontId="21" fillId="2" borderId="1" xfId="0" applyNumberFormat="1" applyFont="1" applyFill="1" applyBorder="1" applyAlignment="1">
      <alignment horizontal="center"/>
    </xf>
    <xf numFmtId="49" fontId="19" fillId="18" borderId="1" xfId="0" applyNumberFormat="1" applyFont="1" applyFill="1" applyBorder="1" applyAlignment="1">
      <alignment horizontal="center"/>
    </xf>
    <xf numFmtId="49" fontId="19" fillId="8" borderId="1" xfId="0" applyNumberFormat="1" applyFont="1" applyFill="1" applyBorder="1" applyAlignment="1">
      <alignment horizontal="center"/>
    </xf>
    <xf numFmtId="0" fontId="26" fillId="0" borderId="0" xfId="0" applyFont="1" applyAlignment="1">
      <alignment horizontal="center"/>
    </xf>
    <xf numFmtId="49" fontId="19" fillId="2" borderId="1" xfId="0" applyNumberFormat="1" applyFont="1" applyFill="1" applyBorder="1" applyAlignment="1">
      <alignment horizontal="center" vertical="center"/>
    </xf>
    <xf numFmtId="0" fontId="36" fillId="0" borderId="0" xfId="0" applyFont="1"/>
    <xf numFmtId="0" fontId="19" fillId="2" borderId="138" xfId="0" applyFont="1" applyFill="1" applyBorder="1" applyAlignment="1">
      <alignment horizontal="center" vertical="center"/>
    </xf>
    <xf numFmtId="0" fontId="19" fillId="0" borderId="158" xfId="0" applyFont="1" applyBorder="1" applyAlignment="1">
      <alignment horizontal="center" vertical="center"/>
    </xf>
    <xf numFmtId="0" fontId="19" fillId="2" borderId="100" xfId="0" applyFont="1" applyFill="1" applyBorder="1" applyAlignment="1">
      <alignment horizontal="left" vertical="center"/>
    </xf>
    <xf numFmtId="0" fontId="29" fillId="0" borderId="0" xfId="0" applyFont="1" applyAlignment="1">
      <alignment vertical="center"/>
    </xf>
    <xf numFmtId="0" fontId="19" fillId="6" borderId="107" xfId="0" applyFont="1" applyFill="1" applyBorder="1" applyAlignment="1">
      <alignment horizontal="center" vertical="center"/>
    </xf>
    <xf numFmtId="0" fontId="19" fillId="6" borderId="73" xfId="0" applyFont="1" applyFill="1" applyBorder="1" applyAlignment="1">
      <alignment horizontal="center" vertical="center"/>
    </xf>
    <xf numFmtId="0" fontId="19" fillId="2" borderId="107" xfId="0" applyFont="1" applyFill="1" applyBorder="1" applyAlignment="1">
      <alignment horizontal="center" vertical="center"/>
    </xf>
    <xf numFmtId="0" fontId="18" fillId="0" borderId="87" xfId="0" applyFont="1" applyBorder="1" applyAlignment="1">
      <alignment horizontal="center" vertical="center"/>
    </xf>
    <xf numFmtId="0" fontId="18" fillId="0" borderId="84" xfId="0" applyFont="1" applyBorder="1" applyAlignment="1">
      <alignment horizontal="center" vertical="center"/>
    </xf>
    <xf numFmtId="0" fontId="18" fillId="0" borderId="85" xfId="0" applyFont="1" applyBorder="1" applyAlignment="1">
      <alignment horizontal="center" vertical="center"/>
    </xf>
    <xf numFmtId="0" fontId="19" fillId="2" borderId="147" xfId="0" applyFont="1" applyFill="1" applyBorder="1" applyAlignment="1">
      <alignment vertical="center"/>
    </xf>
    <xf numFmtId="0" fontId="19" fillId="0" borderId="0" xfId="0" applyFont="1" applyAlignment="1">
      <alignment horizontal="left" vertical="center"/>
    </xf>
    <xf numFmtId="0" fontId="19" fillId="0" borderId="95" xfId="0" applyFont="1" applyBorder="1" applyAlignment="1">
      <alignment vertical="center"/>
    </xf>
    <xf numFmtId="0" fontId="19" fillId="0" borderId="62" xfId="0" applyFont="1" applyBorder="1" applyAlignment="1">
      <alignment vertical="center"/>
    </xf>
    <xf numFmtId="0" fontId="19" fillId="0" borderId="86" xfId="0" applyFont="1" applyBorder="1" applyAlignment="1">
      <alignment vertical="center"/>
    </xf>
    <xf numFmtId="0" fontId="19" fillId="2" borderId="68" xfId="0" applyFont="1" applyFill="1" applyBorder="1" applyAlignment="1">
      <alignment horizontal="left" vertical="center"/>
    </xf>
    <xf numFmtId="0" fontId="19" fillId="2" borderId="81" xfId="0" applyFont="1" applyFill="1" applyBorder="1" applyAlignment="1">
      <alignment horizontal="left" vertical="center"/>
    </xf>
    <xf numFmtId="0" fontId="19" fillId="2" borderId="68" xfId="0" applyFont="1" applyFill="1" applyBorder="1" applyAlignment="1">
      <alignment horizontal="center" vertical="center"/>
    </xf>
    <xf numFmtId="0" fontId="19" fillId="0" borderId="68" xfId="0" applyFont="1" applyBorder="1" applyAlignment="1">
      <alignment horizontal="left" vertical="center"/>
    </xf>
    <xf numFmtId="0" fontId="19" fillId="0" borderId="68" xfId="0" applyFont="1" applyBorder="1" applyAlignment="1">
      <alignment horizontal="center" vertical="center"/>
    </xf>
    <xf numFmtId="0" fontId="16" fillId="0" borderId="0" xfId="0" applyFont="1"/>
    <xf numFmtId="0" fontId="19" fillId="0" borderId="35" xfId="0" applyFont="1" applyBorder="1" applyAlignment="1">
      <alignment horizontal="center" vertical="center"/>
    </xf>
    <xf numFmtId="0" fontId="19" fillId="0" borderId="138" xfId="0" applyFont="1" applyBorder="1" applyAlignment="1">
      <alignment horizontal="center" vertical="center"/>
    </xf>
    <xf numFmtId="0" fontId="15" fillId="0" borderId="0" xfId="0" applyFont="1" applyAlignment="1">
      <alignment horizontal="left"/>
    </xf>
    <xf numFmtId="0" fontId="26" fillId="0" borderId="0" xfId="0" applyFont="1" applyAlignment="1">
      <alignment horizontal="left"/>
    </xf>
    <xf numFmtId="0" fontId="15" fillId="15" borderId="0" xfId="0" applyFont="1" applyFill="1" applyAlignment="1">
      <alignment horizontal="left"/>
    </xf>
    <xf numFmtId="0" fontId="22" fillId="0" borderId="0" xfId="0" applyFont="1" applyAlignment="1">
      <alignment horizontal="left"/>
    </xf>
    <xf numFmtId="0" fontId="27" fillId="0" borderId="0" xfId="0" applyFont="1" applyAlignment="1">
      <alignment horizontal="left" vertical="center"/>
    </xf>
    <xf numFmtId="0" fontId="27" fillId="4" borderId="1" xfId="0" applyFont="1" applyFill="1" applyBorder="1" applyAlignment="1">
      <alignment horizontal="left" vertical="center"/>
    </xf>
    <xf numFmtId="0" fontId="27" fillId="15" borderId="0" xfId="0" applyFont="1" applyFill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16" fillId="4" borderId="1" xfId="0" applyFont="1" applyFill="1" applyBorder="1" applyAlignment="1">
      <alignment horizontal="left" vertical="center"/>
    </xf>
    <xf numFmtId="0" fontId="16" fillId="4" borderId="68" xfId="0" applyFont="1" applyFill="1" applyBorder="1" applyAlignment="1">
      <alignment horizontal="left" vertical="center"/>
    </xf>
    <xf numFmtId="0" fontId="16" fillId="0" borderId="0" xfId="0" applyFont="1" applyAlignment="1">
      <alignment horizontal="left" wrapText="1"/>
    </xf>
    <xf numFmtId="0" fontId="34" fillId="0" borderId="0" xfId="0" applyFont="1" applyAlignment="1">
      <alignment horizontal="left" vertical="center" wrapText="1"/>
    </xf>
    <xf numFmtId="0" fontId="33" fillId="4" borderId="1" xfId="0" applyFont="1" applyFill="1" applyBorder="1" applyAlignment="1">
      <alignment horizontal="left" vertical="center"/>
    </xf>
    <xf numFmtId="0" fontId="30" fillId="2" borderId="0" xfId="0" applyFont="1" applyFill="1" applyAlignment="1">
      <alignment horizontal="left" vertical="center"/>
    </xf>
    <xf numFmtId="0" fontId="30" fillId="4" borderId="1" xfId="0" applyFont="1" applyFill="1" applyBorder="1" applyAlignment="1">
      <alignment horizontal="left" vertical="center"/>
    </xf>
    <xf numFmtId="0" fontId="30" fillId="2" borderId="0" xfId="0" applyFont="1" applyFill="1" applyAlignment="1">
      <alignment horizontal="left"/>
    </xf>
    <xf numFmtId="0" fontId="30" fillId="4" borderId="68" xfId="0" applyFont="1" applyFill="1" applyBorder="1" applyAlignment="1">
      <alignment horizontal="left" vertical="center"/>
    </xf>
    <xf numFmtId="0" fontId="33" fillId="4" borderId="68" xfId="0" applyFont="1" applyFill="1" applyBorder="1" applyAlignment="1">
      <alignment horizontal="left" vertical="center"/>
    </xf>
    <xf numFmtId="0" fontId="30" fillId="0" borderId="0" xfId="0" applyFont="1" applyAlignment="1">
      <alignment horizontal="left"/>
    </xf>
    <xf numFmtId="1" fontId="30" fillId="2" borderId="0" xfId="0" applyNumberFormat="1" applyFont="1" applyFill="1" applyAlignment="1">
      <alignment horizontal="left"/>
    </xf>
    <xf numFmtId="1" fontId="30" fillId="0" borderId="0" xfId="0" applyNumberFormat="1" applyFont="1" applyAlignment="1">
      <alignment horizontal="left"/>
    </xf>
    <xf numFmtId="0" fontId="30" fillId="0" borderId="0" xfId="0" applyFont="1" applyAlignment="1">
      <alignment horizontal="left" vertical="center"/>
    </xf>
    <xf numFmtId="0" fontId="33" fillId="0" borderId="0" xfId="0" applyFont="1" applyAlignment="1">
      <alignment horizontal="left" vertical="center"/>
    </xf>
    <xf numFmtId="0" fontId="30" fillId="0" borderId="56" xfId="0" applyFont="1" applyBorder="1" applyAlignment="1">
      <alignment horizontal="left" vertical="center"/>
    </xf>
    <xf numFmtId="0" fontId="30" fillId="0" borderId="77" xfId="0" applyFont="1" applyBorder="1" applyAlignment="1">
      <alignment horizontal="left" vertical="center"/>
    </xf>
    <xf numFmtId="0" fontId="30" fillId="0" borderId="62" xfId="0" applyFont="1" applyBorder="1" applyAlignment="1">
      <alignment horizontal="left" vertical="center"/>
    </xf>
    <xf numFmtId="0" fontId="30" fillId="0" borderId="58" xfId="0" applyFont="1" applyBorder="1" applyAlignment="1">
      <alignment horizontal="left" vertical="center"/>
    </xf>
    <xf numFmtId="0" fontId="16" fillId="4" borderId="1" xfId="0" applyFont="1" applyFill="1" applyBorder="1" applyAlignment="1">
      <alignment horizontal="left"/>
    </xf>
    <xf numFmtId="0" fontId="19" fillId="0" borderId="186" xfId="0" applyFont="1" applyBorder="1" applyAlignment="1">
      <alignment horizontal="left" vertical="center"/>
    </xf>
    <xf numFmtId="0" fontId="19" fillId="2" borderId="184" xfId="0" applyFont="1" applyFill="1" applyBorder="1" applyAlignment="1">
      <alignment horizontal="center" vertical="center"/>
    </xf>
    <xf numFmtId="0" fontId="19" fillId="2" borderId="187" xfId="0" applyFont="1" applyFill="1" applyBorder="1" applyAlignment="1">
      <alignment horizontal="center" vertical="center"/>
    </xf>
    <xf numFmtId="0" fontId="23" fillId="2" borderId="187" xfId="0" applyFont="1" applyFill="1" applyBorder="1" applyAlignment="1">
      <alignment horizontal="center" vertical="center"/>
    </xf>
    <xf numFmtId="0" fontId="19" fillId="0" borderId="188" xfId="0" applyFont="1" applyBorder="1" applyAlignment="1">
      <alignment horizontal="center" vertical="center"/>
    </xf>
    <xf numFmtId="0" fontId="19" fillId="0" borderId="140" xfId="0" applyFont="1" applyBorder="1" applyAlignment="1">
      <alignment horizontal="left" vertical="center"/>
    </xf>
    <xf numFmtId="0" fontId="19" fillId="0" borderId="141" xfId="0" applyFont="1" applyBorder="1" applyAlignment="1">
      <alignment horizontal="center" vertical="center"/>
    </xf>
    <xf numFmtId="49" fontId="19" fillId="0" borderId="140" xfId="0" applyNumberFormat="1" applyFont="1" applyBorder="1" applyAlignment="1">
      <alignment horizontal="center" vertical="center"/>
    </xf>
    <xf numFmtId="0" fontId="19" fillId="0" borderId="142" xfId="0" applyFont="1" applyBorder="1" applyAlignment="1">
      <alignment horizontal="center" vertical="center"/>
    </xf>
    <xf numFmtId="0" fontId="19" fillId="0" borderId="141" xfId="0" applyFont="1" applyBorder="1" applyAlignment="1">
      <alignment horizontal="left" vertical="center"/>
    </xf>
    <xf numFmtId="0" fontId="19" fillId="2" borderId="140" xfId="0" applyFont="1" applyFill="1" applyBorder="1" applyAlignment="1">
      <alignment horizontal="center" vertical="center"/>
    </xf>
    <xf numFmtId="0" fontId="19" fillId="0" borderId="142" xfId="0" applyFont="1" applyBorder="1" applyAlignment="1">
      <alignment vertical="center"/>
    </xf>
    <xf numFmtId="0" fontId="19" fillId="0" borderId="13" xfId="0" applyFont="1" applyBorder="1" applyAlignment="1">
      <alignment vertical="center"/>
    </xf>
    <xf numFmtId="49" fontId="19" fillId="0" borderId="35" xfId="0" applyNumberFormat="1" applyFont="1" applyBorder="1" applyAlignment="1">
      <alignment horizontal="center" vertical="center"/>
    </xf>
    <xf numFmtId="49" fontId="19" fillId="11" borderId="34" xfId="0" applyNumberFormat="1" applyFont="1" applyFill="1" applyBorder="1" applyAlignment="1">
      <alignment horizontal="center" vertical="center"/>
    </xf>
    <xf numFmtId="0" fontId="19" fillId="10" borderId="51" xfId="0" applyFont="1" applyFill="1" applyBorder="1" applyAlignment="1">
      <alignment horizontal="center" vertical="center"/>
    </xf>
    <xf numFmtId="0" fontId="19" fillId="0" borderId="180" xfId="0" applyFont="1" applyBorder="1" applyAlignment="1">
      <alignment horizontal="left" vertical="center"/>
    </xf>
    <xf numFmtId="0" fontId="19" fillId="2" borderId="179" xfId="0" applyFont="1" applyFill="1" applyBorder="1" applyAlignment="1">
      <alignment horizontal="center" vertical="center"/>
    </xf>
    <xf numFmtId="0" fontId="19" fillId="2" borderId="182" xfId="0" applyFont="1" applyFill="1" applyBorder="1" applyAlignment="1">
      <alignment horizontal="center" vertical="center"/>
    </xf>
    <xf numFmtId="0" fontId="23" fillId="2" borderId="182" xfId="0" applyFont="1" applyFill="1" applyBorder="1" applyAlignment="1">
      <alignment horizontal="center" vertical="center"/>
    </xf>
    <xf numFmtId="0" fontId="19" fillId="0" borderId="176" xfId="0" applyFont="1" applyBorder="1" applyAlignment="1">
      <alignment horizontal="center" vertical="center"/>
    </xf>
    <xf numFmtId="0" fontId="19" fillId="0" borderId="137" xfId="0" applyFont="1" applyBorder="1" applyAlignment="1">
      <alignment horizontal="left" vertical="center"/>
    </xf>
    <xf numFmtId="0" fontId="19" fillId="2" borderId="139" xfId="0" applyFont="1" applyFill="1" applyBorder="1" applyAlignment="1">
      <alignment horizontal="center" vertical="center"/>
    </xf>
    <xf numFmtId="0" fontId="19" fillId="0" borderId="138" xfId="0" applyFont="1" applyBorder="1" applyAlignment="1">
      <alignment vertical="center"/>
    </xf>
    <xf numFmtId="0" fontId="19" fillId="0" borderId="176" xfId="0" applyFont="1" applyBorder="1" applyAlignment="1">
      <alignment horizontal="left" vertical="center"/>
    </xf>
    <xf numFmtId="0" fontId="19" fillId="2" borderId="175" xfId="0" applyFont="1" applyFill="1" applyBorder="1" applyAlignment="1">
      <alignment horizontal="center" vertical="center"/>
    </xf>
    <xf numFmtId="0" fontId="19" fillId="0" borderId="144" xfId="0" applyFont="1" applyBorder="1" applyAlignment="1">
      <alignment horizontal="left" vertical="center"/>
    </xf>
    <xf numFmtId="0" fontId="19" fillId="0" borderId="147" xfId="0" applyFont="1" applyBorder="1" applyAlignment="1">
      <alignment horizontal="left" vertical="center"/>
    </xf>
    <xf numFmtId="0" fontId="19" fillId="0" borderId="149" xfId="0" applyFont="1" applyBorder="1" applyAlignment="1">
      <alignment horizontal="left" vertical="center"/>
    </xf>
    <xf numFmtId="0" fontId="19" fillId="0" borderId="148" xfId="0" applyFont="1" applyBorder="1" applyAlignment="1">
      <alignment horizontal="center" vertical="center"/>
    </xf>
    <xf numFmtId="0" fontId="19" fillId="0" borderId="161" xfId="0" applyFont="1" applyBorder="1" applyAlignment="1">
      <alignment horizontal="center" vertical="center"/>
    </xf>
    <xf numFmtId="0" fontId="19" fillId="0" borderId="150" xfId="0" applyFont="1" applyBorder="1" applyAlignment="1">
      <alignment horizontal="center" vertical="center"/>
    </xf>
    <xf numFmtId="49" fontId="19" fillId="0" borderId="98" xfId="0" applyNumberFormat="1" applyFont="1" applyBorder="1" applyAlignment="1">
      <alignment horizontal="left" vertical="center"/>
    </xf>
    <xf numFmtId="49" fontId="19" fillId="0" borderId="98" xfId="0" applyNumberFormat="1" applyFont="1" applyBorder="1" applyAlignment="1">
      <alignment vertical="center"/>
    </xf>
    <xf numFmtId="0" fontId="19" fillId="2" borderId="102" xfId="0" applyFont="1" applyFill="1" applyBorder="1" applyAlignment="1">
      <alignment horizontal="left" vertical="center"/>
    </xf>
    <xf numFmtId="0" fontId="19" fillId="2" borderId="144" xfId="0" applyFont="1" applyFill="1" applyBorder="1" applyAlignment="1">
      <alignment horizontal="left" vertical="center"/>
    </xf>
    <xf numFmtId="0" fontId="19" fillId="0" borderId="153" xfId="0" applyFont="1" applyBorder="1" applyAlignment="1">
      <alignment horizontal="center" vertical="center"/>
    </xf>
    <xf numFmtId="49" fontId="19" fillId="0" borderId="91" xfId="0" applyNumberFormat="1" applyFont="1" applyBorder="1" applyAlignment="1">
      <alignment horizontal="left" vertical="center"/>
    </xf>
    <xf numFmtId="0" fontId="19" fillId="2" borderId="147" xfId="0" applyFont="1" applyFill="1" applyBorder="1" applyAlignment="1">
      <alignment horizontal="left" vertical="center"/>
    </xf>
    <xf numFmtId="0" fontId="19" fillId="0" borderId="154" xfId="0" applyFont="1" applyBorder="1" applyAlignment="1">
      <alignment horizontal="center" vertical="center"/>
    </xf>
    <xf numFmtId="49" fontId="19" fillId="0" borderId="74" xfId="0" applyNumberFormat="1" applyFont="1" applyBorder="1" applyAlignment="1">
      <alignment horizontal="left" vertical="center"/>
    </xf>
    <xf numFmtId="0" fontId="19" fillId="2" borderId="149" xfId="0" applyFont="1" applyFill="1" applyBorder="1" applyAlignment="1">
      <alignment horizontal="left" vertical="center"/>
    </xf>
    <xf numFmtId="0" fontId="19" fillId="0" borderId="156" xfId="0" applyFont="1" applyBorder="1" applyAlignment="1">
      <alignment horizontal="center" vertical="center"/>
    </xf>
    <xf numFmtId="49" fontId="19" fillId="0" borderId="86" xfId="0" applyNumberFormat="1" applyFont="1" applyBorder="1" applyAlignment="1">
      <alignment horizontal="left" vertical="center"/>
    </xf>
    <xf numFmtId="0" fontId="19" fillId="0" borderId="160" xfId="0" applyFont="1" applyBorder="1" applyAlignment="1">
      <alignment horizontal="center" vertical="center"/>
    </xf>
    <xf numFmtId="49" fontId="19" fillId="0" borderId="87" xfId="0" applyNumberFormat="1" applyFont="1" applyBorder="1" applyAlignment="1">
      <alignment horizontal="left" vertical="center"/>
    </xf>
    <xf numFmtId="0" fontId="19" fillId="0" borderId="162" xfId="0" applyFont="1" applyBorder="1" applyAlignment="1">
      <alignment horizontal="center" vertical="center"/>
    </xf>
    <xf numFmtId="49" fontId="19" fillId="0" borderId="75" xfId="0" applyNumberFormat="1" applyFont="1" applyBorder="1" applyAlignment="1">
      <alignment horizontal="left" vertical="center"/>
    </xf>
    <xf numFmtId="0" fontId="19" fillId="2" borderId="152" xfId="0" applyFont="1" applyFill="1" applyBorder="1" applyAlignment="1">
      <alignment horizontal="left" vertical="center"/>
    </xf>
    <xf numFmtId="0" fontId="19" fillId="0" borderId="167" xfId="0" applyFont="1" applyBorder="1" applyAlignment="1">
      <alignment horizontal="center" vertical="center"/>
    </xf>
    <xf numFmtId="49" fontId="19" fillId="0" borderId="84" xfId="0" applyNumberFormat="1" applyFont="1" applyBorder="1" applyAlignment="1">
      <alignment horizontal="left" vertical="center"/>
    </xf>
    <xf numFmtId="49" fontId="19" fillId="0" borderId="71" xfId="0" applyNumberFormat="1" applyFont="1" applyBorder="1" applyAlignment="1">
      <alignment horizontal="left" vertical="center"/>
    </xf>
    <xf numFmtId="49" fontId="19" fillId="0" borderId="92" xfId="0" applyNumberFormat="1" applyFont="1" applyBorder="1" applyAlignment="1">
      <alignment horizontal="left" vertical="center"/>
    </xf>
    <xf numFmtId="49" fontId="19" fillId="0" borderId="93" xfId="0" applyNumberFormat="1" applyFont="1" applyBorder="1" applyAlignment="1">
      <alignment horizontal="left" vertical="center"/>
    </xf>
    <xf numFmtId="49" fontId="19" fillId="0" borderId="68" xfId="0" applyNumberFormat="1" applyFont="1" applyBorder="1" applyAlignment="1">
      <alignment horizontal="left" vertical="center"/>
    </xf>
    <xf numFmtId="49" fontId="19" fillId="0" borderId="106" xfId="0" applyNumberFormat="1" applyFont="1" applyBorder="1" applyAlignment="1">
      <alignment horizontal="left" vertical="center"/>
    </xf>
    <xf numFmtId="0" fontId="19" fillId="2" borderId="166" xfId="0" applyFont="1" applyFill="1" applyBorder="1" applyAlignment="1">
      <alignment horizontal="center" vertical="center"/>
    </xf>
    <xf numFmtId="49" fontId="19" fillId="2" borderId="92" xfId="0" applyNumberFormat="1" applyFont="1" applyFill="1" applyBorder="1" applyAlignment="1">
      <alignment horizontal="left" vertical="center"/>
    </xf>
    <xf numFmtId="0" fontId="19" fillId="2" borderId="158" xfId="0" applyFont="1" applyFill="1" applyBorder="1" applyAlignment="1">
      <alignment horizontal="center" vertical="center"/>
    </xf>
    <xf numFmtId="49" fontId="19" fillId="2" borderId="71" xfId="0" applyNumberFormat="1" applyFont="1" applyFill="1" applyBorder="1" applyAlignment="1">
      <alignment horizontal="left" vertical="center"/>
    </xf>
    <xf numFmtId="164" fontId="19" fillId="0" borderId="101" xfId="0" applyNumberFormat="1" applyFont="1" applyBorder="1" applyAlignment="1">
      <alignment horizontal="left" vertical="center"/>
    </xf>
    <xf numFmtId="49" fontId="19" fillId="0" borderId="110" xfId="0" applyNumberFormat="1" applyFont="1" applyBorder="1" applyAlignment="1">
      <alignment horizontal="left" vertical="center"/>
    </xf>
    <xf numFmtId="49" fontId="19" fillId="0" borderId="99" xfId="0" applyNumberFormat="1" applyFont="1" applyBorder="1" applyAlignment="1">
      <alignment horizontal="left" vertical="center"/>
    </xf>
    <xf numFmtId="49" fontId="19" fillId="0" borderId="95" xfId="0" applyNumberFormat="1" applyFont="1" applyBorder="1" applyAlignment="1">
      <alignment horizontal="left" vertical="center"/>
    </xf>
    <xf numFmtId="49" fontId="19" fillId="0" borderId="108" xfId="0" applyNumberFormat="1" applyFont="1" applyBorder="1" applyAlignment="1">
      <alignment horizontal="left" vertical="center"/>
    </xf>
    <xf numFmtId="49" fontId="19" fillId="0" borderId="109" xfId="0" applyNumberFormat="1" applyFont="1" applyBorder="1" applyAlignment="1">
      <alignment horizontal="left" vertical="center"/>
    </xf>
    <xf numFmtId="164" fontId="19" fillId="2" borderId="101" xfId="0" applyNumberFormat="1" applyFont="1" applyFill="1" applyBorder="1" applyAlignment="1">
      <alignment horizontal="left" vertical="center"/>
    </xf>
    <xf numFmtId="49" fontId="19" fillId="2" borderId="98" xfId="0" applyNumberFormat="1" applyFont="1" applyFill="1" applyBorder="1" applyAlignment="1">
      <alignment horizontal="left" vertical="center"/>
    </xf>
    <xf numFmtId="49" fontId="19" fillId="2" borderId="97" xfId="0" applyNumberFormat="1" applyFont="1" applyFill="1" applyBorder="1" applyAlignment="1">
      <alignment horizontal="left" vertical="center"/>
    </xf>
    <xf numFmtId="0" fontId="19" fillId="2" borderId="160" xfId="0" applyFont="1" applyFill="1" applyBorder="1" applyAlignment="1">
      <alignment horizontal="center" vertical="center"/>
    </xf>
    <xf numFmtId="49" fontId="19" fillId="2" borderId="99" xfId="0" applyNumberFormat="1" applyFont="1" applyFill="1" applyBorder="1" applyAlignment="1">
      <alignment horizontal="left" vertical="center"/>
    </xf>
    <xf numFmtId="49" fontId="19" fillId="0" borderId="71" xfId="0" applyNumberFormat="1" applyFont="1" applyBorder="1" applyAlignment="1">
      <alignment vertical="center"/>
    </xf>
    <xf numFmtId="49" fontId="19" fillId="0" borderId="84" xfId="0" applyNumberFormat="1" applyFont="1" applyBorder="1" applyAlignment="1">
      <alignment vertical="center"/>
    </xf>
    <xf numFmtId="49" fontId="19" fillId="0" borderId="97" xfId="0" applyNumberFormat="1" applyFont="1" applyBorder="1" applyAlignment="1">
      <alignment vertical="center"/>
    </xf>
    <xf numFmtId="0" fontId="19" fillId="0" borderId="156" xfId="0" quotePrefix="1" applyFont="1" applyBorder="1" applyAlignment="1">
      <alignment horizontal="center" vertical="center"/>
    </xf>
    <xf numFmtId="0" fontId="19" fillId="0" borderId="166" xfId="0" applyFont="1" applyBorder="1" applyAlignment="1">
      <alignment horizontal="center" vertical="center"/>
    </xf>
    <xf numFmtId="164" fontId="19" fillId="0" borderId="149" xfId="0" applyNumberFormat="1" applyFont="1" applyBorder="1" applyAlignment="1">
      <alignment horizontal="left" vertical="center"/>
    </xf>
    <xf numFmtId="49" fontId="19" fillId="0" borderId="74" xfId="0" applyNumberFormat="1" applyFont="1" applyBorder="1" applyAlignment="1">
      <alignment vertical="center"/>
    </xf>
    <xf numFmtId="49" fontId="19" fillId="0" borderId="87" xfId="0" applyNumberFormat="1" applyFont="1" applyBorder="1" applyAlignment="1">
      <alignment vertical="center"/>
    </xf>
    <xf numFmtId="164" fontId="19" fillId="2" borderId="100" xfId="0" applyNumberFormat="1" applyFont="1" applyFill="1" applyBorder="1" applyAlignment="1">
      <alignment horizontal="left" vertical="center"/>
    </xf>
    <xf numFmtId="164" fontId="19" fillId="2" borderId="147" xfId="0" applyNumberFormat="1" applyFont="1" applyFill="1" applyBorder="1" applyAlignment="1">
      <alignment horizontal="left" vertical="center"/>
    </xf>
    <xf numFmtId="164" fontId="19" fillId="2" borderId="149" xfId="0" applyNumberFormat="1" applyFont="1" applyFill="1" applyBorder="1" applyAlignment="1">
      <alignment horizontal="left" vertical="center"/>
    </xf>
    <xf numFmtId="49" fontId="19" fillId="0" borderId="99" xfId="0" applyNumberFormat="1" applyFont="1" applyBorder="1" applyAlignment="1">
      <alignment vertical="center"/>
    </xf>
    <xf numFmtId="49" fontId="19" fillId="0" borderId="92" xfId="0" applyNumberFormat="1" applyFont="1" applyBorder="1" applyAlignment="1">
      <alignment vertical="center"/>
    </xf>
    <xf numFmtId="0" fontId="19" fillId="0" borderId="154" xfId="0" applyFont="1" applyBorder="1" applyAlignment="1">
      <alignment horizontal="left" vertical="center"/>
    </xf>
    <xf numFmtId="0" fontId="19" fillId="0" borderId="156" xfId="0" applyFont="1" applyBorder="1" applyAlignment="1">
      <alignment horizontal="left" vertical="center"/>
    </xf>
    <xf numFmtId="0" fontId="19" fillId="2" borderId="85" xfId="0" applyFont="1" applyFill="1" applyBorder="1" applyAlignment="1">
      <alignment horizontal="right" vertical="center"/>
    </xf>
    <xf numFmtId="49" fontId="19" fillId="0" borderId="96" xfId="0" applyNumberFormat="1" applyFont="1" applyBorder="1" applyAlignment="1">
      <alignment horizontal="left" vertical="center"/>
    </xf>
    <xf numFmtId="49" fontId="19" fillId="0" borderId="90" xfId="0" applyNumberFormat="1" applyFont="1" applyBorder="1" applyAlignment="1">
      <alignment horizontal="left" vertical="center"/>
    </xf>
    <xf numFmtId="0" fontId="19" fillId="0" borderId="88" xfId="0" applyFont="1" applyBorder="1" applyAlignment="1">
      <alignment horizontal="center" vertical="center"/>
    </xf>
    <xf numFmtId="0" fontId="19" fillId="0" borderId="105" xfId="0" applyFont="1" applyBorder="1" applyAlignment="1">
      <alignment horizontal="center" vertical="center"/>
    </xf>
    <xf numFmtId="49" fontId="19" fillId="0" borderId="97" xfId="0" applyNumberFormat="1" applyFont="1" applyBorder="1" applyAlignment="1">
      <alignment horizontal="left" vertical="center"/>
    </xf>
    <xf numFmtId="1" fontId="19" fillId="0" borderId="108" xfId="0" applyNumberFormat="1" applyFont="1" applyBorder="1" applyAlignment="1">
      <alignment horizontal="center" vertical="center"/>
    </xf>
    <xf numFmtId="0" fontId="19" fillId="2" borderId="105" xfId="0" applyFont="1" applyFill="1" applyBorder="1" applyAlignment="1">
      <alignment horizontal="center" vertical="center"/>
    </xf>
    <xf numFmtId="1" fontId="19" fillId="0" borderId="109" xfId="0" applyNumberFormat="1" applyFont="1" applyBorder="1" applyAlignment="1">
      <alignment horizontal="center" vertical="center"/>
    </xf>
    <xf numFmtId="0" fontId="19" fillId="0" borderId="85" xfId="0" quotePrefix="1" applyFont="1" applyBorder="1" applyAlignment="1">
      <alignment horizontal="center" vertical="center"/>
    </xf>
    <xf numFmtId="0" fontId="19" fillId="2" borderId="144" xfId="0" applyFont="1" applyFill="1" applyBorder="1" applyAlignment="1">
      <alignment vertical="center"/>
    </xf>
    <xf numFmtId="0" fontId="24" fillId="2" borderId="144" xfId="0" applyFont="1" applyFill="1" applyBorder="1" applyAlignment="1">
      <alignment horizontal="left" vertical="center"/>
    </xf>
    <xf numFmtId="0" fontId="24" fillId="0" borderId="155" xfId="0" applyFont="1" applyBorder="1" applyAlignment="1">
      <alignment horizontal="left" vertical="center"/>
    </xf>
    <xf numFmtId="0" fontId="24" fillId="0" borderId="157" xfId="0" applyFont="1" applyBorder="1" applyAlignment="1">
      <alignment horizontal="left" vertical="center"/>
    </xf>
    <xf numFmtId="0" fontId="24" fillId="2" borderId="147" xfId="0" applyFont="1" applyFill="1" applyBorder="1" applyAlignment="1">
      <alignment vertical="center"/>
    </xf>
    <xf numFmtId="0" fontId="24" fillId="2" borderId="155" xfId="0" applyFont="1" applyFill="1" applyBorder="1" applyAlignment="1">
      <alignment horizontal="left" vertical="center"/>
    </xf>
    <xf numFmtId="0" fontId="24" fillId="0" borderId="159" xfId="0" applyFont="1" applyBorder="1" applyAlignment="1">
      <alignment horizontal="left" vertical="center"/>
    </xf>
    <xf numFmtId="0" fontId="24" fillId="2" borderId="149" xfId="0" applyFont="1" applyFill="1" applyBorder="1" applyAlignment="1">
      <alignment horizontal="left" vertical="center"/>
    </xf>
    <xf numFmtId="0" fontId="24" fillId="2" borderId="147" xfId="0" applyFont="1" applyFill="1" applyBorder="1" applyAlignment="1">
      <alignment horizontal="center" vertical="center"/>
    </xf>
    <xf numFmtId="0" fontId="25" fillId="0" borderId="152" xfId="0" applyFont="1" applyBorder="1" applyAlignment="1">
      <alignment horizontal="center" vertical="center"/>
    </xf>
    <xf numFmtId="0" fontId="25" fillId="2" borderId="149" xfId="0" applyFont="1" applyFill="1" applyBorder="1" applyAlignment="1">
      <alignment horizontal="center" vertical="center"/>
    </xf>
    <xf numFmtId="0" fontId="24" fillId="0" borderId="147" xfId="0" applyFont="1" applyBorder="1" applyAlignment="1">
      <alignment horizontal="center" vertical="center"/>
    </xf>
    <xf numFmtId="0" fontId="24" fillId="0" borderId="157" xfId="0" applyFont="1" applyBorder="1" applyAlignment="1">
      <alignment horizontal="center" vertical="center"/>
    </xf>
    <xf numFmtId="0" fontId="25" fillId="2" borderId="144" xfId="0" applyFont="1" applyFill="1" applyBorder="1" applyAlignment="1">
      <alignment horizontal="center" vertical="center"/>
    </xf>
    <xf numFmtId="0" fontId="24" fillId="2" borderId="147" xfId="0" applyFont="1" applyFill="1" applyBorder="1" applyAlignment="1">
      <alignment horizontal="left" vertical="center"/>
    </xf>
    <xf numFmtId="0" fontId="24" fillId="0" borderId="171" xfId="0" applyFont="1" applyBorder="1" applyAlignment="1">
      <alignment horizontal="left" vertical="center"/>
    </xf>
    <xf numFmtId="0" fontId="24" fillId="0" borderId="149" xfId="0" applyFont="1" applyBorder="1" applyAlignment="1">
      <alignment horizontal="left" vertical="center"/>
    </xf>
    <xf numFmtId="0" fontId="25" fillId="2" borderId="147" xfId="0" applyFont="1" applyFill="1" applyBorder="1" applyAlignment="1">
      <alignment horizontal="center" vertical="center"/>
    </xf>
    <xf numFmtId="0" fontId="24" fillId="0" borderId="144" xfId="0" applyFont="1" applyBorder="1" applyAlignment="1">
      <alignment horizontal="left" vertical="center"/>
    </xf>
    <xf numFmtId="0" fontId="24" fillId="0" borderId="147" xfId="0" applyFont="1" applyBorder="1" applyAlignment="1">
      <alignment horizontal="left" vertical="center"/>
    </xf>
    <xf numFmtId="0" fontId="25" fillId="2" borderId="163" xfId="0" applyFont="1" applyFill="1" applyBorder="1" applyAlignment="1">
      <alignment horizontal="center" vertical="center"/>
    </xf>
    <xf numFmtId="0" fontId="25" fillId="2" borderId="159" xfId="0" applyFont="1" applyFill="1" applyBorder="1" applyAlignment="1">
      <alignment horizontal="center" vertical="center"/>
    </xf>
    <xf numFmtId="0" fontId="24" fillId="2" borderId="157" xfId="0" applyFont="1" applyFill="1" applyBorder="1" applyAlignment="1">
      <alignment horizontal="left" vertical="center"/>
    </xf>
    <xf numFmtId="0" fontId="24" fillId="2" borderId="157" xfId="0" applyFont="1" applyFill="1" applyBorder="1" applyAlignment="1">
      <alignment vertical="center"/>
    </xf>
    <xf numFmtId="0" fontId="24" fillId="2" borderId="144" xfId="0" applyFont="1" applyFill="1" applyBorder="1" applyAlignment="1">
      <alignment vertical="center"/>
    </xf>
    <xf numFmtId="0" fontId="24" fillId="0" borderId="144" xfId="0" applyFont="1" applyBorder="1" applyAlignment="1">
      <alignment horizontal="center" vertical="center"/>
    </xf>
    <xf numFmtId="0" fontId="24" fillId="0" borderId="149" xfId="0" applyFont="1" applyBorder="1" applyAlignment="1">
      <alignment horizontal="center" vertical="center"/>
    </xf>
    <xf numFmtId="0" fontId="25" fillId="2" borderId="147" xfId="0" applyFont="1" applyFill="1" applyBorder="1" applyAlignment="1">
      <alignment vertical="center"/>
    </xf>
    <xf numFmtId="0" fontId="24" fillId="2" borderId="96" xfId="0" applyFont="1" applyFill="1" applyBorder="1" applyAlignment="1">
      <alignment horizontal="left" vertical="center"/>
    </xf>
    <xf numFmtId="0" fontId="24" fillId="0" borderId="90" xfId="0" applyFont="1" applyBorder="1" applyAlignment="1">
      <alignment horizontal="left" vertical="center"/>
    </xf>
    <xf numFmtId="0" fontId="24" fillId="2" borderId="89" xfId="0" applyFont="1" applyFill="1" applyBorder="1" applyAlignment="1">
      <alignment vertical="center"/>
    </xf>
    <xf numFmtId="0" fontId="24" fillId="0" borderId="98" xfId="0" applyFont="1" applyBorder="1" applyAlignment="1">
      <alignment horizontal="left" vertical="center"/>
    </xf>
    <xf numFmtId="0" fontId="24" fillId="2" borderId="106" xfId="0" applyFont="1" applyFill="1" applyBorder="1" applyAlignment="1">
      <alignment horizontal="left" vertical="center"/>
    </xf>
    <xf numFmtId="0" fontId="24" fillId="2" borderId="89" xfId="0" applyFont="1" applyFill="1" applyBorder="1" applyAlignment="1">
      <alignment horizontal="center" vertical="center"/>
    </xf>
    <xf numFmtId="0" fontId="25" fillId="0" borderId="125" xfId="0" applyFont="1" applyBorder="1" applyAlignment="1">
      <alignment horizontal="center" vertical="center"/>
    </xf>
    <xf numFmtId="0" fontId="25" fillId="2" borderId="106" xfId="0" applyFont="1" applyFill="1" applyBorder="1" applyAlignment="1">
      <alignment horizontal="center" vertical="center"/>
    </xf>
    <xf numFmtId="0" fontId="24" fillId="0" borderId="89" xfId="0" applyFont="1" applyBorder="1" applyAlignment="1">
      <alignment horizontal="center" vertical="center"/>
    </xf>
    <xf numFmtId="0" fontId="24" fillId="0" borderId="95" xfId="0" applyFont="1" applyBorder="1" applyAlignment="1">
      <alignment horizontal="center" vertical="center"/>
    </xf>
    <xf numFmtId="0" fontId="25" fillId="2" borderId="105" xfId="0" applyFont="1" applyFill="1" applyBorder="1" applyAlignment="1">
      <alignment horizontal="center" vertical="center"/>
    </xf>
    <xf numFmtId="0" fontId="24" fillId="2" borderId="89" xfId="0" applyFont="1" applyFill="1" applyBorder="1" applyAlignment="1">
      <alignment horizontal="left" vertical="center"/>
    </xf>
    <xf numFmtId="0" fontId="24" fillId="0" borderId="96" xfId="0" applyFont="1" applyBorder="1" applyAlignment="1">
      <alignment horizontal="left" vertical="center"/>
    </xf>
    <xf numFmtId="0" fontId="24" fillId="14" borderId="90" xfId="0" applyFont="1" applyFill="1" applyBorder="1" applyAlignment="1">
      <alignment horizontal="left" vertical="center"/>
    </xf>
    <xf numFmtId="0" fontId="25" fillId="2" borderId="89" xfId="0" applyFont="1" applyFill="1" applyBorder="1" applyAlignment="1">
      <alignment horizontal="center" vertical="center"/>
    </xf>
    <xf numFmtId="0" fontId="24" fillId="0" borderId="105" xfId="0" applyFont="1" applyBorder="1" applyAlignment="1">
      <alignment horizontal="left" vertical="center"/>
    </xf>
    <xf numFmtId="0" fontId="24" fillId="0" borderId="89" xfId="0" applyFont="1" applyBorder="1" applyAlignment="1">
      <alignment horizontal="left" vertical="center"/>
    </xf>
    <xf numFmtId="0" fontId="24" fillId="14" borderId="95" xfId="0" applyFont="1" applyFill="1" applyBorder="1" applyAlignment="1">
      <alignment horizontal="left" vertical="center"/>
    </xf>
    <xf numFmtId="0" fontId="25" fillId="2" borderId="97" xfId="0" applyFont="1" applyFill="1" applyBorder="1" applyAlignment="1">
      <alignment horizontal="center" vertical="center"/>
    </xf>
    <xf numFmtId="0" fontId="25" fillId="2" borderId="98" xfId="0" applyFont="1" applyFill="1" applyBorder="1" applyAlignment="1">
      <alignment horizontal="center" vertical="center"/>
    </xf>
    <xf numFmtId="0" fontId="25" fillId="2" borderId="99" xfId="0" applyFont="1" applyFill="1" applyBorder="1" applyAlignment="1">
      <alignment horizontal="center" vertical="center"/>
    </xf>
    <xf numFmtId="0" fontId="24" fillId="2" borderId="96" xfId="0" applyFont="1" applyFill="1" applyBorder="1" applyAlignment="1">
      <alignment vertical="center"/>
    </xf>
    <xf numFmtId="0" fontId="24" fillId="2" borderId="95" xfId="0" applyFont="1" applyFill="1" applyBorder="1" applyAlignment="1">
      <alignment vertical="center"/>
    </xf>
    <xf numFmtId="0" fontId="24" fillId="0" borderId="106" xfId="0" applyFont="1" applyBorder="1" applyAlignment="1">
      <alignment horizontal="left" vertical="center"/>
    </xf>
    <xf numFmtId="0" fontId="25" fillId="2" borderId="95" xfId="0" applyFont="1" applyFill="1" applyBorder="1" applyAlignment="1">
      <alignment horizontal="center" vertical="center"/>
    </xf>
    <xf numFmtId="0" fontId="24" fillId="2" borderId="105" xfId="0" applyFont="1" applyFill="1" applyBorder="1" applyAlignment="1">
      <alignment vertical="center"/>
    </xf>
    <xf numFmtId="0" fontId="24" fillId="0" borderId="105" xfId="0" applyFont="1" applyBorder="1" applyAlignment="1">
      <alignment horizontal="center" vertical="center"/>
    </xf>
    <xf numFmtId="0" fontId="24" fillId="0" borderId="106" xfId="0" applyFont="1" applyBorder="1" applyAlignment="1">
      <alignment horizontal="center" vertical="center"/>
    </xf>
    <xf numFmtId="0" fontId="25" fillId="2" borderId="89" xfId="0" applyFont="1" applyFill="1" applyBorder="1" applyAlignment="1">
      <alignment vertical="center"/>
    </xf>
    <xf numFmtId="0" fontId="19" fillId="0" borderId="153" xfId="0" applyFont="1" applyBorder="1" applyAlignment="1">
      <alignment horizontal="left" vertical="center"/>
    </xf>
    <xf numFmtId="49" fontId="19" fillId="2" borderId="94" xfId="0" applyNumberFormat="1" applyFont="1" applyFill="1" applyBorder="1" applyAlignment="1">
      <alignment horizontal="center" vertical="center"/>
    </xf>
    <xf numFmtId="49" fontId="19" fillId="0" borderId="75" xfId="0" applyNumberFormat="1" applyFont="1" applyBorder="1" applyAlignment="1">
      <alignment vertical="center"/>
    </xf>
    <xf numFmtId="49" fontId="19" fillId="0" borderId="85" xfId="0" applyNumberFormat="1" applyFont="1" applyBorder="1" applyAlignment="1">
      <alignment vertical="center"/>
    </xf>
    <xf numFmtId="49" fontId="19" fillId="0" borderId="85" xfId="0" applyNumberFormat="1" applyFont="1" applyBorder="1" applyAlignment="1">
      <alignment horizontal="left" vertical="center"/>
    </xf>
    <xf numFmtId="0" fontId="19" fillId="2" borderId="101" xfId="0" applyFont="1" applyFill="1" applyBorder="1" applyAlignment="1">
      <alignment horizontal="left" vertical="center"/>
    </xf>
    <xf numFmtId="0" fontId="42" fillId="0" borderId="68" xfId="2"/>
    <xf numFmtId="0" fontId="43" fillId="0" borderId="68" xfId="2" applyFont="1" applyAlignment="1">
      <alignment vertical="center"/>
    </xf>
    <xf numFmtId="0" fontId="42" fillId="0" borderId="68" xfId="2" applyAlignment="1">
      <alignment vertical="center"/>
    </xf>
    <xf numFmtId="0" fontId="44" fillId="0" borderId="68" xfId="2" applyFont="1" applyAlignment="1">
      <alignment vertical="center"/>
    </xf>
    <xf numFmtId="0" fontId="41" fillId="0" borderId="68" xfId="2" applyFont="1" applyAlignment="1">
      <alignment vertical="center"/>
    </xf>
    <xf numFmtId="0" fontId="41" fillId="15" borderId="68" xfId="2" applyFont="1" applyFill="1" applyAlignment="1">
      <alignment horizontal="left" vertical="center"/>
    </xf>
    <xf numFmtId="0" fontId="45" fillId="0" borderId="68" xfId="2" applyFont="1" applyAlignment="1">
      <alignment vertical="center"/>
    </xf>
    <xf numFmtId="0" fontId="46" fillId="0" borderId="68" xfId="2" applyFont="1" applyAlignment="1">
      <alignment vertical="center"/>
    </xf>
    <xf numFmtId="164" fontId="26" fillId="15" borderId="143" xfId="3" applyNumberFormat="1" applyFont="1" applyFill="1" applyBorder="1" applyAlignment="1">
      <alignment horizontal="left" vertical="center"/>
    </xf>
    <xf numFmtId="0" fontId="26" fillId="15" borderId="112" xfId="3" applyFont="1" applyFill="1" applyBorder="1" applyAlignment="1">
      <alignment horizontal="left" vertical="center"/>
    </xf>
    <xf numFmtId="0" fontId="47" fillId="0" borderId="68" xfId="2" applyFont="1" applyAlignment="1">
      <alignment vertical="center"/>
    </xf>
    <xf numFmtId="0" fontId="19" fillId="20" borderId="75" xfId="0" applyFont="1" applyFill="1" applyBorder="1" applyAlignment="1">
      <alignment horizontal="center" vertical="center"/>
    </xf>
    <xf numFmtId="0" fontId="19" fillId="19" borderId="98" xfId="0" applyFont="1" applyFill="1" applyBorder="1" applyAlignment="1">
      <alignment horizontal="center" vertical="center"/>
    </xf>
    <xf numFmtId="0" fontId="19" fillId="20" borderId="86" xfId="0" applyFont="1" applyFill="1" applyBorder="1" applyAlignment="1">
      <alignment horizontal="center" vertical="center"/>
    </xf>
    <xf numFmtId="0" fontId="19" fillId="20" borderId="99" xfId="0" applyFont="1" applyFill="1" applyBorder="1" applyAlignment="1">
      <alignment horizontal="center" vertical="center"/>
    </xf>
    <xf numFmtId="1" fontId="19" fillId="2" borderId="94" xfId="0" applyNumberFormat="1" applyFont="1" applyFill="1" applyBorder="1" applyAlignment="1">
      <alignment horizontal="center" vertical="center"/>
    </xf>
    <xf numFmtId="0" fontId="29" fillId="0" borderId="68" xfId="0" applyFont="1" applyBorder="1" applyAlignment="1">
      <alignment vertical="center"/>
    </xf>
    <xf numFmtId="0" fontId="24" fillId="2" borderId="164" xfId="0" applyFont="1" applyFill="1" applyBorder="1" applyAlignment="1">
      <alignment horizontal="left" vertical="center"/>
    </xf>
    <xf numFmtId="0" fontId="24" fillId="2" borderId="99" xfId="0" applyFont="1" applyFill="1" applyBorder="1" applyAlignment="1">
      <alignment horizontal="left" vertical="center"/>
    </xf>
    <xf numFmtId="0" fontId="19" fillId="19" borderId="75" xfId="0" applyFont="1" applyFill="1" applyBorder="1" applyAlignment="1">
      <alignment horizontal="center" vertical="center"/>
    </xf>
    <xf numFmtId="0" fontId="19" fillId="19" borderId="86" xfId="0" applyFont="1" applyFill="1" applyBorder="1" applyAlignment="1">
      <alignment horizontal="center" vertical="center"/>
    </xf>
    <xf numFmtId="0" fontId="19" fillId="19" borderId="99" xfId="0" applyFont="1" applyFill="1" applyBorder="1" applyAlignment="1">
      <alignment horizontal="center" vertical="center"/>
    </xf>
    <xf numFmtId="165" fontId="19" fillId="0" borderId="96" xfId="0" applyNumberFormat="1" applyFont="1" applyBorder="1" applyAlignment="1">
      <alignment horizontal="center" vertical="center"/>
    </xf>
    <xf numFmtId="0" fontId="19" fillId="22" borderId="75" xfId="0" applyFont="1" applyFill="1" applyBorder="1" applyAlignment="1">
      <alignment horizontal="center" vertical="center"/>
    </xf>
    <xf numFmtId="0" fontId="19" fillId="22" borderId="85" xfId="0" applyFont="1" applyFill="1" applyBorder="1" applyAlignment="1">
      <alignment horizontal="center" vertical="center"/>
    </xf>
    <xf numFmtId="0" fontId="19" fillId="22" borderId="99" xfId="0" applyFont="1" applyFill="1" applyBorder="1" applyAlignment="1">
      <alignment horizontal="center" vertical="center"/>
    </xf>
    <xf numFmtId="0" fontId="25" fillId="2" borderId="99" xfId="0" applyFont="1" applyFill="1" applyBorder="1" applyAlignment="1">
      <alignment horizontal="left" vertical="center"/>
    </xf>
    <xf numFmtId="0" fontId="19" fillId="21" borderId="75" xfId="0" applyFont="1" applyFill="1" applyBorder="1" applyAlignment="1">
      <alignment horizontal="center" vertical="center"/>
    </xf>
    <xf numFmtId="0" fontId="19" fillId="21" borderId="86" xfId="0" applyFont="1" applyFill="1" applyBorder="1" applyAlignment="1">
      <alignment horizontal="center" vertical="center"/>
    </xf>
    <xf numFmtId="0" fontId="19" fillId="21" borderId="99" xfId="0" applyFont="1" applyFill="1" applyBorder="1" applyAlignment="1">
      <alignment horizontal="center" vertical="center"/>
    </xf>
    <xf numFmtId="0" fontId="19" fillId="2" borderId="126" xfId="0" applyFont="1" applyFill="1" applyBorder="1" applyAlignment="1">
      <alignment horizontal="center" vertical="center"/>
    </xf>
    <xf numFmtId="0" fontId="30" fillId="0" borderId="153" xfId="0" applyFont="1" applyBorder="1" applyAlignment="1">
      <alignment horizontal="center" vertical="center"/>
    </xf>
    <xf numFmtId="0" fontId="30" fillId="0" borderId="75" xfId="0" applyFont="1" applyBorder="1" applyAlignment="1">
      <alignment horizontal="center" vertical="center"/>
    </xf>
    <xf numFmtId="0" fontId="30" fillId="0" borderId="154" xfId="0" applyFont="1" applyBorder="1" applyAlignment="1">
      <alignment horizontal="center" vertical="center"/>
    </xf>
    <xf numFmtId="0" fontId="30" fillId="0" borderId="94" xfId="0" applyFont="1" applyBorder="1" applyAlignment="1">
      <alignment horizontal="center" vertical="center"/>
    </xf>
    <xf numFmtId="0" fontId="30" fillId="0" borderId="156" xfId="0" applyFont="1" applyBorder="1" applyAlignment="1">
      <alignment horizontal="center" vertical="center"/>
    </xf>
    <xf numFmtId="0" fontId="30" fillId="0" borderId="85" xfId="0" applyFont="1" applyBorder="1" applyAlignment="1">
      <alignment horizontal="center" vertical="center"/>
    </xf>
    <xf numFmtId="49" fontId="19" fillId="2" borderId="111" xfId="0" applyNumberFormat="1" applyFont="1" applyFill="1" applyBorder="1" applyAlignment="1">
      <alignment horizontal="center" vertical="center"/>
    </xf>
    <xf numFmtId="0" fontId="19" fillId="2" borderId="92" xfId="0" applyFont="1" applyFill="1" applyBorder="1" applyAlignment="1">
      <alignment horizontal="center" vertical="center"/>
    </xf>
    <xf numFmtId="0" fontId="24" fillId="2" borderId="159" xfId="0" applyFont="1" applyFill="1" applyBorder="1" applyAlignment="1">
      <alignment horizontal="left" vertical="center"/>
    </xf>
    <xf numFmtId="0" fontId="19" fillId="23" borderId="94" xfId="0" applyFont="1" applyFill="1" applyBorder="1" applyAlignment="1">
      <alignment horizontal="center" vertical="center"/>
    </xf>
    <xf numFmtId="0" fontId="19" fillId="23" borderId="85" xfId="0" applyFont="1" applyFill="1" applyBorder="1" applyAlignment="1">
      <alignment horizontal="center" vertical="center"/>
    </xf>
    <xf numFmtId="0" fontId="19" fillId="23" borderId="99" xfId="0" applyFont="1" applyFill="1" applyBorder="1" applyAlignment="1">
      <alignment horizontal="center" vertical="center"/>
    </xf>
    <xf numFmtId="49" fontId="32" fillId="2" borderId="97" xfId="0" applyNumberFormat="1" applyFont="1" applyFill="1" applyBorder="1" applyAlignment="1">
      <alignment vertical="center"/>
    </xf>
    <xf numFmtId="49" fontId="32" fillId="2" borderId="97" xfId="0" applyNumberFormat="1" applyFont="1" applyFill="1" applyBorder="1" applyAlignment="1">
      <alignment horizontal="left" vertical="center"/>
    </xf>
    <xf numFmtId="0" fontId="19" fillId="14" borderId="94" xfId="0" applyFont="1" applyFill="1" applyBorder="1" applyAlignment="1">
      <alignment horizontal="center" vertical="center"/>
    </xf>
    <xf numFmtId="0" fontId="19" fillId="19" borderId="97" xfId="0" applyFont="1" applyFill="1" applyBorder="1" applyAlignment="1">
      <alignment horizontal="center" vertical="center"/>
    </xf>
    <xf numFmtId="0" fontId="19" fillId="14" borderId="99" xfId="0" applyFont="1" applyFill="1" applyBorder="1" applyAlignment="1">
      <alignment horizontal="center" vertical="center"/>
    </xf>
    <xf numFmtId="0" fontId="32" fillId="2" borderId="101" xfId="0" applyFont="1" applyFill="1" applyBorder="1" applyAlignment="1">
      <alignment horizontal="left" vertical="center"/>
    </xf>
    <xf numFmtId="0" fontId="32" fillId="2" borderId="149" xfId="0" applyFont="1" applyFill="1" applyBorder="1" applyAlignment="1">
      <alignment vertical="center"/>
    </xf>
    <xf numFmtId="0" fontId="32" fillId="0" borderId="156" xfId="0" applyFont="1" applyBorder="1" applyAlignment="1">
      <alignment horizontal="left" vertical="center"/>
    </xf>
    <xf numFmtId="0" fontId="32" fillId="0" borderId="85" xfId="0" applyFont="1" applyBorder="1" applyAlignment="1">
      <alignment horizontal="center" vertical="center"/>
    </xf>
    <xf numFmtId="0" fontId="32" fillId="0" borderId="85" xfId="0" applyFont="1" applyBorder="1" applyAlignment="1">
      <alignment horizontal="left" vertical="center"/>
    </xf>
    <xf numFmtId="0" fontId="32" fillId="2" borderId="85" xfId="0" applyFont="1" applyFill="1" applyBorder="1" applyAlignment="1">
      <alignment horizontal="center" vertical="center"/>
    </xf>
    <xf numFmtId="0" fontId="32" fillId="2" borderId="85" xfId="0" applyFont="1" applyFill="1" applyBorder="1" applyAlignment="1">
      <alignment horizontal="right" vertical="center"/>
    </xf>
    <xf numFmtId="0" fontId="53" fillId="2" borderId="149" xfId="0" applyFont="1" applyFill="1" applyBorder="1" applyAlignment="1">
      <alignment vertical="center"/>
    </xf>
    <xf numFmtId="0" fontId="53" fillId="2" borderId="106" xfId="0" applyFont="1" applyFill="1" applyBorder="1" applyAlignment="1">
      <alignment vertical="center"/>
    </xf>
    <xf numFmtId="1" fontId="18" fillId="0" borderId="68" xfId="1" applyNumberFormat="1" applyFont="1" applyAlignment="1">
      <alignment horizontal="left" vertical="center"/>
    </xf>
    <xf numFmtId="0" fontId="18" fillId="0" borderId="68" xfId="1" applyFont="1" applyAlignment="1">
      <alignment horizontal="center" vertical="center"/>
    </xf>
    <xf numFmtId="0" fontId="18" fillId="0" borderId="68" xfId="1" applyFont="1" applyAlignment="1">
      <alignment vertical="center"/>
    </xf>
    <xf numFmtId="49" fontId="18" fillId="0" borderId="68" xfId="1" applyNumberFormat="1" applyFont="1" applyAlignment="1">
      <alignment horizontal="left" vertical="center"/>
    </xf>
    <xf numFmtId="1" fontId="18" fillId="0" borderId="68" xfId="1" applyNumberFormat="1" applyFont="1" applyAlignment="1">
      <alignment horizontal="center" vertical="center"/>
    </xf>
    <xf numFmtId="1" fontId="39" fillId="0" borderId="68" xfId="1" applyNumberFormat="1" applyFont="1" applyAlignment="1">
      <alignment horizontal="left" vertical="center"/>
    </xf>
    <xf numFmtId="0" fontId="18" fillId="0" borderId="68" xfId="1" applyFont="1"/>
    <xf numFmtId="0" fontId="26" fillId="15" borderId="68" xfId="1" applyFont="1" applyFill="1" applyAlignment="1">
      <alignment vertical="center"/>
    </xf>
    <xf numFmtId="0" fontId="26" fillId="15" borderId="68" xfId="1" applyFont="1" applyFill="1" applyAlignment="1">
      <alignment horizontal="left" vertical="center" wrapText="1"/>
    </xf>
    <xf numFmtId="0" fontId="19" fillId="2" borderId="94" xfId="1" applyFont="1" applyFill="1" applyBorder="1" applyAlignment="1">
      <alignment horizontal="center" vertical="center"/>
    </xf>
    <xf numFmtId="0" fontId="19" fillId="0" borderId="93" xfId="1" applyFont="1" applyBorder="1" applyAlignment="1">
      <alignment horizontal="center" vertical="center"/>
    </xf>
    <xf numFmtId="0" fontId="19" fillId="2" borderId="147" xfId="1" applyFont="1" applyFill="1" applyBorder="1" applyAlignment="1">
      <alignment horizontal="left" vertical="center"/>
    </xf>
    <xf numFmtId="0" fontId="19" fillId="0" borderId="154" xfId="1" applyFont="1" applyBorder="1" applyAlignment="1">
      <alignment horizontal="center" vertical="center"/>
    </xf>
    <xf numFmtId="0" fontId="19" fillId="2" borderId="75" xfId="1" applyFont="1" applyFill="1" applyBorder="1" applyAlignment="1">
      <alignment horizontal="center" vertical="center"/>
    </xf>
    <xf numFmtId="0" fontId="19" fillId="2" borderId="101" xfId="1" applyFont="1" applyFill="1" applyBorder="1" applyAlignment="1">
      <alignment horizontal="left" vertical="center"/>
    </xf>
    <xf numFmtId="0" fontId="19" fillId="2" borderId="149" xfId="1" applyFont="1" applyFill="1" applyBorder="1" applyAlignment="1">
      <alignment horizontal="left" vertical="center"/>
    </xf>
    <xf numFmtId="0" fontId="19" fillId="0" borderId="85" xfId="1" applyFont="1" applyBorder="1" applyAlignment="1">
      <alignment horizontal="center" vertical="center"/>
    </xf>
    <xf numFmtId="0" fontId="19" fillId="2" borderId="85" xfId="1" applyFont="1" applyFill="1" applyBorder="1" applyAlignment="1">
      <alignment horizontal="center" vertical="center"/>
    </xf>
    <xf numFmtId="0" fontId="19" fillId="0" borderId="100" xfId="1" applyFont="1" applyBorder="1" applyAlignment="1">
      <alignment horizontal="left" vertical="center"/>
    </xf>
    <xf numFmtId="0" fontId="19" fillId="0" borderId="75" xfId="1" applyFont="1" applyBorder="1" applyAlignment="1">
      <alignment horizontal="center" vertical="center"/>
    </xf>
    <xf numFmtId="0" fontId="25" fillId="2" borderId="149" xfId="1" applyFont="1" applyFill="1" applyBorder="1" applyAlignment="1">
      <alignment horizontal="center" vertical="center"/>
    </xf>
    <xf numFmtId="0" fontId="25" fillId="2" borderId="106" xfId="1" applyFont="1" applyFill="1" applyBorder="1" applyAlignment="1">
      <alignment horizontal="center" vertical="center"/>
    </xf>
    <xf numFmtId="49" fontId="19" fillId="0" borderId="68" xfId="1" applyNumberFormat="1" applyFont="1" applyAlignment="1">
      <alignment horizontal="center" vertical="center"/>
    </xf>
    <xf numFmtId="0" fontId="25" fillId="2" borderId="147" xfId="1" applyFont="1" applyFill="1" applyBorder="1" applyAlignment="1">
      <alignment horizontal="center" vertical="center"/>
    </xf>
    <xf numFmtId="0" fontId="25" fillId="2" borderId="89" xfId="1" applyFont="1" applyFill="1" applyBorder="1" applyAlignment="1">
      <alignment horizontal="center" vertical="center"/>
    </xf>
    <xf numFmtId="0" fontId="19" fillId="2" borderId="93" xfId="1" applyFont="1" applyFill="1" applyBorder="1" applyAlignment="1">
      <alignment horizontal="center" vertical="center"/>
    </xf>
    <xf numFmtId="0" fontId="29" fillId="0" borderId="68" xfId="1" applyFont="1" applyAlignment="1">
      <alignment vertical="center"/>
    </xf>
    <xf numFmtId="0" fontId="19" fillId="2" borderId="168" xfId="1" applyFont="1" applyFill="1" applyBorder="1" applyAlignment="1">
      <alignment horizontal="left" vertical="center"/>
    </xf>
    <xf numFmtId="0" fontId="19" fillId="2" borderId="151" xfId="1" applyFont="1" applyFill="1" applyBorder="1" applyAlignment="1">
      <alignment horizontal="left" vertical="center"/>
    </xf>
    <xf numFmtId="0" fontId="19" fillId="0" borderId="165" xfId="1" applyFont="1" applyBorder="1" applyAlignment="1">
      <alignment horizontal="center" vertical="center"/>
    </xf>
    <xf numFmtId="49" fontId="19" fillId="0" borderId="66" xfId="1" applyNumberFormat="1" applyFont="1" applyBorder="1" applyAlignment="1">
      <alignment horizontal="center" vertical="center"/>
    </xf>
    <xf numFmtId="49" fontId="19" fillId="0" borderId="111" xfId="1" applyNumberFormat="1" applyFont="1" applyBorder="1" applyAlignment="1">
      <alignment horizontal="left" vertical="center"/>
    </xf>
    <xf numFmtId="0" fontId="19" fillId="2" borderId="80" xfId="1" applyFont="1" applyFill="1" applyBorder="1" applyAlignment="1">
      <alignment horizontal="center" vertical="center"/>
    </xf>
    <xf numFmtId="0" fontId="25" fillId="2" borderId="151" xfId="1" applyFont="1" applyFill="1" applyBorder="1" applyAlignment="1">
      <alignment horizontal="center" vertical="center"/>
    </xf>
    <xf numFmtId="0" fontId="19" fillId="0" borderId="80" xfId="1" applyFont="1" applyBorder="1" applyAlignment="1">
      <alignment horizontal="center" vertical="center"/>
    </xf>
    <xf numFmtId="0" fontId="25" fillId="2" borderId="88" xfId="1" applyFont="1" applyFill="1" applyBorder="1" applyAlignment="1">
      <alignment horizontal="center" vertical="center"/>
    </xf>
    <xf numFmtId="49" fontId="19" fillId="0" borderId="108" xfId="1" applyNumberFormat="1" applyFont="1" applyBorder="1" applyAlignment="1">
      <alignment horizontal="left" vertical="center"/>
    </xf>
    <xf numFmtId="0" fontId="19" fillId="0" borderId="93" xfId="1" applyFont="1" applyBorder="1" applyAlignment="1">
      <alignment horizontal="left" vertical="center"/>
    </xf>
    <xf numFmtId="49" fontId="19" fillId="0" borderId="93" xfId="1" applyNumberFormat="1" applyFont="1" applyBorder="1" applyAlignment="1">
      <alignment vertical="center"/>
    </xf>
    <xf numFmtId="0" fontId="23" fillId="2" borderId="93" xfId="1" applyFont="1" applyFill="1" applyBorder="1" applyAlignment="1">
      <alignment horizontal="center" vertical="center"/>
    </xf>
    <xf numFmtId="0" fontId="24" fillId="2" borderId="93" xfId="1" applyFont="1" applyFill="1" applyBorder="1" applyAlignment="1">
      <alignment horizontal="left" vertical="center"/>
    </xf>
    <xf numFmtId="0" fontId="54" fillId="0" borderId="68" xfId="1" applyFont="1" applyAlignment="1">
      <alignment vertical="center"/>
    </xf>
    <xf numFmtId="0" fontId="54" fillId="0" borderId="68" xfId="1" applyFont="1" applyAlignment="1">
      <alignment horizontal="center" vertical="center"/>
    </xf>
    <xf numFmtId="0" fontId="55" fillId="0" borderId="68" xfId="1" applyFont="1" applyAlignment="1">
      <alignment horizontal="center"/>
    </xf>
    <xf numFmtId="0" fontId="40" fillId="0" borderId="68" xfId="1" applyFont="1" applyAlignment="1">
      <alignment vertical="center"/>
    </xf>
    <xf numFmtId="0" fontId="40" fillId="0" borderId="68" xfId="1" applyFont="1" applyAlignment="1">
      <alignment horizontal="center"/>
    </xf>
    <xf numFmtId="0" fontId="40" fillId="0" borderId="68" xfId="1" applyFont="1"/>
    <xf numFmtId="49" fontId="40" fillId="0" borderId="68" xfId="1" applyNumberFormat="1" applyFont="1" applyAlignment="1">
      <alignment horizontal="left"/>
    </xf>
    <xf numFmtId="0" fontId="40" fillId="0" borderId="68" xfId="1" applyFont="1" applyAlignment="1">
      <alignment horizontal="left" vertical="center"/>
    </xf>
    <xf numFmtId="0" fontId="40" fillId="0" borderId="68" xfId="1" applyFont="1" applyAlignment="1">
      <alignment horizontal="center" vertical="center"/>
    </xf>
    <xf numFmtId="49" fontId="40" fillId="0" borderId="68" xfId="1" applyNumberFormat="1" applyFont="1" applyAlignment="1">
      <alignment horizontal="left" vertical="center"/>
    </xf>
    <xf numFmtId="1" fontId="40" fillId="0" borderId="68" xfId="1" applyNumberFormat="1" applyFont="1" applyAlignment="1">
      <alignment horizontal="left" vertical="center"/>
    </xf>
    <xf numFmtId="49" fontId="19" fillId="0" borderId="109" xfId="0" applyNumberFormat="1" applyFont="1" applyBorder="1" applyAlignment="1">
      <alignment vertical="center"/>
    </xf>
    <xf numFmtId="49" fontId="18" fillId="0" borderId="75" xfId="0" applyNumberFormat="1" applyFont="1" applyBorder="1" applyAlignment="1">
      <alignment vertical="center"/>
    </xf>
    <xf numFmtId="0" fontId="18" fillId="2" borderId="75" xfId="0" applyFont="1" applyFill="1" applyBorder="1" applyAlignment="1">
      <alignment horizontal="center" vertical="center"/>
    </xf>
    <xf numFmtId="0" fontId="20" fillId="2" borderId="75" xfId="0" applyFont="1" applyFill="1" applyBorder="1" applyAlignment="1">
      <alignment horizontal="center" vertical="center"/>
    </xf>
    <xf numFmtId="0" fontId="18" fillId="2" borderId="94" xfId="0" applyFont="1" applyFill="1" applyBorder="1" applyAlignment="1">
      <alignment horizontal="center" vertical="center"/>
    </xf>
    <xf numFmtId="49" fontId="18" fillId="0" borderId="75" xfId="0" applyNumberFormat="1" applyFont="1" applyBorder="1" applyAlignment="1">
      <alignment horizontal="left" vertical="center"/>
    </xf>
    <xf numFmtId="49" fontId="18" fillId="0" borderId="84" xfId="0" applyNumberFormat="1" applyFont="1" applyBorder="1" applyAlignment="1">
      <alignment vertical="center"/>
    </xf>
    <xf numFmtId="49" fontId="18" fillId="0" borderId="84" xfId="0" applyNumberFormat="1" applyFont="1" applyBorder="1" applyAlignment="1">
      <alignment horizontal="left" vertical="center"/>
    </xf>
    <xf numFmtId="0" fontId="18" fillId="0" borderId="109" xfId="0" applyFont="1" applyBorder="1" applyAlignment="1">
      <alignment horizontal="center" vertical="center"/>
    </xf>
    <xf numFmtId="0" fontId="18" fillId="2" borderId="86" xfId="0" applyFont="1" applyFill="1" applyBorder="1" applyAlignment="1">
      <alignment horizontal="left" vertical="center"/>
    </xf>
    <xf numFmtId="49" fontId="18" fillId="0" borderId="85" xfId="0" applyNumberFormat="1" applyFont="1" applyBorder="1" applyAlignment="1">
      <alignment vertical="center"/>
    </xf>
    <xf numFmtId="49" fontId="18" fillId="0" borderId="85" xfId="0" applyNumberFormat="1" applyFont="1" applyBorder="1" applyAlignment="1">
      <alignment horizontal="left" vertical="center"/>
    </xf>
    <xf numFmtId="0" fontId="20" fillId="0" borderId="85" xfId="0" applyFont="1" applyBorder="1" applyAlignment="1">
      <alignment horizontal="center" vertical="center"/>
    </xf>
    <xf numFmtId="1" fontId="19" fillId="0" borderId="37" xfId="0" applyNumberFormat="1" applyFont="1" applyBorder="1" applyAlignment="1">
      <alignment horizontal="center" vertical="center"/>
    </xf>
    <xf numFmtId="1" fontId="19" fillId="0" borderId="56" xfId="0" applyNumberFormat="1" applyFont="1" applyBorder="1" applyAlignment="1">
      <alignment horizontal="center" vertical="center"/>
    </xf>
    <xf numFmtId="1" fontId="19" fillId="0" borderId="77" xfId="0" applyNumberFormat="1" applyFont="1" applyBorder="1" applyAlignment="1">
      <alignment horizontal="center" vertical="center"/>
    </xf>
    <xf numFmtId="1" fontId="19" fillId="0" borderId="62" xfId="0" applyNumberFormat="1" applyFont="1" applyBorder="1" applyAlignment="1">
      <alignment horizontal="center" vertical="center"/>
    </xf>
    <xf numFmtId="1" fontId="19" fillId="0" borderId="58" xfId="0" applyNumberFormat="1" applyFont="1" applyBorder="1" applyAlignment="1">
      <alignment horizontal="center" vertical="center"/>
    </xf>
    <xf numFmtId="0" fontId="38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8" fillId="2" borderId="0" xfId="0" applyFont="1" applyFill="1" applyAlignment="1">
      <alignment horizontal="center"/>
    </xf>
    <xf numFmtId="0" fontId="37" fillId="2" borderId="0" xfId="0" applyFont="1" applyFill="1" applyAlignment="1">
      <alignment horizontal="center"/>
    </xf>
    <xf numFmtId="0" fontId="37" fillId="15" borderId="0" xfId="0" applyFont="1" applyFill="1" applyAlignment="1">
      <alignment horizontal="center"/>
    </xf>
    <xf numFmtId="0" fontId="38" fillId="4" borderId="1" xfId="0" applyFont="1" applyFill="1" applyBorder="1" applyAlignment="1">
      <alignment horizontal="center" vertical="center"/>
    </xf>
    <xf numFmtId="0" fontId="38" fillId="0" borderId="0" xfId="0" applyFont="1" applyAlignment="1">
      <alignment horizontal="center" vertical="center"/>
    </xf>
    <xf numFmtId="0" fontId="38" fillId="4" borderId="68" xfId="0" applyFont="1" applyFill="1" applyBorder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38" fillId="4" borderId="1" xfId="0" applyFont="1" applyFill="1" applyBorder="1" applyAlignment="1">
      <alignment horizontal="center"/>
    </xf>
    <xf numFmtId="0" fontId="37" fillId="4" borderId="1" xfId="0" applyFont="1" applyFill="1" applyBorder="1" applyAlignment="1">
      <alignment horizontal="center"/>
    </xf>
    <xf numFmtId="0" fontId="38" fillId="2" borderId="1" xfId="0" applyFont="1" applyFill="1" applyBorder="1" applyAlignment="1">
      <alignment horizontal="center"/>
    </xf>
    <xf numFmtId="0" fontId="37" fillId="0" borderId="0" xfId="0" applyFont="1" applyAlignment="1">
      <alignment horizontal="center" vertical="center" wrapText="1"/>
    </xf>
    <xf numFmtId="1" fontId="38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1" fontId="20" fillId="0" borderId="0" xfId="0" applyNumberFormat="1" applyFont="1" applyAlignment="1">
      <alignment horizontal="center" vertical="center"/>
    </xf>
    <xf numFmtId="1" fontId="39" fillId="0" borderId="0" xfId="0" applyNumberFormat="1" applyFont="1" applyAlignment="1">
      <alignment horizontal="center" vertical="center"/>
    </xf>
    <xf numFmtId="0" fontId="39" fillId="0" borderId="86" xfId="0" applyFont="1" applyBorder="1" applyAlignment="1">
      <alignment horizontal="center" vertical="center"/>
    </xf>
    <xf numFmtId="0" fontId="20" fillId="0" borderId="86" xfId="0" applyFont="1" applyBorder="1" applyAlignment="1">
      <alignment horizontal="center" vertical="center"/>
    </xf>
    <xf numFmtId="49" fontId="32" fillId="0" borderId="75" xfId="0" applyNumberFormat="1" applyFont="1" applyBorder="1" applyAlignment="1">
      <alignment horizontal="left" vertical="center"/>
    </xf>
    <xf numFmtId="0" fontId="24" fillId="2" borderId="98" xfId="0" applyFont="1" applyFill="1" applyBorder="1" applyAlignment="1">
      <alignment horizontal="left" vertical="center"/>
    </xf>
    <xf numFmtId="0" fontId="23" fillId="2" borderId="144" xfId="0" applyFont="1" applyFill="1" applyBorder="1" applyAlignment="1">
      <alignment vertical="center"/>
    </xf>
    <xf numFmtId="0" fontId="23" fillId="2" borderId="105" xfId="0" applyFont="1" applyFill="1" applyBorder="1" applyAlignment="1">
      <alignment vertical="center"/>
    </xf>
    <xf numFmtId="0" fontId="23" fillId="2" borderId="149" xfId="0" applyFont="1" applyFill="1" applyBorder="1" applyAlignment="1">
      <alignment vertical="center"/>
    </xf>
    <xf numFmtId="0" fontId="23" fillId="2" borderId="106" xfId="0" applyFont="1" applyFill="1" applyBorder="1" applyAlignment="1">
      <alignment vertical="center"/>
    </xf>
    <xf numFmtId="0" fontId="23" fillId="2" borderId="147" xfId="0" applyFont="1" applyFill="1" applyBorder="1" applyAlignment="1">
      <alignment vertical="center"/>
    </xf>
    <xf numFmtId="0" fontId="23" fillId="2" borderId="89" xfId="0" applyFont="1" applyFill="1" applyBorder="1" applyAlignment="1">
      <alignment vertical="center"/>
    </xf>
    <xf numFmtId="0" fontId="18" fillId="0" borderId="101" xfId="0" applyFont="1" applyBorder="1" applyAlignment="1">
      <alignment horizontal="left" vertical="center"/>
    </xf>
    <xf numFmtId="0" fontId="18" fillId="2" borderId="112" xfId="0" applyFont="1" applyFill="1" applyBorder="1" applyAlignment="1">
      <alignment horizontal="left" vertical="center"/>
    </xf>
    <xf numFmtId="0" fontId="18" fillId="27" borderId="112" xfId="0" applyFont="1" applyFill="1" applyBorder="1" applyAlignment="1">
      <alignment horizontal="center" vertical="center"/>
    </xf>
    <xf numFmtId="49" fontId="18" fillId="27" borderId="114" xfId="0" applyNumberFormat="1" applyFont="1" applyFill="1" applyBorder="1" applyAlignment="1">
      <alignment vertical="center"/>
    </xf>
    <xf numFmtId="0" fontId="18" fillId="28" borderId="115" xfId="0" applyFont="1" applyFill="1" applyBorder="1" applyAlignment="1">
      <alignment horizontal="center" vertical="center"/>
    </xf>
    <xf numFmtId="0" fontId="18" fillId="28" borderId="113" xfId="0" applyFont="1" applyFill="1" applyBorder="1" applyAlignment="1">
      <alignment horizontal="center" vertical="center"/>
    </xf>
    <xf numFmtId="0" fontId="20" fillId="28" borderId="113" xfId="0" applyFont="1" applyFill="1" applyBorder="1" applyAlignment="1">
      <alignment horizontal="center" vertical="center"/>
    </xf>
    <xf numFmtId="0" fontId="49" fillId="27" borderId="123" xfId="0" applyFont="1" applyFill="1" applyBorder="1" applyAlignment="1">
      <alignment horizontal="left" vertical="center"/>
    </xf>
    <xf numFmtId="0" fontId="18" fillId="0" borderId="112" xfId="0" applyFont="1" applyBorder="1" applyAlignment="1">
      <alignment horizontal="center" vertical="center"/>
    </xf>
    <xf numFmtId="49" fontId="18" fillId="0" borderId="116" xfId="0" applyNumberFormat="1" applyFont="1" applyBorder="1" applyAlignment="1">
      <alignment horizontal="left" vertical="center"/>
    </xf>
    <xf numFmtId="0" fontId="18" fillId="2" borderId="113" xfId="0" applyFont="1" applyFill="1" applyBorder="1" applyAlignment="1">
      <alignment horizontal="center" vertical="center"/>
    </xf>
    <xf numFmtId="0" fontId="18" fillId="2" borderId="115" xfId="0" applyFont="1" applyFill="1" applyBorder="1" applyAlignment="1">
      <alignment horizontal="center" vertical="center"/>
    </xf>
    <xf numFmtId="0" fontId="20" fillId="2" borderId="113" xfId="0" applyFont="1" applyFill="1" applyBorder="1" applyAlignment="1">
      <alignment horizontal="center" vertical="center"/>
    </xf>
    <xf numFmtId="0" fontId="49" fillId="0" borderId="123" xfId="0" applyFont="1" applyBorder="1" applyAlignment="1">
      <alignment horizontal="left" vertical="center"/>
    </xf>
    <xf numFmtId="49" fontId="18" fillId="0" borderId="114" xfId="0" applyNumberFormat="1" applyFont="1" applyBorder="1" applyAlignment="1">
      <alignment vertical="center"/>
    </xf>
    <xf numFmtId="49" fontId="18" fillId="27" borderId="116" xfId="0" applyNumberFormat="1" applyFont="1" applyFill="1" applyBorder="1" applyAlignment="1">
      <alignment horizontal="left" vertical="center"/>
    </xf>
    <xf numFmtId="0" fontId="18" fillId="2" borderId="117" xfId="0" applyFont="1" applyFill="1" applyBorder="1" applyAlignment="1">
      <alignment horizontal="left" vertical="center"/>
    </xf>
    <xf numFmtId="0" fontId="18" fillId="27" borderId="117" xfId="0" applyFont="1" applyFill="1" applyBorder="1" applyAlignment="1">
      <alignment horizontal="center" vertical="center"/>
    </xf>
    <xf numFmtId="49" fontId="18" fillId="27" borderId="119" xfId="0" applyNumberFormat="1" applyFont="1" applyFill="1" applyBorder="1" applyAlignment="1">
      <alignment vertical="center"/>
    </xf>
    <xf numFmtId="0" fontId="18" fillId="28" borderId="120" xfId="0" applyFont="1" applyFill="1" applyBorder="1" applyAlignment="1">
      <alignment horizontal="center" vertical="center"/>
    </xf>
    <xf numFmtId="0" fontId="18" fillId="28" borderId="118" xfId="0" applyFont="1" applyFill="1" applyBorder="1" applyAlignment="1">
      <alignment horizontal="center" vertical="center"/>
    </xf>
    <xf numFmtId="0" fontId="20" fillId="28" borderId="118" xfId="0" applyFont="1" applyFill="1" applyBorder="1" applyAlignment="1">
      <alignment horizontal="center" vertical="center"/>
    </xf>
    <xf numFmtId="0" fontId="18" fillId="0" borderId="117" xfId="0" applyFont="1" applyBorder="1" applyAlignment="1">
      <alignment horizontal="center" vertical="center"/>
    </xf>
    <xf numFmtId="49" fontId="18" fillId="0" borderId="121" xfId="0" applyNumberFormat="1" applyFont="1" applyBorder="1" applyAlignment="1">
      <alignment horizontal="left" vertical="center"/>
    </xf>
    <xf numFmtId="0" fontId="18" fillId="0" borderId="118" xfId="0" applyFont="1" applyBorder="1" applyAlignment="1">
      <alignment horizontal="center" vertical="center"/>
    </xf>
    <xf numFmtId="0" fontId="18" fillId="2" borderId="120" xfId="0" applyFont="1" applyFill="1" applyBorder="1" applyAlignment="1">
      <alignment horizontal="center" vertical="center"/>
    </xf>
    <xf numFmtId="0" fontId="20" fillId="2" borderId="118" xfId="0" applyFont="1" applyFill="1" applyBorder="1" applyAlignment="1">
      <alignment horizontal="center" vertical="center"/>
    </xf>
    <xf numFmtId="0" fontId="18" fillId="2" borderId="118" xfId="0" applyFont="1" applyFill="1" applyBorder="1" applyAlignment="1">
      <alignment horizontal="center" vertical="center"/>
    </xf>
    <xf numFmtId="0" fontId="49" fillId="2" borderId="122" xfId="0" applyFont="1" applyFill="1" applyBorder="1" applyAlignment="1">
      <alignment horizontal="left" vertical="center"/>
    </xf>
    <xf numFmtId="0" fontId="18" fillId="2" borderId="76" xfId="0" applyFont="1" applyFill="1" applyBorder="1" applyAlignment="1">
      <alignment horizontal="left" vertical="center"/>
    </xf>
    <xf numFmtId="0" fontId="18" fillId="2" borderId="60" xfId="0" applyFont="1" applyFill="1" applyBorder="1" applyAlignment="1">
      <alignment horizontal="center" vertical="center"/>
    </xf>
    <xf numFmtId="0" fontId="20" fillId="2" borderId="60" xfId="0" applyFont="1" applyFill="1" applyBorder="1" applyAlignment="1">
      <alignment horizontal="center" vertical="center"/>
    </xf>
    <xf numFmtId="0" fontId="18" fillId="2" borderId="76" xfId="0" applyFont="1" applyFill="1" applyBorder="1" applyAlignment="1">
      <alignment horizontal="center" vertical="center"/>
    </xf>
    <xf numFmtId="49" fontId="18" fillId="2" borderId="172" xfId="0" applyNumberFormat="1" applyFont="1" applyFill="1" applyBorder="1" applyAlignment="1">
      <alignment vertical="center"/>
    </xf>
    <xf numFmtId="49" fontId="18" fillId="2" borderId="172" xfId="0" applyNumberFormat="1" applyFont="1" applyFill="1" applyBorder="1" applyAlignment="1">
      <alignment horizontal="left" vertical="center"/>
    </xf>
    <xf numFmtId="0" fontId="18" fillId="2" borderId="68" xfId="0" applyFont="1" applyFill="1" applyBorder="1" applyAlignment="1">
      <alignment horizontal="left" vertical="center"/>
    </xf>
    <xf numFmtId="0" fontId="18" fillId="0" borderId="89" xfId="0" applyFont="1" applyBorder="1" applyAlignment="1">
      <alignment horizontal="center" vertical="center"/>
    </xf>
    <xf numFmtId="49" fontId="20" fillId="2" borderId="75" xfId="0" applyNumberFormat="1" applyFont="1" applyFill="1" applyBorder="1" applyAlignment="1">
      <alignment horizontal="center" vertical="center"/>
    </xf>
    <xf numFmtId="0" fontId="18" fillId="2" borderId="66" xfId="0" applyFont="1" applyFill="1" applyBorder="1" applyAlignment="1">
      <alignment horizontal="left" vertical="center"/>
    </xf>
    <xf numFmtId="0" fontId="56" fillId="0" borderId="80" xfId="0" applyFont="1" applyBorder="1" applyAlignment="1">
      <alignment horizontal="center" vertical="center"/>
    </xf>
    <xf numFmtId="49" fontId="18" fillId="0" borderId="80" xfId="0" applyNumberFormat="1" applyFont="1" applyBorder="1" applyAlignment="1">
      <alignment vertical="center"/>
    </xf>
    <xf numFmtId="49" fontId="18" fillId="0" borderId="80" xfId="0" applyNumberFormat="1" applyFont="1" applyBorder="1" applyAlignment="1">
      <alignment horizontal="left" vertical="center"/>
    </xf>
    <xf numFmtId="0" fontId="56" fillId="0" borderId="85" xfId="0" applyFont="1" applyBorder="1" applyAlignment="1">
      <alignment horizontal="center" vertical="center"/>
    </xf>
    <xf numFmtId="0" fontId="56" fillId="0" borderId="75" xfId="0" applyFont="1" applyBorder="1" applyAlignment="1">
      <alignment horizontal="center" vertical="center"/>
    </xf>
    <xf numFmtId="0" fontId="18" fillId="2" borderId="141" xfId="0" applyFont="1" applyFill="1" applyBorder="1" applyAlignment="1">
      <alignment horizontal="left" vertical="center"/>
    </xf>
    <xf numFmtId="0" fontId="56" fillId="0" borderId="142" xfId="0" applyFont="1" applyBorder="1" applyAlignment="1">
      <alignment horizontal="center" vertical="center"/>
    </xf>
    <xf numFmtId="0" fontId="18" fillId="2" borderId="142" xfId="0" applyFont="1" applyFill="1" applyBorder="1" applyAlignment="1">
      <alignment horizontal="center" vertical="center"/>
    </xf>
    <xf numFmtId="49" fontId="18" fillId="0" borderId="142" xfId="0" applyNumberFormat="1" applyFont="1" applyBorder="1" applyAlignment="1">
      <alignment vertical="center"/>
    </xf>
    <xf numFmtId="0" fontId="20" fillId="2" borderId="142" xfId="0" applyFont="1" applyFill="1" applyBorder="1" applyAlignment="1">
      <alignment horizontal="center" vertical="center"/>
    </xf>
    <xf numFmtId="49" fontId="18" fillId="0" borderId="142" xfId="0" applyNumberFormat="1" applyFont="1" applyBorder="1" applyAlignment="1">
      <alignment horizontal="left" vertical="center"/>
    </xf>
    <xf numFmtId="0" fontId="56" fillId="0" borderId="60" xfId="0" applyFont="1" applyBorder="1" applyAlignment="1">
      <alignment horizontal="center" vertical="center"/>
    </xf>
    <xf numFmtId="49" fontId="18" fillId="0" borderId="60" xfId="0" applyNumberFormat="1" applyFont="1" applyBorder="1" applyAlignment="1">
      <alignment vertical="center"/>
    </xf>
    <xf numFmtId="49" fontId="18" fillId="0" borderId="60" xfId="0" applyNumberFormat="1" applyFont="1" applyBorder="1" applyAlignment="1">
      <alignment horizontal="left" vertical="center"/>
    </xf>
    <xf numFmtId="0" fontId="18" fillId="0" borderId="86" xfId="0" applyFont="1" applyBorder="1" applyAlignment="1">
      <alignment horizontal="center" vertical="center"/>
    </xf>
    <xf numFmtId="0" fontId="19" fillId="14" borderId="68" xfId="0" applyFont="1" applyFill="1" applyBorder="1" applyAlignment="1">
      <alignment horizontal="center" vertical="center"/>
    </xf>
    <xf numFmtId="49" fontId="19" fillId="0" borderId="68" xfId="0" applyNumberFormat="1" applyFont="1" applyBorder="1" applyAlignment="1">
      <alignment vertical="center"/>
    </xf>
    <xf numFmtId="0" fontId="24" fillId="0" borderId="68" xfId="0" applyFont="1" applyBorder="1" applyAlignment="1">
      <alignment horizontal="center" vertical="center"/>
    </xf>
    <xf numFmtId="0" fontId="19" fillId="14" borderId="138" xfId="0" applyFont="1" applyFill="1" applyBorder="1" applyAlignment="1">
      <alignment horizontal="center" vertical="center"/>
    </xf>
    <xf numFmtId="0" fontId="19" fillId="0" borderId="194" xfId="0" applyFont="1" applyBorder="1" applyAlignment="1">
      <alignment horizontal="center" vertical="center"/>
    </xf>
    <xf numFmtId="0" fontId="19" fillId="14" borderId="193" xfId="0" applyFont="1" applyFill="1" applyBorder="1" applyAlignment="1">
      <alignment horizontal="center" vertical="center"/>
    </xf>
    <xf numFmtId="0" fontId="24" fillId="0" borderId="195" xfId="0" applyFont="1" applyBorder="1" applyAlignment="1">
      <alignment horizontal="center" vertical="center"/>
    </xf>
    <xf numFmtId="0" fontId="19" fillId="0" borderId="137" xfId="0" applyFont="1" applyBorder="1" applyAlignment="1">
      <alignment horizontal="center" vertical="center"/>
    </xf>
    <xf numFmtId="49" fontId="19" fillId="0" borderId="139" xfId="0" applyNumberFormat="1" applyFont="1" applyBorder="1" applyAlignment="1">
      <alignment vertical="center"/>
    </xf>
    <xf numFmtId="0" fontId="19" fillId="0" borderId="196" xfId="0" applyFont="1" applyBorder="1" applyAlignment="1">
      <alignment horizontal="center" vertical="center"/>
    </xf>
    <xf numFmtId="0" fontId="24" fillId="0" borderId="173" xfId="0" applyFont="1" applyBorder="1" applyAlignment="1">
      <alignment horizontal="center" vertical="center"/>
    </xf>
    <xf numFmtId="0" fontId="24" fillId="2" borderId="68" xfId="0" applyFont="1" applyFill="1" applyBorder="1" applyAlignment="1">
      <alignment horizontal="left" vertical="center"/>
    </xf>
    <xf numFmtId="49" fontId="19" fillId="14" borderId="138" xfId="0" applyNumberFormat="1" applyFont="1" applyFill="1" applyBorder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29" fillId="0" borderId="68" xfId="1" applyFont="1" applyAlignment="1">
      <alignment horizontal="center" vertical="center"/>
    </xf>
    <xf numFmtId="49" fontId="19" fillId="14" borderId="85" xfId="0" applyNumberFormat="1" applyFont="1" applyFill="1" applyBorder="1" applyAlignment="1">
      <alignment horizontal="center" vertical="center"/>
    </xf>
    <xf numFmtId="0" fontId="18" fillId="27" borderId="113" xfId="0" applyFont="1" applyFill="1" applyBorder="1" applyAlignment="1">
      <alignment horizontal="center" vertical="center"/>
    </xf>
    <xf numFmtId="0" fontId="18" fillId="0" borderId="113" xfId="0" applyFont="1" applyBorder="1" applyAlignment="1">
      <alignment horizontal="center" vertical="center"/>
    </xf>
    <xf numFmtId="0" fontId="18" fillId="27" borderId="118" xfId="0" applyFont="1" applyFill="1" applyBorder="1" applyAlignment="1">
      <alignment horizontal="center" vertical="center"/>
    </xf>
    <xf numFmtId="0" fontId="18" fillId="2" borderId="195" xfId="0" applyFont="1" applyFill="1" applyBorder="1" applyAlignment="1">
      <alignment horizontal="left" vertical="center"/>
    </xf>
    <xf numFmtId="0" fontId="18" fillId="2" borderId="197" xfId="0" applyFont="1" applyFill="1" applyBorder="1" applyAlignment="1">
      <alignment horizontal="left" vertical="center"/>
    </xf>
    <xf numFmtId="0" fontId="18" fillId="2" borderId="198" xfId="0" applyFont="1" applyFill="1" applyBorder="1" applyAlignment="1">
      <alignment horizontal="left" vertical="center"/>
    </xf>
    <xf numFmtId="0" fontId="18" fillId="0" borderId="143" xfId="0" applyFont="1" applyBorder="1" applyAlignment="1">
      <alignment horizontal="center" vertical="center"/>
    </xf>
    <xf numFmtId="0" fontId="18" fillId="27" borderId="143" xfId="0" applyFont="1" applyFill="1" applyBorder="1" applyAlignment="1">
      <alignment horizontal="center" vertical="center"/>
    </xf>
    <xf numFmtId="0" fontId="18" fillId="0" borderId="122" xfId="0" applyFont="1" applyBorder="1" applyAlignment="1">
      <alignment horizontal="center" vertical="center"/>
    </xf>
    <xf numFmtId="0" fontId="49" fillId="27" borderId="200" xfId="0" applyFont="1" applyFill="1" applyBorder="1" applyAlignment="1">
      <alignment horizontal="left" vertical="center"/>
    </xf>
    <xf numFmtId="0" fontId="49" fillId="0" borderId="201" xfId="0" applyFont="1" applyBorder="1" applyAlignment="1">
      <alignment horizontal="left" vertical="center"/>
    </xf>
    <xf numFmtId="0" fontId="49" fillId="27" borderId="202" xfId="0" applyFont="1" applyFill="1" applyBorder="1" applyAlignment="1">
      <alignment horizontal="left" vertical="center"/>
    </xf>
    <xf numFmtId="0" fontId="18" fillId="0" borderId="89" xfId="1" applyFont="1" applyBorder="1" applyAlignment="1">
      <alignment horizontal="center" vertical="center"/>
    </xf>
    <xf numFmtId="0" fontId="18" fillId="2" borderId="203" xfId="0" applyFont="1" applyFill="1" applyBorder="1" applyAlignment="1">
      <alignment horizontal="center" vertical="center"/>
    </xf>
    <xf numFmtId="0" fontId="18" fillId="2" borderId="149" xfId="0" applyFont="1" applyFill="1" applyBorder="1" applyAlignment="1">
      <alignment horizontal="left" vertical="center"/>
    </xf>
    <xf numFmtId="0" fontId="20" fillId="2" borderId="199" xfId="0" applyFont="1" applyFill="1" applyBorder="1" applyAlignment="1">
      <alignment horizontal="center" vertical="center"/>
    </xf>
    <xf numFmtId="0" fontId="23" fillId="2" borderId="68" xfId="0" applyFont="1" applyFill="1" applyBorder="1" applyAlignment="1">
      <alignment horizontal="center" vertical="center"/>
    </xf>
    <xf numFmtId="49" fontId="19" fillId="14" borderId="68" xfId="0" applyNumberFormat="1" applyFont="1" applyFill="1" applyBorder="1" applyAlignment="1">
      <alignment horizontal="center" vertical="center"/>
    </xf>
    <xf numFmtId="1" fontId="19" fillId="14" borderId="138" xfId="0" applyNumberFormat="1" applyFont="1" applyFill="1" applyBorder="1" applyAlignment="1">
      <alignment horizontal="center" vertical="center"/>
    </xf>
    <xf numFmtId="0" fontId="18" fillId="2" borderId="151" xfId="0" applyFont="1" applyFill="1" applyBorder="1" applyAlignment="1">
      <alignment vertical="center"/>
    </xf>
    <xf numFmtId="0" fontId="18" fillId="2" borderId="147" xfId="0" applyFont="1" applyFill="1" applyBorder="1" applyAlignment="1">
      <alignment vertical="center"/>
    </xf>
    <xf numFmtId="0" fontId="18" fillId="2" borderId="149" xfId="0" applyFont="1" applyFill="1" applyBorder="1" applyAlignment="1">
      <alignment vertical="center"/>
    </xf>
    <xf numFmtId="0" fontId="18" fillId="2" borderId="204" xfId="0" applyFont="1" applyFill="1" applyBorder="1" applyAlignment="1">
      <alignment vertical="center"/>
    </xf>
    <xf numFmtId="0" fontId="18" fillId="2" borderId="205" xfId="0" applyFont="1" applyFill="1" applyBorder="1" applyAlignment="1">
      <alignment vertical="center"/>
    </xf>
    <xf numFmtId="0" fontId="56" fillId="0" borderId="165" xfId="0" applyFont="1" applyBorder="1" applyAlignment="1">
      <alignment horizontal="center" vertical="center"/>
    </xf>
    <xf numFmtId="0" fontId="20" fillId="2" borderId="151" xfId="0" applyFont="1" applyFill="1" applyBorder="1" applyAlignment="1">
      <alignment horizontal="center" vertical="center"/>
    </xf>
    <xf numFmtId="0" fontId="56" fillId="0" borderId="156" xfId="0" applyFont="1" applyBorder="1" applyAlignment="1">
      <alignment horizontal="center" vertical="center"/>
    </xf>
    <xf numFmtId="0" fontId="20" fillId="2" borderId="149" xfId="0" applyFont="1" applyFill="1" applyBorder="1" applyAlignment="1">
      <alignment horizontal="center" vertical="center"/>
    </xf>
    <xf numFmtId="0" fontId="56" fillId="0" borderId="154" xfId="0" applyFont="1" applyBorder="1" applyAlignment="1">
      <alignment horizontal="center" vertical="center"/>
    </xf>
    <xf numFmtId="0" fontId="20" fillId="2" borderId="147" xfId="0" applyFont="1" applyFill="1" applyBorder="1" applyAlignment="1">
      <alignment horizontal="center" vertical="center"/>
    </xf>
    <xf numFmtId="0" fontId="56" fillId="0" borderId="206" xfId="0" applyFont="1" applyBorder="1" applyAlignment="1">
      <alignment horizontal="center" vertical="center"/>
    </xf>
    <xf numFmtId="0" fontId="20" fillId="2" borderId="204" xfId="0" applyFont="1" applyFill="1" applyBorder="1" applyAlignment="1">
      <alignment horizontal="center" vertical="center"/>
    </xf>
    <xf numFmtId="0" fontId="56" fillId="0" borderId="207" xfId="0" applyFont="1" applyBorder="1" applyAlignment="1">
      <alignment horizontal="center" vertical="center"/>
    </xf>
    <xf numFmtId="0" fontId="20" fillId="2" borderId="205" xfId="0" applyFont="1" applyFill="1" applyBorder="1" applyAlignment="1">
      <alignment horizontal="center" vertical="center"/>
    </xf>
    <xf numFmtId="49" fontId="21" fillId="0" borderId="84" xfId="0" applyNumberFormat="1" applyFont="1" applyBorder="1" applyAlignment="1">
      <alignment horizontal="left" vertical="center"/>
    </xf>
    <xf numFmtId="0" fontId="19" fillId="2" borderId="170" xfId="0" applyFont="1" applyFill="1" applyBorder="1" applyAlignment="1">
      <alignment horizontal="left" vertical="center"/>
    </xf>
    <xf numFmtId="0" fontId="19" fillId="2" borderId="197" xfId="0" applyFont="1" applyFill="1" applyBorder="1" applyAlignment="1">
      <alignment horizontal="left" vertical="center"/>
    </xf>
    <xf numFmtId="0" fontId="19" fillId="0" borderId="277" xfId="0" applyFont="1" applyBorder="1" applyAlignment="1">
      <alignment horizontal="center" vertical="center"/>
    </xf>
    <xf numFmtId="49" fontId="19" fillId="2" borderId="115" xfId="0" applyNumberFormat="1" applyFont="1" applyFill="1" applyBorder="1" applyAlignment="1">
      <alignment horizontal="center" vertical="center"/>
    </xf>
    <xf numFmtId="49" fontId="19" fillId="0" borderId="278" xfId="0" applyNumberFormat="1" applyFont="1" applyBorder="1" applyAlignment="1">
      <alignment horizontal="left" vertical="center"/>
    </xf>
    <xf numFmtId="0" fontId="19" fillId="2" borderId="113" xfId="0" applyFont="1" applyFill="1" applyBorder="1" applyAlignment="1">
      <alignment horizontal="center" vertical="center"/>
    </xf>
    <xf numFmtId="49" fontId="19" fillId="2" borderId="113" xfId="0" applyNumberFormat="1" applyFont="1" applyFill="1" applyBorder="1" applyAlignment="1">
      <alignment horizontal="center" vertical="center"/>
    </xf>
    <xf numFmtId="0" fontId="25" fillId="2" borderId="197" xfId="0" applyFont="1" applyFill="1" applyBorder="1" applyAlignment="1">
      <alignment horizontal="center" vertical="center"/>
    </xf>
    <xf numFmtId="0" fontId="25" fillId="2" borderId="143" xfId="0" applyFont="1" applyFill="1" applyBorder="1" applyAlignment="1">
      <alignment horizontal="center" vertical="center"/>
    </xf>
    <xf numFmtId="0" fontId="19" fillId="14" borderId="183" xfId="0" applyFont="1" applyFill="1" applyBorder="1" applyAlignment="1">
      <alignment horizontal="center" vertical="center"/>
    </xf>
    <xf numFmtId="0" fontId="19" fillId="0" borderId="279" xfId="0" applyFont="1" applyBorder="1" applyAlignment="1">
      <alignment horizontal="center" vertical="center"/>
    </xf>
    <xf numFmtId="0" fontId="19" fillId="14" borderId="280" xfId="0" applyFont="1" applyFill="1" applyBorder="1" applyAlignment="1">
      <alignment horizontal="center" vertical="center"/>
    </xf>
    <xf numFmtId="0" fontId="24" fillId="0" borderId="281" xfId="0" applyFont="1" applyBorder="1" applyAlignment="1">
      <alignment horizontal="center" vertical="center"/>
    </xf>
    <xf numFmtId="49" fontId="19" fillId="0" borderId="175" xfId="0" applyNumberFormat="1" applyFont="1" applyBorder="1" applyAlignment="1">
      <alignment vertical="center"/>
    </xf>
    <xf numFmtId="0" fontId="19" fillId="0" borderId="282" xfId="0" applyFont="1" applyBorder="1" applyAlignment="1">
      <alignment horizontal="center" vertical="center"/>
    </xf>
    <xf numFmtId="0" fontId="24" fillId="0" borderId="190" xfId="0" applyFont="1" applyBorder="1" applyAlignment="1">
      <alignment horizontal="center" vertical="center"/>
    </xf>
    <xf numFmtId="0" fontId="19" fillId="2" borderId="191" xfId="0" applyFont="1" applyFill="1" applyBorder="1" applyAlignment="1">
      <alignment horizontal="left" vertical="center"/>
    </xf>
    <xf numFmtId="0" fontId="19" fillId="2" borderId="195" xfId="0" applyFont="1" applyFill="1" applyBorder="1" applyAlignment="1">
      <alignment horizontal="left" vertical="center"/>
    </xf>
    <xf numFmtId="0" fontId="19" fillId="0" borderId="283" xfId="0" applyFont="1" applyBorder="1" applyAlignment="1">
      <alignment horizontal="center" vertical="center"/>
    </xf>
    <xf numFmtId="49" fontId="19" fillId="0" borderId="138" xfId="0" applyNumberFormat="1" applyFont="1" applyBorder="1" applyAlignment="1">
      <alignment vertical="center"/>
    </xf>
    <xf numFmtId="0" fontId="25" fillId="2" borderId="195" xfId="0" applyFont="1" applyFill="1" applyBorder="1" applyAlignment="1">
      <alignment horizontal="center" vertical="center"/>
    </xf>
    <xf numFmtId="0" fontId="25" fillId="2" borderId="173" xfId="0" applyFont="1" applyFill="1" applyBorder="1" applyAlignment="1">
      <alignment horizontal="center" vertical="center"/>
    </xf>
    <xf numFmtId="0" fontId="19" fillId="2" borderId="177" xfId="0" applyFont="1" applyFill="1" applyBorder="1" applyAlignment="1">
      <alignment horizontal="left" vertical="center"/>
    </xf>
    <xf numFmtId="0" fontId="19" fillId="2" borderId="183" xfId="0" applyFont="1" applyFill="1" applyBorder="1" applyAlignment="1">
      <alignment horizontal="center" vertical="center"/>
    </xf>
    <xf numFmtId="0" fontId="25" fillId="2" borderId="281" xfId="0" applyFont="1" applyFill="1" applyBorder="1" applyAlignment="1">
      <alignment horizontal="center" vertical="center"/>
    </xf>
    <xf numFmtId="49" fontId="19" fillId="0" borderId="183" xfId="0" applyNumberFormat="1" applyFont="1" applyBorder="1" applyAlignment="1">
      <alignment vertical="center"/>
    </xf>
    <xf numFmtId="0" fontId="25" fillId="2" borderId="190" xfId="0" applyFont="1" applyFill="1" applyBorder="1" applyAlignment="1">
      <alignment horizontal="center" vertical="center"/>
    </xf>
    <xf numFmtId="0" fontId="19" fillId="2" borderId="281" xfId="0" applyFont="1" applyFill="1" applyBorder="1" applyAlignment="1">
      <alignment horizontal="left" vertical="center"/>
    </xf>
    <xf numFmtId="0" fontId="19" fillId="0" borderId="284" xfId="0" applyFont="1" applyBorder="1" applyAlignment="1">
      <alignment horizontal="center" vertical="center"/>
    </xf>
    <xf numFmtId="49" fontId="19" fillId="0" borderId="174" xfId="0" applyNumberFormat="1" applyFont="1" applyBorder="1" applyAlignment="1">
      <alignment horizontal="center" vertical="center"/>
    </xf>
    <xf numFmtId="0" fontId="23" fillId="2" borderId="183" xfId="0" applyFont="1" applyFill="1" applyBorder="1" applyAlignment="1">
      <alignment horizontal="center" vertical="center"/>
    </xf>
    <xf numFmtId="0" fontId="19" fillId="2" borderId="189" xfId="0" applyFont="1" applyFill="1" applyBorder="1" applyAlignment="1">
      <alignment horizontal="left" vertical="center"/>
    </xf>
    <xf numFmtId="0" fontId="19" fillId="2" borderId="198" xfId="0" applyFont="1" applyFill="1" applyBorder="1" applyAlignment="1">
      <alignment horizontal="left" vertical="center"/>
    </xf>
    <xf numFmtId="0" fontId="19" fillId="0" borderId="285" xfId="0" applyFont="1" applyBorder="1" applyAlignment="1">
      <alignment horizontal="center" vertical="center"/>
    </xf>
    <xf numFmtId="49" fontId="19" fillId="0" borderId="120" xfId="0" applyNumberFormat="1" applyFont="1" applyBorder="1" applyAlignment="1">
      <alignment horizontal="center" vertical="center"/>
    </xf>
    <xf numFmtId="49" fontId="19" fillId="0" borderId="118" xfId="0" applyNumberFormat="1" applyFont="1" applyBorder="1" applyAlignment="1">
      <alignment vertical="center"/>
    </xf>
    <xf numFmtId="0" fontId="19" fillId="2" borderId="118" xfId="0" applyFont="1" applyFill="1" applyBorder="1" applyAlignment="1">
      <alignment horizontal="center" vertical="center"/>
    </xf>
    <xf numFmtId="0" fontId="23" fillId="2" borderId="118" xfId="0" applyFont="1" applyFill="1" applyBorder="1" applyAlignment="1">
      <alignment horizontal="center" vertical="center"/>
    </xf>
    <xf numFmtId="0" fontId="25" fillId="2" borderId="198" xfId="0" applyFont="1" applyFill="1" applyBorder="1" applyAlignment="1">
      <alignment horizontal="center" vertical="center"/>
    </xf>
    <xf numFmtId="0" fontId="25" fillId="2" borderId="122" xfId="0" applyFont="1" applyFill="1" applyBorder="1" applyAlignment="1">
      <alignment horizontal="center" vertical="center"/>
    </xf>
    <xf numFmtId="0" fontId="30" fillId="14" borderId="0" xfId="0" applyFont="1" applyFill="1" applyAlignment="1">
      <alignment horizontal="left"/>
    </xf>
    <xf numFmtId="0" fontId="19" fillId="0" borderId="34" xfId="0" applyFont="1" applyBorder="1" applyAlignment="1">
      <alignment vertical="center"/>
    </xf>
    <xf numFmtId="0" fontId="19" fillId="0" borderId="73" xfId="0" applyFont="1" applyBorder="1" applyAlignment="1">
      <alignment vertical="center"/>
    </xf>
    <xf numFmtId="0" fontId="19" fillId="0" borderId="130" xfId="0" applyFont="1" applyBorder="1" applyAlignment="1">
      <alignment vertical="center"/>
    </xf>
    <xf numFmtId="0" fontId="19" fillId="2" borderId="34" xfId="0" applyFont="1" applyFill="1" applyBorder="1" applyAlignment="1">
      <alignment vertical="center"/>
    </xf>
    <xf numFmtId="0" fontId="19" fillId="0" borderId="85" xfId="0" applyFont="1" applyBorder="1" applyAlignment="1">
      <alignment vertical="center"/>
    </xf>
    <xf numFmtId="164" fontId="19" fillId="2" borderId="51" xfId="0" applyNumberFormat="1" applyFont="1" applyFill="1" applyBorder="1" applyAlignment="1">
      <alignment vertical="center"/>
    </xf>
    <xf numFmtId="0" fontId="30" fillId="2" borderId="68" xfId="0" applyFont="1" applyFill="1" applyBorder="1" applyAlignment="1">
      <alignment horizontal="left"/>
    </xf>
    <xf numFmtId="0" fontId="33" fillId="2" borderId="0" xfId="0" applyFont="1" applyFill="1" applyAlignment="1">
      <alignment horizontal="left" vertical="center"/>
    </xf>
    <xf numFmtId="0" fontId="19" fillId="0" borderId="23" xfId="0" applyFont="1" applyBorder="1" applyAlignment="1">
      <alignment horizontal="center" vertical="center"/>
    </xf>
    <xf numFmtId="0" fontId="19" fillId="0" borderId="185" xfId="0" applyFont="1" applyBorder="1" applyAlignment="1">
      <alignment horizontal="center" vertical="center"/>
    </xf>
    <xf numFmtId="0" fontId="19" fillId="0" borderId="184" xfId="0" applyFont="1" applyBorder="1" applyAlignment="1">
      <alignment horizontal="left" vertical="center"/>
    </xf>
    <xf numFmtId="0" fontId="19" fillId="0" borderId="186" xfId="0" applyFont="1" applyBorder="1" applyAlignment="1">
      <alignment horizontal="center" vertical="center"/>
    </xf>
    <xf numFmtId="0" fontId="19" fillId="0" borderId="184" xfId="0" applyFont="1" applyBorder="1" applyAlignment="1">
      <alignment horizontal="center" vertical="center"/>
    </xf>
    <xf numFmtId="49" fontId="19" fillId="0" borderId="186" xfId="0" applyNumberFormat="1" applyFont="1" applyBorder="1" applyAlignment="1">
      <alignment horizontal="center" vertical="center"/>
    </xf>
    <xf numFmtId="0" fontId="19" fillId="0" borderId="187" xfId="0" applyFont="1" applyBorder="1" applyAlignment="1">
      <alignment vertical="center"/>
    </xf>
    <xf numFmtId="0" fontId="19" fillId="0" borderId="53" xfId="0" applyFont="1" applyBorder="1" applyAlignment="1">
      <alignment horizontal="center" vertical="center"/>
    </xf>
    <xf numFmtId="164" fontId="19" fillId="0" borderId="52" xfId="0" applyNumberFormat="1" applyFont="1" applyBorder="1" applyAlignment="1">
      <alignment horizontal="center" vertical="center"/>
    </xf>
    <xf numFmtId="164" fontId="19" fillId="0" borderId="186" xfId="0" applyNumberFormat="1" applyFont="1" applyBorder="1" applyAlignment="1">
      <alignment horizontal="center" vertical="center"/>
    </xf>
    <xf numFmtId="49" fontId="19" fillId="0" borderId="187" xfId="0" applyNumberFormat="1" applyFont="1" applyBorder="1" applyAlignment="1">
      <alignment horizontal="center" vertical="center"/>
    </xf>
    <xf numFmtId="0" fontId="19" fillId="0" borderId="187" xfId="0" applyFont="1" applyBorder="1" applyAlignment="1">
      <alignment horizontal="center" vertical="center"/>
    </xf>
    <xf numFmtId="49" fontId="19" fillId="0" borderId="53" xfId="0" applyNumberFormat="1" applyFont="1" applyBorder="1" applyAlignment="1">
      <alignment horizontal="center" vertical="center"/>
    </xf>
    <xf numFmtId="0" fontId="19" fillId="0" borderId="51" xfId="0" applyFont="1" applyBorder="1" applyAlignment="1">
      <alignment horizontal="left" vertical="center"/>
    </xf>
    <xf numFmtId="49" fontId="19" fillId="6" borderId="169" xfId="0" applyNumberFormat="1" applyFont="1" applyFill="1" applyBorder="1" applyAlignment="1">
      <alignment horizontal="center" vertical="center"/>
    </xf>
    <xf numFmtId="0" fontId="19" fillId="0" borderId="178" xfId="0" applyFont="1" applyBorder="1" applyAlignment="1">
      <alignment horizontal="center" vertical="center"/>
    </xf>
    <xf numFmtId="0" fontId="19" fillId="0" borderId="179" xfId="0" applyFont="1" applyBorder="1" applyAlignment="1">
      <alignment horizontal="left" vertical="center"/>
    </xf>
    <xf numFmtId="0" fontId="19" fillId="0" borderId="180" xfId="0" applyFont="1" applyBorder="1" applyAlignment="1">
      <alignment horizontal="center" vertical="center"/>
    </xf>
    <xf numFmtId="0" fontId="19" fillId="0" borderId="181" xfId="0" applyFont="1" applyBorder="1" applyAlignment="1">
      <alignment horizontal="center" vertical="center"/>
    </xf>
    <xf numFmtId="49" fontId="19" fillId="0" borderId="178" xfId="0" applyNumberFormat="1" applyFont="1" applyBorder="1" applyAlignment="1">
      <alignment horizontal="center" vertical="center"/>
    </xf>
    <xf numFmtId="0" fontId="19" fillId="0" borderId="179" xfId="0" applyFont="1" applyBorder="1" applyAlignment="1">
      <alignment horizontal="center" vertical="center"/>
    </xf>
    <xf numFmtId="0" fontId="19" fillId="0" borderId="182" xfId="0" applyFont="1" applyBorder="1" applyAlignment="1">
      <alignment vertical="center"/>
    </xf>
    <xf numFmtId="0" fontId="19" fillId="0" borderId="100" xfId="0" applyFont="1" applyBorder="1" applyAlignment="1">
      <alignment horizontal="center" vertical="center"/>
    </xf>
    <xf numFmtId="0" fontId="19" fillId="0" borderId="169" xfId="0" applyFont="1" applyBorder="1" applyAlignment="1">
      <alignment horizontal="center" vertical="center"/>
    </xf>
    <xf numFmtId="0" fontId="19" fillId="0" borderId="174" xfId="0" applyFont="1" applyBorder="1" applyAlignment="1">
      <alignment horizontal="center" vertical="center"/>
    </xf>
    <xf numFmtId="0" fontId="19" fillId="0" borderId="175" xfId="0" applyFont="1" applyBorder="1" applyAlignment="1">
      <alignment horizontal="left" vertical="center"/>
    </xf>
    <xf numFmtId="164" fontId="19" fillId="0" borderId="86" xfId="0" applyNumberFormat="1" applyFont="1" applyBorder="1" applyAlignment="1">
      <alignment horizontal="center" vertical="center"/>
    </xf>
    <xf numFmtId="49" fontId="19" fillId="0" borderId="107" xfId="0" applyNumberFormat="1" applyFont="1" applyBorder="1" applyAlignment="1">
      <alignment horizontal="center" vertical="center"/>
    </xf>
    <xf numFmtId="164" fontId="19" fillId="0" borderId="176" xfId="0" applyNumberFormat="1" applyFont="1" applyBorder="1" applyAlignment="1">
      <alignment horizontal="center" vertical="center"/>
    </xf>
    <xf numFmtId="0" fontId="19" fillId="0" borderId="183" xfId="0" applyFont="1" applyBorder="1" applyAlignment="1">
      <alignment horizontal="center" vertical="center"/>
    </xf>
    <xf numFmtId="0" fontId="19" fillId="0" borderId="183" xfId="0" applyFont="1" applyBorder="1" applyAlignment="1">
      <alignment vertical="center"/>
    </xf>
    <xf numFmtId="164" fontId="19" fillId="0" borderId="68" xfId="0" applyNumberFormat="1" applyFont="1" applyBorder="1" applyAlignment="1">
      <alignment horizontal="center" vertical="center"/>
    </xf>
    <xf numFmtId="0" fontId="23" fillId="2" borderId="0" xfId="0" applyFont="1" applyFill="1" applyAlignment="1">
      <alignment horizontal="left" vertical="center"/>
    </xf>
    <xf numFmtId="0" fontId="33" fillId="2" borderId="0" xfId="0" applyFont="1" applyFill="1" applyAlignment="1">
      <alignment horizontal="left"/>
    </xf>
    <xf numFmtId="0" fontId="19" fillId="10" borderId="126" xfId="0" applyFont="1" applyFill="1" applyBorder="1" applyAlignment="1">
      <alignment horizontal="center" vertical="center"/>
    </xf>
    <xf numFmtId="0" fontId="19" fillId="2" borderId="80" xfId="0" applyFont="1" applyFill="1" applyBorder="1" applyAlignment="1">
      <alignment horizontal="center" vertical="center"/>
    </xf>
    <xf numFmtId="0" fontId="19" fillId="10" borderId="37" xfId="0" applyFont="1" applyFill="1" applyBorder="1" applyAlignment="1">
      <alignment horizontal="center" vertical="center"/>
    </xf>
    <xf numFmtId="0" fontId="23" fillId="2" borderId="80" xfId="0" applyFont="1" applyFill="1" applyBorder="1" applyAlignment="1">
      <alignment horizontal="center" vertical="center"/>
    </xf>
    <xf numFmtId="0" fontId="19" fillId="10" borderId="108" xfId="0" applyFont="1" applyFill="1" applyBorder="1" applyAlignment="1">
      <alignment horizontal="center" vertical="center"/>
    </xf>
    <xf numFmtId="0" fontId="19" fillId="12" borderId="75" xfId="0" applyFont="1" applyFill="1" applyBorder="1" applyAlignment="1">
      <alignment horizontal="center" vertical="center"/>
    </xf>
    <xf numFmtId="0" fontId="19" fillId="10" borderId="109" xfId="0" applyFont="1" applyFill="1" applyBorder="1" applyAlignment="1">
      <alignment horizontal="center" vertical="center"/>
    </xf>
    <xf numFmtId="0" fontId="19" fillId="12" borderId="85" xfId="0" applyFont="1" applyFill="1" applyBorder="1" applyAlignment="1">
      <alignment horizontal="center" vertical="center"/>
    </xf>
    <xf numFmtId="164" fontId="19" fillId="0" borderId="35" xfId="0" applyNumberFormat="1" applyFont="1" applyBorder="1" applyAlignment="1">
      <alignment horizontal="center" vertical="center"/>
    </xf>
    <xf numFmtId="164" fontId="19" fillId="0" borderId="53" xfId="0" applyNumberFormat="1" applyFont="1" applyBorder="1" applyAlignment="1">
      <alignment horizontal="center" vertical="center"/>
    </xf>
    <xf numFmtId="164" fontId="19" fillId="0" borderId="79" xfId="0" applyNumberFormat="1" applyFont="1" applyBorder="1" applyAlignment="1">
      <alignment horizontal="center" vertical="center"/>
    </xf>
    <xf numFmtId="0" fontId="19" fillId="0" borderId="79" xfId="0" applyFont="1" applyBorder="1" applyAlignment="1">
      <alignment horizontal="left" vertical="center"/>
    </xf>
    <xf numFmtId="0" fontId="19" fillId="24" borderId="80" xfId="0" applyFont="1" applyFill="1" applyBorder="1" applyAlignment="1">
      <alignment horizontal="center" vertical="center"/>
    </xf>
    <xf numFmtId="0" fontId="19" fillId="10" borderId="80" xfId="0" applyFont="1" applyFill="1" applyBorder="1" applyAlignment="1">
      <alignment horizontal="center" vertical="center"/>
    </xf>
    <xf numFmtId="164" fontId="19" fillId="0" borderId="87" xfId="0" applyNumberFormat="1" applyFont="1" applyBorder="1" applyAlignment="1">
      <alignment horizontal="center" vertical="center"/>
    </xf>
    <xf numFmtId="0" fontId="19" fillId="10" borderId="84" xfId="0" applyFont="1" applyFill="1" applyBorder="1" applyAlignment="1">
      <alignment horizontal="center" vertical="center"/>
    </xf>
    <xf numFmtId="49" fontId="19" fillId="11" borderId="13" xfId="0" applyNumberFormat="1" applyFont="1" applyFill="1" applyBorder="1" applyAlignment="1">
      <alignment horizontal="center" vertical="center"/>
    </xf>
    <xf numFmtId="49" fontId="19" fillId="11" borderId="50" xfId="0" applyNumberFormat="1" applyFont="1" applyFill="1" applyBorder="1" applyAlignment="1">
      <alignment horizontal="center" vertical="center"/>
    </xf>
    <xf numFmtId="0" fontId="30" fillId="0" borderId="87" xfId="0" applyFont="1" applyBorder="1" applyAlignment="1">
      <alignment horizontal="center" vertical="center"/>
    </xf>
    <xf numFmtId="0" fontId="30" fillId="0" borderId="86" xfId="0" applyFont="1" applyBorder="1" applyAlignment="1">
      <alignment horizontal="center" vertical="center"/>
    </xf>
    <xf numFmtId="0" fontId="33" fillId="0" borderId="86" xfId="0" applyFont="1" applyBorder="1" applyAlignment="1">
      <alignment horizontal="center" vertical="center"/>
    </xf>
    <xf numFmtId="1" fontId="30" fillId="0" borderId="0" xfId="0" applyNumberFormat="1" applyFont="1" applyAlignment="1">
      <alignment horizontal="left" vertical="center"/>
    </xf>
    <xf numFmtId="1" fontId="33" fillId="0" borderId="0" xfId="0" applyNumberFormat="1" applyFont="1" applyAlignment="1">
      <alignment horizontal="left" vertical="center"/>
    </xf>
    <xf numFmtId="0" fontId="26" fillId="15" borderId="0" xfId="0" applyFont="1" applyFill="1" applyAlignment="1">
      <alignment horizontal="left"/>
    </xf>
    <xf numFmtId="0" fontId="26" fillId="15" borderId="0" xfId="0" applyFont="1" applyFill="1" applyAlignment="1">
      <alignment horizontal="center"/>
    </xf>
    <xf numFmtId="0" fontId="26" fillId="31" borderId="192" xfId="0" applyFont="1" applyFill="1" applyBorder="1" applyAlignment="1">
      <alignment horizontal="left" vertical="center"/>
    </xf>
    <xf numFmtId="0" fontId="26" fillId="31" borderId="103" xfId="0" applyFont="1" applyFill="1" applyBorder="1" applyAlignment="1">
      <alignment horizontal="left" vertical="center"/>
    </xf>
    <xf numFmtId="0" fontId="26" fillId="31" borderId="103" xfId="0" applyFont="1" applyFill="1" applyBorder="1" applyAlignment="1">
      <alignment horizontal="right" vertical="center"/>
    </xf>
    <xf numFmtId="0" fontId="26" fillId="31" borderId="104" xfId="0" applyFont="1" applyFill="1" applyBorder="1" applyAlignment="1">
      <alignment horizontal="right" vertical="center"/>
    </xf>
    <xf numFmtId="0" fontId="26" fillId="30" borderId="192" xfId="0" applyFont="1" applyFill="1" applyBorder="1" applyAlignment="1">
      <alignment horizontal="left" vertical="center"/>
    </xf>
    <xf numFmtId="0" fontId="26" fillId="30" borderId="103" xfId="0" applyFont="1" applyFill="1" applyBorder="1" applyAlignment="1">
      <alignment horizontal="left" vertical="center"/>
    </xf>
    <xf numFmtId="0" fontId="26" fillId="30" borderId="103" xfId="0" applyFont="1" applyFill="1" applyBorder="1" applyAlignment="1">
      <alignment horizontal="right" vertical="center"/>
    </xf>
    <xf numFmtId="0" fontId="26" fillId="30" borderId="104" xfId="0" applyFont="1" applyFill="1" applyBorder="1" applyAlignment="1">
      <alignment horizontal="right" vertical="center"/>
    </xf>
    <xf numFmtId="0" fontId="26" fillId="29" borderId="192" xfId="0" applyFont="1" applyFill="1" applyBorder="1" applyAlignment="1">
      <alignment horizontal="center" vertical="center"/>
    </xf>
    <xf numFmtId="0" fontId="26" fillId="15" borderId="100" xfId="0" applyFont="1" applyFill="1" applyBorder="1" applyAlignment="1">
      <alignment horizontal="center" vertical="center"/>
    </xf>
    <xf numFmtId="0" fontId="26" fillId="15" borderId="170" xfId="0" applyFont="1" applyFill="1" applyBorder="1" applyAlignment="1">
      <alignment horizontal="center" vertical="center"/>
    </xf>
    <xf numFmtId="0" fontId="26" fillId="15" borderId="170" xfId="0" applyFont="1" applyFill="1" applyBorder="1" applyAlignment="1">
      <alignment horizontal="left" vertical="center"/>
    </xf>
    <xf numFmtId="0" fontId="26" fillId="15" borderId="143" xfId="0" applyFont="1" applyFill="1" applyBorder="1" applyAlignment="1">
      <alignment horizontal="left" vertical="center"/>
    </xf>
    <xf numFmtId="0" fontId="26" fillId="15" borderId="112" xfId="0" applyFont="1" applyFill="1" applyBorder="1" applyAlignment="1">
      <alignment horizontal="left" vertical="center"/>
    </xf>
    <xf numFmtId="0" fontId="26" fillId="15" borderId="177" xfId="0" applyFont="1" applyFill="1" applyBorder="1" applyAlignment="1">
      <alignment horizontal="center" vertical="center"/>
    </xf>
    <xf numFmtId="0" fontId="26" fillId="15" borderId="177" xfId="0" applyFont="1" applyFill="1" applyBorder="1" applyAlignment="1">
      <alignment horizontal="left" vertical="center"/>
    </xf>
    <xf numFmtId="0" fontId="26" fillId="15" borderId="190" xfId="0" applyFont="1" applyFill="1" applyBorder="1" applyAlignment="1">
      <alignment horizontal="left" vertical="center"/>
    </xf>
    <xf numFmtId="0" fontId="57" fillId="15" borderId="170" xfId="0" applyFont="1" applyFill="1" applyBorder="1" applyAlignment="1">
      <alignment horizontal="left" vertical="center"/>
    </xf>
    <xf numFmtId="0" fontId="57" fillId="15" borderId="143" xfId="0" applyFont="1" applyFill="1" applyBorder="1" applyAlignment="1">
      <alignment horizontal="left" vertical="center"/>
    </xf>
    <xf numFmtId="16" fontId="26" fillId="15" borderId="170" xfId="0" applyNumberFormat="1" applyFont="1" applyFill="1" applyBorder="1" applyAlignment="1">
      <alignment horizontal="center" vertical="center"/>
    </xf>
    <xf numFmtId="0" fontId="26" fillId="30" borderId="100" xfId="0" applyFont="1" applyFill="1" applyBorder="1" applyAlignment="1">
      <alignment horizontal="left" vertical="center"/>
    </xf>
    <xf numFmtId="0" fontId="26" fillId="30" borderId="68" xfId="0" applyFont="1" applyFill="1" applyBorder="1" applyAlignment="1">
      <alignment horizontal="center" vertical="center"/>
    </xf>
    <xf numFmtId="0" fontId="26" fillId="30" borderId="68" xfId="0" applyFont="1" applyFill="1" applyBorder="1" applyAlignment="1">
      <alignment horizontal="right" vertical="center"/>
    </xf>
    <xf numFmtId="0" fontId="26" fillId="30" borderId="89" xfId="0" applyFont="1" applyFill="1" applyBorder="1" applyAlignment="1">
      <alignment horizontal="right" vertical="center"/>
    </xf>
    <xf numFmtId="0" fontId="26" fillId="15" borderId="191" xfId="0" applyFont="1" applyFill="1" applyBorder="1" applyAlignment="1">
      <alignment horizontal="center" vertical="center"/>
    </xf>
    <xf numFmtId="0" fontId="26" fillId="15" borderId="176" xfId="0" applyFont="1" applyFill="1" applyBorder="1" applyAlignment="1">
      <alignment horizontal="left" vertical="center"/>
    </xf>
    <xf numFmtId="16" fontId="26" fillId="15" borderId="189" xfId="0" applyNumberFormat="1" applyFont="1" applyFill="1" applyBorder="1" applyAlignment="1">
      <alignment horizontal="center" vertical="center"/>
    </xf>
    <xf numFmtId="0" fontId="26" fillId="15" borderId="189" xfId="0" applyFont="1" applyFill="1" applyBorder="1" applyAlignment="1">
      <alignment horizontal="center" vertical="center"/>
    </xf>
    <xf numFmtId="0" fontId="26" fillId="15" borderId="189" xfId="0" applyFont="1" applyFill="1" applyBorder="1" applyAlignment="1">
      <alignment horizontal="left" vertical="center"/>
    </xf>
    <xf numFmtId="0" fontId="26" fillId="15" borderId="122" xfId="0" applyFont="1" applyFill="1" applyBorder="1" applyAlignment="1">
      <alignment horizontal="left" vertical="center"/>
    </xf>
    <xf numFmtId="0" fontId="57" fillId="15" borderId="117" xfId="0" applyFont="1" applyFill="1" applyBorder="1" applyAlignment="1">
      <alignment horizontal="left" vertical="center"/>
    </xf>
    <xf numFmtId="0" fontId="57" fillId="15" borderId="122" xfId="0" applyFont="1" applyFill="1" applyBorder="1" applyAlignment="1">
      <alignment horizontal="left" vertical="center"/>
    </xf>
    <xf numFmtId="0" fontId="26" fillId="30" borderId="101" xfId="0" applyFont="1" applyFill="1" applyBorder="1" applyAlignment="1">
      <alignment horizontal="left" vertical="center"/>
    </xf>
    <xf numFmtId="0" fontId="26" fillId="30" borderId="86" xfId="0" applyFont="1" applyFill="1" applyBorder="1" applyAlignment="1">
      <alignment horizontal="left" vertical="center"/>
    </xf>
    <xf numFmtId="0" fontId="26" fillId="15" borderId="191" xfId="0" applyFont="1" applyFill="1" applyBorder="1" applyAlignment="1">
      <alignment horizontal="left" vertical="center"/>
    </xf>
    <xf numFmtId="0" fontId="26" fillId="15" borderId="173" xfId="0" applyFont="1" applyFill="1" applyBorder="1" applyAlignment="1">
      <alignment horizontal="left" vertical="center"/>
    </xf>
    <xf numFmtId="164" fontId="19" fillId="0" borderId="320" xfId="0" applyNumberFormat="1" applyFont="1" applyBorder="1" applyAlignment="1">
      <alignment horizontal="center" vertical="center"/>
    </xf>
    <xf numFmtId="0" fontId="19" fillId="0" borderId="320" xfId="0" applyFont="1" applyBorder="1" applyAlignment="1">
      <alignment horizontal="center" vertical="center"/>
    </xf>
    <xf numFmtId="49" fontId="19" fillId="0" borderId="179" xfId="0" applyNumberFormat="1" applyFont="1" applyBorder="1" applyAlignment="1">
      <alignment horizontal="center" vertical="center"/>
    </xf>
    <xf numFmtId="0" fontId="19" fillId="0" borderId="182" xfId="0" applyFont="1" applyBorder="1" applyAlignment="1">
      <alignment horizontal="center" vertical="center"/>
    </xf>
    <xf numFmtId="0" fontId="19" fillId="10" borderId="182" xfId="0" applyFont="1" applyFill="1" applyBorder="1" applyAlignment="1">
      <alignment horizontal="center" vertical="center"/>
    </xf>
    <xf numFmtId="0" fontId="19" fillId="0" borderId="176" xfId="0" applyFont="1" applyBorder="1" applyAlignment="1">
      <alignment vertical="center"/>
    </xf>
    <xf numFmtId="164" fontId="19" fillId="0" borderId="175" xfId="0" applyNumberFormat="1" applyFont="1" applyBorder="1" applyAlignment="1">
      <alignment horizontal="center" vertical="center"/>
    </xf>
    <xf numFmtId="49" fontId="19" fillId="0" borderId="175" xfId="0" applyNumberFormat="1" applyFont="1" applyBorder="1" applyAlignment="1">
      <alignment horizontal="center" vertical="center"/>
    </xf>
    <xf numFmtId="0" fontId="19" fillId="2" borderId="174" xfId="0" applyFont="1" applyFill="1" applyBorder="1" applyAlignment="1">
      <alignment horizontal="center" vertical="center"/>
    </xf>
    <xf numFmtId="0" fontId="19" fillId="10" borderId="183" xfId="0" applyFont="1" applyFill="1" applyBorder="1" applyAlignment="1">
      <alignment horizontal="center" vertical="center"/>
    </xf>
    <xf numFmtId="0" fontId="33" fillId="0" borderId="0" xfId="0" applyFont="1" applyAlignment="1">
      <alignment horizontal="center"/>
    </xf>
    <xf numFmtId="0" fontId="33" fillId="2" borderId="0" xfId="0" applyFont="1" applyFill="1" applyAlignment="1">
      <alignment horizontal="center"/>
    </xf>
    <xf numFmtId="0" fontId="33" fillId="14" borderId="0" xfId="0" applyFont="1" applyFill="1" applyAlignment="1">
      <alignment horizontal="center"/>
    </xf>
    <xf numFmtId="0" fontId="33" fillId="4" borderId="1" xfId="0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3" fillId="4" borderId="68" xfId="0" applyFont="1" applyFill="1" applyBorder="1" applyAlignment="1">
      <alignment horizontal="center" vertical="center"/>
    </xf>
    <xf numFmtId="1" fontId="33" fillId="2" borderId="0" xfId="0" applyNumberFormat="1" applyFont="1" applyFill="1" applyAlignment="1">
      <alignment horizontal="center"/>
    </xf>
    <xf numFmtId="1" fontId="33" fillId="0" borderId="0" xfId="0" applyNumberFormat="1" applyFont="1" applyAlignment="1">
      <alignment horizontal="center"/>
    </xf>
    <xf numFmtId="0" fontId="33" fillId="2" borderId="0" xfId="0" applyFont="1" applyFill="1" applyAlignment="1">
      <alignment horizontal="center" vertical="center"/>
    </xf>
    <xf numFmtId="0" fontId="33" fillId="2" borderId="68" xfId="0" applyFont="1" applyFill="1" applyBorder="1" applyAlignment="1">
      <alignment horizontal="center"/>
    </xf>
    <xf numFmtId="49" fontId="33" fillId="2" borderId="0" xfId="0" applyNumberFormat="1" applyFont="1" applyFill="1" applyAlignment="1">
      <alignment horizontal="center" vertical="center"/>
    </xf>
    <xf numFmtId="0" fontId="32" fillId="15" borderId="68" xfId="0" applyFont="1" applyFill="1" applyBorder="1"/>
    <xf numFmtId="49" fontId="19" fillId="43" borderId="99" xfId="0" applyNumberFormat="1" applyFont="1" applyFill="1" applyBorder="1" applyAlignment="1">
      <alignment horizontal="center" vertical="center" wrapText="1"/>
    </xf>
    <xf numFmtId="49" fontId="19" fillId="43" borderId="101" xfId="0" applyNumberFormat="1" applyFont="1" applyFill="1" applyBorder="1" applyAlignment="1">
      <alignment horizontal="center" vertical="center" wrapText="1"/>
    </xf>
    <xf numFmtId="49" fontId="19" fillId="43" borderId="307" xfId="0" applyNumberFormat="1" applyFont="1" applyFill="1" applyBorder="1" applyAlignment="1">
      <alignment horizontal="center" vertical="center" wrapText="1"/>
    </xf>
    <xf numFmtId="49" fontId="19" fillId="43" borderId="308" xfId="0" applyNumberFormat="1" applyFont="1" applyFill="1" applyBorder="1" applyAlignment="1">
      <alignment horizontal="center" vertical="center" wrapText="1"/>
    </xf>
    <xf numFmtId="49" fontId="19" fillId="43" borderId="106" xfId="0" applyNumberFormat="1" applyFont="1" applyFill="1" applyBorder="1" applyAlignment="1">
      <alignment horizontal="center" vertical="center" wrapText="1"/>
    </xf>
    <xf numFmtId="49" fontId="19" fillId="15" borderId="97" xfId="0" applyNumberFormat="1" applyFont="1" applyFill="1" applyBorder="1" applyAlignment="1">
      <alignment horizontal="center" vertical="center" wrapText="1"/>
    </xf>
    <xf numFmtId="49" fontId="0" fillId="0" borderId="0" xfId="0" applyNumberFormat="1"/>
    <xf numFmtId="49" fontId="19" fillId="15" borderId="98" xfId="0" applyNumberFormat="1" applyFont="1" applyFill="1" applyBorder="1" applyAlignment="1">
      <alignment horizontal="center" vertical="center"/>
    </xf>
    <xf numFmtId="49" fontId="19" fillId="15" borderId="99" xfId="0" applyNumberFormat="1" applyFont="1" applyFill="1" applyBorder="1" applyAlignment="1">
      <alignment horizontal="center" vertical="center"/>
    </xf>
    <xf numFmtId="49" fontId="59" fillId="15" borderId="97" xfId="0" applyNumberFormat="1" applyFont="1" applyFill="1" applyBorder="1"/>
    <xf numFmtId="49" fontId="60" fillId="15" borderId="99" xfId="0" applyNumberFormat="1" applyFont="1" applyFill="1" applyBorder="1"/>
    <xf numFmtId="49" fontId="19" fillId="43" borderId="104" xfId="0" applyNumberFormat="1" applyFont="1" applyFill="1" applyBorder="1" applyAlignment="1">
      <alignment horizontal="center" vertical="center"/>
    </xf>
    <xf numFmtId="49" fontId="19" fillId="43" borderId="306" xfId="0" applyNumberFormat="1" applyFont="1" applyFill="1" applyBorder="1" applyAlignment="1">
      <alignment horizontal="center" vertical="center"/>
    </xf>
    <xf numFmtId="49" fontId="61" fillId="15" borderId="0" xfId="0" applyNumberFormat="1" applyFont="1" applyFill="1"/>
    <xf numFmtId="49" fontId="19" fillId="15" borderId="68" xfId="0" applyNumberFormat="1" applyFont="1" applyFill="1" applyBorder="1"/>
    <xf numFmtId="49" fontId="19" fillId="15" borderId="68" xfId="0" applyNumberFormat="1" applyFont="1" applyFill="1" applyBorder="1" applyAlignment="1">
      <alignment horizontal="center" vertical="center" wrapText="1"/>
    </xf>
    <xf numFmtId="49" fontId="19" fillId="15" borderId="68" xfId="0" applyNumberFormat="1" applyFont="1" applyFill="1" applyBorder="1" applyAlignment="1">
      <alignment horizontal="center" vertical="center"/>
    </xf>
    <xf numFmtId="49" fontId="63" fillId="0" borderId="0" xfId="0" applyNumberFormat="1" applyFont="1"/>
    <xf numFmtId="49" fontId="19" fillId="44" borderId="97" xfId="0" applyNumberFormat="1" applyFont="1" applyFill="1" applyBorder="1" applyAlignment="1">
      <alignment horizontal="center" vertical="center" wrapText="1"/>
    </xf>
    <xf numFmtId="49" fontId="19" fillId="45" borderId="97" xfId="0" applyNumberFormat="1" applyFont="1" applyFill="1" applyBorder="1" applyAlignment="1">
      <alignment horizontal="center" vertical="center" wrapText="1"/>
    </xf>
    <xf numFmtId="49" fontId="19" fillId="45" borderId="99" xfId="0" applyNumberFormat="1" applyFont="1" applyFill="1" applyBorder="1" applyAlignment="1">
      <alignment horizontal="center" vertical="center"/>
    </xf>
    <xf numFmtId="49" fontId="19" fillId="45" borderId="98" xfId="0" applyNumberFormat="1" applyFont="1" applyFill="1" applyBorder="1" applyAlignment="1">
      <alignment horizontal="center" vertical="center"/>
    </xf>
    <xf numFmtId="0" fontId="64" fillId="15" borderId="68" xfId="0" applyFont="1" applyFill="1" applyBorder="1"/>
    <xf numFmtId="49" fontId="63" fillId="15" borderId="0" xfId="0" applyNumberFormat="1" applyFont="1" applyFill="1"/>
    <xf numFmtId="49" fontId="19" fillId="11" borderId="324" xfId="0" applyNumberFormat="1" applyFont="1" applyFill="1" applyBorder="1" applyAlignment="1">
      <alignment horizontal="center" vertical="center"/>
    </xf>
    <xf numFmtId="49" fontId="19" fillId="11" borderId="323" xfId="0" applyNumberFormat="1" applyFont="1" applyFill="1" applyBorder="1" applyAlignment="1">
      <alignment horizontal="center" vertical="center"/>
    </xf>
    <xf numFmtId="49" fontId="19" fillId="11" borderId="325" xfId="0" applyNumberFormat="1" applyFont="1" applyFill="1" applyBorder="1" applyAlignment="1">
      <alignment horizontal="center" vertical="center"/>
    </xf>
    <xf numFmtId="49" fontId="19" fillId="33" borderId="326" xfId="0" applyNumberFormat="1" applyFont="1" applyFill="1" applyBorder="1" applyAlignment="1">
      <alignment horizontal="center" vertical="center" wrapText="1"/>
    </xf>
    <xf numFmtId="49" fontId="19" fillId="33" borderId="50" xfId="0" applyNumberFormat="1" applyFont="1" applyFill="1" applyBorder="1" applyAlignment="1">
      <alignment horizontal="center" vertical="center" wrapText="1"/>
    </xf>
    <xf numFmtId="49" fontId="19" fillId="33" borderId="72" xfId="0" applyNumberFormat="1" applyFont="1" applyFill="1" applyBorder="1" applyAlignment="1">
      <alignment horizontal="center" vertical="center" wrapText="1"/>
    </xf>
    <xf numFmtId="49" fontId="19" fillId="33" borderId="327" xfId="0" applyNumberFormat="1" applyFont="1" applyFill="1" applyBorder="1" applyAlignment="1">
      <alignment horizontal="center" vertical="center" wrapText="1"/>
    </xf>
    <xf numFmtId="49" fontId="19" fillId="33" borderId="328" xfId="0" applyNumberFormat="1" applyFont="1" applyFill="1" applyBorder="1" applyAlignment="1">
      <alignment horizontal="center" vertical="center" wrapText="1"/>
    </xf>
    <xf numFmtId="49" fontId="19" fillId="33" borderId="73" xfId="0" applyNumberFormat="1" applyFont="1" applyFill="1" applyBorder="1" applyAlignment="1">
      <alignment horizontal="center" vertical="center" wrapText="1"/>
    </xf>
    <xf numFmtId="49" fontId="19" fillId="33" borderId="329" xfId="0" applyNumberFormat="1" applyFont="1" applyFill="1" applyBorder="1" applyAlignment="1">
      <alignment horizontal="center" vertical="center" wrapText="1"/>
    </xf>
    <xf numFmtId="49" fontId="19" fillId="33" borderId="330" xfId="0" applyNumberFormat="1" applyFont="1" applyFill="1" applyBorder="1" applyAlignment="1">
      <alignment horizontal="center" vertical="center" wrapText="1"/>
    </xf>
    <xf numFmtId="49" fontId="19" fillId="36" borderId="238" xfId="0" applyNumberFormat="1" applyFont="1" applyFill="1" applyBorder="1" applyAlignment="1">
      <alignment horizontal="center" vertical="center" wrapText="1"/>
    </xf>
    <xf numFmtId="49" fontId="19" fillId="36" borderId="223" xfId="0" applyNumberFormat="1" applyFont="1" applyFill="1" applyBorder="1" applyAlignment="1">
      <alignment horizontal="center" vertical="center" wrapText="1"/>
    </xf>
    <xf numFmtId="49" fontId="19" fillId="36" borderId="224" xfId="0" applyNumberFormat="1" applyFont="1" applyFill="1" applyBorder="1" applyAlignment="1">
      <alignment horizontal="center" vertical="center" wrapText="1"/>
    </xf>
    <xf numFmtId="49" fontId="19" fillId="36" borderId="220" xfId="0" applyNumberFormat="1" applyFont="1" applyFill="1" applyBorder="1" applyAlignment="1">
      <alignment horizontal="center" vertical="center" wrapText="1"/>
    </xf>
    <xf numFmtId="49" fontId="19" fillId="36" borderId="331" xfId="0" applyNumberFormat="1" applyFont="1" applyFill="1" applyBorder="1" applyAlignment="1">
      <alignment horizontal="center" vertical="center" wrapText="1"/>
    </xf>
    <xf numFmtId="49" fontId="26" fillId="4" borderId="37" xfId="0" applyNumberFormat="1" applyFont="1" applyFill="1" applyBorder="1" applyAlignment="1">
      <alignment horizontal="center" vertical="center" wrapText="1"/>
    </xf>
    <xf numFmtId="49" fontId="26" fillId="39" borderId="71" xfId="0" applyNumberFormat="1" applyFont="1" applyFill="1" applyBorder="1" applyAlignment="1">
      <alignment horizontal="center" vertical="center" wrapText="1"/>
    </xf>
    <xf numFmtId="49" fontId="26" fillId="4" borderId="71" xfId="0" applyNumberFormat="1" applyFont="1" applyFill="1" applyBorder="1" applyAlignment="1">
      <alignment horizontal="center" vertical="center" wrapText="1"/>
    </xf>
    <xf numFmtId="49" fontId="26" fillId="25" borderId="37" xfId="0" applyNumberFormat="1" applyFont="1" applyFill="1" applyBorder="1" applyAlignment="1">
      <alignment horizontal="center" vertical="center" wrapText="1"/>
    </xf>
    <xf numFmtId="49" fontId="26" fillId="4" borderId="332" xfId="0" applyNumberFormat="1" applyFont="1" applyFill="1" applyBorder="1" applyAlignment="1">
      <alignment horizontal="center" vertical="center" wrapText="1"/>
    </xf>
    <xf numFmtId="49" fontId="26" fillId="52" borderId="71" xfId="0" applyNumberFormat="1" applyFont="1" applyFill="1" applyBorder="1" applyAlignment="1">
      <alignment horizontal="center" vertical="center" wrapText="1"/>
    </xf>
    <xf numFmtId="49" fontId="26" fillId="54" borderId="71" xfId="0" applyNumberFormat="1" applyFont="1" applyFill="1" applyBorder="1" applyAlignment="1">
      <alignment horizontal="center" vertical="center" wrapText="1"/>
    </xf>
    <xf numFmtId="49" fontId="26" fillId="13" borderId="71" xfId="0" applyNumberFormat="1" applyFont="1" applyFill="1" applyBorder="1" applyAlignment="1">
      <alignment horizontal="center" vertical="center" wrapText="1"/>
    </xf>
    <xf numFmtId="49" fontId="26" fillId="4" borderId="50" xfId="0" applyNumberFormat="1" applyFont="1" applyFill="1" applyBorder="1" applyAlignment="1">
      <alignment horizontal="center" vertical="center" wrapText="1"/>
    </xf>
    <xf numFmtId="49" fontId="26" fillId="37" borderId="50" xfId="0" applyNumberFormat="1" applyFont="1" applyFill="1" applyBorder="1" applyAlignment="1">
      <alignment horizontal="center" vertical="center" wrapText="1"/>
    </xf>
    <xf numFmtId="49" fontId="26" fillId="4" borderId="333" xfId="0" applyNumberFormat="1" applyFont="1" applyFill="1" applyBorder="1" applyAlignment="1">
      <alignment horizontal="center" vertical="center" wrapText="1"/>
    </xf>
    <xf numFmtId="49" fontId="26" fillId="39" borderId="50" xfId="0" applyNumberFormat="1" applyFont="1" applyFill="1" applyBorder="1" applyAlignment="1">
      <alignment horizontal="center" vertical="center" wrapText="1"/>
    </xf>
    <xf numFmtId="49" fontId="26" fillId="22" borderId="68" xfId="0" applyNumberFormat="1" applyFont="1" applyFill="1" applyBorder="1" applyAlignment="1">
      <alignment horizontal="center" vertical="center"/>
    </xf>
    <xf numFmtId="49" fontId="26" fillId="55" borderId="68" xfId="0" applyNumberFormat="1" applyFont="1" applyFill="1" applyBorder="1" applyAlignment="1">
      <alignment horizontal="center" vertical="center"/>
    </xf>
    <xf numFmtId="49" fontId="26" fillId="46" borderId="50" xfId="0" applyNumberFormat="1" applyFont="1" applyFill="1" applyBorder="1" applyAlignment="1">
      <alignment horizontal="center" vertical="center" wrapText="1"/>
    </xf>
    <xf numFmtId="49" fontId="26" fillId="56" borderId="50" xfId="0" applyNumberFormat="1" applyFont="1" applyFill="1" applyBorder="1" applyAlignment="1">
      <alignment horizontal="center" vertical="center" wrapText="1"/>
    </xf>
    <xf numFmtId="49" fontId="26" fillId="22" borderId="37" xfId="0" applyNumberFormat="1" applyFont="1" applyFill="1" applyBorder="1" applyAlignment="1">
      <alignment horizontal="center" vertical="center"/>
    </xf>
    <xf numFmtId="49" fontId="26" fillId="25" borderId="71" xfId="0" applyNumberFormat="1" applyFont="1" applyFill="1" applyBorder="1" applyAlignment="1">
      <alignment horizontal="center" vertical="center" wrapText="1"/>
    </xf>
    <xf numFmtId="49" fontId="26" fillId="22" borderId="71" xfId="0" applyNumberFormat="1" applyFont="1" applyFill="1" applyBorder="1" applyAlignment="1">
      <alignment horizontal="center" vertical="center"/>
    </xf>
    <xf numFmtId="49" fontId="26" fillId="56" borderId="72" xfId="0" applyNumberFormat="1" applyFont="1" applyFill="1" applyBorder="1" applyAlignment="1">
      <alignment horizontal="center" vertical="center" wrapText="1"/>
    </xf>
    <xf numFmtId="49" fontId="26" fillId="4" borderId="80" xfId="0" applyNumberFormat="1" applyFont="1" applyFill="1" applyBorder="1" applyAlignment="1">
      <alignment horizontal="center" vertical="center"/>
    </xf>
    <xf numFmtId="49" fontId="26" fillId="13" borderId="37" xfId="0" applyNumberFormat="1" applyFont="1" applyFill="1" applyBorder="1" applyAlignment="1">
      <alignment horizontal="center" vertical="center" wrapText="1"/>
    </xf>
    <xf numFmtId="49" fontId="26" fillId="55" borderId="37" xfId="0" applyNumberFormat="1" applyFont="1" applyFill="1" applyBorder="1" applyAlignment="1">
      <alignment horizontal="center" vertical="center" wrapText="1"/>
    </xf>
    <xf numFmtId="49" fontId="26" fillId="22" borderId="37" xfId="0" applyNumberFormat="1" applyFont="1" applyFill="1" applyBorder="1" applyAlignment="1">
      <alignment horizontal="center" vertical="center" wrapText="1"/>
    </xf>
    <xf numFmtId="49" fontId="26" fillId="22" borderId="80" xfId="0" applyNumberFormat="1" applyFont="1" applyFill="1" applyBorder="1" applyAlignment="1">
      <alignment horizontal="center" vertical="center"/>
    </xf>
    <xf numFmtId="49" fontId="26" fillId="4" borderId="335" xfId="0" applyNumberFormat="1" applyFont="1" applyFill="1" applyBorder="1" applyAlignment="1">
      <alignment horizontal="center" vertical="center" wrapText="1"/>
    </xf>
    <xf numFmtId="49" fontId="26" fillId="4" borderId="75" xfId="0" applyNumberFormat="1" applyFont="1" applyFill="1" applyBorder="1" applyAlignment="1">
      <alignment horizontal="center" vertical="center"/>
    </xf>
    <xf numFmtId="49" fontId="26" fillId="57" borderId="71" xfId="0" applyNumberFormat="1" applyFont="1" applyFill="1" applyBorder="1" applyAlignment="1">
      <alignment horizontal="center" vertical="center" wrapText="1"/>
    </xf>
    <xf numFmtId="49" fontId="26" fillId="22" borderId="71" xfId="0" applyNumberFormat="1" applyFont="1" applyFill="1" applyBorder="1" applyAlignment="1">
      <alignment horizontal="center" vertical="center" wrapText="1"/>
    </xf>
    <xf numFmtId="49" fontId="26" fillId="22" borderId="75" xfId="0" applyNumberFormat="1" applyFont="1" applyFill="1" applyBorder="1" applyAlignment="1">
      <alignment horizontal="center" vertical="center"/>
    </xf>
    <xf numFmtId="49" fontId="26" fillId="4" borderId="219" xfId="0" applyNumberFormat="1" applyFont="1" applyFill="1" applyBorder="1" applyAlignment="1">
      <alignment horizontal="center" vertical="center" wrapText="1"/>
    </xf>
    <xf numFmtId="49" fontId="26" fillId="56" borderId="219" xfId="0" applyNumberFormat="1" applyFont="1" applyFill="1" applyBorder="1" applyAlignment="1">
      <alignment horizontal="center" vertical="center" wrapText="1"/>
    </xf>
    <xf numFmtId="49" fontId="26" fillId="39" borderId="219" xfId="0" applyNumberFormat="1" applyFont="1" applyFill="1" applyBorder="1" applyAlignment="1">
      <alignment horizontal="center" vertical="center" wrapText="1"/>
    </xf>
    <xf numFmtId="49" fontId="26" fillId="46" borderId="219" xfId="0" applyNumberFormat="1" applyFont="1" applyFill="1" applyBorder="1" applyAlignment="1">
      <alignment horizontal="center" vertical="center" wrapText="1"/>
    </xf>
    <xf numFmtId="49" fontId="26" fillId="4" borderId="336" xfId="0" applyNumberFormat="1" applyFont="1" applyFill="1" applyBorder="1" applyAlignment="1">
      <alignment horizontal="center" vertical="center" wrapText="1"/>
    </xf>
    <xf numFmtId="49" fontId="19" fillId="4" borderId="68" xfId="0" applyNumberFormat="1" applyFont="1" applyFill="1" applyBorder="1" applyAlignment="1">
      <alignment vertical="center"/>
    </xf>
    <xf numFmtId="49" fontId="19" fillId="4" borderId="68" xfId="0" applyNumberFormat="1" applyFont="1" applyFill="1" applyBorder="1" applyAlignment="1">
      <alignment horizontal="right" vertical="center"/>
    </xf>
    <xf numFmtId="49" fontId="26" fillId="43" borderId="104" xfId="0" applyNumberFormat="1" applyFont="1" applyFill="1" applyBorder="1" applyAlignment="1">
      <alignment horizontal="center" vertical="center"/>
    </xf>
    <xf numFmtId="49" fontId="26" fillId="43" borderId="306" xfId="0" applyNumberFormat="1" applyFont="1" applyFill="1" applyBorder="1" applyAlignment="1">
      <alignment horizontal="center" vertical="center"/>
    </xf>
    <xf numFmtId="49" fontId="26" fillId="43" borderId="99" xfId="0" applyNumberFormat="1" applyFont="1" applyFill="1" applyBorder="1" applyAlignment="1">
      <alignment horizontal="center" vertical="center" wrapText="1"/>
    </xf>
    <xf numFmtId="49" fontId="26" fillId="43" borderId="101" xfId="0" applyNumberFormat="1" applyFont="1" applyFill="1" applyBorder="1" applyAlignment="1">
      <alignment horizontal="center" vertical="center" wrapText="1"/>
    </xf>
    <xf numFmtId="49" fontId="26" fillId="43" borderId="307" xfId="0" applyNumberFormat="1" applyFont="1" applyFill="1" applyBorder="1" applyAlignment="1">
      <alignment horizontal="center" vertical="center" wrapText="1"/>
    </xf>
    <xf numFmtId="49" fontId="26" fillId="43" borderId="308" xfId="0" applyNumberFormat="1" applyFont="1" applyFill="1" applyBorder="1" applyAlignment="1">
      <alignment horizontal="center" vertical="center" wrapText="1"/>
    </xf>
    <xf numFmtId="49" fontId="26" fillId="43" borderId="106" xfId="0" applyNumberFormat="1" applyFont="1" applyFill="1" applyBorder="1" applyAlignment="1">
      <alignment horizontal="center" vertical="center" wrapText="1"/>
    </xf>
    <xf numFmtId="49" fontId="26" fillId="15" borderId="98" xfId="0" applyNumberFormat="1" applyFont="1" applyFill="1" applyBorder="1" applyAlignment="1">
      <alignment horizontal="center" vertical="center" wrapText="1"/>
    </xf>
    <xf numFmtId="49" fontId="26" fillId="15" borderId="97" xfId="0" applyNumberFormat="1" applyFont="1" applyFill="1" applyBorder="1" applyAlignment="1">
      <alignment horizontal="center" vertical="center" wrapText="1"/>
    </xf>
    <xf numFmtId="49" fontId="26" fillId="15" borderId="98" xfId="0" applyNumberFormat="1" applyFont="1" applyFill="1" applyBorder="1" applyAlignment="1">
      <alignment horizontal="center" vertical="center"/>
    </xf>
    <xf numFmtId="49" fontId="26" fillId="15" borderId="99" xfId="0" applyNumberFormat="1" applyFont="1" applyFill="1" applyBorder="1"/>
    <xf numFmtId="49" fontId="26" fillId="15" borderId="99" xfId="0" applyNumberFormat="1" applyFont="1" applyFill="1" applyBorder="1" applyAlignment="1">
      <alignment horizontal="center" vertical="center"/>
    </xf>
    <xf numFmtId="49" fontId="26" fillId="45" borderId="97" xfId="0" applyNumberFormat="1" applyFont="1" applyFill="1" applyBorder="1" applyAlignment="1">
      <alignment horizontal="center" vertical="center" wrapText="1"/>
    </xf>
    <xf numFmtId="49" fontId="65" fillId="15" borderId="97" xfId="0" applyNumberFormat="1" applyFont="1" applyFill="1" applyBorder="1"/>
    <xf numFmtId="49" fontId="26" fillId="45" borderId="99" xfId="0" applyNumberFormat="1" applyFont="1" applyFill="1" applyBorder="1" applyAlignment="1">
      <alignment horizontal="center" vertical="center"/>
    </xf>
    <xf numFmtId="49" fontId="26" fillId="15" borderId="99" xfId="0" applyNumberFormat="1" applyFont="1" applyFill="1" applyBorder="1" applyAlignment="1">
      <alignment horizontal="center"/>
    </xf>
    <xf numFmtId="49" fontId="12" fillId="15" borderId="99" xfId="0" applyNumberFormat="1" applyFont="1" applyFill="1" applyBorder="1"/>
    <xf numFmtId="49" fontId="66" fillId="15" borderId="0" xfId="0" applyNumberFormat="1" applyFont="1" applyFill="1"/>
    <xf numFmtId="49" fontId="26" fillId="15" borderId="68" xfId="0" applyNumberFormat="1" applyFont="1" applyFill="1" applyBorder="1"/>
    <xf numFmtId="49" fontId="26" fillId="15" borderId="68" xfId="0" applyNumberFormat="1" applyFont="1" applyFill="1" applyBorder="1" applyAlignment="1">
      <alignment horizontal="center" vertical="center" wrapText="1"/>
    </xf>
    <xf numFmtId="49" fontId="26" fillId="15" borderId="68" xfId="0" applyNumberFormat="1" applyFont="1" applyFill="1" applyBorder="1" applyAlignment="1">
      <alignment horizontal="center" vertical="center"/>
    </xf>
    <xf numFmtId="49" fontId="58" fillId="0" borderId="0" xfId="0" applyNumberFormat="1" applyFont="1"/>
    <xf numFmtId="49" fontId="26" fillId="29" borderId="98" xfId="0" applyNumberFormat="1" applyFont="1" applyFill="1" applyBorder="1" applyAlignment="1">
      <alignment horizontal="center" vertical="center" wrapText="1"/>
    </xf>
    <xf numFmtId="49" fontId="26" fillId="44" borderId="97" xfId="0" applyNumberFormat="1" applyFont="1" applyFill="1" applyBorder="1" applyAlignment="1">
      <alignment horizontal="center" vertical="center" wrapText="1"/>
    </xf>
    <xf numFmtId="49" fontId="26" fillId="29" borderId="98" xfId="0" applyNumberFormat="1" applyFont="1" applyFill="1" applyBorder="1" applyAlignment="1">
      <alignment horizontal="center" vertical="center"/>
    </xf>
    <xf numFmtId="49" fontId="26" fillId="44" borderId="99" xfId="0" applyNumberFormat="1" applyFont="1" applyFill="1" applyBorder="1" applyAlignment="1">
      <alignment horizontal="center" vertical="center"/>
    </xf>
    <xf numFmtId="49" fontId="26" fillId="44" borderId="98" xfId="0" applyNumberFormat="1" applyFont="1" applyFill="1" applyBorder="1" applyAlignment="1">
      <alignment horizontal="center" vertical="center"/>
    </xf>
    <xf numFmtId="49" fontId="26" fillId="29" borderId="97" xfId="0" applyNumberFormat="1" applyFont="1" applyFill="1" applyBorder="1" applyAlignment="1">
      <alignment horizontal="center" vertical="center" wrapText="1"/>
    </xf>
    <xf numFmtId="49" fontId="26" fillId="29" borderId="99" xfId="0" applyNumberFormat="1" applyFont="1" applyFill="1" applyBorder="1" applyAlignment="1">
      <alignment horizontal="center" vertical="center"/>
    </xf>
    <xf numFmtId="49" fontId="26" fillId="44" borderId="98" xfId="0" applyNumberFormat="1" applyFont="1" applyFill="1" applyBorder="1" applyAlignment="1">
      <alignment horizontal="center" vertical="center" wrapText="1"/>
    </xf>
    <xf numFmtId="49" fontId="26" fillId="45" borderId="98" xfId="0" applyNumberFormat="1" applyFont="1" applyFill="1" applyBorder="1" applyAlignment="1">
      <alignment horizontal="center" vertical="center" wrapText="1"/>
    </xf>
    <xf numFmtId="49" fontId="26" fillId="45" borderId="98" xfId="0" applyNumberFormat="1" applyFont="1" applyFill="1" applyBorder="1" applyAlignment="1">
      <alignment horizontal="center" vertical="center"/>
    </xf>
    <xf numFmtId="49" fontId="26" fillId="48" borderId="97" xfId="0" applyNumberFormat="1" applyFont="1" applyFill="1" applyBorder="1" applyAlignment="1">
      <alignment horizontal="center" vertical="center" wrapText="1"/>
    </xf>
    <xf numFmtId="49" fontId="26" fillId="48" borderId="98" xfId="0" applyNumberFormat="1" applyFont="1" applyFill="1" applyBorder="1" applyAlignment="1">
      <alignment horizontal="center" vertical="center"/>
    </xf>
    <xf numFmtId="49" fontId="26" fillId="49" borderId="98" xfId="0" applyNumberFormat="1" applyFont="1" applyFill="1" applyBorder="1" applyAlignment="1">
      <alignment horizontal="center" vertical="center" wrapText="1"/>
    </xf>
    <xf numFmtId="49" fontId="26" fillId="49" borderId="97" xfId="0" applyNumberFormat="1" applyFont="1" applyFill="1" applyBorder="1" applyAlignment="1">
      <alignment horizontal="center" vertical="center" wrapText="1"/>
    </xf>
    <xf numFmtId="49" fontId="26" fillId="49" borderId="99" xfId="0" applyNumberFormat="1" applyFont="1" applyFill="1" applyBorder="1" applyAlignment="1">
      <alignment horizontal="center" vertical="center"/>
    </xf>
    <xf numFmtId="49" fontId="26" fillId="45" borderId="99" xfId="0" applyNumberFormat="1" applyFont="1" applyFill="1" applyBorder="1" applyAlignment="1">
      <alignment horizontal="center"/>
    </xf>
    <xf numFmtId="49" fontId="58" fillId="0" borderId="0" xfId="0" applyNumberFormat="1" applyFont="1" applyAlignment="1">
      <alignment horizontal="center" vertical="center"/>
    </xf>
    <xf numFmtId="49" fontId="58" fillId="0" borderId="97" xfId="0" applyNumberFormat="1" applyFont="1" applyBorder="1"/>
    <xf numFmtId="49" fontId="58" fillId="0" borderId="99" xfId="0" applyNumberFormat="1" applyFont="1" applyBorder="1"/>
    <xf numFmtId="49" fontId="26" fillId="50" borderId="97" xfId="0" applyNumberFormat="1" applyFont="1" applyFill="1" applyBorder="1" applyAlignment="1">
      <alignment horizontal="center" vertical="center" wrapText="1"/>
    </xf>
    <xf numFmtId="49" fontId="26" fillId="50" borderId="98" xfId="0" applyNumberFormat="1" applyFont="1" applyFill="1" applyBorder="1" applyAlignment="1">
      <alignment horizontal="center" vertical="center"/>
    </xf>
    <xf numFmtId="49" fontId="26" fillId="48" borderId="99" xfId="0" applyNumberFormat="1" applyFont="1" applyFill="1" applyBorder="1" applyAlignment="1">
      <alignment horizontal="center" vertical="center"/>
    </xf>
    <xf numFmtId="0" fontId="0" fillId="0" borderId="0" xfId="0"/>
    <xf numFmtId="49" fontId="26" fillId="15" borderId="97" xfId="0" applyNumberFormat="1" applyFont="1" applyFill="1" applyBorder="1" applyAlignment="1">
      <alignment horizontal="center" vertical="center" wrapText="1"/>
    </xf>
    <xf numFmtId="49" fontId="26" fillId="15" borderId="99" xfId="0" applyNumberFormat="1" applyFont="1" applyFill="1" applyBorder="1" applyAlignment="1">
      <alignment horizontal="center" vertical="center"/>
    </xf>
    <xf numFmtId="49" fontId="26" fillId="15" borderId="98" xfId="0" applyNumberFormat="1" applyFont="1" applyFill="1" applyBorder="1" applyAlignment="1">
      <alignment horizontal="center" vertical="center" wrapText="1"/>
    </xf>
    <xf numFmtId="49" fontId="26" fillId="15" borderId="98" xfId="0" applyNumberFormat="1" applyFont="1" applyFill="1" applyBorder="1" applyAlignment="1">
      <alignment horizontal="center" vertical="center"/>
    </xf>
    <xf numFmtId="49" fontId="19" fillId="43" borderId="306" xfId="0" applyNumberFormat="1" applyFont="1" applyFill="1" applyBorder="1" applyAlignment="1">
      <alignment horizontal="center" vertical="center" wrapText="1"/>
    </xf>
    <xf numFmtId="0" fontId="39" fillId="4" borderId="68" xfId="0" applyFont="1" applyFill="1" applyBorder="1" applyAlignment="1">
      <alignment vertical="center"/>
    </xf>
    <xf numFmtId="49" fontId="39" fillId="4" borderId="68" xfId="0" applyNumberFormat="1" applyFont="1" applyFill="1" applyBorder="1" applyAlignment="1">
      <alignment horizontal="center" vertical="center"/>
    </xf>
    <xf numFmtId="0" fontId="39" fillId="4" borderId="68" xfId="0" applyFont="1" applyFill="1" applyBorder="1" applyAlignment="1">
      <alignment horizontal="center" vertical="center"/>
    </xf>
    <xf numFmtId="0" fontId="54" fillId="0" borderId="0" xfId="0" applyFont="1" applyAlignment="1">
      <alignment vertical="center"/>
    </xf>
    <xf numFmtId="49" fontId="54" fillId="4" borderId="249" xfId="0" applyNumberFormat="1" applyFont="1" applyFill="1" applyBorder="1" applyAlignment="1">
      <alignment horizontal="center" vertical="center"/>
    </xf>
    <xf numFmtId="49" fontId="54" fillId="4" borderId="250" xfId="0" applyNumberFormat="1" applyFont="1" applyFill="1" applyBorder="1" applyAlignment="1">
      <alignment horizontal="center" vertical="center"/>
    </xf>
    <xf numFmtId="49" fontId="54" fillId="4" borderId="341" xfId="0" applyNumberFormat="1" applyFont="1" applyFill="1" applyBorder="1" applyAlignment="1">
      <alignment horizontal="center" vertical="center"/>
    </xf>
    <xf numFmtId="49" fontId="54" fillId="4" borderId="252" xfId="0" applyNumberFormat="1" applyFont="1" applyFill="1" applyBorder="1" applyAlignment="1">
      <alignment horizontal="center" vertical="center"/>
    </xf>
    <xf numFmtId="49" fontId="54" fillId="4" borderId="253" xfId="0" applyNumberFormat="1" applyFont="1" applyFill="1" applyBorder="1" applyAlignment="1">
      <alignment horizontal="center" vertical="center"/>
    </xf>
    <xf numFmtId="49" fontId="54" fillId="4" borderId="254" xfId="0" applyNumberFormat="1" applyFont="1" applyFill="1" applyBorder="1" applyAlignment="1">
      <alignment horizontal="center" vertical="center"/>
    </xf>
    <xf numFmtId="49" fontId="54" fillId="4" borderId="255" xfId="0" applyNumberFormat="1" applyFont="1" applyFill="1" applyBorder="1" applyAlignment="1">
      <alignment horizontal="center" vertical="center"/>
    </xf>
    <xf numFmtId="49" fontId="54" fillId="4" borderId="248" xfId="0" applyNumberFormat="1" applyFont="1" applyFill="1" applyBorder="1" applyAlignment="1">
      <alignment horizontal="center" vertical="center"/>
    </xf>
    <xf numFmtId="0" fontId="29" fillId="15" borderId="0" xfId="0" applyFont="1" applyFill="1" applyAlignment="1">
      <alignment vertical="center"/>
    </xf>
    <xf numFmtId="0" fontId="29" fillId="15" borderId="0" xfId="0" applyFont="1" applyFill="1" applyAlignment="1">
      <alignment horizontal="center"/>
    </xf>
    <xf numFmtId="0" fontId="29" fillId="0" borderId="0" xfId="0" applyFont="1"/>
    <xf numFmtId="0" fontId="39" fillId="0" borderId="0" xfId="0" applyFont="1" applyAlignment="1">
      <alignment vertical="center"/>
    </xf>
    <xf numFmtId="49" fontId="26" fillId="15" borderId="97" xfId="0" applyNumberFormat="1" applyFont="1" applyFill="1" applyBorder="1" applyAlignment="1">
      <alignment horizontal="center" vertical="center" wrapText="1"/>
    </xf>
    <xf numFmtId="49" fontId="26" fillId="15" borderId="99" xfId="0" applyNumberFormat="1" applyFont="1" applyFill="1" applyBorder="1" applyAlignment="1">
      <alignment horizontal="center" vertical="center"/>
    </xf>
    <xf numFmtId="49" fontId="26" fillId="15" borderId="97" xfId="0" applyNumberFormat="1" applyFont="1" applyFill="1" applyBorder="1" applyAlignment="1">
      <alignment horizontal="center" vertical="center" wrapText="1"/>
    </xf>
    <xf numFmtId="49" fontId="26" fillId="15" borderId="99" xfId="0" applyNumberFormat="1" applyFont="1" applyFill="1" applyBorder="1" applyAlignment="1">
      <alignment horizontal="center" vertical="center"/>
    </xf>
    <xf numFmtId="49" fontId="26" fillId="15" borderId="97" xfId="0" applyNumberFormat="1" applyFont="1" applyFill="1" applyBorder="1" applyAlignment="1">
      <alignment horizontal="center" vertical="center" wrapText="1"/>
    </xf>
    <xf numFmtId="49" fontId="26" fillId="15" borderId="99" xfId="0" applyNumberFormat="1" applyFont="1" applyFill="1" applyBorder="1" applyAlignment="1">
      <alignment horizontal="center" vertical="center"/>
    </xf>
    <xf numFmtId="49" fontId="26" fillId="15" borderId="98" xfId="0" applyNumberFormat="1" applyFont="1" applyFill="1" applyBorder="1" applyAlignment="1">
      <alignment horizontal="center" vertical="center"/>
    </xf>
    <xf numFmtId="49" fontId="26" fillId="44" borderId="97" xfId="0" applyNumberFormat="1" applyFont="1" applyFill="1" applyBorder="1" applyAlignment="1">
      <alignment horizontal="center" vertical="center" wrapText="1"/>
    </xf>
    <xf numFmtId="49" fontId="26" fillId="15" borderId="89" xfId="0" applyNumberFormat="1" applyFont="1" applyFill="1" applyBorder="1" applyAlignment="1">
      <alignment horizontal="center" vertical="center" wrapText="1"/>
    </xf>
    <xf numFmtId="49" fontId="26" fillId="15" borderId="106" xfId="0" applyNumberFormat="1" applyFont="1" applyFill="1" applyBorder="1" applyAlignment="1">
      <alignment horizontal="center" vertical="center"/>
    </xf>
    <xf numFmtId="49" fontId="58" fillId="0" borderId="68" xfId="0" applyNumberFormat="1" applyFont="1" applyBorder="1"/>
    <xf numFmtId="49" fontId="58" fillId="0" borderId="98" xfId="0" applyNumberFormat="1" applyFont="1" applyBorder="1"/>
    <xf numFmtId="49" fontId="26" fillId="15" borderId="97" xfId="0" applyNumberFormat="1" applyFont="1" applyFill="1" applyBorder="1" applyAlignment="1">
      <alignment horizontal="center" vertical="center" wrapText="1"/>
    </xf>
    <xf numFmtId="49" fontId="26" fillId="15" borderId="99" xfId="0" applyNumberFormat="1" applyFont="1" applyFill="1" applyBorder="1" applyAlignment="1">
      <alignment horizontal="center" vertical="center"/>
    </xf>
    <xf numFmtId="49" fontId="26" fillId="44" borderId="97" xfId="0" applyNumberFormat="1" applyFont="1" applyFill="1" applyBorder="1" applyAlignment="1">
      <alignment horizontal="center" vertical="center" wrapText="1"/>
    </xf>
    <xf numFmtId="49" fontId="26" fillId="45" borderId="97" xfId="0" applyNumberFormat="1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19" fillId="0" borderId="51" xfId="0" applyFont="1" applyBorder="1" applyAlignment="1">
      <alignment vertical="center"/>
    </xf>
    <xf numFmtId="0" fontId="19" fillId="0" borderId="50" xfId="0" applyFont="1" applyBorder="1" applyAlignment="1">
      <alignment vertical="center"/>
    </xf>
    <xf numFmtId="0" fontId="19" fillId="0" borderId="0" xfId="0" applyFont="1" applyAlignment="1">
      <alignment horizontal="center" vertical="center"/>
    </xf>
    <xf numFmtId="0" fontId="19" fillId="0" borderId="77" xfId="0" applyFont="1" applyBorder="1" applyAlignment="1">
      <alignment horizontal="center" vertical="center"/>
    </xf>
    <xf numFmtId="0" fontId="19" fillId="0" borderId="0" xfId="0" applyFont="1" applyAlignment="1">
      <alignment vertical="center" wrapText="1"/>
    </xf>
    <xf numFmtId="0" fontId="19" fillId="0" borderId="0" xfId="0" applyFont="1" applyAlignment="1">
      <alignment vertical="center"/>
    </xf>
    <xf numFmtId="0" fontId="30" fillId="0" borderId="0" xfId="0" applyFont="1" applyAlignment="1">
      <alignment horizontal="left" vertical="center"/>
    </xf>
    <xf numFmtId="0" fontId="19" fillId="0" borderId="66" xfId="0" applyFont="1" applyBorder="1" applyAlignment="1">
      <alignment vertical="center"/>
    </xf>
    <xf numFmtId="0" fontId="19" fillId="0" borderId="81" xfId="0" applyFont="1" applyBorder="1" applyAlignment="1">
      <alignment vertical="center"/>
    </xf>
    <xf numFmtId="0" fontId="23" fillId="2" borderId="0" xfId="0" applyFont="1" applyFill="1" applyAlignment="1">
      <alignment horizontal="center" vertical="center"/>
    </xf>
    <xf numFmtId="0" fontId="19" fillId="2" borderId="52" xfId="0" applyFont="1" applyFill="1" applyBorder="1" applyAlignment="1">
      <alignment horizontal="left" vertical="center"/>
    </xf>
    <xf numFmtId="0" fontId="19" fillId="0" borderId="52" xfId="0" applyFont="1" applyBorder="1" applyAlignment="1">
      <alignment vertical="center"/>
    </xf>
    <xf numFmtId="0" fontId="19" fillId="0" borderId="37" xfId="0" applyFont="1" applyBorder="1" applyAlignment="1">
      <alignment horizontal="left" vertical="center"/>
    </xf>
    <xf numFmtId="0" fontId="19" fillId="0" borderId="71" xfId="0" applyFont="1" applyBorder="1" applyAlignment="1">
      <alignment vertical="center"/>
    </xf>
    <xf numFmtId="0" fontId="19" fillId="0" borderId="80" xfId="0" applyFont="1" applyBorder="1" applyAlignment="1">
      <alignment horizontal="left" vertical="center"/>
    </xf>
    <xf numFmtId="0" fontId="19" fillId="0" borderId="75" xfId="0" applyFont="1" applyBorder="1" applyAlignment="1">
      <alignment vertical="center"/>
    </xf>
    <xf numFmtId="0" fontId="19" fillId="0" borderId="101" xfId="0" applyFont="1" applyBorder="1" applyAlignment="1">
      <alignment horizontal="center" vertical="center"/>
    </xf>
    <xf numFmtId="0" fontId="19" fillId="0" borderId="86" xfId="0" applyFont="1" applyBorder="1" applyAlignment="1">
      <alignment horizontal="center" vertical="center"/>
    </xf>
    <xf numFmtId="0" fontId="19" fillId="0" borderId="177" xfId="0" applyFont="1" applyBorder="1" applyAlignment="1">
      <alignment horizontal="center" vertical="center"/>
    </xf>
    <xf numFmtId="0" fontId="19" fillId="0" borderId="176" xfId="0" applyFont="1" applyBorder="1" applyAlignment="1">
      <alignment horizontal="center" vertical="center"/>
    </xf>
    <xf numFmtId="0" fontId="69" fillId="0" borderId="0" xfId="0" applyFont="1"/>
    <xf numFmtId="0" fontId="18" fillId="44" borderId="306" xfId="0" applyFont="1" applyFill="1" applyBorder="1" applyAlignment="1">
      <alignment horizontal="center" vertical="center"/>
    </xf>
    <xf numFmtId="0" fontId="18" fillId="44" borderId="104" xfId="0" applyFont="1" applyFill="1" applyBorder="1" applyAlignment="1">
      <alignment horizontal="center" vertical="center"/>
    </xf>
    <xf numFmtId="49" fontId="18" fillId="44" borderId="99" xfId="0" applyNumberFormat="1" applyFont="1" applyFill="1" applyBorder="1" applyAlignment="1">
      <alignment horizontal="center" vertical="center" wrapText="1"/>
    </xf>
    <xf numFmtId="49" fontId="18" fillId="44" borderId="101" xfId="0" applyNumberFormat="1" applyFont="1" applyFill="1" applyBorder="1" applyAlignment="1">
      <alignment horizontal="center" vertical="center" wrapText="1"/>
    </xf>
    <xf numFmtId="49" fontId="18" fillId="44" borderId="307" xfId="0" applyNumberFormat="1" applyFont="1" applyFill="1" applyBorder="1" applyAlignment="1">
      <alignment horizontal="center" vertical="center" wrapText="1"/>
    </xf>
    <xf numFmtId="49" fontId="18" fillId="44" borderId="308" xfId="0" applyNumberFormat="1" applyFont="1" applyFill="1" applyBorder="1" applyAlignment="1">
      <alignment horizontal="center" vertical="center" wrapText="1"/>
    </xf>
    <xf numFmtId="49" fontId="18" fillId="44" borderId="106" xfId="0" applyNumberFormat="1" applyFont="1" applyFill="1" applyBorder="1" applyAlignment="1">
      <alignment horizontal="center" vertical="center" wrapText="1"/>
    </xf>
    <xf numFmtId="0" fontId="18" fillId="15" borderId="97" xfId="0" applyFont="1" applyFill="1" applyBorder="1" applyAlignment="1">
      <alignment horizontal="center" vertical="center" wrapText="1"/>
    </xf>
    <xf numFmtId="0" fontId="18" fillId="15" borderId="98" xfId="0" applyFont="1" applyFill="1" applyBorder="1" applyAlignment="1">
      <alignment horizontal="center" vertical="center" wrapText="1"/>
    </xf>
    <xf numFmtId="0" fontId="18" fillId="15" borderId="98" xfId="0" applyFont="1" applyFill="1" applyBorder="1" applyAlignment="1">
      <alignment horizontal="center" vertical="center"/>
    </xf>
    <xf numFmtId="0" fontId="18" fillId="15" borderId="99" xfId="0" applyFont="1" applyFill="1" applyBorder="1" applyAlignment="1">
      <alignment horizontal="center" vertical="center"/>
    </xf>
    <xf numFmtId="0" fontId="54" fillId="15" borderId="99" xfId="0" applyFont="1" applyFill="1" applyBorder="1" applyAlignment="1">
      <alignment horizontal="center" vertical="center"/>
    </xf>
    <xf numFmtId="0" fontId="18" fillId="15" borderId="0" xfId="0" applyFont="1" applyFill="1" applyAlignment="1">
      <alignment vertical="center"/>
    </xf>
    <xf numFmtId="0" fontId="18" fillId="15" borderId="99" xfId="0" applyFont="1" applyFill="1" applyBorder="1" applyAlignment="1">
      <alignment vertical="center"/>
    </xf>
    <xf numFmtId="0" fontId="69" fillId="0" borderId="99" xfId="0" applyFont="1" applyBorder="1"/>
    <xf numFmtId="0" fontId="70" fillId="15" borderId="99" xfId="0" applyFont="1" applyFill="1" applyBorder="1"/>
    <xf numFmtId="0" fontId="71" fillId="0" borderId="99" xfId="0" applyFont="1" applyBorder="1"/>
    <xf numFmtId="0" fontId="72" fillId="15" borderId="0" xfId="0" applyFont="1" applyFill="1" applyAlignment="1">
      <alignment vertical="center"/>
    </xf>
    <xf numFmtId="0" fontId="54" fillId="15" borderId="68" xfId="0" applyFont="1" applyFill="1" applyBorder="1"/>
    <xf numFmtId="0" fontId="18" fillId="15" borderId="68" xfId="0" applyFont="1" applyFill="1" applyBorder="1" applyAlignment="1">
      <alignment horizontal="center" vertical="center" wrapText="1"/>
    </xf>
    <xf numFmtId="0" fontId="18" fillId="15" borderId="68" xfId="0" applyFont="1" applyFill="1" applyBorder="1" applyAlignment="1">
      <alignment horizontal="center" vertical="center"/>
    </xf>
    <xf numFmtId="0" fontId="70" fillId="15" borderId="0" xfId="0" applyFont="1" applyFill="1"/>
    <xf numFmtId="0" fontId="18" fillId="15" borderId="102" xfId="0" applyFont="1" applyFill="1" applyBorder="1" applyAlignment="1">
      <alignment horizontal="center" vertical="center" wrapText="1"/>
    </xf>
    <xf numFmtId="0" fontId="18" fillId="15" borderId="97" xfId="0" applyFont="1" applyFill="1" applyBorder="1" applyAlignment="1">
      <alignment vertical="center"/>
    </xf>
    <xf numFmtId="0" fontId="18" fillId="15" borderId="100" xfId="0" applyFont="1" applyFill="1" applyBorder="1" applyAlignment="1">
      <alignment horizontal="center" vertical="center" wrapText="1"/>
    </xf>
    <xf numFmtId="0" fontId="18" fillId="15" borderId="98" xfId="0" applyFont="1" applyFill="1" applyBorder="1" applyAlignment="1">
      <alignment vertical="center"/>
    </xf>
    <xf numFmtId="0" fontId="18" fillId="15" borderId="100" xfId="0" applyFont="1" applyFill="1" applyBorder="1" applyAlignment="1">
      <alignment horizontal="center" vertical="center"/>
    </xf>
    <xf numFmtId="0" fontId="18" fillId="15" borderId="68" xfId="0" applyFont="1" applyFill="1" applyBorder="1" applyAlignment="1">
      <alignment vertical="center"/>
    </xf>
    <xf numFmtId="0" fontId="18" fillId="15" borderId="0" xfId="0" applyFont="1" applyFill="1"/>
    <xf numFmtId="0" fontId="70" fillId="15" borderId="68" xfId="0" applyFont="1" applyFill="1" applyBorder="1"/>
    <xf numFmtId="0" fontId="54" fillId="43" borderId="306" xfId="0" applyFont="1" applyFill="1" applyBorder="1" applyAlignment="1">
      <alignment horizontal="center" vertical="center"/>
    </xf>
    <xf numFmtId="0" fontId="54" fillId="43" borderId="104" xfId="0" applyFont="1" applyFill="1" applyBorder="1" applyAlignment="1">
      <alignment horizontal="center" vertical="center"/>
    </xf>
    <xf numFmtId="49" fontId="54" fillId="43" borderId="99" xfId="0" applyNumberFormat="1" applyFont="1" applyFill="1" applyBorder="1" applyAlignment="1">
      <alignment horizontal="center" vertical="center" wrapText="1"/>
    </xf>
    <xf numFmtId="49" fontId="54" fillId="43" borderId="101" xfId="0" applyNumberFormat="1" applyFont="1" applyFill="1" applyBorder="1" applyAlignment="1">
      <alignment horizontal="center" vertical="center" wrapText="1"/>
    </xf>
    <xf numFmtId="49" fontId="54" fillId="43" borderId="307" xfId="0" applyNumberFormat="1" applyFont="1" applyFill="1" applyBorder="1" applyAlignment="1">
      <alignment horizontal="center" vertical="center" wrapText="1"/>
    </xf>
    <xf numFmtId="49" fontId="54" fillId="43" borderId="308" xfId="0" applyNumberFormat="1" applyFont="1" applyFill="1" applyBorder="1" applyAlignment="1">
      <alignment horizontal="center" vertical="center" wrapText="1"/>
    </xf>
    <xf numFmtId="49" fontId="54" fillId="43" borderId="106" xfId="0" applyNumberFormat="1" applyFont="1" applyFill="1" applyBorder="1" applyAlignment="1">
      <alignment horizontal="center" vertical="center" wrapText="1"/>
    </xf>
    <xf numFmtId="0" fontId="54" fillId="15" borderId="97" xfId="0" applyFont="1" applyFill="1" applyBorder="1" applyAlignment="1">
      <alignment horizontal="center" vertical="center" wrapText="1"/>
    </xf>
    <xf numFmtId="0" fontId="54" fillId="15" borderId="98" xfId="0" applyFont="1" applyFill="1" applyBorder="1" applyAlignment="1">
      <alignment horizontal="center" vertical="center" wrapText="1"/>
    </xf>
    <xf numFmtId="0" fontId="54" fillId="15" borderId="98" xfId="0" applyFont="1" applyFill="1" applyBorder="1" applyAlignment="1">
      <alignment horizontal="center" vertical="center"/>
    </xf>
    <xf numFmtId="0" fontId="54" fillId="15" borderId="99" xfId="0" applyFont="1" applyFill="1" applyBorder="1" applyAlignment="1">
      <alignment horizontal="center"/>
    </xf>
    <xf numFmtId="0" fontId="73" fillId="15" borderId="97" xfId="0" applyFont="1" applyFill="1" applyBorder="1"/>
    <xf numFmtId="0" fontId="74" fillId="15" borderId="99" xfId="0" applyFont="1" applyFill="1" applyBorder="1"/>
    <xf numFmtId="0" fontId="54" fillId="15" borderId="99" xfId="0" applyFont="1" applyFill="1" applyBorder="1"/>
    <xf numFmtId="0" fontId="75" fillId="15" borderId="0" xfId="0" applyFont="1" applyFill="1"/>
    <xf numFmtId="0" fontId="54" fillId="15" borderId="68" xfId="0" applyFont="1" applyFill="1" applyBorder="1" applyAlignment="1">
      <alignment horizontal="center" vertical="center" wrapText="1"/>
    </xf>
    <xf numFmtId="0" fontId="54" fillId="15" borderId="68" xfId="0" applyFont="1" applyFill="1" applyBorder="1" applyAlignment="1">
      <alignment horizontal="center" vertical="center"/>
    </xf>
    <xf numFmtId="0" fontId="54" fillId="15" borderId="0" xfId="0" applyFont="1" applyFill="1"/>
    <xf numFmtId="0" fontId="29" fillId="15" borderId="0" xfId="0" applyFont="1" applyFill="1"/>
    <xf numFmtId="0" fontId="54" fillId="15" borderId="97" xfId="0" quotePrefix="1" applyFont="1" applyFill="1" applyBorder="1" applyAlignment="1">
      <alignment horizontal="center" vertical="center" wrapText="1"/>
    </xf>
    <xf numFmtId="0" fontId="54" fillId="15" borderId="102" xfId="0" applyFont="1" applyFill="1" applyBorder="1" applyAlignment="1">
      <alignment horizontal="center" vertical="center" wrapText="1"/>
    </xf>
    <xf numFmtId="0" fontId="54" fillId="15" borderId="100" xfId="0" applyFont="1" applyFill="1" applyBorder="1" applyAlignment="1">
      <alignment horizontal="center" vertical="center" wrapText="1"/>
    </xf>
    <xf numFmtId="0" fontId="54" fillId="15" borderId="100" xfId="0" applyFont="1" applyFill="1" applyBorder="1" applyAlignment="1">
      <alignment horizontal="center" vertical="center"/>
    </xf>
    <xf numFmtId="0" fontId="73" fillId="15" borderId="106" xfId="0" applyFont="1" applyFill="1" applyBorder="1"/>
    <xf numFmtId="0" fontId="54" fillId="15" borderId="97" xfId="0" applyFont="1" applyFill="1" applyBorder="1"/>
    <xf numFmtId="0" fontId="54" fillId="15" borderId="98" xfId="0" applyFont="1" applyFill="1" applyBorder="1"/>
    <xf numFmtId="0" fontId="69" fillId="0" borderId="97" xfId="0" applyFont="1" applyBorder="1"/>
    <xf numFmtId="0" fontId="69" fillId="0" borderId="98" xfId="0" applyFont="1" applyBorder="1"/>
    <xf numFmtId="0" fontId="76" fillId="0" borderId="0" xfId="0" applyFont="1"/>
    <xf numFmtId="0" fontId="77" fillId="15" borderId="98" xfId="0" applyFont="1" applyFill="1" applyBorder="1" applyAlignment="1">
      <alignment horizontal="center" vertical="center"/>
    </xf>
    <xf numFmtId="0" fontId="77" fillId="15" borderId="99" xfId="0" applyFont="1" applyFill="1" applyBorder="1" applyAlignment="1">
      <alignment horizontal="center" vertical="center"/>
    </xf>
    <xf numFmtId="0" fontId="76" fillId="15" borderId="0" xfId="0" applyFont="1" applyFill="1"/>
    <xf numFmtId="0" fontId="18" fillId="45" borderId="306" xfId="0" applyFont="1" applyFill="1" applyBorder="1" applyAlignment="1">
      <alignment horizontal="center" vertical="center"/>
    </xf>
    <xf numFmtId="0" fontId="18" fillId="45" borderId="104" xfId="0" applyFont="1" applyFill="1" applyBorder="1" applyAlignment="1">
      <alignment horizontal="center" vertical="center"/>
    </xf>
    <xf numFmtId="49" fontId="18" fillId="45" borderId="99" xfId="0" applyNumberFormat="1" applyFont="1" applyFill="1" applyBorder="1" applyAlignment="1">
      <alignment horizontal="center" vertical="center" wrapText="1"/>
    </xf>
    <xf numFmtId="49" fontId="18" fillId="45" borderId="101" xfId="0" applyNumberFormat="1" applyFont="1" applyFill="1" applyBorder="1" applyAlignment="1">
      <alignment horizontal="center" vertical="center" wrapText="1"/>
    </xf>
    <xf numFmtId="49" fontId="18" fillId="45" borderId="307" xfId="0" applyNumberFormat="1" applyFont="1" applyFill="1" applyBorder="1" applyAlignment="1">
      <alignment horizontal="center" vertical="center" wrapText="1"/>
    </xf>
    <xf numFmtId="49" fontId="18" fillId="45" borderId="308" xfId="0" applyNumberFormat="1" applyFont="1" applyFill="1" applyBorder="1" applyAlignment="1">
      <alignment horizontal="center" vertical="center" wrapText="1"/>
    </xf>
    <xf numFmtId="49" fontId="18" fillId="45" borderId="106" xfId="0" applyNumberFormat="1" applyFont="1" applyFill="1" applyBorder="1" applyAlignment="1">
      <alignment horizontal="center" vertical="center" wrapText="1"/>
    </xf>
    <xf numFmtId="0" fontId="78" fillId="15" borderId="99" xfId="0" applyFont="1" applyFill="1" applyBorder="1"/>
    <xf numFmtId="0" fontId="18" fillId="15" borderId="99" xfId="0" applyFont="1" applyFill="1" applyBorder="1" applyAlignment="1">
      <alignment horizontal="center"/>
    </xf>
    <xf numFmtId="0" fontId="18" fillId="15" borderId="99" xfId="0" applyFont="1" applyFill="1" applyBorder="1"/>
    <xf numFmtId="0" fontId="72" fillId="15" borderId="0" xfId="0" applyFont="1" applyFill="1"/>
    <xf numFmtId="0" fontId="79" fillId="15" borderId="68" xfId="0" applyFont="1" applyFill="1" applyBorder="1"/>
    <xf numFmtId="0" fontId="71" fillId="0" borderId="0" xfId="0" applyFont="1"/>
    <xf numFmtId="0" fontId="56" fillId="15" borderId="0" xfId="0" applyFont="1" applyFill="1" applyAlignment="1">
      <alignment vertical="center"/>
    </xf>
    <xf numFmtId="0" fontId="18" fillId="15" borderId="97" xfId="0" applyFont="1" applyFill="1" applyBorder="1"/>
    <xf numFmtId="0" fontId="18" fillId="15" borderId="98" xfId="0" applyFont="1" applyFill="1" applyBorder="1"/>
    <xf numFmtId="0" fontId="56" fillId="15" borderId="97" xfId="0" applyFont="1" applyFill="1" applyBorder="1" applyAlignment="1">
      <alignment horizontal="center" vertical="center" wrapText="1"/>
    </xf>
    <xf numFmtId="0" fontId="56" fillId="15" borderId="98" xfId="0" applyFont="1" applyFill="1" applyBorder="1" applyAlignment="1">
      <alignment horizontal="center" vertical="center" wrapText="1"/>
    </xf>
    <xf numFmtId="0" fontId="56" fillId="15" borderId="98" xfId="0" applyFont="1" applyFill="1" applyBorder="1" applyAlignment="1">
      <alignment horizontal="center" vertical="center"/>
    </xf>
    <xf numFmtId="0" fontId="56" fillId="15" borderId="99" xfId="0" applyFont="1" applyFill="1" applyBorder="1" applyAlignment="1">
      <alignment horizontal="center" vertical="center"/>
    </xf>
    <xf numFmtId="0" fontId="56" fillId="15" borderId="0" xfId="0" applyFont="1" applyFill="1"/>
    <xf numFmtId="0" fontId="69" fillId="0" borderId="68" xfId="0" applyFont="1" applyBorder="1"/>
    <xf numFmtId="0" fontId="78" fillId="15" borderId="98" xfId="0" applyFont="1" applyFill="1" applyBorder="1"/>
    <xf numFmtId="0" fontId="18" fillId="15" borderId="101" xfId="0" applyFont="1" applyFill="1" applyBorder="1" applyAlignment="1">
      <alignment horizontal="center" vertical="center"/>
    </xf>
    <xf numFmtId="0" fontId="18" fillId="15" borderId="106" xfId="0" applyFont="1" applyFill="1" applyBorder="1" applyAlignment="1">
      <alignment horizontal="center" vertical="center"/>
    </xf>
    <xf numFmtId="0" fontId="80" fillId="15" borderId="99" xfId="0" applyFont="1" applyFill="1" applyBorder="1" applyAlignment="1">
      <alignment horizontal="center" vertical="center"/>
    </xf>
    <xf numFmtId="0" fontId="87" fillId="15" borderId="0" xfId="0" applyFont="1" applyFill="1" applyAlignment="1">
      <alignment vertical="center"/>
    </xf>
    <xf numFmtId="0" fontId="56" fillId="15" borderId="68" xfId="0" applyFont="1" applyFill="1" applyBorder="1" applyAlignment="1">
      <alignment horizontal="center" vertical="center" wrapText="1"/>
    </xf>
    <xf numFmtId="0" fontId="56" fillId="15" borderId="68" xfId="0" applyFont="1" applyFill="1" applyBorder="1" applyAlignment="1">
      <alignment horizontal="center" vertical="center"/>
    </xf>
    <xf numFmtId="0" fontId="79" fillId="15" borderId="0" xfId="0" applyFont="1" applyFill="1" applyAlignment="1">
      <alignment vertical="center"/>
    </xf>
    <xf numFmtId="0" fontId="79" fillId="15" borderId="0" xfId="0" applyFont="1" applyFill="1"/>
    <xf numFmtId="0" fontId="18" fillId="15" borderId="68" xfId="0" applyFont="1" applyFill="1" applyBorder="1"/>
    <xf numFmtId="0" fontId="19" fillId="0" borderId="137" xfId="0" applyFont="1" applyBorder="1" applyAlignment="1">
      <alignment horizontal="center" vertical="center"/>
    </xf>
    <xf numFmtId="0" fontId="19" fillId="0" borderId="86" xfId="0" applyFont="1" applyBorder="1" applyAlignment="1">
      <alignment horizontal="center" vertical="center"/>
    </xf>
    <xf numFmtId="0" fontId="23" fillId="19" borderId="34" xfId="0" applyFont="1" applyFill="1" applyBorder="1" applyAlignment="1">
      <alignment horizontal="center" vertical="center"/>
    </xf>
    <xf numFmtId="0" fontId="23" fillId="20" borderId="75" xfId="0" applyFont="1" applyFill="1" applyBorder="1" applyAlignment="1">
      <alignment horizontal="center" vertical="center"/>
    </xf>
    <xf numFmtId="0" fontId="19" fillId="9" borderId="85" xfId="0" applyFont="1" applyFill="1" applyBorder="1" applyAlignment="1">
      <alignment horizontal="center" vertical="center"/>
    </xf>
    <xf numFmtId="0" fontId="23" fillId="19" borderId="86" xfId="0" applyFont="1" applyFill="1" applyBorder="1" applyAlignment="1">
      <alignment horizontal="center" vertical="center"/>
    </xf>
    <xf numFmtId="0" fontId="23" fillId="21" borderId="75" xfId="0" applyFont="1" applyFill="1" applyBorder="1" applyAlignment="1">
      <alignment horizontal="center" vertical="center"/>
    </xf>
    <xf numFmtId="0" fontId="23" fillId="22" borderId="75" xfId="0" applyFont="1" applyFill="1" applyBorder="1" applyAlignment="1">
      <alignment horizontal="center" vertical="center"/>
    </xf>
    <xf numFmtId="0" fontId="19" fillId="9" borderId="75" xfId="0" applyFont="1" applyFill="1" applyBorder="1" applyAlignment="1">
      <alignment horizontal="center" vertical="center"/>
    </xf>
    <xf numFmtId="0" fontId="23" fillId="21" borderId="68" xfId="0" applyFont="1" applyFill="1" applyBorder="1" applyAlignment="1">
      <alignment horizontal="center" vertical="center"/>
    </xf>
    <xf numFmtId="0" fontId="23" fillId="20" borderId="86" xfId="0" applyFont="1" applyFill="1" applyBorder="1" applyAlignment="1">
      <alignment horizontal="center" vertical="center"/>
    </xf>
    <xf numFmtId="0" fontId="23" fillId="14" borderId="75" xfId="0" applyFont="1" applyFill="1" applyBorder="1" applyAlignment="1">
      <alignment horizontal="center" vertical="center"/>
    </xf>
    <xf numFmtId="0" fontId="23" fillId="23" borderId="75" xfId="0" applyFont="1" applyFill="1" applyBorder="1" applyAlignment="1">
      <alignment horizontal="center" vertical="center"/>
    </xf>
    <xf numFmtId="164" fontId="19" fillId="2" borderId="0" xfId="0" applyNumberFormat="1" applyFont="1" applyFill="1" applyAlignment="1">
      <alignment horizontal="center" vertical="center"/>
    </xf>
    <xf numFmtId="164" fontId="19" fillId="0" borderId="66" xfId="0" applyNumberFormat="1" applyFont="1" applyBorder="1" applyAlignment="1">
      <alignment horizontal="center" vertical="center"/>
    </xf>
    <xf numFmtId="164" fontId="19" fillId="0" borderId="85" xfId="0" applyNumberFormat="1" applyFont="1" applyBorder="1" applyAlignment="1">
      <alignment horizontal="center" vertical="center"/>
    </xf>
    <xf numFmtId="0" fontId="19" fillId="2" borderId="52" xfId="0" applyFont="1" applyFill="1" applyBorder="1" applyAlignment="1">
      <alignment horizontal="center" vertical="center"/>
    </xf>
    <xf numFmtId="0" fontId="19" fillId="2" borderId="50" xfId="0" applyFont="1" applyFill="1" applyBorder="1" applyAlignment="1">
      <alignment vertical="center"/>
    </xf>
    <xf numFmtId="164" fontId="19" fillId="2" borderId="51" xfId="0" applyNumberFormat="1" applyFont="1" applyFill="1" applyBorder="1" applyAlignment="1">
      <alignment horizontal="center" vertical="center"/>
    </xf>
    <xf numFmtId="49" fontId="19" fillId="2" borderId="52" xfId="0" applyNumberFormat="1" applyFont="1" applyFill="1" applyBorder="1" applyAlignment="1">
      <alignment horizontal="center" vertical="center"/>
    </xf>
    <xf numFmtId="49" fontId="19" fillId="2" borderId="50" xfId="0" applyNumberFormat="1" applyFont="1" applyFill="1" applyBorder="1" applyAlignment="1">
      <alignment horizontal="center" vertical="center"/>
    </xf>
    <xf numFmtId="49" fontId="19" fillId="10" borderId="51" xfId="0" applyNumberFormat="1" applyFont="1" applyFill="1" applyBorder="1" applyAlignment="1">
      <alignment horizontal="center" vertical="center"/>
    </xf>
    <xf numFmtId="49" fontId="19" fillId="11" borderId="35" xfId="0" applyNumberFormat="1" applyFont="1" applyFill="1" applyBorder="1" applyAlignment="1">
      <alignment horizontal="center" vertical="center"/>
    </xf>
    <xf numFmtId="164" fontId="19" fillId="11" borderId="34" xfId="0" applyNumberFormat="1" applyFont="1" applyFill="1" applyBorder="1" applyAlignment="1">
      <alignment horizontal="center" vertical="center"/>
    </xf>
    <xf numFmtId="0" fontId="19" fillId="11" borderId="53" xfId="0" applyFont="1" applyFill="1" applyBorder="1" applyAlignment="1">
      <alignment horizontal="center" vertical="center"/>
    </xf>
    <xf numFmtId="0" fontId="19" fillId="11" borderId="51" xfId="0" applyFont="1" applyFill="1" applyBorder="1" applyAlignment="1">
      <alignment horizontal="center" vertical="center"/>
    </xf>
    <xf numFmtId="49" fontId="19" fillId="0" borderId="52" xfId="0" applyNumberFormat="1" applyFont="1" applyBorder="1" applyAlignment="1">
      <alignment horizontal="center" vertical="center"/>
    </xf>
    <xf numFmtId="164" fontId="19" fillId="0" borderId="88" xfId="0" applyNumberFormat="1" applyFont="1" applyBorder="1" applyAlignment="1">
      <alignment horizontal="center" vertical="center"/>
    </xf>
    <xf numFmtId="0" fontId="19" fillId="0" borderId="90" xfId="0" applyFont="1" applyBorder="1" applyAlignment="1">
      <alignment vertical="center"/>
    </xf>
    <xf numFmtId="164" fontId="19" fillId="0" borderId="89" xfId="0" applyNumberFormat="1" applyFont="1" applyBorder="1" applyAlignment="1">
      <alignment horizontal="center" vertical="center"/>
    </xf>
    <xf numFmtId="0" fontId="19" fillId="2" borderId="51" xfId="0" applyFont="1" applyFill="1" applyBorder="1" applyAlignment="1">
      <alignment vertical="center"/>
    </xf>
    <xf numFmtId="164" fontId="19" fillId="10" borderId="51" xfId="0" applyNumberFormat="1" applyFont="1" applyFill="1" applyBorder="1" applyAlignment="1">
      <alignment horizontal="center" vertical="center"/>
    </xf>
    <xf numFmtId="0" fontId="19" fillId="11" borderId="50" xfId="0" applyFont="1" applyFill="1" applyBorder="1" applyAlignment="1">
      <alignment horizontal="center" vertical="center"/>
    </xf>
    <xf numFmtId="0" fontId="19" fillId="0" borderId="34" xfId="0" applyFont="1" applyBorder="1" applyAlignment="1">
      <alignment horizontal="right" vertical="center"/>
    </xf>
    <xf numFmtId="0" fontId="19" fillId="0" borderId="51" xfId="0" applyFont="1" applyBorder="1" applyAlignment="1">
      <alignment horizontal="right" vertical="center"/>
    </xf>
    <xf numFmtId="164" fontId="19" fillId="0" borderId="80" xfId="0" applyNumberFormat="1" applyFont="1" applyBorder="1" applyAlignment="1">
      <alignment horizontal="center" vertical="center"/>
    </xf>
    <xf numFmtId="0" fontId="19" fillId="13" borderId="13" xfId="0" applyFont="1" applyFill="1" applyBorder="1" applyAlignment="1">
      <alignment horizontal="center" vertical="center"/>
    </xf>
    <xf numFmtId="0" fontId="19" fillId="13" borderId="52" xfId="0" applyFont="1" applyFill="1" applyBorder="1" applyAlignment="1">
      <alignment horizontal="center" vertical="center"/>
    </xf>
    <xf numFmtId="164" fontId="19" fillId="13" borderId="51" xfId="0" applyNumberFormat="1" applyFont="1" applyFill="1" applyBorder="1" applyAlignment="1">
      <alignment horizontal="center" vertical="center"/>
    </xf>
    <xf numFmtId="0" fontId="19" fillId="13" borderId="51" xfId="0" applyFont="1" applyFill="1" applyBorder="1" applyAlignment="1">
      <alignment horizontal="center" vertical="center"/>
    </xf>
    <xf numFmtId="0" fontId="19" fillId="13" borderId="52" xfId="0" applyFont="1" applyFill="1" applyBorder="1" applyAlignment="1">
      <alignment horizontal="left" vertical="center"/>
    </xf>
    <xf numFmtId="0" fontId="19" fillId="14" borderId="51" xfId="0" applyFont="1" applyFill="1" applyBorder="1" applyAlignment="1">
      <alignment vertical="center"/>
    </xf>
    <xf numFmtId="49" fontId="19" fillId="10" borderId="34" xfId="0" applyNumberFormat="1" applyFont="1" applyFill="1" applyBorder="1" applyAlignment="1">
      <alignment horizontal="center" vertical="center"/>
    </xf>
    <xf numFmtId="164" fontId="19" fillId="10" borderId="34" xfId="0" applyNumberFormat="1" applyFont="1" applyFill="1" applyBorder="1" applyAlignment="1">
      <alignment horizontal="center" vertical="center"/>
    </xf>
    <xf numFmtId="164" fontId="19" fillId="0" borderId="52" xfId="0" applyNumberFormat="1" applyFont="1" applyBorder="1" applyAlignment="1">
      <alignment horizontal="left" vertical="center"/>
    </xf>
    <xf numFmtId="164" fontId="19" fillId="11" borderId="50" xfId="0" applyNumberFormat="1" applyFont="1" applyFill="1" applyBorder="1" applyAlignment="1">
      <alignment horizontal="center" vertical="center"/>
    </xf>
    <xf numFmtId="164" fontId="19" fillId="11" borderId="51" xfId="0" applyNumberFormat="1" applyFont="1" applyFill="1" applyBorder="1" applyAlignment="1">
      <alignment horizontal="center" vertical="center"/>
    </xf>
    <xf numFmtId="164" fontId="23" fillId="0" borderId="0" xfId="0" applyNumberFormat="1" applyFont="1" applyAlignment="1">
      <alignment horizontal="center" vertical="center"/>
    </xf>
    <xf numFmtId="0" fontId="19" fillId="11" borderId="35" xfId="0" applyFont="1" applyFill="1" applyBorder="1" applyAlignment="1">
      <alignment horizontal="center" vertical="center"/>
    </xf>
    <xf numFmtId="0" fontId="19" fillId="11" borderId="34" xfId="0" applyFont="1" applyFill="1" applyBorder="1" applyAlignment="1">
      <alignment horizontal="center" vertical="center"/>
    </xf>
    <xf numFmtId="49" fontId="19" fillId="2" borderId="34" xfId="0" applyNumberFormat="1" applyFont="1" applyFill="1" applyBorder="1" applyAlignment="1">
      <alignment horizontal="center" vertical="center"/>
    </xf>
    <xf numFmtId="49" fontId="19" fillId="2" borderId="37" xfId="0" applyNumberFormat="1" applyFont="1" applyFill="1" applyBorder="1" applyAlignment="1">
      <alignment horizontal="center" vertical="center"/>
    </xf>
    <xf numFmtId="49" fontId="19" fillId="2" borderId="80" xfId="0" applyNumberFormat="1" applyFont="1" applyFill="1" applyBorder="1" applyAlignment="1">
      <alignment horizontal="center" vertical="center"/>
    </xf>
    <xf numFmtId="164" fontId="19" fillId="11" borderId="13" xfId="0" applyNumberFormat="1" applyFont="1" applyFill="1" applyBorder="1" applyAlignment="1">
      <alignment horizontal="center" vertical="center"/>
    </xf>
    <xf numFmtId="0" fontId="19" fillId="14" borderId="84" xfId="0" applyFont="1" applyFill="1" applyBorder="1" applyAlignment="1">
      <alignment horizontal="center" vertical="center"/>
    </xf>
    <xf numFmtId="0" fontId="23" fillId="14" borderId="85" xfId="0" applyFont="1" applyFill="1" applyBorder="1" applyAlignment="1">
      <alignment horizontal="center" vertical="center"/>
    </xf>
    <xf numFmtId="0" fontId="19" fillId="12" borderId="84" xfId="0" applyFont="1" applyFill="1" applyBorder="1" applyAlignment="1">
      <alignment horizontal="center" vertical="center"/>
    </xf>
    <xf numFmtId="0" fontId="19" fillId="12" borderId="71" xfId="0" applyFont="1" applyFill="1" applyBorder="1" applyAlignment="1">
      <alignment horizontal="center" vertical="center"/>
    </xf>
    <xf numFmtId="0" fontId="19" fillId="12" borderId="34" xfId="0" applyFont="1" applyFill="1" applyBorder="1" applyAlignment="1">
      <alignment horizontal="center" vertical="center"/>
    </xf>
    <xf numFmtId="0" fontId="30" fillId="0" borderId="34" xfId="0" applyFont="1" applyBorder="1" applyAlignment="1">
      <alignment horizontal="left" vertical="center"/>
    </xf>
    <xf numFmtId="0" fontId="30" fillId="0" borderId="51" xfId="0" applyFont="1" applyBorder="1" applyAlignment="1">
      <alignment horizontal="left" vertical="center"/>
    </xf>
    <xf numFmtId="0" fontId="19" fillId="0" borderId="68" xfId="0" applyFont="1" applyBorder="1" applyAlignment="1">
      <alignment vertical="center"/>
    </xf>
    <xf numFmtId="0" fontId="19" fillId="2" borderId="87" xfId="0" applyFont="1" applyFill="1" applyBorder="1" applyAlignment="1">
      <alignment horizontal="left" vertical="center"/>
    </xf>
    <xf numFmtId="0" fontId="30" fillId="0" borderId="52" xfId="0" applyFont="1" applyBorder="1" applyAlignment="1">
      <alignment horizontal="left" vertical="center"/>
    </xf>
    <xf numFmtId="1" fontId="19" fillId="0" borderId="13" xfId="0" applyNumberFormat="1" applyFont="1" applyBorder="1" applyAlignment="1">
      <alignment horizontal="center" vertical="center"/>
    </xf>
    <xf numFmtId="0" fontId="19" fillId="2" borderId="91" xfId="0" applyFont="1" applyFill="1" applyBorder="1" applyAlignment="1">
      <alignment horizontal="left" vertical="center"/>
    </xf>
    <xf numFmtId="0" fontId="19" fillId="2" borderId="94" xfId="0" applyFont="1" applyFill="1" applyBorder="1" applyAlignment="1">
      <alignment horizontal="left" vertical="center"/>
    </xf>
    <xf numFmtId="1" fontId="19" fillId="0" borderId="50" xfId="0" applyNumberFormat="1" applyFont="1" applyBorder="1" applyAlignment="1">
      <alignment horizontal="center" vertical="center"/>
    </xf>
    <xf numFmtId="164" fontId="19" fillId="2" borderId="52" xfId="0" applyNumberFormat="1" applyFont="1" applyFill="1" applyBorder="1" applyAlignment="1">
      <alignment horizontal="left" vertical="center"/>
    </xf>
    <xf numFmtId="164" fontId="19" fillId="2" borderId="51" xfId="0" applyNumberFormat="1" applyFont="1" applyFill="1" applyBorder="1" applyAlignment="1">
      <alignment horizontal="left" vertical="center"/>
    </xf>
    <xf numFmtId="49" fontId="19" fillId="2" borderId="0" xfId="0" applyNumberFormat="1" applyFont="1" applyFill="1" applyAlignment="1">
      <alignment horizontal="center" vertical="center"/>
    </xf>
    <xf numFmtId="164" fontId="19" fillId="2" borderId="0" xfId="0" applyNumberFormat="1" applyFont="1" applyFill="1" applyAlignment="1">
      <alignment horizontal="left" vertical="center"/>
    </xf>
    <xf numFmtId="1" fontId="23" fillId="2" borderId="0" xfId="0" applyNumberFormat="1" applyFont="1" applyFill="1" applyAlignment="1">
      <alignment horizontal="center" vertical="center"/>
    </xf>
    <xf numFmtId="164" fontId="19" fillId="2" borderId="0" xfId="0" applyNumberFormat="1" applyFont="1" applyFill="1" applyAlignment="1">
      <alignment vertical="center"/>
    </xf>
    <xf numFmtId="0" fontId="19" fillId="0" borderId="35" xfId="0" applyFont="1" applyBorder="1" applyAlignment="1">
      <alignment horizontal="left" vertical="center"/>
    </xf>
    <xf numFmtId="0" fontId="19" fillId="26" borderId="34" xfId="0" applyFont="1" applyFill="1" applyBorder="1" applyAlignment="1">
      <alignment horizontal="center" vertical="center"/>
    </xf>
    <xf numFmtId="0" fontId="23" fillId="0" borderId="34" xfId="0" applyFont="1" applyBorder="1" applyAlignment="1">
      <alignment horizontal="center" vertical="center"/>
    </xf>
    <xf numFmtId="0" fontId="19" fillId="26" borderId="75" xfId="0" applyFont="1" applyFill="1" applyBorder="1" applyAlignment="1">
      <alignment horizontal="center" vertical="center"/>
    </xf>
    <xf numFmtId="0" fontId="23" fillId="0" borderId="75" xfId="0" applyFont="1" applyBorder="1" applyAlignment="1">
      <alignment horizontal="center" vertical="center"/>
    </xf>
    <xf numFmtId="0" fontId="19" fillId="26" borderId="85" xfId="0" applyFont="1" applyFill="1" applyBorder="1" applyAlignment="1">
      <alignment horizontal="center" vertical="center"/>
    </xf>
    <xf numFmtId="0" fontId="19" fillId="2" borderId="73" xfId="0" applyFont="1" applyFill="1" applyBorder="1" applyAlignment="1">
      <alignment horizontal="left" vertical="center"/>
    </xf>
    <xf numFmtId="0" fontId="19" fillId="26" borderId="73" xfId="0" applyFont="1" applyFill="1" applyBorder="1" applyAlignment="1">
      <alignment horizontal="center" vertical="center"/>
    </xf>
    <xf numFmtId="0" fontId="19" fillId="12" borderId="73" xfId="0" applyFont="1" applyFill="1" applyBorder="1" applyAlignment="1">
      <alignment horizontal="center" vertical="center"/>
    </xf>
    <xf numFmtId="0" fontId="23" fillId="0" borderId="73" xfId="0" applyFont="1" applyBorder="1" applyAlignment="1">
      <alignment horizontal="center" vertical="center"/>
    </xf>
    <xf numFmtId="164" fontId="19" fillId="0" borderId="107" xfId="0" applyNumberFormat="1" applyFont="1" applyBorder="1" applyAlignment="1">
      <alignment horizontal="center" vertical="center"/>
    </xf>
    <xf numFmtId="0" fontId="19" fillId="12" borderId="51" xfId="0" applyFont="1" applyFill="1" applyBorder="1" applyAlignment="1">
      <alignment horizontal="center" vertical="center"/>
    </xf>
    <xf numFmtId="0" fontId="23" fillId="0" borderId="51" xfId="0" applyFont="1" applyBorder="1" applyAlignment="1">
      <alignment horizontal="center" vertical="center"/>
    </xf>
    <xf numFmtId="164" fontId="19" fillId="0" borderId="108" xfId="0" applyNumberFormat="1" applyFont="1" applyBorder="1" applyAlignment="1">
      <alignment horizontal="center" vertical="center"/>
    </xf>
    <xf numFmtId="0" fontId="19" fillId="26" borderId="51" xfId="0" applyFont="1" applyFill="1" applyBorder="1" applyAlignment="1">
      <alignment horizontal="center" vertical="center"/>
    </xf>
    <xf numFmtId="0" fontId="19" fillId="2" borderId="79" xfId="0" applyFont="1" applyFill="1" applyBorder="1" applyAlignment="1">
      <alignment horizontal="left" vertical="center"/>
    </xf>
    <xf numFmtId="0" fontId="19" fillId="2" borderId="80" xfId="0" applyFont="1" applyFill="1" applyBorder="1" applyAlignment="1">
      <alignment horizontal="left" vertical="center"/>
    </xf>
    <xf numFmtId="1" fontId="19" fillId="0" borderId="71" xfId="0" applyNumberFormat="1" applyFont="1" applyBorder="1" applyAlignment="1">
      <alignment horizontal="center" vertical="center"/>
    </xf>
    <xf numFmtId="1" fontId="19" fillId="0" borderId="84" xfId="0" applyNumberFormat="1" applyFont="1" applyBorder="1" applyAlignment="1">
      <alignment horizontal="center" vertical="center"/>
    </xf>
    <xf numFmtId="164" fontId="19" fillId="2" borderId="68" xfId="0" applyNumberFormat="1" applyFont="1" applyFill="1" applyBorder="1" applyAlignment="1">
      <alignment horizontal="left" vertical="center"/>
    </xf>
    <xf numFmtId="164" fontId="19" fillId="2" borderId="75" xfId="0" applyNumberFormat="1" applyFont="1" applyFill="1" applyBorder="1" applyAlignment="1">
      <alignment horizontal="left" vertical="center"/>
    </xf>
    <xf numFmtId="0" fontId="23" fillId="0" borderId="71" xfId="0" applyFont="1" applyBorder="1" applyAlignment="1">
      <alignment horizontal="center" vertical="center"/>
    </xf>
    <xf numFmtId="164" fontId="19" fillId="2" borderId="86" xfId="0" applyNumberFormat="1" applyFont="1" applyFill="1" applyBorder="1" applyAlignment="1">
      <alignment horizontal="left" vertical="center"/>
    </xf>
    <xf numFmtId="164" fontId="19" fillId="2" borderId="85" xfId="0" applyNumberFormat="1" applyFont="1" applyFill="1" applyBorder="1" applyAlignment="1">
      <alignment horizontal="left" vertical="center"/>
    </xf>
    <xf numFmtId="0" fontId="19" fillId="26" borderId="84" xfId="0" applyFont="1" applyFill="1" applyBorder="1" applyAlignment="1">
      <alignment horizontal="center" vertical="center"/>
    </xf>
    <xf numFmtId="0" fontId="24" fillId="0" borderId="85" xfId="0" applyFont="1" applyBorder="1" applyAlignment="1">
      <alignment horizontal="left" vertical="center"/>
    </xf>
    <xf numFmtId="0" fontId="19" fillId="2" borderId="0" xfId="0" applyFont="1" applyFill="1" applyAlignment="1">
      <alignment vertical="center"/>
    </xf>
    <xf numFmtId="2" fontId="19" fillId="0" borderId="68" xfId="0" applyNumberFormat="1" applyFont="1" applyBorder="1" applyAlignment="1">
      <alignment horizontal="center" vertical="center"/>
    </xf>
    <xf numFmtId="49" fontId="19" fillId="2" borderId="35" xfId="0" applyNumberFormat="1" applyFont="1" applyFill="1" applyBorder="1" applyAlignment="1">
      <alignment horizontal="center" vertical="center"/>
    </xf>
    <xf numFmtId="49" fontId="19" fillId="2" borderId="13" xfId="0" applyNumberFormat="1" applyFont="1" applyFill="1" applyBorder="1" applyAlignment="1">
      <alignment horizontal="left" vertical="center"/>
    </xf>
    <xf numFmtId="49" fontId="19" fillId="0" borderId="75" xfId="0" applyNumberFormat="1" applyFont="1" applyBorder="1" applyAlignment="1">
      <alignment horizontal="center" vertical="center"/>
    </xf>
    <xf numFmtId="49" fontId="19" fillId="2" borderId="74" xfId="0" applyNumberFormat="1" applyFont="1" applyFill="1" applyBorder="1" applyAlignment="1">
      <alignment horizontal="center" vertical="center"/>
    </xf>
    <xf numFmtId="49" fontId="19" fillId="2" borderId="87" xfId="0" applyNumberFormat="1" applyFont="1" applyFill="1" applyBorder="1" applyAlignment="1">
      <alignment horizontal="center" vertical="center"/>
    </xf>
    <xf numFmtId="49" fontId="19" fillId="2" borderId="84" xfId="0" applyNumberFormat="1" applyFont="1" applyFill="1" applyBorder="1" applyAlignment="1">
      <alignment vertical="center"/>
    </xf>
    <xf numFmtId="49" fontId="19" fillId="2" borderId="86" xfId="0" applyNumberFormat="1" applyFont="1" applyFill="1" applyBorder="1" applyAlignment="1">
      <alignment horizontal="center" vertical="center"/>
    </xf>
    <xf numFmtId="0" fontId="19" fillId="2" borderId="74" xfId="0" applyFont="1" applyFill="1" applyBorder="1" applyAlignment="1">
      <alignment horizontal="center" vertical="center"/>
    </xf>
    <xf numFmtId="164" fontId="19" fillId="2" borderId="71" xfId="0" applyNumberFormat="1" applyFont="1" applyFill="1" applyBorder="1" applyAlignment="1">
      <alignment horizontal="center" vertical="center"/>
    </xf>
    <xf numFmtId="0" fontId="19" fillId="2" borderId="13" xfId="0" applyFont="1" applyFill="1" applyBorder="1" applyAlignment="1">
      <alignment vertical="center"/>
    </xf>
    <xf numFmtId="0" fontId="19" fillId="0" borderId="53" xfId="0" applyFont="1" applyBorder="1" applyAlignment="1">
      <alignment horizontal="left" vertical="center"/>
    </xf>
    <xf numFmtId="49" fontId="19" fillId="2" borderId="13" xfId="0" applyNumberFormat="1" applyFont="1" applyFill="1" applyBorder="1" applyAlignment="1">
      <alignment vertical="center"/>
    </xf>
    <xf numFmtId="49" fontId="19" fillId="2" borderId="71" xfId="0" applyNumberFormat="1" applyFont="1" applyFill="1" applyBorder="1" applyAlignment="1">
      <alignment vertical="center"/>
    </xf>
    <xf numFmtId="0" fontId="19" fillId="25" borderId="75" xfId="0" applyFont="1" applyFill="1" applyBorder="1" applyAlignment="1">
      <alignment horizontal="center" vertical="center"/>
    </xf>
    <xf numFmtId="49" fontId="19" fillId="12" borderId="85" xfId="0" applyNumberFormat="1" applyFont="1" applyFill="1" applyBorder="1" applyAlignment="1">
      <alignment horizontal="center" vertical="center"/>
    </xf>
    <xf numFmtId="0" fontId="23" fillId="0" borderId="68" xfId="0" applyFont="1" applyBorder="1" applyAlignment="1">
      <alignment horizontal="center" vertical="center"/>
    </xf>
    <xf numFmtId="0" fontId="19" fillId="2" borderId="35" xfId="0" applyFont="1" applyFill="1" applyBorder="1" applyAlignment="1">
      <alignment horizontal="left" vertical="center"/>
    </xf>
    <xf numFmtId="164" fontId="19" fillId="2" borderId="35" xfId="0" applyNumberFormat="1" applyFont="1" applyFill="1" applyBorder="1" applyAlignment="1">
      <alignment horizontal="left" vertical="center"/>
    </xf>
    <xf numFmtId="164" fontId="19" fillId="0" borderId="35" xfId="0" applyNumberFormat="1" applyFont="1" applyBorder="1" applyAlignment="1">
      <alignment horizontal="left" vertical="center"/>
    </xf>
    <xf numFmtId="2" fontId="19" fillId="0" borderId="52" xfId="0" applyNumberFormat="1" applyFont="1" applyBorder="1" applyAlignment="1">
      <alignment horizontal="center" vertical="center"/>
    </xf>
    <xf numFmtId="164" fontId="19" fillId="0" borderId="53" xfId="0" applyNumberFormat="1" applyFont="1" applyBorder="1" applyAlignment="1">
      <alignment horizontal="left" vertical="center"/>
    </xf>
    <xf numFmtId="0" fontId="23" fillId="0" borderId="52" xfId="0" applyFont="1" applyBorder="1" applyAlignment="1">
      <alignment horizontal="center" vertical="center"/>
    </xf>
    <xf numFmtId="0" fontId="19" fillId="2" borderId="35" xfId="0" applyFont="1" applyFill="1" applyBorder="1" applyAlignment="1">
      <alignment horizontal="center" vertical="center"/>
    </xf>
    <xf numFmtId="164" fontId="19" fillId="2" borderId="13" xfId="0" applyNumberFormat="1" applyFont="1" applyFill="1" applyBorder="1" applyAlignment="1">
      <alignment horizontal="center" vertical="center"/>
    </xf>
    <xf numFmtId="0" fontId="19" fillId="2" borderId="53" xfId="0" applyFont="1" applyFill="1" applyBorder="1" applyAlignment="1">
      <alignment horizontal="center" vertical="center"/>
    </xf>
    <xf numFmtId="49" fontId="19" fillId="0" borderId="0" xfId="0" applyNumberFormat="1" applyFont="1" applyAlignment="1">
      <alignment horizontal="left" vertical="center"/>
    </xf>
    <xf numFmtId="2" fontId="19" fillId="0" borderId="0" xfId="0" applyNumberFormat="1" applyFont="1" applyAlignment="1">
      <alignment horizontal="left" vertical="center"/>
    </xf>
    <xf numFmtId="0" fontId="19" fillId="2" borderId="50" xfId="0" applyFont="1" applyFill="1" applyBorder="1" applyAlignment="1">
      <alignment horizontal="left" vertical="center"/>
    </xf>
    <xf numFmtId="0" fontId="19" fillId="0" borderId="49" xfId="0" applyFont="1" applyBorder="1" applyAlignment="1">
      <alignment horizontal="center" vertical="center"/>
    </xf>
    <xf numFmtId="0" fontId="19" fillId="0" borderId="49" xfId="0" applyFont="1" applyBorder="1" applyAlignment="1">
      <alignment horizontal="left" vertical="center"/>
    </xf>
    <xf numFmtId="49" fontId="19" fillId="0" borderId="25" xfId="0" applyNumberFormat="1" applyFont="1" applyBorder="1" applyAlignment="1">
      <alignment horizontal="center" vertical="center"/>
    </xf>
    <xf numFmtId="49" fontId="19" fillId="0" borderId="23" xfId="0" applyNumberFormat="1" applyFont="1" applyBorder="1" applyAlignment="1">
      <alignment horizontal="center" vertical="center"/>
    </xf>
    <xf numFmtId="0" fontId="19" fillId="2" borderId="25" xfId="0" applyFont="1" applyFill="1" applyBorder="1" applyAlignment="1">
      <alignment horizontal="left" vertical="center"/>
    </xf>
    <xf numFmtId="0" fontId="19" fillId="2" borderId="49" xfId="0" applyFont="1" applyFill="1" applyBorder="1" applyAlignment="1">
      <alignment horizontal="left" vertical="center"/>
    </xf>
    <xf numFmtId="0" fontId="19" fillId="0" borderId="60" xfId="0" applyFont="1" applyBorder="1" applyAlignment="1">
      <alignment vertical="center"/>
    </xf>
    <xf numFmtId="49" fontId="19" fillId="0" borderId="76" xfId="0" applyNumberFormat="1" applyFont="1" applyBorder="1" applyAlignment="1">
      <alignment horizontal="center" vertical="center"/>
    </xf>
    <xf numFmtId="0" fontId="19" fillId="2" borderId="60" xfId="0" applyFont="1" applyFill="1" applyBorder="1" applyAlignment="1">
      <alignment horizontal="center" vertical="center"/>
    </xf>
    <xf numFmtId="0" fontId="19" fillId="2" borderId="76" xfId="0" applyFont="1" applyFill="1" applyBorder="1" applyAlignment="1">
      <alignment horizontal="left" vertical="center"/>
    </xf>
    <xf numFmtId="0" fontId="19" fillId="2" borderId="60" xfId="0" applyFont="1" applyFill="1" applyBorder="1" applyAlignment="1">
      <alignment horizontal="left" vertical="center"/>
    </xf>
    <xf numFmtId="0" fontId="19" fillId="10" borderId="60" xfId="0" applyFont="1" applyFill="1" applyBorder="1" applyAlignment="1">
      <alignment horizontal="center" vertical="center"/>
    </xf>
    <xf numFmtId="0" fontId="23" fillId="2" borderId="60" xfId="0" applyFont="1" applyFill="1" applyBorder="1" applyAlignment="1">
      <alignment horizontal="center" vertical="center"/>
    </xf>
    <xf numFmtId="0" fontId="19" fillId="0" borderId="62" xfId="0" applyFont="1" applyBorder="1" applyAlignment="1">
      <alignment horizontal="left" vertical="center"/>
    </xf>
    <xf numFmtId="0" fontId="19" fillId="2" borderId="54" xfId="0" applyFont="1" applyFill="1" applyBorder="1" applyAlignment="1">
      <alignment horizontal="left" vertical="center"/>
    </xf>
    <xf numFmtId="0" fontId="21" fillId="2" borderId="0" xfId="0" applyFont="1" applyFill="1" applyAlignment="1">
      <alignment horizontal="left" vertical="center"/>
    </xf>
    <xf numFmtId="0" fontId="19" fillId="9" borderId="34" xfId="0" applyFont="1" applyFill="1" applyBorder="1" applyAlignment="1">
      <alignment horizontal="center" vertical="center"/>
    </xf>
    <xf numFmtId="0" fontId="19" fillId="9" borderId="51" xfId="0" applyFont="1" applyFill="1" applyBorder="1" applyAlignment="1">
      <alignment horizontal="center" vertical="center"/>
    </xf>
    <xf numFmtId="49" fontId="19" fillId="0" borderId="85" xfId="0" applyNumberFormat="1" applyFont="1" applyBorder="1" applyAlignment="1">
      <alignment horizontal="center" vertical="center"/>
    </xf>
    <xf numFmtId="0" fontId="19" fillId="2" borderId="0" xfId="0" applyFont="1" applyFill="1" applyAlignment="1">
      <alignment horizontal="right" vertical="center"/>
    </xf>
    <xf numFmtId="0" fontId="23" fillId="2" borderId="0" xfId="0" applyFont="1" applyFill="1" applyAlignment="1">
      <alignment vertical="center"/>
    </xf>
    <xf numFmtId="0" fontId="19" fillId="11" borderId="34" xfId="0" applyFont="1" applyFill="1" applyBorder="1" applyAlignment="1">
      <alignment vertical="center"/>
    </xf>
    <xf numFmtId="0" fontId="19" fillId="2" borderId="34" xfId="0" applyFont="1" applyFill="1" applyBorder="1" applyAlignment="1">
      <alignment horizontal="right" vertical="center"/>
    </xf>
    <xf numFmtId="0" fontId="23" fillId="2" borderId="34" xfId="0" applyFont="1" applyFill="1" applyBorder="1" applyAlignment="1">
      <alignment horizontal="right" vertical="center"/>
    </xf>
    <xf numFmtId="0" fontId="23" fillId="2" borderId="34" xfId="0" applyFont="1" applyFill="1" applyBorder="1" applyAlignment="1">
      <alignment vertical="center"/>
    </xf>
    <xf numFmtId="0" fontId="19" fillId="11" borderId="51" xfId="0" applyFont="1" applyFill="1" applyBorder="1" applyAlignment="1">
      <alignment vertical="center"/>
    </xf>
    <xf numFmtId="0" fontId="23" fillId="2" borderId="51" xfId="0" applyFont="1" applyFill="1" applyBorder="1" applyAlignment="1">
      <alignment vertical="center"/>
    </xf>
    <xf numFmtId="0" fontId="19" fillId="2" borderId="52" xfId="0" applyFont="1" applyFill="1" applyBorder="1" applyAlignment="1">
      <alignment vertical="center"/>
    </xf>
    <xf numFmtId="0" fontId="19" fillId="2" borderId="68" xfId="0" applyFont="1" applyFill="1" applyBorder="1" applyAlignment="1">
      <alignment horizontal="right" vertical="center"/>
    </xf>
    <xf numFmtId="0" fontId="19" fillId="0" borderId="75" xfId="0" applyFont="1" applyBorder="1" applyAlignment="1">
      <alignment horizontal="right" vertical="center"/>
    </xf>
    <xf numFmtId="0" fontId="19" fillId="2" borderId="66" xfId="0" applyFont="1" applyFill="1" applyBorder="1" applyAlignment="1">
      <alignment horizontal="center" vertical="center"/>
    </xf>
    <xf numFmtId="0" fontId="19" fillId="2" borderId="37" xfId="0" applyFont="1" applyFill="1" applyBorder="1" applyAlignment="1">
      <alignment vertical="center" shrinkToFit="1"/>
    </xf>
    <xf numFmtId="164" fontId="19" fillId="2" borderId="66" xfId="0" applyNumberFormat="1" applyFont="1" applyFill="1" applyBorder="1" applyAlignment="1">
      <alignment horizontal="center" vertical="center"/>
    </xf>
    <xf numFmtId="0" fontId="19" fillId="2" borderId="61" xfId="0" applyFont="1" applyFill="1" applyBorder="1" applyAlignment="1">
      <alignment horizontal="center" vertical="center"/>
    </xf>
    <xf numFmtId="0" fontId="19" fillId="2" borderId="56" xfId="0" applyFont="1" applyFill="1" applyBorder="1" applyAlignment="1">
      <alignment vertical="center" shrinkToFit="1"/>
    </xf>
    <xf numFmtId="164" fontId="19" fillId="2" borderId="61" xfId="0" applyNumberFormat="1" applyFont="1" applyFill="1" applyBorder="1" applyAlignment="1">
      <alignment horizontal="center" vertical="center"/>
    </xf>
    <xf numFmtId="0" fontId="19" fillId="2" borderId="56" xfId="0" applyFont="1" applyFill="1" applyBorder="1" applyAlignment="1">
      <alignment horizontal="center" vertical="center"/>
    </xf>
    <xf numFmtId="49" fontId="19" fillId="2" borderId="56" xfId="0" applyNumberFormat="1" applyFont="1" applyFill="1" applyBorder="1" applyAlignment="1">
      <alignment horizontal="center" vertical="center"/>
    </xf>
    <xf numFmtId="0" fontId="19" fillId="2" borderId="82" xfId="0" applyFont="1" applyFill="1" applyBorder="1" applyAlignment="1">
      <alignment horizontal="center" vertical="center"/>
    </xf>
    <xf numFmtId="0" fontId="19" fillId="2" borderId="77" xfId="0" applyFont="1" applyFill="1" applyBorder="1" applyAlignment="1">
      <alignment vertical="center" shrinkToFit="1"/>
    </xf>
    <xf numFmtId="164" fontId="19" fillId="2" borderId="82" xfId="0" applyNumberFormat="1" applyFont="1" applyFill="1" applyBorder="1" applyAlignment="1">
      <alignment horizontal="center" vertical="center"/>
    </xf>
    <xf numFmtId="0" fontId="19" fillId="2" borderId="77" xfId="0" applyFont="1" applyFill="1" applyBorder="1" applyAlignment="1">
      <alignment horizontal="center" vertical="center"/>
    </xf>
    <xf numFmtId="49" fontId="19" fillId="2" borderId="77" xfId="0" applyNumberFormat="1" applyFont="1" applyFill="1" applyBorder="1" applyAlignment="1">
      <alignment horizontal="center" vertical="center"/>
    </xf>
    <xf numFmtId="0" fontId="19" fillId="2" borderId="76" xfId="0" applyFont="1" applyFill="1" applyBorder="1" applyAlignment="1">
      <alignment horizontal="center" vertical="center"/>
    </xf>
    <xf numFmtId="0" fontId="19" fillId="2" borderId="62" xfId="0" applyFont="1" applyFill="1" applyBorder="1" applyAlignment="1">
      <alignment vertical="center" shrinkToFit="1"/>
    </xf>
    <xf numFmtId="164" fontId="19" fillId="2" borderId="76" xfId="0" applyNumberFormat="1" applyFont="1" applyFill="1" applyBorder="1" applyAlignment="1">
      <alignment horizontal="center" vertical="center"/>
    </xf>
    <xf numFmtId="0" fontId="19" fillId="2" borderId="62" xfId="0" applyFont="1" applyFill="1" applyBorder="1" applyAlignment="1">
      <alignment horizontal="center" vertical="center"/>
    </xf>
    <xf numFmtId="0" fontId="19" fillId="4" borderId="76" xfId="0" applyFont="1" applyFill="1" applyBorder="1" applyAlignment="1">
      <alignment horizontal="center" vertical="center"/>
    </xf>
    <xf numFmtId="164" fontId="19" fillId="4" borderId="76" xfId="0" applyNumberFormat="1" applyFont="1" applyFill="1" applyBorder="1" applyAlignment="1">
      <alignment horizontal="center" vertical="center"/>
    </xf>
    <xf numFmtId="0" fontId="19" fillId="4" borderId="61" xfId="0" applyFont="1" applyFill="1" applyBorder="1" applyAlignment="1">
      <alignment horizontal="center" vertical="center"/>
    </xf>
    <xf numFmtId="164" fontId="19" fillId="4" borderId="61" xfId="0" applyNumberFormat="1" applyFont="1" applyFill="1" applyBorder="1" applyAlignment="1">
      <alignment horizontal="center" vertical="center"/>
    </xf>
    <xf numFmtId="0" fontId="19" fillId="4" borderId="68" xfId="0" applyFont="1" applyFill="1" applyBorder="1" applyAlignment="1">
      <alignment horizontal="center" vertical="center"/>
    </xf>
    <xf numFmtId="0" fontId="19" fillId="2" borderId="71" xfId="0" applyFont="1" applyFill="1" applyBorder="1" applyAlignment="1">
      <alignment vertical="center" shrinkToFit="1"/>
    </xf>
    <xf numFmtId="164" fontId="19" fillId="4" borderId="68" xfId="0" applyNumberFormat="1" applyFont="1" applyFill="1" applyBorder="1" applyAlignment="1">
      <alignment horizontal="center" vertical="center"/>
    </xf>
    <xf numFmtId="49" fontId="19" fillId="2" borderId="62" xfId="0" applyNumberFormat="1" applyFont="1" applyFill="1" applyBorder="1" applyAlignment="1">
      <alignment horizontal="center" vertical="center"/>
    </xf>
    <xf numFmtId="0" fontId="21" fillId="2" borderId="85" xfId="0" applyFont="1" applyFill="1" applyBorder="1" applyAlignment="1">
      <alignment horizontal="left" vertical="center"/>
    </xf>
    <xf numFmtId="0" fontId="23" fillId="23" borderId="85" xfId="0" applyFont="1" applyFill="1" applyBorder="1" applyAlignment="1">
      <alignment horizontal="center" vertical="center"/>
    </xf>
    <xf numFmtId="0" fontId="26" fillId="0" borderId="0" xfId="0" applyFont="1"/>
    <xf numFmtId="0" fontId="19" fillId="0" borderId="0" xfId="0" applyFont="1" applyAlignment="1">
      <alignment horizontal="left" vertical="center"/>
    </xf>
    <xf numFmtId="0" fontId="19" fillId="0" borderId="0" xfId="0" applyFont="1" applyAlignment="1">
      <alignment vertical="center"/>
    </xf>
    <xf numFmtId="0" fontId="19" fillId="0" borderId="50" xfId="0" applyFont="1" applyBorder="1" applyAlignment="1">
      <alignment horizontal="center" vertical="center"/>
    </xf>
    <xf numFmtId="0" fontId="19" fillId="0" borderId="50" xfId="0" applyFont="1" applyBorder="1" applyAlignment="1">
      <alignment vertical="center"/>
    </xf>
    <xf numFmtId="0" fontId="19" fillId="0" borderId="0" xfId="0" applyFont="1" applyAlignment="1">
      <alignment horizontal="center" vertical="center"/>
    </xf>
    <xf numFmtId="0" fontId="23" fillId="2" borderId="0" xfId="0" applyFont="1" applyFill="1" applyAlignment="1">
      <alignment horizontal="center" vertical="center"/>
    </xf>
    <xf numFmtId="0" fontId="19" fillId="2" borderId="0" xfId="0" applyFont="1" applyFill="1" applyAlignment="1">
      <alignment horizontal="center" vertical="center"/>
    </xf>
    <xf numFmtId="0" fontId="21" fillId="2" borderId="102" xfId="0" applyFont="1" applyFill="1" applyBorder="1" applyAlignment="1">
      <alignment horizontal="left" vertical="center"/>
    </xf>
    <xf numFmtId="0" fontId="21" fillId="2" borderId="144" xfId="0" applyFont="1" applyFill="1" applyBorder="1" applyAlignment="1">
      <alignment horizontal="left" vertical="center"/>
    </xf>
    <xf numFmtId="49" fontId="21" fillId="2" borderId="109" xfId="0" applyNumberFormat="1" applyFont="1" applyFill="1" applyBorder="1" applyAlignment="1">
      <alignment horizontal="center" vertical="center"/>
    </xf>
    <xf numFmtId="0" fontId="21" fillId="2" borderId="85" xfId="0" applyFont="1" applyFill="1" applyBorder="1" applyAlignment="1">
      <alignment horizontal="center" vertical="center"/>
    </xf>
    <xf numFmtId="49" fontId="21" fillId="0" borderId="92" xfId="0" applyNumberFormat="1" applyFont="1" applyBorder="1" applyAlignment="1">
      <alignment horizontal="left" vertical="center"/>
    </xf>
    <xf numFmtId="49" fontId="19" fillId="2" borderId="136" xfId="0" applyNumberFormat="1" applyFont="1" applyFill="1" applyBorder="1" applyAlignment="1">
      <alignment horizontal="center" vertical="center"/>
    </xf>
    <xf numFmtId="49" fontId="19" fillId="0" borderId="139" xfId="0" applyNumberFormat="1" applyFont="1" applyBorder="1" applyAlignment="1">
      <alignment horizontal="left" vertical="center"/>
    </xf>
    <xf numFmtId="49" fontId="19" fillId="2" borderId="138" xfId="0" applyNumberFormat="1" applyFont="1" applyFill="1" applyBorder="1" applyAlignment="1">
      <alignment horizontal="center" vertical="center"/>
    </xf>
    <xf numFmtId="0" fontId="21" fillId="0" borderId="68" xfId="1" applyFont="1" applyAlignment="1">
      <alignment horizontal="center" vertical="center"/>
    </xf>
    <xf numFmtId="0" fontId="21" fillId="2" borderId="100" xfId="0" applyFont="1" applyFill="1" applyBorder="1" applyAlignment="1">
      <alignment horizontal="left" vertical="center"/>
    </xf>
    <xf numFmtId="0" fontId="21" fillId="2" borderId="147" xfId="0" applyFont="1" applyFill="1" applyBorder="1" applyAlignment="1">
      <alignment horizontal="left" vertical="center"/>
    </xf>
    <xf numFmtId="0" fontId="21" fillId="0" borderId="161" xfId="0" applyFont="1" applyBorder="1" applyAlignment="1">
      <alignment horizontal="center" vertical="center"/>
    </xf>
    <xf numFmtId="49" fontId="21" fillId="2" borderId="108" xfId="0" applyNumberFormat="1" applyFont="1" applyFill="1" applyBorder="1" applyAlignment="1">
      <alignment horizontal="center" vertical="center"/>
    </xf>
    <xf numFmtId="49" fontId="21" fillId="0" borderId="71" xfId="0" applyNumberFormat="1" applyFont="1" applyBorder="1" applyAlignment="1">
      <alignment horizontal="left" vertical="center"/>
    </xf>
    <xf numFmtId="0" fontId="21" fillId="2" borderId="75" xfId="0" applyFont="1" applyFill="1" applyBorder="1" applyAlignment="1">
      <alignment horizontal="center" vertical="center"/>
    </xf>
    <xf numFmtId="49" fontId="21" fillId="2" borderId="75" xfId="0" applyNumberFormat="1" applyFont="1" applyFill="1" applyBorder="1" applyAlignment="1">
      <alignment horizontal="center" vertical="center"/>
    </xf>
    <xf numFmtId="0" fontId="89" fillId="2" borderId="147" xfId="0" applyFont="1" applyFill="1" applyBorder="1" applyAlignment="1">
      <alignment horizontal="center" vertical="center"/>
    </xf>
    <xf numFmtId="0" fontId="89" fillId="2" borderId="89" xfId="0" applyFont="1" applyFill="1" applyBorder="1" applyAlignment="1">
      <alignment horizontal="center" vertical="center"/>
    </xf>
    <xf numFmtId="0" fontId="21" fillId="0" borderId="68" xfId="1" applyFont="1" applyAlignment="1">
      <alignment vertical="center"/>
    </xf>
    <xf numFmtId="0" fontId="0" fillId="0" borderId="0" xfId="0"/>
    <xf numFmtId="49" fontId="19" fillId="43" borderId="104" xfId="0" applyNumberFormat="1" applyFont="1" applyFill="1" applyBorder="1" applyAlignment="1">
      <alignment horizontal="center" vertical="center"/>
    </xf>
    <xf numFmtId="49" fontId="19" fillId="43" borderId="99" xfId="0" applyNumberFormat="1" applyFont="1" applyFill="1" applyBorder="1" applyAlignment="1">
      <alignment horizontal="center" vertical="center" wrapText="1"/>
    </xf>
    <xf numFmtId="49" fontId="19" fillId="6" borderId="73" xfId="0" applyNumberFormat="1" applyFont="1" applyFill="1" applyBorder="1" applyAlignment="1">
      <alignment horizontal="center" vertical="center"/>
    </xf>
    <xf numFmtId="0" fontId="19" fillId="6" borderId="81" xfId="0" applyFont="1" applyFill="1" applyBorder="1" applyAlignment="1">
      <alignment horizontal="center" vertical="center"/>
    </xf>
    <xf numFmtId="0" fontId="21" fillId="2" borderId="86" xfId="0" applyFont="1" applyFill="1" applyBorder="1" applyAlignment="1">
      <alignment horizontal="left" vertical="center"/>
    </xf>
    <xf numFmtId="0" fontId="21" fillId="2" borderId="75" xfId="0" applyFont="1" applyFill="1" applyBorder="1" applyAlignment="1">
      <alignment horizontal="left" vertical="center"/>
    </xf>
    <xf numFmtId="49" fontId="19" fillId="2" borderId="81" xfId="0" applyNumberFormat="1" applyFont="1" applyFill="1" applyBorder="1" applyAlignment="1">
      <alignment horizontal="center" vertical="center"/>
    </xf>
    <xf numFmtId="0" fontId="21" fillId="2" borderId="73" xfId="0" applyFont="1" applyFill="1" applyBorder="1" applyAlignment="1">
      <alignment horizontal="center" vertical="center"/>
    </xf>
    <xf numFmtId="49" fontId="19" fillId="0" borderId="73" xfId="0" applyNumberFormat="1" applyFont="1" applyBorder="1" applyAlignment="1">
      <alignment horizontal="center" vertical="center"/>
    </xf>
    <xf numFmtId="49" fontId="30" fillId="4" borderId="57" xfId="0" applyNumberFormat="1" applyFont="1" applyFill="1" applyBorder="1" applyAlignment="1">
      <alignment horizontal="center" vertical="center"/>
    </xf>
    <xf numFmtId="49" fontId="30" fillId="13" borderId="56" xfId="0" applyNumberFormat="1" applyFont="1" applyFill="1" applyBorder="1" applyAlignment="1">
      <alignment horizontal="center" vertical="center"/>
    </xf>
    <xf numFmtId="49" fontId="30" fillId="4" borderId="56" xfId="0" applyNumberFormat="1" applyFont="1" applyFill="1" applyBorder="1" applyAlignment="1">
      <alignment horizontal="center" vertical="center"/>
    </xf>
    <xf numFmtId="49" fontId="19" fillId="15" borderId="97" xfId="0" applyNumberFormat="1" applyFont="1" applyFill="1" applyBorder="1" applyAlignment="1">
      <alignment horizontal="center" vertical="center" wrapText="1"/>
    </xf>
    <xf numFmtId="49" fontId="19" fillId="45" borderId="97" xfId="0" applyNumberFormat="1" applyFont="1" applyFill="1" applyBorder="1" applyAlignment="1">
      <alignment horizontal="center" vertical="center" wrapText="1"/>
    </xf>
    <xf numFmtId="49" fontId="19" fillId="15" borderId="99" xfId="0" applyNumberFormat="1" applyFont="1" applyFill="1" applyBorder="1" applyAlignment="1">
      <alignment horizontal="center" vertical="center"/>
    </xf>
    <xf numFmtId="0" fontId="21" fillId="15" borderId="99" xfId="0" applyFont="1" applyFill="1" applyBorder="1" applyAlignment="1">
      <alignment horizontal="center" vertical="center"/>
    </xf>
    <xf numFmtId="49" fontId="90" fillId="4" borderId="62" xfId="0" applyNumberFormat="1" applyFont="1" applyFill="1" applyBorder="1" applyAlignment="1">
      <alignment horizontal="center" vertical="center"/>
    </xf>
    <xf numFmtId="49" fontId="32" fillId="4" borderId="60" xfId="0" applyNumberFormat="1" applyFont="1" applyFill="1" applyBorder="1" applyAlignment="1">
      <alignment horizontal="center" vertical="center"/>
    </xf>
    <xf numFmtId="0" fontId="32" fillId="4" borderId="226" xfId="0" applyFont="1" applyFill="1" applyBorder="1" applyAlignment="1">
      <alignment vertical="center"/>
    </xf>
    <xf numFmtId="0" fontId="91" fillId="4" borderId="236" xfId="0" applyFont="1" applyFill="1" applyBorder="1" applyAlignment="1">
      <alignment vertical="center"/>
    </xf>
    <xf numFmtId="49" fontId="32" fillId="4" borderId="227" xfId="0" applyNumberFormat="1" applyFont="1" applyFill="1" applyBorder="1" applyAlignment="1">
      <alignment horizontal="center" vertical="center"/>
    </xf>
    <xf numFmtId="49" fontId="32" fillId="4" borderId="62" xfId="0" applyNumberFormat="1" applyFont="1" applyFill="1" applyBorder="1" applyAlignment="1">
      <alignment horizontal="center" vertical="center"/>
    </xf>
    <xf numFmtId="49" fontId="32" fillId="4" borderId="229" xfId="0" applyNumberFormat="1" applyFont="1" applyFill="1" applyBorder="1" applyAlignment="1">
      <alignment horizontal="center" vertical="center"/>
    </xf>
    <xf numFmtId="49" fontId="30" fillId="4" borderId="229" xfId="0" applyNumberFormat="1" applyFont="1" applyFill="1" applyBorder="1" applyAlignment="1">
      <alignment horizontal="center" vertical="center"/>
    </xf>
    <xf numFmtId="49" fontId="32" fillId="13" borderId="60" xfId="0" applyNumberFormat="1" applyFont="1" applyFill="1" applyBorder="1" applyAlignment="1">
      <alignment horizontal="center" vertical="center"/>
    </xf>
    <xf numFmtId="49" fontId="92" fillId="11" borderId="297" xfId="0" applyNumberFormat="1" applyFont="1" applyFill="1" applyBorder="1" applyAlignment="1">
      <alignment horizontal="center" vertical="center"/>
    </xf>
    <xf numFmtId="49" fontId="93" fillId="11" borderId="60" xfId="0" applyNumberFormat="1" applyFont="1" applyFill="1" applyBorder="1" applyAlignment="1">
      <alignment horizontal="center" vertical="center"/>
    </xf>
    <xf numFmtId="49" fontId="30" fillId="4" borderId="76" xfId="0" applyNumberFormat="1" applyFont="1" applyFill="1" applyBorder="1" applyAlignment="1">
      <alignment horizontal="center" vertical="center"/>
    </xf>
    <xf numFmtId="0" fontId="26" fillId="0" borderId="0" xfId="0" applyFont="1" applyAlignment="1">
      <alignment vertical="center"/>
    </xf>
    <xf numFmtId="49" fontId="32" fillId="4" borderId="76" xfId="0" applyNumberFormat="1" applyFont="1" applyFill="1" applyBorder="1" applyAlignment="1">
      <alignment horizontal="center" vertical="center"/>
    </xf>
    <xf numFmtId="49" fontId="92" fillId="11" borderId="62" xfId="0" applyNumberFormat="1" applyFont="1" applyFill="1" applyBorder="1" applyAlignment="1">
      <alignment horizontal="center" vertical="center"/>
    </xf>
    <xf numFmtId="49" fontId="92" fillId="11" borderId="60" xfId="0" applyNumberFormat="1" applyFont="1" applyFill="1" applyBorder="1" applyAlignment="1">
      <alignment horizontal="center" vertical="center"/>
    </xf>
    <xf numFmtId="49" fontId="19" fillId="15" borderId="97" xfId="0" applyNumberFormat="1" applyFont="1" applyFill="1" applyBorder="1" applyAlignment="1">
      <alignment horizontal="center" vertical="center" wrapText="1"/>
    </xf>
    <xf numFmtId="49" fontId="19" fillId="15" borderId="99" xfId="0" applyNumberFormat="1" applyFont="1" applyFill="1" applyBorder="1" applyAlignment="1">
      <alignment horizontal="center" vertical="center"/>
    </xf>
    <xf numFmtId="0" fontId="54" fillId="15" borderId="97" xfId="0" applyFont="1" applyFill="1" applyBorder="1" applyAlignment="1">
      <alignment horizontal="center" vertical="center" wrapText="1"/>
    </xf>
    <xf numFmtId="0" fontId="54" fillId="15" borderId="102" xfId="0" applyFont="1" applyFill="1" applyBorder="1" applyAlignment="1">
      <alignment horizontal="center" vertical="center" wrapText="1"/>
    </xf>
    <xf numFmtId="0" fontId="54" fillId="15" borderId="100" xfId="0" applyFont="1" applyFill="1" applyBorder="1" applyAlignment="1">
      <alignment horizontal="center" vertical="center" wrapText="1"/>
    </xf>
    <xf numFmtId="0" fontId="54" fillId="43" borderId="104" xfId="0" applyFont="1" applyFill="1" applyBorder="1" applyAlignment="1">
      <alignment horizontal="center" vertical="center"/>
    </xf>
    <xf numFmtId="0" fontId="54" fillId="15" borderId="98" xfId="0" applyFont="1" applyFill="1" applyBorder="1" applyAlignment="1">
      <alignment horizontal="center" vertical="center" wrapText="1"/>
    </xf>
    <xf numFmtId="0" fontId="54" fillId="15" borderId="98" xfId="0" applyFont="1" applyFill="1" applyBorder="1" applyAlignment="1">
      <alignment horizontal="center" vertical="center"/>
    </xf>
    <xf numFmtId="0" fontId="54" fillId="15" borderId="99" xfId="0" applyFont="1" applyFill="1" applyBorder="1" applyAlignment="1">
      <alignment horizontal="center" vertical="center"/>
    </xf>
    <xf numFmtId="0" fontId="54" fillId="15" borderId="101" xfId="0" applyFont="1" applyFill="1" applyBorder="1" applyAlignment="1">
      <alignment horizontal="center" vertical="center"/>
    </xf>
    <xf numFmtId="0" fontId="54" fillId="15" borderId="100" xfId="0" applyFont="1" applyFill="1" applyBorder="1" applyAlignment="1">
      <alignment horizontal="center" vertical="center"/>
    </xf>
    <xf numFmtId="0" fontId="54" fillId="15" borderId="68" xfId="0" applyFont="1" applyFill="1" applyBorder="1" applyAlignment="1">
      <alignment horizontal="center" vertical="center"/>
    </xf>
    <xf numFmtId="0" fontId="54" fillId="15" borderId="89" xfId="0" applyFont="1" applyFill="1" applyBorder="1" applyAlignment="1">
      <alignment horizontal="center" vertical="center"/>
    </xf>
    <xf numFmtId="0" fontId="54" fillId="15" borderId="68" xfId="0" applyFont="1" applyFill="1" applyBorder="1" applyAlignment="1">
      <alignment horizontal="center" vertical="center" wrapText="1"/>
    </xf>
    <xf numFmtId="0" fontId="18" fillId="15" borderId="99" xfId="0" applyFont="1" applyFill="1" applyBorder="1" applyAlignment="1">
      <alignment horizontal="center" vertical="center"/>
    </xf>
    <xf numFmtId="49" fontId="26" fillId="15" borderId="97" xfId="0" applyNumberFormat="1" applyFont="1" applyFill="1" applyBorder="1" applyAlignment="1">
      <alignment horizontal="center" vertical="center" wrapText="1"/>
    </xf>
    <xf numFmtId="49" fontId="26" fillId="15" borderId="99" xfId="0" applyNumberFormat="1" applyFont="1" applyFill="1" applyBorder="1"/>
    <xf numFmtId="49" fontId="26" fillId="15" borderId="99" xfId="0" applyNumberFormat="1" applyFont="1" applyFill="1" applyBorder="1" applyAlignment="1">
      <alignment horizontal="center" vertical="center"/>
    </xf>
    <xf numFmtId="49" fontId="26" fillId="43" borderId="104" xfId="0" applyNumberFormat="1" applyFont="1" applyFill="1" applyBorder="1" applyAlignment="1">
      <alignment horizontal="center" vertical="center"/>
    </xf>
    <xf numFmtId="49" fontId="26" fillId="15" borderId="98" xfId="0" applyNumberFormat="1" applyFont="1" applyFill="1" applyBorder="1" applyAlignment="1">
      <alignment horizontal="center" vertical="center" wrapText="1"/>
    </xf>
    <xf numFmtId="49" fontId="26" fillId="15" borderId="98" xfId="0" applyNumberFormat="1" applyFont="1" applyFill="1" applyBorder="1" applyAlignment="1">
      <alignment horizontal="center" vertical="center"/>
    </xf>
    <xf numFmtId="49" fontId="26" fillId="44" borderId="97" xfId="0" applyNumberFormat="1" applyFont="1" applyFill="1" applyBorder="1" applyAlignment="1">
      <alignment horizontal="center" vertical="center" wrapText="1"/>
    </xf>
    <xf numFmtId="49" fontId="26" fillId="45" borderId="97" xfId="0" applyNumberFormat="1" applyFont="1" applyFill="1" applyBorder="1" applyAlignment="1">
      <alignment horizontal="center" vertical="center" wrapText="1"/>
    </xf>
    <xf numFmtId="49" fontId="21" fillId="15" borderId="97" xfId="0" applyNumberFormat="1" applyFont="1" applyFill="1" applyBorder="1" applyAlignment="1">
      <alignment horizontal="center" vertical="center" wrapText="1"/>
    </xf>
    <xf numFmtId="49" fontId="21" fillId="45" borderId="97" xfId="0" applyNumberFormat="1" applyFont="1" applyFill="1" applyBorder="1" applyAlignment="1">
      <alignment horizontal="center" vertical="center" wrapText="1"/>
    </xf>
    <xf numFmtId="49" fontId="90" fillId="4" borderId="56" xfId="0" applyNumberFormat="1" applyFont="1" applyFill="1" applyBorder="1" applyAlignment="1">
      <alignment horizontal="center" vertical="center"/>
    </xf>
    <xf numFmtId="49" fontId="32" fillId="40" borderId="62" xfId="0" applyNumberFormat="1" applyFont="1" applyFill="1" applyBorder="1" applyAlignment="1">
      <alignment horizontal="center" vertical="center"/>
    </xf>
    <xf numFmtId="49" fontId="32" fillId="40" borderId="60" xfId="0" applyNumberFormat="1" applyFont="1" applyFill="1" applyBorder="1" applyAlignment="1">
      <alignment horizontal="center" vertical="center"/>
    </xf>
    <xf numFmtId="0" fontId="90" fillId="15" borderId="97" xfId="0" applyFont="1" applyFill="1" applyBorder="1" applyAlignment="1">
      <alignment horizontal="center" vertical="center" wrapText="1"/>
    </xf>
    <xf numFmtId="0" fontId="90" fillId="15" borderId="98" xfId="0" applyFont="1" applyFill="1" applyBorder="1" applyAlignment="1">
      <alignment horizontal="center" vertical="center" wrapText="1"/>
    </xf>
    <xf numFmtId="0" fontId="90" fillId="15" borderId="98" xfId="0" applyFont="1" applyFill="1" applyBorder="1" applyAlignment="1">
      <alignment horizontal="center" vertical="center"/>
    </xf>
    <xf numFmtId="0" fontId="90" fillId="15" borderId="99" xfId="0" applyFont="1" applyFill="1" applyBorder="1" applyAlignment="1">
      <alignment horizontal="center" vertical="center"/>
    </xf>
    <xf numFmtId="49" fontId="19" fillId="15" borderId="97" xfId="0" applyNumberFormat="1" applyFont="1" applyFill="1" applyBorder="1" applyAlignment="1">
      <alignment horizontal="center" vertical="center" wrapText="1"/>
    </xf>
    <xf numFmtId="49" fontId="19" fillId="15" borderId="99" xfId="0" applyNumberFormat="1" applyFont="1" applyFill="1" applyBorder="1" applyAlignment="1">
      <alignment horizontal="center" vertical="center"/>
    </xf>
    <xf numFmtId="49" fontId="32" fillId="4" borderId="267" xfId="0" applyNumberFormat="1" applyFont="1" applyFill="1" applyBorder="1" applyAlignment="1">
      <alignment horizontal="center" vertical="center"/>
    </xf>
    <xf numFmtId="49" fontId="32" fillId="40" borderId="227" xfId="0" applyNumberFormat="1" applyFont="1" applyFill="1" applyBorder="1" applyAlignment="1">
      <alignment horizontal="center" vertical="center"/>
    </xf>
    <xf numFmtId="0" fontId="32" fillId="15" borderId="97" xfId="0" applyFont="1" applyFill="1" applyBorder="1" applyAlignment="1">
      <alignment horizontal="center" vertical="center" wrapText="1"/>
    </xf>
    <xf numFmtId="0" fontId="32" fillId="15" borderId="98" xfId="0" applyFont="1" applyFill="1" applyBorder="1" applyAlignment="1">
      <alignment horizontal="center" vertical="center" wrapText="1"/>
    </xf>
    <xf numFmtId="0" fontId="32" fillId="15" borderId="98" xfId="0" applyFont="1" applyFill="1" applyBorder="1" applyAlignment="1">
      <alignment horizontal="center" vertical="center"/>
    </xf>
    <xf numFmtId="0" fontId="32" fillId="15" borderId="99" xfId="0" applyFont="1" applyFill="1" applyBorder="1" applyAlignment="1">
      <alignment horizontal="center" vertical="center"/>
    </xf>
    <xf numFmtId="0" fontId="21" fillId="15" borderId="97" xfId="0" applyFont="1" applyFill="1" applyBorder="1" applyAlignment="1">
      <alignment horizontal="center" vertical="center" wrapText="1"/>
    </xf>
    <xf numFmtId="0" fontId="21" fillId="15" borderId="98" xfId="0" applyFont="1" applyFill="1" applyBorder="1" applyAlignment="1">
      <alignment horizontal="center" vertical="center" wrapText="1"/>
    </xf>
    <xf numFmtId="0" fontId="21" fillId="15" borderId="98" xfId="0" applyFont="1" applyFill="1" applyBorder="1" applyAlignment="1">
      <alignment horizontal="center" vertical="center"/>
    </xf>
    <xf numFmtId="0" fontId="94" fillId="15" borderId="99" xfId="0" applyFont="1" applyFill="1" applyBorder="1"/>
    <xf numFmtId="49" fontId="57" fillId="15" borderId="98" xfId="0" applyNumberFormat="1" applyFont="1" applyFill="1" applyBorder="1" applyAlignment="1">
      <alignment horizontal="center" vertical="center" wrapText="1"/>
    </xf>
    <xf numFmtId="49" fontId="57" fillId="15" borderId="99" xfId="0" applyNumberFormat="1" applyFont="1" applyFill="1" applyBorder="1" applyAlignment="1">
      <alignment horizontal="center" vertical="center"/>
    </xf>
    <xf numFmtId="49" fontId="57" fillId="15" borderId="97" xfId="0" applyNumberFormat="1" applyFont="1" applyFill="1" applyBorder="1" applyAlignment="1">
      <alignment horizontal="center" vertical="center" wrapText="1"/>
    </xf>
    <xf numFmtId="49" fontId="57" fillId="44" borderId="97" xfId="0" applyNumberFormat="1" applyFont="1" applyFill="1" applyBorder="1" applyAlignment="1">
      <alignment horizontal="center" vertical="center" wrapText="1"/>
    </xf>
    <xf numFmtId="49" fontId="57" fillId="44" borderId="99" xfId="0" applyNumberFormat="1" applyFont="1" applyFill="1" applyBorder="1" applyAlignment="1">
      <alignment horizontal="center" vertical="center"/>
    </xf>
    <xf numFmtId="49" fontId="57" fillId="15" borderId="98" xfId="0" applyNumberFormat="1" applyFont="1" applyFill="1" applyBorder="1" applyAlignment="1">
      <alignment horizontal="center" vertical="center"/>
    </xf>
    <xf numFmtId="49" fontId="57" fillId="49" borderId="97" xfId="0" applyNumberFormat="1" applyFont="1" applyFill="1" applyBorder="1" applyAlignment="1">
      <alignment horizontal="center" vertical="center" wrapText="1"/>
    </xf>
    <xf numFmtId="49" fontId="57" fillId="49" borderId="99" xfId="0" applyNumberFormat="1" applyFont="1" applyFill="1" applyBorder="1" applyAlignment="1">
      <alignment horizontal="center" vertical="center"/>
    </xf>
    <xf numFmtId="49" fontId="58" fillId="0" borderId="93" xfId="0" applyNumberFormat="1" applyFont="1" applyBorder="1"/>
    <xf numFmtId="49" fontId="58" fillId="0" borderId="86" xfId="0" applyNumberFormat="1" applyFont="1" applyBorder="1"/>
    <xf numFmtId="0" fontId="96" fillId="15" borderId="98" xfId="0" applyFont="1" applyFill="1" applyBorder="1" applyAlignment="1">
      <alignment horizontal="center" vertical="center"/>
    </xf>
    <xf numFmtId="0" fontId="95" fillId="0" borderId="0" xfId="0" applyFont="1"/>
    <xf numFmtId="0" fontId="97" fillId="15" borderId="97" xfId="0" applyFont="1" applyFill="1" applyBorder="1"/>
    <xf numFmtId="49" fontId="26" fillId="15" borderId="97" xfId="0" applyNumberFormat="1" applyFont="1" applyFill="1" applyBorder="1" applyAlignment="1">
      <alignment horizontal="center" vertical="center" wrapText="1"/>
    </xf>
    <xf numFmtId="49" fontId="26" fillId="15" borderId="99" xfId="0" applyNumberFormat="1" applyFont="1" applyFill="1" applyBorder="1" applyAlignment="1">
      <alignment horizontal="center" vertical="center"/>
    </xf>
    <xf numFmtId="49" fontId="57" fillId="15" borderId="97" xfId="0" applyNumberFormat="1" applyFont="1" applyFill="1" applyBorder="1" applyAlignment="1">
      <alignment horizontal="center" vertical="center" wrapText="1"/>
    </xf>
    <xf numFmtId="49" fontId="57" fillId="29" borderId="97" xfId="0" applyNumberFormat="1" applyFont="1" applyFill="1" applyBorder="1" applyAlignment="1">
      <alignment horizontal="center" vertical="center" wrapText="1"/>
    </xf>
    <xf numFmtId="49" fontId="57" fillId="29" borderId="99" xfId="0" applyNumberFormat="1" applyFont="1" applyFill="1" applyBorder="1" applyAlignment="1">
      <alignment horizontal="center" vertical="center"/>
    </xf>
    <xf numFmtId="49" fontId="19" fillId="45" borderId="97" xfId="0" applyNumberFormat="1" applyFont="1" applyFill="1" applyBorder="1" applyAlignment="1">
      <alignment horizontal="center" vertical="center" wrapText="1"/>
    </xf>
    <xf numFmtId="49" fontId="19" fillId="15" borderId="99" xfId="0" applyNumberFormat="1" applyFont="1" applyFill="1" applyBorder="1" applyAlignment="1">
      <alignment horizontal="center" vertical="center"/>
    </xf>
    <xf numFmtId="0" fontId="26" fillId="15" borderId="0" xfId="0" applyFont="1" applyFill="1" applyAlignment="1">
      <alignment horizontal="left" vertical="center"/>
    </xf>
    <xf numFmtId="0" fontId="26" fillId="15" borderId="0" xfId="0" applyFont="1" applyFill="1" applyAlignment="1">
      <alignment vertical="center"/>
    </xf>
    <xf numFmtId="0" fontId="30" fillId="4" borderId="68" xfId="0" applyFont="1" applyFill="1" applyBorder="1" applyAlignment="1">
      <alignment vertical="center"/>
    </xf>
    <xf numFmtId="0" fontId="30" fillId="4" borderId="68" xfId="0" applyFont="1" applyFill="1" applyBorder="1" applyAlignment="1">
      <alignment horizontal="center" vertical="center"/>
    </xf>
    <xf numFmtId="0" fontId="30" fillId="0" borderId="0" xfId="0" applyFont="1" applyAlignment="1">
      <alignment vertical="center"/>
    </xf>
    <xf numFmtId="49" fontId="27" fillId="4" borderId="346" xfId="0" applyNumberFormat="1" applyFont="1" applyFill="1" applyBorder="1" applyAlignment="1">
      <alignment vertical="center"/>
    </xf>
    <xf numFmtId="49" fontId="32" fillId="4" borderId="347" xfId="0" applyNumberFormat="1" applyFont="1" applyFill="1" applyBorder="1" applyAlignment="1">
      <alignment horizontal="center" vertical="center"/>
    </xf>
    <xf numFmtId="49" fontId="32" fillId="4" borderId="278" xfId="0" applyNumberFormat="1" applyFont="1" applyFill="1" applyBorder="1" applyAlignment="1">
      <alignment horizontal="center" vertical="center"/>
    </xf>
    <xf numFmtId="49" fontId="32" fillId="4" borderId="113" xfId="0" applyNumberFormat="1" applyFont="1" applyFill="1" applyBorder="1" applyAlignment="1">
      <alignment horizontal="center" vertical="center"/>
    </xf>
    <xf numFmtId="49" fontId="32" fillId="4" borderId="348" xfId="0" applyNumberFormat="1" applyFont="1" applyFill="1" applyBorder="1" applyAlignment="1">
      <alignment horizontal="center" vertical="center"/>
    </xf>
    <xf numFmtId="49" fontId="30" fillId="4" borderId="278" xfId="0" applyNumberFormat="1" applyFont="1" applyFill="1" applyBorder="1" applyAlignment="1">
      <alignment horizontal="center" vertical="center"/>
    </xf>
    <xf numFmtId="49" fontId="30" fillId="4" borderId="348" xfId="0" applyNumberFormat="1" applyFont="1" applyFill="1" applyBorder="1" applyAlignment="1">
      <alignment horizontal="center" vertical="center"/>
    </xf>
    <xf numFmtId="49" fontId="27" fillId="4" borderId="348" xfId="0" applyNumberFormat="1" applyFont="1" applyFill="1" applyBorder="1" applyAlignment="1">
      <alignment horizontal="center" vertical="center"/>
    </xf>
    <xf numFmtId="49" fontId="32" fillId="4" borderId="112" xfId="0" applyNumberFormat="1" applyFont="1" applyFill="1" applyBorder="1" applyAlignment="1">
      <alignment horizontal="center" vertical="center"/>
    </xf>
    <xf numFmtId="49" fontId="30" fillId="4" borderId="113" xfId="0" applyNumberFormat="1" applyFont="1" applyFill="1" applyBorder="1" applyAlignment="1">
      <alignment horizontal="center" vertical="center"/>
    </xf>
    <xf numFmtId="49" fontId="32" fillId="4" borderId="114" xfId="0" applyNumberFormat="1" applyFont="1" applyFill="1" applyBorder="1" applyAlignment="1">
      <alignment horizontal="center" vertical="center"/>
    </xf>
    <xf numFmtId="0" fontId="32" fillId="4" borderId="349" xfId="0" applyFont="1" applyFill="1" applyBorder="1" applyAlignment="1">
      <alignment vertical="center"/>
    </xf>
    <xf numFmtId="49" fontId="30" fillId="4" borderId="197" xfId="0" applyNumberFormat="1" applyFont="1" applyFill="1" applyBorder="1" applyAlignment="1">
      <alignment horizontal="center" vertical="center"/>
    </xf>
    <xf numFmtId="49" fontId="32" fillId="4" borderId="115" xfId="0" applyNumberFormat="1" applyFont="1" applyFill="1" applyBorder="1" applyAlignment="1">
      <alignment horizontal="center" vertical="center"/>
    </xf>
    <xf numFmtId="49" fontId="32" fillId="4" borderId="197" xfId="0" applyNumberFormat="1" applyFont="1" applyFill="1" applyBorder="1" applyAlignment="1">
      <alignment horizontal="center" vertical="center"/>
    </xf>
    <xf numFmtId="0" fontId="32" fillId="4" borderId="350" xfId="0" applyFont="1" applyFill="1" applyBorder="1" applyAlignment="1">
      <alignment vertical="center"/>
    </xf>
    <xf numFmtId="49" fontId="27" fillId="4" borderId="351" xfId="0" applyNumberFormat="1" applyFont="1" applyFill="1" applyBorder="1" applyAlignment="1">
      <alignment vertical="center"/>
    </xf>
    <xf numFmtId="49" fontId="32" fillId="4" borderId="352" xfId="0" applyNumberFormat="1" applyFont="1" applyFill="1" applyBorder="1" applyAlignment="1">
      <alignment horizontal="center" vertical="center"/>
    </xf>
    <xf numFmtId="49" fontId="32" fillId="4" borderId="353" xfId="0" applyNumberFormat="1" applyFont="1" applyFill="1" applyBorder="1" applyAlignment="1">
      <alignment horizontal="center" vertical="center"/>
    </xf>
    <xf numFmtId="49" fontId="32" fillId="4" borderId="354" xfId="0" applyNumberFormat="1" applyFont="1" applyFill="1" applyBorder="1" applyAlignment="1">
      <alignment horizontal="center" vertical="center"/>
    </xf>
    <xf numFmtId="49" fontId="32" fillId="4" borderId="355" xfId="0" applyNumberFormat="1" applyFont="1" applyFill="1" applyBorder="1" applyAlignment="1">
      <alignment horizontal="center" vertical="center"/>
    </xf>
    <xf numFmtId="49" fontId="30" fillId="4" borderId="353" xfId="0" applyNumberFormat="1" applyFont="1" applyFill="1" applyBorder="1" applyAlignment="1">
      <alignment horizontal="center" vertical="center"/>
    </xf>
    <xf numFmtId="49" fontId="30" fillId="4" borderId="355" xfId="0" applyNumberFormat="1" applyFont="1" applyFill="1" applyBorder="1" applyAlignment="1">
      <alignment horizontal="center" vertical="center"/>
    </xf>
    <xf numFmtId="49" fontId="27" fillId="4" borderId="355" xfId="0" applyNumberFormat="1" applyFont="1" applyFill="1" applyBorder="1" applyAlignment="1">
      <alignment horizontal="center" vertical="center"/>
    </xf>
    <xf numFmtId="49" fontId="93" fillId="13" borderId="354" xfId="0" applyNumberFormat="1" applyFont="1" applyFill="1" applyBorder="1" applyAlignment="1">
      <alignment horizontal="center" vertical="center"/>
    </xf>
    <xf numFmtId="49" fontId="30" fillId="4" borderId="357" xfId="0" applyNumberFormat="1" applyFont="1" applyFill="1" applyBorder="1" applyAlignment="1">
      <alignment horizontal="center" vertical="center"/>
    </xf>
    <xf numFmtId="0" fontId="32" fillId="4" borderId="358" xfId="0" applyFont="1" applyFill="1" applyBorder="1" applyAlignment="1">
      <alignment vertical="center"/>
    </xf>
    <xf numFmtId="49" fontId="27" fillId="4" borderId="359" xfId="0" applyNumberFormat="1" applyFont="1" applyFill="1" applyBorder="1" applyAlignment="1">
      <alignment vertical="center"/>
    </xf>
    <xf numFmtId="49" fontId="32" fillId="4" borderId="360" xfId="0" applyNumberFormat="1" applyFont="1" applyFill="1" applyBorder="1" applyAlignment="1">
      <alignment horizontal="center" vertical="center"/>
    </xf>
    <xf numFmtId="49" fontId="32" fillId="4" borderId="361" xfId="0" applyNumberFormat="1" applyFont="1" applyFill="1" applyBorder="1" applyAlignment="1">
      <alignment horizontal="center" vertical="center"/>
    </xf>
    <xf numFmtId="49" fontId="32" fillId="4" borderId="362" xfId="0" applyNumberFormat="1" applyFont="1" applyFill="1" applyBorder="1" applyAlignment="1">
      <alignment horizontal="center" vertical="center"/>
    </xf>
    <xf numFmtId="49" fontId="30" fillId="4" borderId="363" xfId="0" applyNumberFormat="1" applyFont="1" applyFill="1" applyBorder="1" applyAlignment="1">
      <alignment horizontal="center" vertical="center"/>
    </xf>
    <xf numFmtId="49" fontId="32" fillId="4" borderId="365" xfId="0" applyNumberFormat="1" applyFont="1" applyFill="1" applyBorder="1" applyAlignment="1">
      <alignment horizontal="center" vertical="center"/>
    </xf>
    <xf numFmtId="49" fontId="30" fillId="4" borderId="362" xfId="0" applyNumberFormat="1" applyFont="1" applyFill="1" applyBorder="1" applyAlignment="1">
      <alignment horizontal="center" vertical="center"/>
    </xf>
    <xf numFmtId="49" fontId="32" fillId="4" borderId="367" xfId="0" applyNumberFormat="1" applyFont="1" applyFill="1" applyBorder="1" applyAlignment="1">
      <alignment horizontal="center" vertical="center"/>
    </xf>
    <xf numFmtId="49" fontId="30" fillId="59" borderId="356" xfId="0" applyNumberFormat="1" applyFont="1" applyFill="1" applyBorder="1" applyAlignment="1">
      <alignment horizontal="center" vertical="center"/>
    </xf>
    <xf numFmtId="49" fontId="30" fillId="59" borderId="112" xfId="0" applyNumberFormat="1" applyFont="1" applyFill="1" applyBorder="1" applyAlignment="1">
      <alignment horizontal="center" vertical="center"/>
    </xf>
    <xf numFmtId="49" fontId="30" fillId="59" borderId="366" xfId="0" applyNumberFormat="1" applyFont="1" applyFill="1" applyBorder="1" applyAlignment="1">
      <alignment horizontal="center" vertical="center"/>
    </xf>
    <xf numFmtId="49" fontId="32" fillId="53" borderId="278" xfId="0" applyNumberFormat="1" applyFont="1" applyFill="1" applyBorder="1" applyAlignment="1">
      <alignment horizontal="center" vertical="center"/>
    </xf>
    <xf numFmtId="49" fontId="32" fillId="46" borderId="278" xfId="0" applyNumberFormat="1" applyFont="1" applyFill="1" applyBorder="1" applyAlignment="1">
      <alignment horizontal="center" vertical="center"/>
    </xf>
    <xf numFmtId="49" fontId="32" fillId="46" borderId="361" xfId="0" applyNumberFormat="1" applyFont="1" applyFill="1" applyBorder="1" applyAlignment="1">
      <alignment horizontal="center" vertical="center"/>
    </xf>
    <xf numFmtId="49" fontId="32" fillId="46" borderId="113" xfId="0" applyNumberFormat="1" applyFont="1" applyFill="1" applyBorder="1" applyAlignment="1">
      <alignment horizontal="center" vertical="center"/>
    </xf>
    <xf numFmtId="49" fontId="32" fillId="46" borderId="362" xfId="0" applyNumberFormat="1" applyFont="1" applyFill="1" applyBorder="1" applyAlignment="1">
      <alignment horizontal="center" vertical="center"/>
    </xf>
    <xf numFmtId="49" fontId="32" fillId="46" borderId="354" xfId="0" applyNumberFormat="1" applyFont="1" applyFill="1" applyBorder="1" applyAlignment="1">
      <alignment horizontal="center" vertical="center"/>
    </xf>
    <xf numFmtId="49" fontId="32" fillId="46" borderId="353" xfId="0" applyNumberFormat="1" applyFont="1" applyFill="1" applyBorder="1" applyAlignment="1">
      <alignment horizontal="center" vertical="center"/>
    </xf>
    <xf numFmtId="49" fontId="32" fillId="46" borderId="114" xfId="0" applyNumberFormat="1" applyFont="1" applyFill="1" applyBorder="1" applyAlignment="1">
      <alignment horizontal="center" vertical="center"/>
    </xf>
    <xf numFmtId="49" fontId="32" fillId="46" borderId="364" xfId="0" applyNumberFormat="1" applyFont="1" applyFill="1" applyBorder="1" applyAlignment="1">
      <alignment horizontal="center" vertical="center"/>
    </xf>
    <xf numFmtId="49" fontId="32" fillId="53" borderId="113" xfId="0" applyNumberFormat="1" applyFont="1" applyFill="1" applyBorder="1" applyAlignment="1">
      <alignment horizontal="center" vertical="center"/>
    </xf>
    <xf numFmtId="49" fontId="32" fillId="38" borderId="353" xfId="0" applyNumberFormat="1" applyFont="1" applyFill="1" applyBorder="1" applyAlignment="1">
      <alignment horizontal="center" vertical="center"/>
    </xf>
    <xf numFmtId="49" fontId="32" fillId="38" borderId="278" xfId="0" applyNumberFormat="1" applyFont="1" applyFill="1" applyBorder="1" applyAlignment="1">
      <alignment horizontal="center" vertical="center"/>
    </xf>
    <xf numFmtId="49" fontId="30" fillId="38" borderId="353" xfId="0" applyNumberFormat="1" applyFont="1" applyFill="1" applyBorder="1" applyAlignment="1">
      <alignment horizontal="center" vertical="center"/>
    </xf>
    <xf numFmtId="49" fontId="30" fillId="38" borderId="278" xfId="0" applyNumberFormat="1" applyFont="1" applyFill="1" applyBorder="1" applyAlignment="1">
      <alignment horizontal="center" vertical="center"/>
    </xf>
    <xf numFmtId="49" fontId="54" fillId="41" borderId="68" xfId="0" applyNumberFormat="1" applyFont="1" applyFill="1" applyBorder="1" applyAlignment="1">
      <alignment horizontal="center" vertical="center"/>
    </xf>
    <xf numFmtId="0" fontId="32" fillId="41" borderId="337" xfId="0" applyFont="1" applyFill="1" applyBorder="1" applyAlignment="1">
      <alignment vertical="center"/>
    </xf>
    <xf numFmtId="0" fontId="67" fillId="41" borderId="338" xfId="0" applyFont="1" applyFill="1" applyBorder="1" applyAlignment="1">
      <alignment vertical="center"/>
    </xf>
    <xf numFmtId="49" fontId="54" fillId="41" borderId="339" xfId="0" applyNumberFormat="1" applyFont="1" applyFill="1" applyBorder="1" applyAlignment="1">
      <alignment horizontal="center" vertical="center"/>
    </xf>
    <xf numFmtId="49" fontId="54" fillId="41" borderId="275" xfId="0" applyNumberFormat="1" applyFont="1" applyFill="1" applyBorder="1" applyAlignment="1">
      <alignment horizontal="center" vertical="center"/>
    </xf>
    <xf numFmtId="49" fontId="54" fillId="41" borderId="262" xfId="0" applyNumberFormat="1" applyFont="1" applyFill="1" applyBorder="1" applyAlignment="1">
      <alignment horizontal="center" vertical="center"/>
    </xf>
    <xf numFmtId="49" fontId="54" fillId="41" borderId="276" xfId="0" applyNumberFormat="1" applyFont="1" applyFill="1" applyBorder="1" applyAlignment="1">
      <alignment horizontal="center" vertical="center"/>
    </xf>
    <xf numFmtId="49" fontId="39" fillId="41" borderId="275" xfId="0" applyNumberFormat="1" applyFont="1" applyFill="1" applyBorder="1" applyAlignment="1">
      <alignment horizontal="center" vertical="center"/>
    </xf>
    <xf numFmtId="49" fontId="39" fillId="41" borderId="276" xfId="0" applyNumberFormat="1" applyFont="1" applyFill="1" applyBorder="1" applyAlignment="1">
      <alignment horizontal="center" vertical="center"/>
    </xf>
    <xf numFmtId="49" fontId="51" fillId="42" borderId="275" xfId="0" applyNumberFormat="1" applyFont="1" applyFill="1" applyBorder="1" applyAlignment="1">
      <alignment horizontal="center" vertical="center"/>
    </xf>
    <xf numFmtId="49" fontId="50" fillId="42" borderId="262" xfId="0" applyNumberFormat="1" applyFont="1" applyFill="1" applyBorder="1" applyAlignment="1">
      <alignment horizontal="center" vertical="center"/>
    </xf>
    <xf numFmtId="0" fontId="32" fillId="41" borderId="345" xfId="0" applyFont="1" applyFill="1" applyBorder="1" applyAlignment="1">
      <alignment vertical="center"/>
    </xf>
    <xf numFmtId="14" fontId="67" fillId="41" borderId="68" xfId="0" applyNumberFormat="1" applyFont="1" applyFill="1" applyBorder="1" applyAlignment="1">
      <alignment vertical="center"/>
    </xf>
    <xf numFmtId="49" fontId="54" fillId="41" borderId="225" xfId="0" applyNumberFormat="1" applyFont="1" applyFill="1" applyBorder="1" applyAlignment="1">
      <alignment horizontal="center" vertical="center"/>
    </xf>
    <xf numFmtId="49" fontId="54" fillId="41" borderId="71" xfId="0" applyNumberFormat="1" applyFont="1" applyFill="1" applyBorder="1" applyAlignment="1">
      <alignment horizontal="center" vertical="center"/>
    </xf>
    <xf numFmtId="49" fontId="54" fillId="41" borderId="75" xfId="0" applyNumberFormat="1" applyFont="1" applyFill="1" applyBorder="1" applyAlignment="1">
      <alignment horizontal="center" vertical="center"/>
    </xf>
    <xf numFmtId="49" fontId="54" fillId="41" borderId="344" xfId="0" applyNumberFormat="1" applyFont="1" applyFill="1" applyBorder="1" applyAlignment="1">
      <alignment horizontal="center" vertical="center"/>
    </xf>
    <xf numFmtId="49" fontId="54" fillId="41" borderId="74" xfId="0" applyNumberFormat="1" applyFont="1" applyFill="1" applyBorder="1" applyAlignment="1">
      <alignment horizontal="center" vertical="center"/>
    </xf>
    <xf numFmtId="49" fontId="54" fillId="41" borderId="108" xfId="0" applyNumberFormat="1" applyFont="1" applyFill="1" applyBorder="1" applyAlignment="1">
      <alignment horizontal="center" vertical="center"/>
    </xf>
    <xf numFmtId="49" fontId="39" fillId="41" borderId="75" xfId="0" applyNumberFormat="1" applyFont="1" applyFill="1" applyBorder="1" applyAlignment="1">
      <alignment horizontal="center" vertical="center"/>
    </xf>
    <xf numFmtId="49" fontId="39" fillId="41" borderId="344" xfId="0" applyNumberFormat="1" applyFont="1" applyFill="1" applyBorder="1" applyAlignment="1">
      <alignment horizontal="center" vertical="center"/>
    </xf>
    <xf numFmtId="49" fontId="54" fillId="41" borderId="147" xfId="0" applyNumberFormat="1" applyFont="1" applyFill="1" applyBorder="1" applyAlignment="1">
      <alignment horizontal="center" vertical="center"/>
    </xf>
    <xf numFmtId="49" fontId="54" fillId="41" borderId="176" xfId="0" applyNumberFormat="1" applyFont="1" applyFill="1" applyBorder="1" applyAlignment="1">
      <alignment horizontal="center" vertical="center"/>
    </xf>
    <xf numFmtId="0" fontId="32" fillId="41" borderId="368" xfId="0" applyFont="1" applyFill="1" applyBorder="1" applyAlignment="1">
      <alignment vertical="center"/>
    </xf>
    <xf numFmtId="0" fontId="67" fillId="41" borderId="369" xfId="0" applyFont="1" applyFill="1" applyBorder="1" applyAlignment="1">
      <alignment vertical="center"/>
    </xf>
    <xf numFmtId="49" fontId="54" fillId="41" borderId="370" xfId="0" applyNumberFormat="1" applyFont="1" applyFill="1" applyBorder="1" applyAlignment="1">
      <alignment horizontal="center" vertical="center"/>
    </xf>
    <xf numFmtId="49" fontId="54" fillId="41" borderId="175" xfId="0" applyNumberFormat="1" applyFont="1" applyFill="1" applyBorder="1" applyAlignment="1">
      <alignment horizontal="center" vertical="center"/>
    </xf>
    <xf numFmtId="49" fontId="54" fillId="41" borderId="183" xfId="0" applyNumberFormat="1" applyFont="1" applyFill="1" applyBorder="1" applyAlignment="1">
      <alignment horizontal="center" vertical="center"/>
    </xf>
    <xf numFmtId="49" fontId="54" fillId="41" borderId="371" xfId="0" applyNumberFormat="1" applyFont="1" applyFill="1" applyBorder="1" applyAlignment="1">
      <alignment horizontal="center" vertical="center"/>
    </xf>
    <xf numFmtId="49" fontId="39" fillId="41" borderId="281" xfId="0" applyNumberFormat="1" applyFont="1" applyFill="1" applyBorder="1" applyAlignment="1">
      <alignment horizontal="center" vertical="center"/>
    </xf>
    <xf numFmtId="49" fontId="54" fillId="41" borderId="340" xfId="0" applyNumberFormat="1" applyFont="1" applyFill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18" fillId="0" borderId="0" xfId="0" applyFont="1" applyAlignment="1">
      <alignment vertical="center"/>
    </xf>
    <xf numFmtId="49" fontId="26" fillId="15" borderId="97" xfId="0" applyNumberFormat="1" applyFont="1" applyFill="1" applyBorder="1" applyAlignment="1">
      <alignment horizontal="center" vertical="center" wrapText="1"/>
    </xf>
    <xf numFmtId="49" fontId="26" fillId="15" borderId="99" xfId="0" applyNumberFormat="1" applyFont="1" applyFill="1" applyBorder="1" applyAlignment="1">
      <alignment horizontal="center" vertical="center"/>
    </xf>
    <xf numFmtId="49" fontId="26" fillId="15" borderId="98" xfId="0" applyNumberFormat="1" applyFont="1" applyFill="1" applyBorder="1" applyAlignment="1">
      <alignment horizontal="center" vertical="center" wrapText="1"/>
    </xf>
    <xf numFmtId="49" fontId="26" fillId="15" borderId="98" xfId="0" applyNumberFormat="1" applyFont="1" applyFill="1" applyBorder="1" applyAlignment="1">
      <alignment horizontal="center" vertical="center"/>
    </xf>
    <xf numFmtId="49" fontId="57" fillId="44" borderId="97" xfId="0" applyNumberFormat="1" applyFont="1" applyFill="1" applyBorder="1" applyAlignment="1">
      <alignment horizontal="center" vertical="center" wrapText="1"/>
    </xf>
    <xf numFmtId="49" fontId="57" fillId="45" borderId="97" xfId="0" applyNumberFormat="1" applyFont="1" applyFill="1" applyBorder="1" applyAlignment="1">
      <alignment horizontal="center" vertical="center" wrapText="1"/>
    </xf>
    <xf numFmtId="49" fontId="30" fillId="4" borderId="68" xfId="0" applyNumberFormat="1" applyFont="1" applyFill="1" applyBorder="1" applyAlignment="1">
      <alignment horizontal="center" vertical="center"/>
    </xf>
    <xf numFmtId="49" fontId="32" fillId="4" borderId="249" xfId="0" applyNumberFormat="1" applyFont="1" applyFill="1" applyBorder="1" applyAlignment="1">
      <alignment horizontal="center" vertical="center"/>
    </xf>
    <xf numFmtId="49" fontId="32" fillId="4" borderId="250" xfId="0" applyNumberFormat="1" applyFont="1" applyFill="1" applyBorder="1" applyAlignment="1">
      <alignment horizontal="center" vertical="center"/>
    </xf>
    <xf numFmtId="49" fontId="32" fillId="4" borderId="341" xfId="0" applyNumberFormat="1" applyFont="1" applyFill="1" applyBorder="1" applyAlignment="1">
      <alignment horizontal="center" vertical="center"/>
    </xf>
    <xf numFmtId="49" fontId="32" fillId="4" borderId="252" xfId="0" applyNumberFormat="1" applyFont="1" applyFill="1" applyBorder="1" applyAlignment="1">
      <alignment horizontal="center" vertical="center"/>
    </xf>
    <xf numFmtId="49" fontId="32" fillId="4" borderId="253" xfId="0" applyNumberFormat="1" applyFont="1" applyFill="1" applyBorder="1" applyAlignment="1">
      <alignment horizontal="center" vertical="center"/>
    </xf>
    <xf numFmtId="49" fontId="32" fillId="4" borderId="254" xfId="0" applyNumberFormat="1" applyFont="1" applyFill="1" applyBorder="1" applyAlignment="1">
      <alignment horizontal="center" vertical="center"/>
    </xf>
    <xf numFmtId="49" fontId="32" fillId="4" borderId="255" xfId="0" applyNumberFormat="1" applyFont="1" applyFill="1" applyBorder="1" applyAlignment="1">
      <alignment horizontal="center" vertical="center"/>
    </xf>
    <xf numFmtId="49" fontId="32" fillId="4" borderId="248" xfId="0" applyNumberFormat="1" applyFont="1" applyFill="1" applyBorder="1" applyAlignment="1">
      <alignment horizontal="center" vertical="center"/>
    </xf>
    <xf numFmtId="0" fontId="32" fillId="4" borderId="230" xfId="0" applyFont="1" applyFill="1" applyBorder="1" applyAlignment="1">
      <alignment vertical="center"/>
    </xf>
    <xf numFmtId="49" fontId="91" fillId="0" borderId="293" xfId="0" applyNumberFormat="1" applyFont="1" applyBorder="1" applyAlignment="1">
      <alignment horizontal="left" vertical="center"/>
    </xf>
    <xf numFmtId="49" fontId="32" fillId="4" borderId="231" xfId="0" applyNumberFormat="1" applyFont="1" applyFill="1" applyBorder="1" applyAlignment="1">
      <alignment horizontal="center" vertical="center"/>
    </xf>
    <xf numFmtId="49" fontId="32" fillId="4" borderId="57" xfId="0" applyNumberFormat="1" applyFont="1" applyFill="1" applyBorder="1" applyAlignment="1">
      <alignment horizontal="center" vertical="center"/>
    </xf>
    <xf numFmtId="49" fontId="32" fillId="4" borderId="232" xfId="0" applyNumberFormat="1" applyFont="1" applyFill="1" applyBorder="1" applyAlignment="1">
      <alignment horizontal="center" vertical="center"/>
    </xf>
    <xf numFmtId="49" fontId="19" fillId="4" borderId="57" xfId="0" applyNumberFormat="1" applyFont="1" applyFill="1" applyBorder="1" applyAlignment="1">
      <alignment horizontal="center" vertical="center"/>
    </xf>
    <xf numFmtId="49" fontId="32" fillId="4" borderId="56" xfId="0" applyNumberFormat="1" applyFont="1" applyFill="1" applyBorder="1" applyAlignment="1">
      <alignment horizontal="center" vertical="center"/>
    </xf>
    <xf numFmtId="49" fontId="32" fillId="4" borderId="318" xfId="0" applyNumberFormat="1" applyFont="1" applyFill="1" applyBorder="1" applyAlignment="1">
      <alignment horizontal="center" vertical="center"/>
    </xf>
    <xf numFmtId="49" fontId="92" fillId="11" borderId="57" xfId="0" applyNumberFormat="1" applyFont="1" applyFill="1" applyBorder="1" applyAlignment="1">
      <alignment horizontal="center" vertical="center"/>
    </xf>
    <xf numFmtId="49" fontId="93" fillId="11" borderId="57" xfId="0" applyNumberFormat="1" applyFont="1" applyFill="1" applyBorder="1" applyAlignment="1">
      <alignment horizontal="center" vertical="center"/>
    </xf>
    <xf numFmtId="49" fontId="30" fillId="4" borderId="61" xfId="0" applyNumberFormat="1" applyFont="1" applyFill="1" applyBorder="1" applyAlignment="1">
      <alignment horizontal="center" vertical="center"/>
    </xf>
    <xf numFmtId="49" fontId="32" fillId="4" borderId="275" xfId="0" applyNumberFormat="1" applyFont="1" applyFill="1" applyBorder="1" applyAlignment="1">
      <alignment horizontal="center" vertical="center"/>
    </xf>
    <xf numFmtId="49" fontId="32" fillId="4" borderId="276" xfId="0" applyNumberFormat="1" applyFont="1" applyFill="1" applyBorder="1" applyAlignment="1">
      <alignment horizontal="center" vertical="center"/>
    </xf>
    <xf numFmtId="0" fontId="32" fillId="4" borderId="263" xfId="0" applyFont="1" applyFill="1" applyBorder="1" applyAlignment="1">
      <alignment vertical="center"/>
    </xf>
    <xf numFmtId="49" fontId="91" fillId="0" borderId="264" xfId="0" applyNumberFormat="1" applyFont="1" applyBorder="1" applyAlignment="1">
      <alignment horizontal="left" vertical="center"/>
    </xf>
    <xf numFmtId="49" fontId="32" fillId="4" borderId="265" xfId="0" applyNumberFormat="1" applyFont="1" applyFill="1" applyBorder="1" applyAlignment="1">
      <alignment horizontal="center" vertical="center"/>
    </xf>
    <xf numFmtId="49" fontId="32" fillId="4" borderId="268" xfId="0" applyNumberFormat="1" applyFont="1" applyFill="1" applyBorder="1" applyAlignment="1">
      <alignment horizontal="center" vertical="center"/>
    </xf>
    <xf numFmtId="49" fontId="32" fillId="4" borderId="269" xfId="0" applyNumberFormat="1" applyFont="1" applyFill="1" applyBorder="1" applyAlignment="1">
      <alignment horizontal="center" vertical="center"/>
    </xf>
    <xf numFmtId="49" fontId="32" fillId="4" borderId="311" xfId="0" applyNumberFormat="1" applyFont="1" applyFill="1" applyBorder="1" applyAlignment="1">
      <alignment horizontal="center" vertical="center"/>
    </xf>
    <xf numFmtId="49" fontId="19" fillId="4" borderId="268" xfId="0" applyNumberFormat="1" applyFont="1" applyFill="1" applyBorder="1" applyAlignment="1">
      <alignment horizontal="center" vertical="center"/>
    </xf>
    <xf numFmtId="49" fontId="92" fillId="11" borderId="267" xfId="0" applyNumberFormat="1" applyFont="1" applyFill="1" applyBorder="1" applyAlignment="1">
      <alignment horizontal="center" vertical="center"/>
    </xf>
    <xf numFmtId="49" fontId="93" fillId="11" borderId="268" xfId="0" applyNumberFormat="1" applyFont="1" applyFill="1" applyBorder="1" applyAlignment="1">
      <alignment horizontal="center" vertical="center"/>
    </xf>
    <xf numFmtId="49" fontId="30" fillId="4" borderId="269" xfId="0" applyNumberFormat="1" applyFont="1" applyFill="1" applyBorder="1" applyAlignment="1">
      <alignment horizontal="center" vertical="center"/>
    </xf>
    <xf numFmtId="49" fontId="32" fillId="53" borderId="62" xfId="0" applyNumberFormat="1" applyFont="1" applyFill="1" applyBorder="1" applyAlignment="1">
      <alignment horizontal="center" vertical="center"/>
    </xf>
    <xf numFmtId="49" fontId="19" fillId="4" borderId="60" xfId="0" applyNumberFormat="1" applyFont="1" applyFill="1" applyBorder="1" applyAlignment="1">
      <alignment horizontal="center" vertical="center"/>
    </xf>
    <xf numFmtId="49" fontId="32" fillId="39" borderId="62" xfId="0" applyNumberFormat="1" applyFont="1" applyFill="1" applyBorder="1" applyAlignment="1">
      <alignment horizontal="center" vertical="center"/>
    </xf>
    <xf numFmtId="49" fontId="32" fillId="53" borderId="76" xfId="0" applyNumberFormat="1" applyFont="1" applyFill="1" applyBorder="1" applyAlignment="1">
      <alignment horizontal="center" vertical="center"/>
    </xf>
    <xf numFmtId="49" fontId="93" fillId="11" borderId="312" xfId="0" applyNumberFormat="1" applyFont="1" applyFill="1" applyBorder="1" applyAlignment="1">
      <alignment horizontal="center" vertical="center"/>
    </xf>
    <xf numFmtId="0" fontId="91" fillId="4" borderId="237" xfId="0" applyFont="1" applyFill="1" applyBorder="1" applyAlignment="1">
      <alignment vertical="center"/>
    </xf>
    <xf numFmtId="49" fontId="32" fillId="52" borderId="57" xfId="0" applyNumberFormat="1" applyFont="1" applyFill="1" applyBorder="1" applyAlignment="1">
      <alignment horizontal="center" vertical="center"/>
    </xf>
    <xf numFmtId="49" fontId="32" fillId="53" borderId="56" xfId="0" applyNumberFormat="1" applyFont="1" applyFill="1" applyBorder="1" applyAlignment="1">
      <alignment horizontal="center" vertical="center"/>
    </xf>
    <xf numFmtId="49" fontId="30" fillId="4" borderId="232" xfId="0" applyNumberFormat="1" applyFont="1" applyFill="1" applyBorder="1" applyAlignment="1">
      <alignment horizontal="center" vertical="center"/>
    </xf>
    <xf numFmtId="49" fontId="19" fillId="4" borderId="231" xfId="0" applyNumberFormat="1" applyFont="1" applyFill="1" applyBorder="1" applyAlignment="1">
      <alignment horizontal="center" vertical="center"/>
    </xf>
    <xf numFmtId="49" fontId="32" fillId="46" borderId="56" xfId="0" applyNumberFormat="1" applyFont="1" applyFill="1" applyBorder="1" applyAlignment="1">
      <alignment horizontal="center" vertical="center"/>
    </xf>
    <xf numFmtId="49" fontId="32" fillId="39" borderId="57" xfId="0" applyNumberFormat="1" applyFont="1" applyFill="1" applyBorder="1" applyAlignment="1">
      <alignment horizontal="center" vertical="center"/>
    </xf>
    <xf numFmtId="49" fontId="32" fillId="39" borderId="61" xfId="0" applyNumberFormat="1" applyFont="1" applyFill="1" applyBorder="1" applyAlignment="1">
      <alignment horizontal="center" vertical="center"/>
    </xf>
    <xf numFmtId="49" fontId="32" fillId="4" borderId="61" xfId="0" applyNumberFormat="1" applyFont="1" applyFill="1" applyBorder="1" applyAlignment="1">
      <alignment horizontal="center" vertical="center"/>
    </xf>
    <xf numFmtId="49" fontId="92" fillId="11" borderId="56" xfId="0" applyNumberFormat="1" applyFont="1" applyFill="1" applyBorder="1" applyAlignment="1">
      <alignment horizontal="center" vertical="center"/>
    </xf>
    <xf numFmtId="49" fontId="32" fillId="39" borderId="56" xfId="0" applyNumberFormat="1" applyFont="1" applyFill="1" applyBorder="1" applyAlignment="1">
      <alignment horizontal="center" vertical="center"/>
    </xf>
    <xf numFmtId="0" fontId="91" fillId="4" borderId="76" xfId="0" applyFont="1" applyFill="1" applyBorder="1" applyAlignment="1">
      <alignment vertical="center"/>
    </xf>
    <xf numFmtId="49" fontId="19" fillId="4" borderId="227" xfId="0" applyNumberFormat="1" applyFont="1" applyFill="1" applyBorder="1" applyAlignment="1">
      <alignment horizontal="center" vertical="center"/>
    </xf>
    <xf numFmtId="49" fontId="30" fillId="13" borderId="60" xfId="0" applyNumberFormat="1" applyFont="1" applyFill="1" applyBorder="1" applyAlignment="1">
      <alignment horizontal="center" vertical="center"/>
    </xf>
    <xf numFmtId="49" fontId="32" fillId="4" borderId="303" xfId="0" applyNumberFormat="1" applyFont="1" applyFill="1" applyBorder="1" applyAlignment="1">
      <alignment horizontal="center" vertical="center"/>
    </xf>
    <xf numFmtId="0" fontId="91" fillId="4" borderId="266" xfId="0" applyFont="1" applyFill="1" applyBorder="1" applyAlignment="1">
      <alignment vertical="center"/>
    </xf>
    <xf numFmtId="49" fontId="32" fillId="4" borderId="266" xfId="0" applyNumberFormat="1" applyFont="1" applyFill="1" applyBorder="1" applyAlignment="1">
      <alignment horizontal="center" vertical="center"/>
    </xf>
    <xf numFmtId="49" fontId="32" fillId="4" borderId="313" xfId="0" applyNumberFormat="1" applyFont="1" applyFill="1" applyBorder="1" applyAlignment="1">
      <alignment horizontal="center" vertical="center"/>
    </xf>
    <xf numFmtId="49" fontId="32" fillId="4" borderId="270" xfId="0" applyNumberFormat="1" applyFont="1" applyFill="1" applyBorder="1" applyAlignment="1">
      <alignment horizontal="center" vertical="center"/>
    </xf>
    <xf numFmtId="49" fontId="19" fillId="4" borderId="267" xfId="0" applyNumberFormat="1" applyFont="1" applyFill="1" applyBorder="1" applyAlignment="1">
      <alignment horizontal="center" vertical="center"/>
    </xf>
    <xf numFmtId="49" fontId="32" fillId="4" borderId="314" xfId="0" applyNumberFormat="1" applyFont="1" applyFill="1" applyBorder="1" applyAlignment="1">
      <alignment horizontal="center" vertical="center"/>
    </xf>
    <xf numFmtId="49" fontId="32" fillId="4" borderId="202" xfId="0" applyNumberFormat="1" applyFont="1" applyFill="1" applyBorder="1" applyAlignment="1">
      <alignment horizontal="center" vertical="center"/>
    </xf>
    <xf numFmtId="49" fontId="32" fillId="4" borderId="201" xfId="0" applyNumberFormat="1" applyFont="1" applyFill="1" applyBorder="1" applyAlignment="1">
      <alignment horizontal="center" vertical="center"/>
    </xf>
    <xf numFmtId="49" fontId="32" fillId="4" borderId="69" xfId="0" applyNumberFormat="1" applyFont="1" applyFill="1" applyBorder="1" applyAlignment="1">
      <alignment horizontal="center" vertical="center"/>
    </xf>
    <xf numFmtId="49" fontId="30" fillId="4" borderId="201" xfId="0" applyNumberFormat="1" applyFont="1" applyFill="1" applyBorder="1" applyAlignment="1">
      <alignment horizontal="center" vertical="center"/>
    </xf>
    <xf numFmtId="49" fontId="32" fillId="46" borderId="57" xfId="0" applyNumberFormat="1" applyFont="1" applyFill="1" applyBorder="1" applyAlignment="1">
      <alignment horizontal="center" vertical="center"/>
    </xf>
    <xf numFmtId="49" fontId="30" fillId="4" borderId="69" xfId="0" applyNumberFormat="1" applyFont="1" applyFill="1" applyBorder="1" applyAlignment="1">
      <alignment horizontal="center" vertical="center"/>
    </xf>
    <xf numFmtId="49" fontId="32" fillId="4" borderId="246" xfId="0" applyNumberFormat="1" applyFont="1" applyFill="1" applyBorder="1" applyAlignment="1">
      <alignment horizontal="center" vertical="center"/>
    </xf>
    <xf numFmtId="0" fontId="91" fillId="4" borderId="61" xfId="0" applyFont="1" applyFill="1" applyBorder="1" applyAlignment="1">
      <alignment vertical="center"/>
    </xf>
    <xf numFmtId="49" fontId="32" fillId="4" borderId="297" xfId="0" applyNumberFormat="1" applyFont="1" applyFill="1" applyBorder="1" applyAlignment="1">
      <alignment horizontal="center" vertical="center"/>
    </xf>
    <xf numFmtId="0" fontId="91" fillId="4" borderId="264" xfId="0" applyFont="1" applyFill="1" applyBorder="1" applyAlignment="1">
      <alignment vertical="center"/>
    </xf>
    <xf numFmtId="49" fontId="30" fillId="4" borderId="246" xfId="0" applyNumberFormat="1" applyFont="1" applyFill="1" applyBorder="1" applyAlignment="1">
      <alignment horizontal="center" vertical="center"/>
    </xf>
    <xf numFmtId="49" fontId="32" fillId="46" borderId="267" xfId="0" applyNumberFormat="1" applyFont="1" applyFill="1" applyBorder="1" applyAlignment="1">
      <alignment horizontal="center" vertical="center"/>
    </xf>
    <xf numFmtId="49" fontId="32" fillId="4" borderId="54" xfId="0" applyNumberFormat="1" applyFont="1" applyFill="1" applyBorder="1" applyAlignment="1">
      <alignment horizontal="center" vertical="center"/>
    </xf>
    <xf numFmtId="49" fontId="32" fillId="4" borderId="312" xfId="0" applyNumberFormat="1" applyFont="1" applyFill="1" applyBorder="1" applyAlignment="1">
      <alignment horizontal="center" vertical="center"/>
    </xf>
    <xf numFmtId="49" fontId="27" fillId="4" borderId="60" xfId="0" applyNumberFormat="1" applyFont="1" applyFill="1" applyBorder="1" applyAlignment="1">
      <alignment horizontal="center" vertical="center"/>
    </xf>
    <xf numFmtId="49" fontId="27" fillId="4" borderId="62" xfId="0" applyNumberFormat="1" applyFont="1" applyFill="1" applyBorder="1" applyAlignment="1">
      <alignment horizontal="center" vertical="center"/>
    </xf>
    <xf numFmtId="49" fontId="30" fillId="4" borderId="60" xfId="0" applyNumberFormat="1" applyFont="1" applyFill="1" applyBorder="1" applyAlignment="1">
      <alignment horizontal="center" vertical="center"/>
    </xf>
    <xf numFmtId="49" fontId="30" fillId="4" borderId="62" xfId="0" applyNumberFormat="1" applyFont="1" applyFill="1" applyBorder="1" applyAlignment="1">
      <alignment horizontal="center" vertical="center"/>
    </xf>
    <xf numFmtId="49" fontId="27" fillId="4" borderId="268" xfId="0" applyNumberFormat="1" applyFont="1" applyFill="1" applyBorder="1" applyAlignment="1">
      <alignment horizontal="center" vertical="center"/>
    </xf>
    <xf numFmtId="49" fontId="30" fillId="4" borderId="267" xfId="0" applyNumberFormat="1" applyFont="1" applyFill="1" applyBorder="1" applyAlignment="1">
      <alignment horizontal="center" vertical="center"/>
    </xf>
    <xf numFmtId="0" fontId="30" fillId="4" borderId="230" xfId="0" applyFont="1" applyFill="1" applyBorder="1" applyAlignment="1">
      <alignment vertical="center"/>
    </xf>
    <xf numFmtId="49" fontId="27" fillId="4" borderId="56" xfId="0" applyNumberFormat="1" applyFont="1" applyFill="1" applyBorder="1" applyAlignment="1">
      <alignment horizontal="left" vertical="center"/>
    </xf>
    <xf numFmtId="49" fontId="24" fillId="4" borderId="56" xfId="0" applyNumberFormat="1" applyFont="1" applyFill="1" applyBorder="1" applyAlignment="1">
      <alignment horizontal="center" vertical="center"/>
    </xf>
    <xf numFmtId="49" fontId="93" fillId="4" borderId="56" xfId="0" applyNumberFormat="1" applyFont="1" applyFill="1" applyBorder="1" applyAlignment="1">
      <alignment horizontal="center" vertical="center"/>
    </xf>
    <xf numFmtId="49" fontId="27" fillId="4" borderId="56" xfId="0" applyNumberFormat="1" applyFont="1" applyFill="1" applyBorder="1" applyAlignment="1">
      <alignment horizontal="center" vertical="center"/>
    </xf>
    <xf numFmtId="49" fontId="93" fillId="4" borderId="123" xfId="0" applyNumberFormat="1" applyFont="1" applyFill="1" applyBorder="1" applyAlignment="1">
      <alignment horizontal="center" vertical="center"/>
    </xf>
    <xf numFmtId="49" fontId="27" fillId="4" borderId="267" xfId="0" applyNumberFormat="1" applyFont="1" applyFill="1" applyBorder="1" applyAlignment="1">
      <alignment horizontal="left" vertical="center"/>
    </xf>
    <xf numFmtId="49" fontId="24" fillId="4" borderId="267" xfId="0" applyNumberFormat="1" applyFont="1" applyFill="1" applyBorder="1" applyAlignment="1">
      <alignment horizontal="center" vertical="center"/>
    </xf>
    <xf numFmtId="49" fontId="93" fillId="4" borderId="267" xfId="0" applyNumberFormat="1" applyFont="1" applyFill="1" applyBorder="1" applyAlignment="1">
      <alignment horizontal="center" vertical="center"/>
    </xf>
    <xf numFmtId="49" fontId="30" fillId="4" borderId="202" xfId="0" applyNumberFormat="1" applyFont="1" applyFill="1" applyBorder="1" applyAlignment="1">
      <alignment horizontal="center" vertical="center"/>
    </xf>
    <xf numFmtId="49" fontId="27" fillId="4" borderId="267" xfId="0" applyNumberFormat="1" applyFont="1" applyFill="1" applyBorder="1" applyAlignment="1">
      <alignment horizontal="center" vertical="center"/>
    </xf>
    <xf numFmtId="49" fontId="30" fillId="13" borderId="267" xfId="0" applyNumberFormat="1" applyFont="1" applyFill="1" applyBorder="1" applyAlignment="1">
      <alignment horizontal="center" vertical="center"/>
    </xf>
    <xf numFmtId="49" fontId="93" fillId="4" borderId="310" xfId="0" applyNumberFormat="1" applyFont="1" applyFill="1" applyBorder="1" applyAlignment="1">
      <alignment horizontal="center" vertical="center"/>
    </xf>
    <xf numFmtId="49" fontId="32" fillId="4" borderId="302" xfId="0" applyNumberFormat="1" applyFont="1" applyFill="1" applyBorder="1" applyAlignment="1">
      <alignment horizontal="center" vertical="center"/>
    </xf>
    <xf numFmtId="0" fontId="32" fillId="4" borderId="286" xfId="0" applyFont="1" applyFill="1" applyBorder="1" applyAlignment="1">
      <alignment vertical="center"/>
    </xf>
    <xf numFmtId="0" fontId="91" fillId="4" borderId="141" xfId="0" applyFont="1" applyFill="1" applyBorder="1" applyAlignment="1">
      <alignment vertical="center"/>
    </xf>
    <xf numFmtId="49" fontId="32" fillId="4" borderId="287" xfId="0" applyNumberFormat="1" applyFont="1" applyFill="1" applyBorder="1" applyAlignment="1">
      <alignment horizontal="center" vertical="center"/>
    </xf>
    <xf numFmtId="49" fontId="32" fillId="4" borderId="140" xfId="0" applyNumberFormat="1" applyFont="1" applyFill="1" applyBorder="1" applyAlignment="1">
      <alignment horizontal="center" vertical="center"/>
    </xf>
    <xf numFmtId="49" fontId="32" fillId="4" borderId="142" xfId="0" applyNumberFormat="1" applyFont="1" applyFill="1" applyBorder="1" applyAlignment="1">
      <alignment horizontal="center" vertical="center"/>
    </xf>
    <xf numFmtId="49" fontId="32" fillId="4" borderId="288" xfId="0" applyNumberFormat="1" applyFont="1" applyFill="1" applyBorder="1" applyAlignment="1">
      <alignment horizontal="center" vertical="center"/>
    </xf>
    <xf numFmtId="49" fontId="92" fillId="11" borderId="140" xfId="0" applyNumberFormat="1" applyFont="1" applyFill="1" applyBorder="1" applyAlignment="1">
      <alignment horizontal="center" vertical="center"/>
    </xf>
    <xf numFmtId="49" fontId="93" fillId="11" borderId="142" xfId="0" applyNumberFormat="1" applyFont="1" applyFill="1" applyBorder="1" applyAlignment="1">
      <alignment horizontal="center" vertical="center"/>
    </xf>
    <xf numFmtId="49" fontId="30" fillId="4" borderId="288" xfId="0" applyNumberFormat="1" applyFont="1" applyFill="1" applyBorder="1" applyAlignment="1">
      <alignment horizontal="center" vertical="center"/>
    </xf>
    <xf numFmtId="0" fontId="32" fillId="4" borderId="289" xfId="0" applyFont="1" applyFill="1" applyBorder="1" applyAlignment="1">
      <alignment vertical="center"/>
    </xf>
    <xf numFmtId="0" fontId="91" fillId="4" borderId="86" xfId="0" applyFont="1" applyFill="1" applyBorder="1" applyAlignment="1">
      <alignment vertical="center"/>
    </xf>
    <xf numFmtId="49" fontId="32" fillId="4" borderId="290" xfId="0" applyNumberFormat="1" applyFont="1" applyFill="1" applyBorder="1" applyAlignment="1">
      <alignment horizontal="center" vertical="center"/>
    </xf>
    <xf numFmtId="49" fontId="32" fillId="4" borderId="84" xfId="0" applyNumberFormat="1" applyFont="1" applyFill="1" applyBorder="1" applyAlignment="1">
      <alignment horizontal="center" vertical="center"/>
    </xf>
    <xf numFmtId="49" fontId="32" fillId="4" borderId="85" xfId="0" applyNumberFormat="1" applyFont="1" applyFill="1" applyBorder="1" applyAlignment="1">
      <alignment horizontal="center" vertical="center"/>
    </xf>
    <xf numFmtId="49" fontId="32" fillId="4" borderId="291" xfId="0" applyNumberFormat="1" applyFont="1" applyFill="1" applyBorder="1" applyAlignment="1">
      <alignment horizontal="center" vertical="center"/>
    </xf>
    <xf numFmtId="49" fontId="32" fillId="4" borderId="86" xfId="0" applyNumberFormat="1" applyFont="1" applyFill="1" applyBorder="1" applyAlignment="1">
      <alignment horizontal="center" vertical="center"/>
    </xf>
    <xf numFmtId="49" fontId="92" fillId="11" borderId="84" xfId="0" applyNumberFormat="1" applyFont="1" applyFill="1" applyBorder="1" applyAlignment="1">
      <alignment horizontal="center" vertical="center"/>
    </xf>
    <xf numFmtId="49" fontId="30" fillId="4" borderId="85" xfId="0" applyNumberFormat="1" applyFont="1" applyFill="1" applyBorder="1" applyAlignment="1">
      <alignment horizontal="center" vertical="center"/>
    </xf>
    <xf numFmtId="49" fontId="93" fillId="11" borderId="85" xfId="0" applyNumberFormat="1" applyFont="1" applyFill="1" applyBorder="1" applyAlignment="1">
      <alignment horizontal="center" vertical="center"/>
    </xf>
    <xf numFmtId="49" fontId="30" fillId="4" borderId="291" xfId="0" applyNumberFormat="1" applyFont="1" applyFill="1" applyBorder="1" applyAlignment="1">
      <alignment horizontal="center" vertical="center"/>
    </xf>
    <xf numFmtId="49" fontId="32" fillId="4" borderId="294" xfId="0" applyNumberFormat="1" applyFont="1" applyFill="1" applyBorder="1" applyAlignment="1">
      <alignment horizontal="center" vertical="center"/>
    </xf>
    <xf numFmtId="49" fontId="32" fillId="13" borderId="56" xfId="0" applyNumberFormat="1" applyFont="1" applyFill="1" applyBorder="1" applyAlignment="1">
      <alignment horizontal="center" vertical="center"/>
    </xf>
    <xf numFmtId="16" fontId="91" fillId="4" borderId="237" xfId="0" applyNumberFormat="1" applyFont="1" applyFill="1" applyBorder="1" applyAlignment="1">
      <alignment vertical="center"/>
    </xf>
    <xf numFmtId="49" fontId="30" fillId="4" borderId="268" xfId="0" applyNumberFormat="1" applyFont="1" applyFill="1" applyBorder="1" applyAlignment="1">
      <alignment horizontal="center" vertical="center"/>
    </xf>
    <xf numFmtId="49" fontId="32" fillId="4" borderId="200" xfId="0" applyNumberFormat="1" applyFont="1" applyFill="1" applyBorder="1" applyAlignment="1">
      <alignment horizontal="center" vertical="center"/>
    </xf>
    <xf numFmtId="0" fontId="32" fillId="4" borderId="376" xfId="0" applyFont="1" applyFill="1" applyBorder="1" applyAlignment="1">
      <alignment vertical="center"/>
    </xf>
    <xf numFmtId="0" fontId="91" fillId="4" borderId="377" xfId="0" applyFont="1" applyFill="1" applyBorder="1" applyAlignment="1">
      <alignment vertical="center"/>
    </xf>
    <xf numFmtId="49" fontId="32" fillId="4" borderId="378" xfId="0" applyNumberFormat="1" applyFont="1" applyFill="1" applyBorder="1" applyAlignment="1">
      <alignment horizontal="center" vertical="center"/>
    </xf>
    <xf numFmtId="49" fontId="32" fillId="4" borderId="379" xfId="0" applyNumberFormat="1" applyFont="1" applyFill="1" applyBorder="1" applyAlignment="1">
      <alignment horizontal="center" vertical="center"/>
    </xf>
    <xf numFmtId="49" fontId="32" fillId="4" borderId="380" xfId="0" applyNumberFormat="1" applyFont="1" applyFill="1" applyBorder="1" applyAlignment="1">
      <alignment horizontal="center" vertical="center"/>
    </xf>
    <xf numFmtId="49" fontId="19" fillId="4" borderId="379" xfId="0" applyNumberFormat="1" applyFont="1" applyFill="1" applyBorder="1" applyAlignment="1">
      <alignment horizontal="center" vertical="center"/>
    </xf>
    <xf numFmtId="49" fontId="30" fillId="4" borderId="379" xfId="0" applyNumberFormat="1" applyFont="1" applyFill="1" applyBorder="1" applyAlignment="1">
      <alignment horizontal="center" vertical="center"/>
    </xf>
    <xf numFmtId="49" fontId="30" fillId="4" borderId="380" xfId="0" applyNumberFormat="1" applyFont="1" applyFill="1" applyBorder="1" applyAlignment="1">
      <alignment horizontal="center" vertical="center"/>
    </xf>
    <xf numFmtId="49" fontId="32" fillId="4" borderId="381" xfId="0" applyNumberFormat="1" applyFont="1" applyFill="1" applyBorder="1" applyAlignment="1">
      <alignment horizontal="center" vertical="center"/>
    </xf>
    <xf numFmtId="49" fontId="32" fillId="4" borderId="382" xfId="0" applyNumberFormat="1" applyFont="1" applyFill="1" applyBorder="1" applyAlignment="1">
      <alignment horizontal="center" vertical="center"/>
    </xf>
    <xf numFmtId="49" fontId="92" fillId="11" borderId="379" xfId="0" applyNumberFormat="1" applyFont="1" applyFill="1" applyBorder="1" applyAlignment="1">
      <alignment horizontal="center" vertical="center"/>
    </xf>
    <xf numFmtId="49" fontId="93" fillId="11" borderId="381" xfId="0" applyNumberFormat="1" applyFont="1" applyFill="1" applyBorder="1" applyAlignment="1">
      <alignment horizontal="center" vertical="center"/>
    </xf>
    <xf numFmtId="49" fontId="32" fillId="4" borderId="219" xfId="0" applyNumberFormat="1" applyFont="1" applyFill="1" applyBorder="1" applyAlignment="1">
      <alignment horizontal="center" vertical="center"/>
    </xf>
    <xf numFmtId="49" fontId="30" fillId="4" borderId="222" xfId="0" applyNumberFormat="1" applyFont="1" applyFill="1" applyBorder="1" applyAlignment="1">
      <alignment horizontal="center" vertical="center"/>
    </xf>
    <xf numFmtId="0" fontId="26" fillId="35" borderId="68" xfId="0" applyFont="1" applyFill="1" applyBorder="1" applyAlignment="1">
      <alignment vertical="center"/>
    </xf>
    <xf numFmtId="0" fontId="27" fillId="4" borderId="68" xfId="0" applyFont="1" applyFill="1" applyBorder="1" applyAlignment="1">
      <alignment vertical="center"/>
    </xf>
    <xf numFmtId="0" fontId="26" fillId="51" borderId="68" xfId="0" applyFont="1" applyFill="1" applyBorder="1" applyAlignment="1">
      <alignment vertical="center"/>
    </xf>
    <xf numFmtId="49" fontId="32" fillId="4" borderId="251" xfId="0" applyNumberFormat="1" applyFont="1" applyFill="1" applyBorder="1" applyAlignment="1">
      <alignment horizontal="center" vertical="center"/>
    </xf>
    <xf numFmtId="49" fontId="32" fillId="4" borderId="315" xfId="0" applyNumberFormat="1" applyFont="1" applyFill="1" applyBorder="1" applyAlignment="1">
      <alignment horizontal="center" vertical="center"/>
    </xf>
    <xf numFmtId="49" fontId="91" fillId="0" borderId="75" xfId="0" applyNumberFormat="1" applyFont="1" applyBorder="1" applyAlignment="1">
      <alignment vertical="center"/>
    </xf>
    <xf numFmtId="49" fontId="32" fillId="4" borderId="228" xfId="0" applyNumberFormat="1" applyFont="1" applyFill="1" applyBorder="1" applyAlignment="1">
      <alignment horizontal="center" vertical="center"/>
    </xf>
    <xf numFmtId="49" fontId="92" fillId="11" borderId="71" xfId="0" applyNumberFormat="1" applyFont="1" applyFill="1" applyBorder="1" applyAlignment="1">
      <alignment horizontal="center" vertical="center"/>
    </xf>
    <xf numFmtId="49" fontId="32" fillId="53" borderId="227" xfId="0" applyNumberFormat="1" applyFont="1" applyFill="1" applyBorder="1" applyAlignment="1">
      <alignment horizontal="center" vertical="center"/>
    </xf>
    <xf numFmtId="49" fontId="32" fillId="4" borderId="241" xfId="0" applyNumberFormat="1" applyFont="1" applyFill="1" applyBorder="1" applyAlignment="1">
      <alignment horizontal="center" vertical="center"/>
    </xf>
    <xf numFmtId="49" fontId="32" fillId="4" borderId="242" xfId="0" applyNumberFormat="1" applyFont="1" applyFill="1" applyBorder="1" applyAlignment="1">
      <alignment horizontal="center" vertical="center"/>
    </xf>
    <xf numFmtId="49" fontId="32" fillId="4" borderId="321" xfId="0" applyNumberFormat="1" applyFont="1" applyFill="1" applyBorder="1" applyAlignment="1">
      <alignment horizontal="center" vertical="center"/>
    </xf>
    <xf numFmtId="49" fontId="32" fillId="38" borderId="60" xfId="0" applyNumberFormat="1" applyFont="1" applyFill="1" applyBorder="1" applyAlignment="1">
      <alignment horizontal="center" vertical="center"/>
    </xf>
    <xf numFmtId="49" fontId="32" fillId="13" borderId="62" xfId="0" applyNumberFormat="1" applyFont="1" applyFill="1" applyBorder="1" applyAlignment="1">
      <alignment horizontal="center" vertical="center"/>
    </xf>
    <xf numFmtId="49" fontId="27" fillId="4" borderId="57" xfId="0" applyNumberFormat="1" applyFont="1" applyFill="1" applyBorder="1" applyAlignment="1">
      <alignment horizontal="center" vertical="center"/>
    </xf>
    <xf numFmtId="49" fontId="32" fillId="4" borderId="87" xfId="0" applyNumberFormat="1" applyFont="1" applyFill="1" applyBorder="1" applyAlignment="1">
      <alignment horizontal="center" vertical="center"/>
    </xf>
    <xf numFmtId="49" fontId="30" fillId="13" borderId="268" xfId="0" applyNumberFormat="1" applyFont="1" applyFill="1" applyBorder="1" applyAlignment="1">
      <alignment horizontal="center" vertical="center"/>
    </xf>
    <xf numFmtId="49" fontId="32" fillId="11" borderId="85" xfId="0" applyNumberFormat="1" applyFont="1" applyFill="1" applyBorder="1" applyAlignment="1">
      <alignment horizontal="center" vertical="center"/>
    </xf>
    <xf numFmtId="49" fontId="30" fillId="4" borderId="227" xfId="0" applyNumberFormat="1" applyFont="1" applyFill="1" applyBorder="1" applyAlignment="1">
      <alignment horizontal="center" vertical="center"/>
    </xf>
    <xf numFmtId="49" fontId="24" fillId="4" borderId="62" xfId="0" applyNumberFormat="1" applyFont="1" applyFill="1" applyBorder="1" applyAlignment="1">
      <alignment horizontal="left" vertical="center"/>
    </xf>
    <xf numFmtId="49" fontId="27" fillId="4" borderId="140" xfId="0" applyNumberFormat="1" applyFont="1" applyFill="1" applyBorder="1" applyAlignment="1">
      <alignment horizontal="left" vertical="center"/>
    </xf>
    <xf numFmtId="49" fontId="32" fillId="4" borderId="141" xfId="0" applyNumberFormat="1" applyFont="1" applyFill="1" applyBorder="1" applyAlignment="1">
      <alignment horizontal="center" vertical="center"/>
    </xf>
    <xf numFmtId="49" fontId="27" fillId="4" borderId="265" xfId="0" applyNumberFormat="1" applyFont="1" applyFill="1" applyBorder="1" applyAlignment="1">
      <alignment horizontal="left" vertical="center"/>
    </xf>
    <xf numFmtId="49" fontId="27" fillId="4" borderId="267" xfId="0" applyNumberFormat="1" applyFont="1" applyFill="1" applyBorder="1" applyAlignment="1">
      <alignment vertical="center"/>
    </xf>
    <xf numFmtId="49" fontId="27" fillId="4" borderId="62" xfId="0" applyNumberFormat="1" applyFont="1" applyFill="1" applyBorder="1" applyAlignment="1">
      <alignment horizontal="left" vertical="center"/>
    </xf>
    <xf numFmtId="49" fontId="27" fillId="4" borderId="316" xfId="0" applyNumberFormat="1" applyFont="1" applyFill="1" applyBorder="1" applyAlignment="1">
      <alignment horizontal="center" vertical="center"/>
    </xf>
    <xf numFmtId="49" fontId="27" fillId="4" borderId="227" xfId="0" applyNumberFormat="1" applyFont="1" applyFill="1" applyBorder="1" applyAlignment="1">
      <alignment horizontal="center" vertical="center"/>
    </xf>
    <xf numFmtId="49" fontId="24" fillId="4" borderId="62" xfId="0" applyNumberFormat="1" applyFont="1" applyFill="1" applyBorder="1" applyAlignment="1">
      <alignment horizontal="center" vertical="center"/>
    </xf>
    <xf numFmtId="49" fontId="24" fillId="4" borderId="56" xfId="0" applyNumberFormat="1" applyFont="1" applyFill="1" applyBorder="1" applyAlignment="1">
      <alignment horizontal="left" vertical="center"/>
    </xf>
    <xf numFmtId="49" fontId="27" fillId="4" borderId="123" xfId="0" applyNumberFormat="1" applyFont="1" applyFill="1" applyBorder="1" applyAlignment="1">
      <alignment horizontal="center" vertical="center"/>
    </xf>
    <xf numFmtId="49" fontId="27" fillId="4" borderId="231" xfId="0" applyNumberFormat="1" applyFont="1" applyFill="1" applyBorder="1" applyAlignment="1">
      <alignment horizontal="center" vertical="center"/>
    </xf>
    <xf numFmtId="49" fontId="24" fillId="4" borderId="267" xfId="0" applyNumberFormat="1" applyFont="1" applyFill="1" applyBorder="1" applyAlignment="1">
      <alignment horizontal="left" vertical="center"/>
    </xf>
    <xf numFmtId="49" fontId="27" fillId="4" borderId="310" xfId="0" applyNumberFormat="1" applyFont="1" applyFill="1" applyBorder="1" applyAlignment="1">
      <alignment horizontal="center" vertical="center"/>
    </xf>
    <xf numFmtId="49" fontId="30" fillId="4" borderId="266" xfId="0" applyNumberFormat="1" applyFont="1" applyFill="1" applyBorder="1" applyAlignment="1">
      <alignment horizontal="center" vertical="center"/>
    </xf>
    <xf numFmtId="49" fontId="27" fillId="4" borderId="265" xfId="0" applyNumberFormat="1" applyFont="1" applyFill="1" applyBorder="1" applyAlignment="1">
      <alignment horizontal="center" vertical="center"/>
    </xf>
    <xf numFmtId="49" fontId="32" fillId="13" borderId="267" xfId="0" applyNumberFormat="1" applyFont="1" applyFill="1" applyBorder="1" applyAlignment="1">
      <alignment horizontal="center" vertical="center"/>
    </xf>
    <xf numFmtId="49" fontId="32" fillId="4" borderId="272" xfId="0" applyNumberFormat="1" applyFont="1" applyFill="1" applyBorder="1" applyAlignment="1">
      <alignment horizontal="center" vertical="center"/>
    </xf>
    <xf numFmtId="49" fontId="32" fillId="4" borderId="273" xfId="0" applyNumberFormat="1" applyFont="1" applyFill="1" applyBorder="1" applyAlignment="1">
      <alignment horizontal="center" vertical="center"/>
    </xf>
    <xf numFmtId="49" fontId="32" fillId="4" borderId="274" xfId="0" applyNumberFormat="1" applyFont="1" applyFill="1" applyBorder="1" applyAlignment="1">
      <alignment horizontal="center" vertical="center"/>
    </xf>
    <xf numFmtId="49" fontId="32" fillId="4" borderId="103" xfId="0" applyNumberFormat="1" applyFont="1" applyFill="1" applyBorder="1" applyAlignment="1">
      <alignment horizontal="center" vertical="center"/>
    </xf>
    <xf numFmtId="49" fontId="92" fillId="11" borderId="272" xfId="0" applyNumberFormat="1" applyFont="1" applyFill="1" applyBorder="1" applyAlignment="1">
      <alignment horizontal="center" vertical="center"/>
    </xf>
    <xf numFmtId="49" fontId="93" fillId="11" borderId="274" xfId="0" applyNumberFormat="1" applyFont="1" applyFill="1" applyBorder="1" applyAlignment="1">
      <alignment horizontal="center" vertical="center"/>
    </xf>
    <xf numFmtId="49" fontId="30" fillId="4" borderId="274" xfId="0" applyNumberFormat="1" applyFont="1" applyFill="1" applyBorder="1" applyAlignment="1">
      <alignment horizontal="center" vertical="center"/>
    </xf>
    <xf numFmtId="49" fontId="30" fillId="4" borderId="199" xfId="0" applyNumberFormat="1" applyFont="1" applyFill="1" applyBorder="1" applyAlignment="1">
      <alignment horizontal="center" vertical="center"/>
    </xf>
    <xf numFmtId="49" fontId="32" fillId="13" borderId="227" xfId="0" applyNumberFormat="1" applyFont="1" applyFill="1" applyBorder="1" applyAlignment="1">
      <alignment horizontal="center" vertical="center"/>
    </xf>
    <xf numFmtId="49" fontId="32" fillId="4" borderId="56" xfId="0" applyNumberFormat="1" applyFont="1" applyFill="1" applyBorder="1" applyAlignment="1">
      <alignment horizontal="left" vertical="center"/>
    </xf>
    <xf numFmtId="49" fontId="32" fillId="4" borderId="57" xfId="0" applyNumberFormat="1" applyFont="1" applyFill="1" applyBorder="1" applyAlignment="1">
      <alignment horizontal="left" vertical="center"/>
    </xf>
    <xf numFmtId="0" fontId="91" fillId="4" borderId="243" xfId="0" applyFont="1" applyFill="1" applyBorder="1" applyAlignment="1">
      <alignment vertical="center"/>
    </xf>
    <xf numFmtId="0" fontId="32" fillId="0" borderId="68" xfId="0" applyFont="1" applyBorder="1" applyAlignment="1">
      <alignment vertical="center"/>
    </xf>
    <xf numFmtId="0" fontId="92" fillId="4" borderId="216" xfId="0" applyFont="1" applyFill="1" applyBorder="1" applyAlignment="1">
      <alignment vertical="center"/>
    </xf>
    <xf numFmtId="0" fontId="91" fillId="4" borderId="244" xfId="0" applyFont="1" applyFill="1" applyBorder="1" applyAlignment="1">
      <alignment vertical="center"/>
    </xf>
    <xf numFmtId="49" fontId="32" fillId="4" borderId="218" xfId="0" applyNumberFormat="1" applyFont="1" applyFill="1" applyBorder="1" applyAlignment="1">
      <alignment horizontal="center" vertical="center"/>
    </xf>
    <xf numFmtId="49" fontId="32" fillId="4" borderId="222" xfId="0" applyNumberFormat="1" applyFont="1" applyFill="1" applyBorder="1" applyAlignment="1">
      <alignment horizontal="center" vertical="center"/>
    </xf>
    <xf numFmtId="49" fontId="32" fillId="4" borderId="221" xfId="0" applyNumberFormat="1" applyFont="1" applyFill="1" applyBorder="1" applyAlignment="1">
      <alignment horizontal="center" vertical="center"/>
    </xf>
    <xf numFmtId="49" fontId="32" fillId="4" borderId="217" xfId="0" applyNumberFormat="1" applyFont="1" applyFill="1" applyBorder="1" applyAlignment="1">
      <alignment horizontal="center" vertical="center"/>
    </xf>
    <xf numFmtId="49" fontId="92" fillId="11" borderId="219" xfId="0" applyNumberFormat="1" applyFont="1" applyFill="1" applyBorder="1" applyAlignment="1">
      <alignment horizontal="center" vertical="center"/>
    </xf>
    <xf numFmtId="49" fontId="30" fillId="4" borderId="219" xfId="0" applyNumberFormat="1" applyFont="1" applyFill="1" applyBorder="1" applyAlignment="1">
      <alignment horizontal="center" vertical="center"/>
    </xf>
    <xf numFmtId="49" fontId="93" fillId="11" borderId="221" xfId="0" applyNumberFormat="1" applyFont="1" applyFill="1" applyBorder="1" applyAlignment="1">
      <alignment horizontal="center" vertical="center"/>
    </xf>
    <xf numFmtId="49" fontId="93" fillId="11" borderId="343" xfId="0" applyNumberFormat="1" applyFont="1" applyFill="1" applyBorder="1" applyAlignment="1">
      <alignment horizontal="center" vertical="center"/>
    </xf>
    <xf numFmtId="49" fontId="32" fillId="4" borderId="397" xfId="0" applyNumberFormat="1" applyFont="1" applyFill="1" applyBorder="1" applyAlignment="1">
      <alignment horizontal="center" vertical="center"/>
    </xf>
    <xf numFmtId="0" fontId="32" fillId="4" borderId="398" xfId="0" applyFont="1" applyFill="1" applyBorder="1" applyAlignment="1">
      <alignment vertical="center"/>
    </xf>
    <xf numFmtId="0" fontId="91" fillId="4" borderId="257" xfId="0" applyFont="1" applyFill="1" applyBorder="1" applyAlignment="1">
      <alignment vertical="center"/>
    </xf>
    <xf numFmtId="49" fontId="32" fillId="4" borderId="258" xfId="0" applyNumberFormat="1" applyFont="1" applyFill="1" applyBorder="1" applyAlignment="1">
      <alignment horizontal="center" vertical="center"/>
    </xf>
    <xf numFmtId="49" fontId="32" fillId="4" borderId="259" xfId="0" applyNumberFormat="1" applyFont="1" applyFill="1" applyBorder="1" applyAlignment="1">
      <alignment horizontal="center" vertical="center"/>
    </xf>
    <xf numFmtId="49" fontId="32" fillId="4" borderId="234" xfId="0" applyNumberFormat="1" applyFont="1" applyFill="1" applyBorder="1" applyAlignment="1">
      <alignment horizontal="center" vertical="center"/>
    </xf>
    <xf numFmtId="49" fontId="32" fillId="4" borderId="257" xfId="0" applyNumberFormat="1" applyFont="1" applyFill="1" applyBorder="1" applyAlignment="1">
      <alignment horizontal="center" vertical="center"/>
    </xf>
    <xf numFmtId="49" fontId="32" fillId="4" borderId="235" xfId="0" applyNumberFormat="1" applyFont="1" applyFill="1" applyBorder="1" applyAlignment="1">
      <alignment horizontal="center" vertical="center"/>
    </xf>
    <xf numFmtId="49" fontId="32" fillId="4" borderId="301" xfId="0" applyNumberFormat="1" applyFont="1" applyFill="1" applyBorder="1" applyAlignment="1">
      <alignment horizontal="center" vertical="center"/>
    </xf>
    <xf numFmtId="49" fontId="92" fillId="11" borderId="228" xfId="0" applyNumberFormat="1" applyFont="1" applyFill="1" applyBorder="1" applyAlignment="1">
      <alignment horizontal="center" vertical="center"/>
    </xf>
    <xf numFmtId="49" fontId="93" fillId="11" borderId="234" xfId="0" applyNumberFormat="1" applyFont="1" applyFill="1" applyBorder="1" applyAlignment="1">
      <alignment horizontal="center" vertical="center"/>
    </xf>
    <xf numFmtId="49" fontId="30" fillId="4" borderId="257" xfId="0" applyNumberFormat="1" applyFont="1" applyFill="1" applyBorder="1" applyAlignment="1">
      <alignment horizontal="center" vertical="center"/>
    </xf>
    <xf numFmtId="49" fontId="32" fillId="4" borderId="399" xfId="0" applyNumberFormat="1" applyFont="1" applyFill="1" applyBorder="1" applyAlignment="1">
      <alignment horizontal="center" vertical="center"/>
    </xf>
    <xf numFmtId="0" fontId="32" fillId="4" borderId="400" xfId="0" applyFont="1" applyFill="1" applyBorder="1" applyAlignment="1">
      <alignment vertical="center"/>
    </xf>
    <xf numFmtId="49" fontId="32" fillId="4" borderId="310" xfId="0" applyNumberFormat="1" applyFont="1" applyFill="1" applyBorder="1" applyAlignment="1">
      <alignment horizontal="center" vertical="center"/>
    </xf>
    <xf numFmtId="49" fontId="92" fillId="11" borderId="268" xfId="0" applyNumberFormat="1" applyFont="1" applyFill="1" applyBorder="1" applyAlignment="1">
      <alignment horizontal="center" vertical="center"/>
    </xf>
    <xf numFmtId="49" fontId="32" fillId="4" borderId="401" xfId="0" applyNumberFormat="1" applyFont="1" applyFill="1" applyBorder="1" applyAlignment="1">
      <alignment horizontal="center" vertical="center"/>
    </xf>
    <xf numFmtId="0" fontId="32" fillId="4" borderId="402" xfId="0" applyFont="1" applyFill="1" applyBorder="1" applyAlignment="1">
      <alignment vertical="center"/>
    </xf>
    <xf numFmtId="49" fontId="32" fillId="4" borderId="205" xfId="0" applyNumberFormat="1" applyFont="1" applyFill="1" applyBorder="1" applyAlignment="1">
      <alignment horizontal="center" vertical="center"/>
    </xf>
    <xf numFmtId="0" fontId="32" fillId="4" borderId="403" xfId="0" applyFont="1" applyFill="1" applyBorder="1" applyAlignment="1">
      <alignment vertical="center"/>
    </xf>
    <xf numFmtId="49" fontId="32" fillId="4" borderId="404" xfId="0" applyNumberFormat="1" applyFont="1" applyFill="1" applyBorder="1" applyAlignment="1">
      <alignment horizontal="center" vertical="center"/>
    </xf>
    <xf numFmtId="49" fontId="32" fillId="39" borderId="60" xfId="0" applyNumberFormat="1" applyFont="1" applyFill="1" applyBorder="1" applyAlignment="1">
      <alignment horizontal="center" vertical="center"/>
    </xf>
    <xf numFmtId="49" fontId="19" fillId="4" borderId="302" xfId="0" applyNumberFormat="1" applyFont="1" applyFill="1" applyBorder="1" applyAlignment="1">
      <alignment horizontal="center" vertical="center"/>
    </xf>
    <xf numFmtId="49" fontId="19" fillId="4" borderId="310" xfId="0" applyNumberFormat="1" applyFont="1" applyFill="1" applyBorder="1" applyAlignment="1">
      <alignment horizontal="center" vertical="center"/>
    </xf>
    <xf numFmtId="49" fontId="19" fillId="4" borderId="314" xfId="0" applyNumberFormat="1" applyFont="1" applyFill="1" applyBorder="1" applyAlignment="1">
      <alignment horizontal="center" vertical="center"/>
    </xf>
    <xf numFmtId="49" fontId="19" fillId="4" borderId="269" xfId="0" applyNumberFormat="1" applyFont="1" applyFill="1" applyBorder="1" applyAlignment="1">
      <alignment horizontal="center" vertical="center"/>
    </xf>
    <xf numFmtId="49" fontId="32" fillId="4" borderId="78" xfId="0" applyNumberFormat="1" applyFont="1" applyFill="1" applyBorder="1" applyAlignment="1">
      <alignment horizontal="center" vertical="center"/>
    </xf>
    <xf numFmtId="49" fontId="32" fillId="4" borderId="77" xfId="0" applyNumberFormat="1" applyFont="1" applyFill="1" applyBorder="1" applyAlignment="1">
      <alignment horizontal="center" vertical="center"/>
    </xf>
    <xf numFmtId="49" fontId="32" fillId="4" borderId="123" xfId="0" applyNumberFormat="1" applyFont="1" applyFill="1" applyBorder="1" applyAlignment="1">
      <alignment horizontal="center" vertical="center"/>
    </xf>
    <xf numFmtId="49" fontId="30" fillId="46" borderId="297" xfId="0" applyNumberFormat="1" applyFont="1" applyFill="1" applyBorder="1" applyAlignment="1">
      <alignment horizontal="center" vertical="center"/>
    </xf>
    <xf numFmtId="49" fontId="30" fillId="4" borderId="312" xfId="0" applyNumberFormat="1" applyFont="1" applyFill="1" applyBorder="1" applyAlignment="1">
      <alignment horizontal="center" vertical="center"/>
    </xf>
    <xf numFmtId="0" fontId="91" fillId="4" borderId="82" xfId="0" applyFont="1" applyFill="1" applyBorder="1" applyAlignment="1">
      <alignment vertical="center"/>
    </xf>
    <xf numFmtId="49" fontId="32" fillId="4" borderId="239" xfId="0" applyNumberFormat="1" applyFont="1" applyFill="1" applyBorder="1" applyAlignment="1">
      <alignment horizontal="center" vertical="center"/>
    </xf>
    <xf numFmtId="49" fontId="32" fillId="39" borderId="78" xfId="0" applyNumberFormat="1" applyFont="1" applyFill="1" applyBorder="1" applyAlignment="1">
      <alignment horizontal="center" vertical="center"/>
    </xf>
    <xf numFmtId="49" fontId="30" fillId="4" borderId="240" xfId="0" applyNumberFormat="1" applyFont="1" applyFill="1" applyBorder="1" applyAlignment="1">
      <alignment horizontal="center" vertical="center"/>
    </xf>
    <xf numFmtId="49" fontId="32" fillId="46" borderId="78" xfId="0" applyNumberFormat="1" applyFont="1" applyFill="1" applyBorder="1" applyAlignment="1">
      <alignment horizontal="center" vertical="center"/>
    </xf>
    <xf numFmtId="49" fontId="32" fillId="4" borderId="82" xfId="0" applyNumberFormat="1" applyFont="1" applyFill="1" applyBorder="1" applyAlignment="1">
      <alignment horizontal="center" vertical="center"/>
    </xf>
    <xf numFmtId="49" fontId="32" fillId="4" borderId="240" xfId="0" applyNumberFormat="1" applyFont="1" applyFill="1" applyBorder="1" applyAlignment="1">
      <alignment horizontal="center" vertical="center"/>
    </xf>
    <xf numFmtId="49" fontId="30" fillId="4" borderId="78" xfId="0" applyNumberFormat="1" applyFont="1" applyFill="1" applyBorder="1" applyAlignment="1">
      <alignment horizontal="center" vertical="center"/>
    </xf>
    <xf numFmtId="49" fontId="30" fillId="4" borderId="83" xfId="0" applyNumberFormat="1" applyFont="1" applyFill="1" applyBorder="1" applyAlignment="1">
      <alignment horizontal="center" vertical="center"/>
    </xf>
    <xf numFmtId="49" fontId="30" fillId="46" borderId="304" xfId="0" applyNumberFormat="1" applyFont="1" applyFill="1" applyBorder="1" applyAlignment="1">
      <alignment horizontal="center" vertical="center"/>
    </xf>
    <xf numFmtId="49" fontId="30" fillId="4" borderId="77" xfId="0" applyNumberFormat="1" applyFont="1" applyFill="1" applyBorder="1" applyAlignment="1">
      <alignment horizontal="center" vertical="center"/>
    </xf>
    <xf numFmtId="49" fontId="32" fillId="4" borderId="83" xfId="0" applyNumberFormat="1" applyFont="1" applyFill="1" applyBorder="1" applyAlignment="1">
      <alignment horizontal="center" vertical="center"/>
    </xf>
    <xf numFmtId="49" fontId="92" fillId="11" borderId="304" xfId="0" applyNumberFormat="1" applyFont="1" applyFill="1" applyBorder="1" applyAlignment="1">
      <alignment horizontal="center" vertical="center"/>
    </xf>
    <xf numFmtId="49" fontId="93" fillId="11" borderId="78" xfId="0" applyNumberFormat="1" applyFont="1" applyFill="1" applyBorder="1" applyAlignment="1">
      <alignment horizontal="center" vertical="center"/>
    </xf>
    <xf numFmtId="0" fontId="32" fillId="4" borderId="405" xfId="0" applyFont="1" applyFill="1" applyBorder="1" applyAlignment="1">
      <alignment vertical="center"/>
    </xf>
    <xf numFmtId="0" fontId="91" fillId="4" borderId="298" xfId="0" applyFont="1" applyFill="1" applyBorder="1" applyAlignment="1">
      <alignment vertical="center"/>
    </xf>
    <xf numFmtId="49" fontId="32" fillId="4" borderId="59" xfId="0" applyNumberFormat="1" applyFont="1" applyFill="1" applyBorder="1" applyAlignment="1">
      <alignment horizontal="center" vertical="center"/>
    </xf>
    <xf numFmtId="49" fontId="32" fillId="4" borderId="58" xfId="0" applyNumberFormat="1" applyFont="1" applyFill="1" applyBorder="1" applyAlignment="1">
      <alignment horizontal="center" vertical="center"/>
    </xf>
    <xf numFmtId="49" fontId="30" fillId="4" borderId="299" xfId="0" applyNumberFormat="1" applyFont="1" applyFill="1" applyBorder="1" applyAlignment="1">
      <alignment horizontal="center" vertical="center"/>
    </xf>
    <xf numFmtId="49" fontId="32" fillId="4" borderId="70" xfId="0" applyNumberFormat="1" applyFont="1" applyFill="1" applyBorder="1" applyAlignment="1">
      <alignment horizontal="center" vertical="center"/>
    </xf>
    <xf numFmtId="49" fontId="32" fillId="4" borderId="317" xfId="0" applyNumberFormat="1" applyFont="1" applyFill="1" applyBorder="1" applyAlignment="1">
      <alignment horizontal="center" vertical="center"/>
    </xf>
    <xf numFmtId="49" fontId="32" fillId="4" borderId="300" xfId="0" applyNumberFormat="1" applyFont="1" applyFill="1" applyBorder="1" applyAlignment="1">
      <alignment horizontal="center" vertical="center"/>
    </xf>
    <xf numFmtId="49" fontId="30" fillId="4" borderId="59" xfId="0" applyNumberFormat="1" applyFont="1" applyFill="1" applyBorder="1" applyAlignment="1">
      <alignment horizontal="center" vertical="center"/>
    </xf>
    <xf numFmtId="49" fontId="30" fillId="4" borderId="210" xfId="0" applyNumberFormat="1" applyFont="1" applyFill="1" applyBorder="1" applyAlignment="1">
      <alignment horizontal="center" vertical="center"/>
    </xf>
    <xf numFmtId="49" fontId="30" fillId="4" borderId="305" xfId="0" applyNumberFormat="1" applyFont="1" applyFill="1" applyBorder="1" applyAlignment="1">
      <alignment horizontal="center" vertical="center"/>
    </xf>
    <xf numFmtId="49" fontId="92" fillId="11" borderId="70" xfId="0" applyNumberFormat="1" applyFont="1" applyFill="1" applyBorder="1" applyAlignment="1">
      <alignment horizontal="center" vertical="center"/>
    </xf>
    <xf numFmtId="49" fontId="93" fillId="11" borderId="59" xfId="0" applyNumberFormat="1" applyFont="1" applyFill="1" applyBorder="1" applyAlignment="1">
      <alignment horizontal="center" vertical="center"/>
    </xf>
    <xf numFmtId="49" fontId="32" fillId="13" borderId="84" xfId="0" applyNumberFormat="1" applyFont="1" applyFill="1" applyBorder="1" applyAlignment="1">
      <alignment horizontal="center" vertical="center"/>
    </xf>
    <xf numFmtId="49" fontId="32" fillId="4" borderId="149" xfId="0" applyNumberFormat="1" applyFont="1" applyFill="1" applyBorder="1" applyAlignment="1">
      <alignment horizontal="center" vertical="center"/>
    </xf>
    <xf numFmtId="49" fontId="92" fillId="11" borderId="303" xfId="0" applyNumberFormat="1" applyFont="1" applyFill="1" applyBorder="1" applyAlignment="1">
      <alignment horizontal="center" vertical="center"/>
    </xf>
    <xf numFmtId="0" fontId="32" fillId="4" borderId="406" xfId="0" applyFont="1" applyFill="1" applyBorder="1" applyAlignment="1">
      <alignment vertical="center"/>
    </xf>
    <xf numFmtId="0" fontId="91" fillId="4" borderId="141" xfId="0" applyFont="1" applyFill="1" applyBorder="1" applyAlignment="1">
      <alignment horizontal="left" vertical="center"/>
    </xf>
    <xf numFmtId="49" fontId="27" fillId="4" borderId="140" xfId="0" applyNumberFormat="1" applyFont="1" applyFill="1" applyBorder="1" applyAlignment="1">
      <alignment horizontal="center" vertical="center"/>
    </xf>
    <xf numFmtId="49" fontId="27" fillId="4" borderId="287" xfId="0" applyNumberFormat="1" applyFont="1" applyFill="1" applyBorder="1" applyAlignment="1">
      <alignment horizontal="center" vertical="center"/>
    </xf>
    <xf numFmtId="49" fontId="32" fillId="4" borderId="188" xfId="0" applyNumberFormat="1" applyFont="1" applyFill="1" applyBorder="1" applyAlignment="1">
      <alignment horizontal="center" vertical="center"/>
    </xf>
    <xf numFmtId="49" fontId="92" fillId="11" borderId="312" xfId="0" applyNumberFormat="1" applyFont="1" applyFill="1" applyBorder="1" applyAlignment="1">
      <alignment horizontal="center" vertical="center"/>
    </xf>
    <xf numFmtId="49" fontId="32" fillId="4" borderId="204" xfId="0" applyNumberFormat="1" applyFont="1" applyFill="1" applyBorder="1" applyAlignment="1">
      <alignment horizontal="center" vertical="center"/>
    </xf>
    <xf numFmtId="0" fontId="91" fillId="4" borderId="266" xfId="0" applyFont="1" applyFill="1" applyBorder="1" applyAlignment="1">
      <alignment horizontal="left" vertical="center"/>
    </xf>
    <xf numFmtId="49" fontId="27" fillId="4" borderId="85" xfId="0" applyNumberFormat="1" applyFont="1" applyFill="1" applyBorder="1" applyAlignment="1">
      <alignment horizontal="center" vertical="center"/>
    </xf>
    <xf numFmtId="49" fontId="30" fillId="4" borderId="231" xfId="0" applyNumberFormat="1" applyFont="1" applyFill="1" applyBorder="1" applyAlignment="1">
      <alignment horizontal="center" vertical="center"/>
    </xf>
    <xf numFmtId="49" fontId="30" fillId="4" borderId="56" xfId="0" applyNumberFormat="1" applyFont="1" applyFill="1" applyBorder="1" applyAlignment="1">
      <alignment horizontal="left" vertical="center"/>
    </xf>
    <xf numFmtId="49" fontId="30" fillId="4" borderId="265" xfId="0" applyNumberFormat="1" applyFont="1" applyFill="1" applyBorder="1" applyAlignment="1">
      <alignment horizontal="center" vertical="center"/>
    </xf>
    <xf numFmtId="49" fontId="30" fillId="4" borderId="267" xfId="0" applyNumberFormat="1" applyFont="1" applyFill="1" applyBorder="1" applyAlignment="1">
      <alignment horizontal="left" vertical="center"/>
    </xf>
    <xf numFmtId="0" fontId="32" fillId="4" borderId="407" xfId="0" applyFont="1" applyFill="1" applyBorder="1" applyAlignment="1">
      <alignment vertical="center"/>
    </xf>
    <xf numFmtId="0" fontId="91" fillId="4" borderId="103" xfId="0" applyFont="1" applyFill="1" applyBorder="1" applyAlignment="1">
      <alignment vertical="center"/>
    </xf>
    <xf numFmtId="49" fontId="32" fillId="4" borderId="271" xfId="0" applyNumberFormat="1" applyFont="1" applyFill="1" applyBorder="1" applyAlignment="1">
      <alignment horizontal="center" vertical="center"/>
    </xf>
    <xf numFmtId="49" fontId="30" fillId="4" borderId="271" xfId="0" applyNumberFormat="1" applyFont="1" applyFill="1" applyBorder="1" applyAlignment="1">
      <alignment horizontal="center" vertical="center"/>
    </xf>
    <xf numFmtId="49" fontId="30" fillId="13" borderId="274" xfId="0" applyNumberFormat="1" applyFont="1" applyFill="1" applyBorder="1" applyAlignment="1">
      <alignment horizontal="center" vertical="center"/>
    </xf>
    <xf numFmtId="49" fontId="92" fillId="11" borderId="342" xfId="0" applyNumberFormat="1" applyFont="1" applyFill="1" applyBorder="1" applyAlignment="1">
      <alignment horizontal="center" vertical="center"/>
    </xf>
    <xf numFmtId="49" fontId="30" fillId="4" borderId="273" xfId="0" applyNumberFormat="1" applyFont="1" applyFill="1" applyBorder="1" applyAlignment="1">
      <alignment horizontal="center" vertical="center"/>
    </xf>
    <xf numFmtId="49" fontId="32" fillId="4" borderId="146" xfId="0" applyNumberFormat="1" applyFont="1" applyFill="1" applyBorder="1" applyAlignment="1">
      <alignment horizontal="center" vertical="center"/>
    </xf>
    <xf numFmtId="49" fontId="32" fillId="47" borderId="56" xfId="0" applyNumberFormat="1" applyFont="1" applyFill="1" applyBorder="1" applyAlignment="1">
      <alignment horizontal="center" vertical="center"/>
    </xf>
    <xf numFmtId="0" fontId="32" fillId="0" borderId="68" xfId="0" applyFont="1" applyBorder="1" applyAlignment="1">
      <alignment horizontal="center" vertical="center"/>
    </xf>
    <xf numFmtId="49" fontId="32" fillId="42" borderId="62" xfId="0" applyNumberFormat="1" applyFont="1" applyFill="1" applyBorder="1" applyAlignment="1">
      <alignment horizontal="center" vertical="center"/>
    </xf>
    <xf numFmtId="49" fontId="32" fillId="47" borderId="62" xfId="0" applyNumberFormat="1" applyFont="1" applyFill="1" applyBorder="1" applyAlignment="1">
      <alignment horizontal="center" vertical="center"/>
    </xf>
    <xf numFmtId="49" fontId="32" fillId="41" borderId="267" xfId="0" applyNumberFormat="1" applyFont="1" applyFill="1" applyBorder="1" applyAlignment="1">
      <alignment horizontal="center" vertical="center"/>
    </xf>
    <xf numFmtId="49" fontId="30" fillId="4" borderId="142" xfId="0" applyNumberFormat="1" applyFont="1" applyFill="1" applyBorder="1" applyAlignment="1">
      <alignment horizontal="center" vertical="center"/>
    </xf>
    <xf numFmtId="49" fontId="30" fillId="4" borderId="205" xfId="0" applyNumberFormat="1" applyFont="1" applyFill="1" applyBorder="1" applyAlignment="1">
      <alignment horizontal="center" vertical="center"/>
    </xf>
    <xf numFmtId="49" fontId="27" fillId="4" borderId="374" xfId="0" applyNumberFormat="1" applyFont="1" applyFill="1" applyBorder="1" applyAlignment="1">
      <alignment horizontal="center" vertical="center"/>
    </xf>
    <xf numFmtId="49" fontId="92" fillId="13" borderId="56" xfId="0" applyNumberFormat="1" applyFont="1" applyFill="1" applyBorder="1" applyAlignment="1">
      <alignment horizontal="center" vertical="center"/>
    </xf>
    <xf numFmtId="49" fontId="30" fillId="4" borderId="404" xfId="0" applyNumberFormat="1" applyFont="1" applyFill="1" applyBorder="1" applyAlignment="1">
      <alignment horizontal="center" vertical="center"/>
    </xf>
    <xf numFmtId="49" fontId="32" fillId="4" borderId="408" xfId="0" applyNumberFormat="1" applyFont="1" applyFill="1" applyBorder="1" applyAlignment="1">
      <alignment horizontal="center" vertical="center"/>
    </xf>
    <xf numFmtId="49" fontId="32" fillId="4" borderId="389" xfId="0" applyNumberFormat="1" applyFont="1" applyFill="1" applyBorder="1" applyAlignment="1">
      <alignment horizontal="center" vertical="center"/>
    </xf>
    <xf numFmtId="49" fontId="32" fillId="4" borderId="409" xfId="0" applyNumberFormat="1" applyFont="1" applyFill="1" applyBorder="1" applyAlignment="1">
      <alignment horizontal="center" vertical="center"/>
    </xf>
    <xf numFmtId="49" fontId="32" fillId="4" borderId="410" xfId="0" applyNumberFormat="1" applyFont="1" applyFill="1" applyBorder="1" applyAlignment="1">
      <alignment horizontal="center" vertical="center"/>
    </xf>
    <xf numFmtId="49" fontId="30" fillId="4" borderId="389" xfId="0" applyNumberFormat="1" applyFont="1" applyFill="1" applyBorder="1" applyAlignment="1">
      <alignment horizontal="center" vertical="center"/>
    </xf>
    <xf numFmtId="49" fontId="30" fillId="4" borderId="410" xfId="0" applyNumberFormat="1" applyFont="1" applyFill="1" applyBorder="1" applyAlignment="1">
      <alignment horizontal="center" vertical="center"/>
    </xf>
    <xf numFmtId="49" fontId="32" fillId="4" borderId="411" xfId="0" applyNumberFormat="1" applyFont="1" applyFill="1" applyBorder="1" applyAlignment="1">
      <alignment horizontal="center" vertical="center"/>
    </xf>
    <xf numFmtId="49" fontId="93" fillId="11" borderId="409" xfId="0" applyNumberFormat="1" applyFont="1" applyFill="1" applyBorder="1" applyAlignment="1">
      <alignment horizontal="center" vertical="center"/>
    </xf>
    <xf numFmtId="49" fontId="32" fillId="4" borderId="384" xfId="0" applyNumberFormat="1" applyFont="1" applyFill="1" applyBorder="1" applyAlignment="1">
      <alignment horizontal="center" vertical="center"/>
    </xf>
    <xf numFmtId="49" fontId="32" fillId="4" borderId="387" xfId="0" applyNumberFormat="1" applyFont="1" applyFill="1" applyBorder="1" applyAlignment="1">
      <alignment horizontal="center" vertical="center"/>
    </xf>
    <xf numFmtId="49" fontId="32" fillId="4" borderId="385" xfId="0" applyNumberFormat="1" applyFont="1" applyFill="1" applyBorder="1" applyAlignment="1">
      <alignment horizontal="center" vertical="center"/>
    </xf>
    <xf numFmtId="49" fontId="32" fillId="4" borderId="388" xfId="0" applyNumberFormat="1" applyFont="1" applyFill="1" applyBorder="1" applyAlignment="1">
      <alignment horizontal="center" vertical="center"/>
    </xf>
    <xf numFmtId="49" fontId="27" fillId="4" borderId="383" xfId="0" applyNumberFormat="1" applyFont="1" applyFill="1" applyBorder="1" applyAlignment="1">
      <alignment horizontal="center" vertical="center"/>
    </xf>
    <xf numFmtId="49" fontId="32" fillId="4" borderId="383" xfId="0" applyNumberFormat="1" applyFont="1" applyFill="1" applyBorder="1" applyAlignment="1">
      <alignment horizontal="center" vertical="center"/>
    </xf>
    <xf numFmtId="49" fontId="24" fillId="4" borderId="385" xfId="0" applyNumberFormat="1" applyFont="1" applyFill="1" applyBorder="1" applyAlignment="1">
      <alignment horizontal="center" vertical="center"/>
    </xf>
    <xf numFmtId="49" fontId="27" fillId="4" borderId="411" xfId="0" applyNumberFormat="1" applyFont="1" applyFill="1" applyBorder="1" applyAlignment="1">
      <alignment horizontal="center" vertical="center"/>
    </xf>
    <xf numFmtId="49" fontId="32" fillId="4" borderId="415" xfId="0" applyNumberFormat="1" applyFont="1" applyFill="1" applyBorder="1" applyAlignment="1">
      <alignment horizontal="center" vertical="center"/>
    </xf>
    <xf numFmtId="0" fontId="32" fillId="4" borderId="396" xfId="0" applyFont="1" applyFill="1" applyBorder="1" applyAlignment="1">
      <alignment vertical="center"/>
    </xf>
    <xf numFmtId="49" fontId="32" fillId="4" borderId="250" xfId="0" applyNumberFormat="1" applyFont="1" applyFill="1" applyBorder="1" applyAlignment="1">
      <alignment horizontal="left" vertical="center"/>
    </xf>
    <xf numFmtId="49" fontId="32" fillId="4" borderId="260" xfId="0" applyNumberFormat="1" applyFont="1" applyFill="1" applyBorder="1" applyAlignment="1">
      <alignment horizontal="center" vertical="center"/>
    </xf>
    <xf numFmtId="49" fontId="92" fillId="11" borderId="250" xfId="0" applyNumberFormat="1" applyFont="1" applyFill="1" applyBorder="1" applyAlignment="1">
      <alignment horizontal="center" vertical="center"/>
    </xf>
    <xf numFmtId="49" fontId="93" fillId="11" borderId="252" xfId="0" applyNumberFormat="1" applyFont="1" applyFill="1" applyBorder="1" applyAlignment="1">
      <alignment horizontal="center" vertical="center"/>
    </xf>
    <xf numFmtId="49" fontId="30" fillId="4" borderId="253" xfId="0" applyNumberFormat="1" applyFont="1" applyFill="1" applyBorder="1" applyAlignment="1">
      <alignment horizontal="center" vertical="center"/>
    </xf>
    <xf numFmtId="49" fontId="30" fillId="13" borderId="68" xfId="0" applyNumberFormat="1" applyFont="1" applyFill="1" applyBorder="1" applyAlignment="1">
      <alignment horizontal="center" vertical="center"/>
    </xf>
    <xf numFmtId="0" fontId="30" fillId="15" borderId="68" xfId="0" applyFont="1" applyFill="1" applyBorder="1" applyAlignment="1">
      <alignment horizontal="center" vertical="center"/>
    </xf>
    <xf numFmtId="0" fontId="26" fillId="15" borderId="0" xfId="0" applyFont="1" applyFill="1"/>
    <xf numFmtId="0" fontId="32" fillId="43" borderId="306" xfId="0" applyFont="1" applyFill="1" applyBorder="1" applyAlignment="1">
      <alignment horizontal="center" vertical="center"/>
    </xf>
    <xf numFmtId="0" fontId="32" fillId="43" borderId="104" xfId="0" applyFont="1" applyFill="1" applyBorder="1" applyAlignment="1">
      <alignment horizontal="center" vertical="center"/>
    </xf>
    <xf numFmtId="49" fontId="32" fillId="43" borderId="99" xfId="0" applyNumberFormat="1" applyFont="1" applyFill="1" applyBorder="1" applyAlignment="1">
      <alignment horizontal="center" vertical="center" wrapText="1"/>
    </xf>
    <xf numFmtId="49" fontId="32" fillId="43" borderId="101" xfId="0" applyNumberFormat="1" applyFont="1" applyFill="1" applyBorder="1" applyAlignment="1">
      <alignment horizontal="center" vertical="center" wrapText="1"/>
    </xf>
    <xf numFmtId="49" fontId="32" fillId="43" borderId="307" xfId="0" applyNumberFormat="1" applyFont="1" applyFill="1" applyBorder="1" applyAlignment="1">
      <alignment horizontal="center" vertical="center" wrapText="1"/>
    </xf>
    <xf numFmtId="49" fontId="32" fillId="43" borderId="308" xfId="0" applyNumberFormat="1" applyFont="1" applyFill="1" applyBorder="1" applyAlignment="1">
      <alignment horizontal="center" vertical="center" wrapText="1"/>
    </xf>
    <xf numFmtId="49" fontId="32" fillId="43" borderId="106" xfId="0" applyNumberFormat="1" applyFont="1" applyFill="1" applyBorder="1" applyAlignment="1">
      <alignment horizontal="center" vertical="center" wrapText="1"/>
    </xf>
    <xf numFmtId="0" fontId="32" fillId="15" borderId="0" xfId="0" applyFont="1" applyFill="1"/>
    <xf numFmtId="0" fontId="98" fillId="15" borderId="97" xfId="0" applyFont="1" applyFill="1" applyBorder="1"/>
    <xf numFmtId="0" fontId="99" fillId="15" borderId="99" xfId="0" applyFont="1" applyFill="1" applyBorder="1"/>
    <xf numFmtId="49" fontId="57" fillId="44" borderId="98" xfId="0" applyNumberFormat="1" applyFont="1" applyFill="1" applyBorder="1" applyAlignment="1">
      <alignment horizontal="center" vertical="center"/>
    </xf>
    <xf numFmtId="49" fontId="57" fillId="45" borderId="99" xfId="0" applyNumberFormat="1" applyFont="1" applyFill="1" applyBorder="1" applyAlignment="1">
      <alignment horizontal="center" vertical="center"/>
    </xf>
    <xf numFmtId="49" fontId="27" fillId="4" borderId="201" xfId="0" applyNumberFormat="1" applyFont="1" applyFill="1" applyBorder="1" applyAlignment="1">
      <alignment horizontal="center" vertical="center"/>
    </xf>
    <xf numFmtId="49" fontId="27" fillId="4" borderId="294" xfId="0" applyNumberFormat="1" applyFont="1" applyFill="1" applyBorder="1" applyAlignment="1">
      <alignment horizontal="center" vertical="center"/>
    </xf>
    <xf numFmtId="49" fontId="24" fillId="4" borderId="374" xfId="0" applyNumberFormat="1" applyFont="1" applyFill="1" applyBorder="1" applyAlignment="1">
      <alignment horizontal="center" vertical="center"/>
    </xf>
    <xf numFmtId="49" fontId="24" fillId="4" borderId="411" xfId="0" applyNumberFormat="1" applyFont="1" applyFill="1" applyBorder="1" applyAlignment="1">
      <alignment horizontal="center" vertical="center"/>
    </xf>
    <xf numFmtId="0" fontId="100" fillId="4" borderId="373" xfId="0" applyFont="1" applyFill="1" applyBorder="1" applyAlignment="1">
      <alignment vertical="center"/>
    </xf>
    <xf numFmtId="0" fontId="100" fillId="4" borderId="414" xfId="0" applyFont="1" applyFill="1" applyBorder="1" applyAlignment="1">
      <alignment vertical="center"/>
    </xf>
    <xf numFmtId="0" fontId="100" fillId="4" borderId="416" xfId="0" applyFont="1" applyFill="1" applyBorder="1" applyAlignment="1">
      <alignment vertical="center"/>
    </xf>
    <xf numFmtId="0" fontId="100" fillId="4" borderId="248" xfId="0" applyFont="1" applyFill="1" applyBorder="1" applyAlignment="1">
      <alignment vertical="center"/>
    </xf>
    <xf numFmtId="0" fontId="32" fillId="4" borderId="386" xfId="0" applyFont="1" applyFill="1" applyBorder="1" applyAlignment="1">
      <alignment vertical="center"/>
    </xf>
    <xf numFmtId="0" fontId="100" fillId="4" borderId="390" xfId="0" applyFont="1" applyFill="1" applyBorder="1" applyAlignment="1">
      <alignment vertical="center"/>
    </xf>
    <xf numFmtId="49" fontId="27" fillId="4" borderId="266" xfId="0" applyNumberFormat="1" applyFont="1" applyFill="1" applyBorder="1" applyAlignment="1">
      <alignment horizontal="center" vertical="center"/>
    </xf>
    <xf numFmtId="49" fontId="24" fillId="4" borderId="269" xfId="0" applyNumberFormat="1" applyFont="1" applyFill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19" fillId="4" borderId="368" xfId="0" applyFont="1" applyFill="1" applyBorder="1" applyAlignment="1">
      <alignment horizontal="left" vertical="center"/>
    </xf>
    <xf numFmtId="0" fontId="19" fillId="4" borderId="349" xfId="0" applyFont="1" applyFill="1" applyBorder="1" applyAlignment="1">
      <alignment horizontal="left" vertical="center"/>
    </xf>
    <xf numFmtId="0" fontId="32" fillId="4" borderId="412" xfId="0" applyFont="1" applyFill="1" applyBorder="1" applyAlignment="1">
      <alignment vertical="center"/>
    </xf>
    <xf numFmtId="0" fontId="32" fillId="4" borderId="413" xfId="0" applyFont="1" applyFill="1" applyBorder="1" applyAlignment="1">
      <alignment vertical="center"/>
    </xf>
    <xf numFmtId="0" fontId="19" fillId="4" borderId="372" xfId="0" applyFont="1" applyFill="1" applyBorder="1" applyAlignment="1">
      <alignment horizontal="left" vertical="center"/>
    </xf>
    <xf numFmtId="0" fontId="19" fillId="4" borderId="375" xfId="0" applyFont="1" applyFill="1" applyBorder="1" applyAlignment="1">
      <alignment horizontal="left" vertical="center"/>
    </xf>
    <xf numFmtId="0" fontId="100" fillId="4" borderId="264" xfId="0" applyFont="1" applyFill="1" applyBorder="1" applyAlignment="1">
      <alignment vertical="center"/>
    </xf>
    <xf numFmtId="0" fontId="90" fillId="4" borderId="226" xfId="0" applyFont="1" applyFill="1" applyBorder="1" applyAlignment="1">
      <alignment vertical="center"/>
    </xf>
    <xf numFmtId="0" fontId="0" fillId="0" borderId="0" xfId="0"/>
    <xf numFmtId="0" fontId="3" fillId="4" borderId="12" xfId="0" applyFont="1" applyFill="1" applyBorder="1" applyAlignment="1">
      <alignment horizontal="center" vertical="center"/>
    </xf>
    <xf numFmtId="0" fontId="6" fillId="4" borderId="71" xfId="0" applyFont="1" applyFill="1" applyBorder="1" applyAlignment="1">
      <alignment vertical="center"/>
    </xf>
    <xf numFmtId="0" fontId="3" fillId="4" borderId="68" xfId="0" applyFont="1" applyFill="1" applyBorder="1" applyAlignment="1">
      <alignment horizontal="center" vertical="center"/>
    </xf>
    <xf numFmtId="0" fontId="3" fillId="4" borderId="14" xfId="0" applyFont="1" applyFill="1" applyBorder="1" applyAlignment="1">
      <alignment vertical="center"/>
    </xf>
    <xf numFmtId="0" fontId="3" fillId="4" borderId="68" xfId="0" applyFont="1" applyFill="1" applyBorder="1" applyAlignment="1">
      <alignment vertical="center"/>
    </xf>
    <xf numFmtId="0" fontId="3" fillId="4" borderId="71" xfId="0" applyFont="1" applyFill="1" applyBorder="1" applyAlignment="1">
      <alignment vertical="center"/>
    </xf>
    <xf numFmtId="164" fontId="3" fillId="4" borderId="14" xfId="0" applyNumberFormat="1" applyFont="1" applyFill="1" applyBorder="1" applyAlignment="1">
      <alignment horizontal="center" vertical="center"/>
    </xf>
    <xf numFmtId="164" fontId="3" fillId="4" borderId="71" xfId="0" applyNumberFormat="1" applyFont="1" applyFill="1" applyBorder="1" applyAlignment="1">
      <alignment horizontal="center" vertical="center"/>
    </xf>
    <xf numFmtId="0" fontId="3" fillId="0" borderId="71" xfId="0" applyFont="1" applyBorder="1" applyAlignment="1">
      <alignment vertical="center"/>
    </xf>
    <xf numFmtId="0" fontId="3" fillId="4" borderId="14" xfId="0" applyFont="1" applyFill="1" applyBorder="1" applyAlignment="1">
      <alignment horizontal="center" vertical="center"/>
    </xf>
    <xf numFmtId="0" fontId="3" fillId="4" borderId="71" xfId="0" applyFont="1" applyFill="1" applyBorder="1" applyAlignment="1">
      <alignment horizontal="center" vertical="center"/>
    </xf>
    <xf numFmtId="0" fontId="3" fillId="4" borderId="71" xfId="0" applyFont="1" applyFill="1" applyBorder="1" applyAlignment="1">
      <alignment horizontal="left" vertical="center"/>
    </xf>
    <xf numFmtId="49" fontId="3" fillId="4" borderId="68" xfId="0" applyNumberFormat="1" applyFont="1" applyFill="1" applyBorder="1" applyAlignment="1">
      <alignment horizontal="center" vertical="center"/>
    </xf>
    <xf numFmtId="164" fontId="3" fillId="4" borderId="74" xfId="0" applyNumberFormat="1" applyFont="1" applyFill="1" applyBorder="1" applyAlignment="1">
      <alignment horizontal="center" vertical="center"/>
    </xf>
    <xf numFmtId="0" fontId="3" fillId="4" borderId="12" xfId="0" quotePrefix="1" applyFont="1" applyFill="1" applyBorder="1" applyAlignment="1">
      <alignment horizontal="center" vertical="center"/>
    </xf>
    <xf numFmtId="0" fontId="3" fillId="4" borderId="71" xfId="0" quotePrefix="1" applyFont="1" applyFill="1" applyBorder="1" applyAlignment="1">
      <alignment horizontal="center" vertical="center"/>
    </xf>
    <xf numFmtId="0" fontId="3" fillId="4" borderId="68" xfId="0" quotePrefix="1" applyFont="1" applyFill="1" applyBorder="1" applyAlignment="1">
      <alignment horizontal="center" vertical="center"/>
    </xf>
    <xf numFmtId="164" fontId="3" fillId="4" borderId="14" xfId="0" quotePrefix="1" applyNumberFormat="1" applyFont="1" applyFill="1" applyBorder="1" applyAlignment="1">
      <alignment horizontal="center" vertical="center"/>
    </xf>
    <xf numFmtId="0" fontId="7" fillId="4" borderId="71" xfId="0" applyFont="1" applyFill="1" applyBorder="1" applyAlignment="1">
      <alignment vertical="center"/>
    </xf>
    <xf numFmtId="0" fontId="7" fillId="0" borderId="71" xfId="0" applyFont="1" applyBorder="1" applyAlignment="1">
      <alignment vertical="center"/>
    </xf>
    <xf numFmtId="0" fontId="3" fillId="0" borderId="71" xfId="0" quotePrefix="1" applyFont="1" applyBorder="1" applyAlignment="1">
      <alignment horizontal="center" vertical="center"/>
    </xf>
    <xf numFmtId="0" fontId="3" fillId="4" borderId="50" xfId="0" applyFont="1" applyFill="1" applyBorder="1" applyAlignment="1">
      <alignment vertical="center"/>
    </xf>
    <xf numFmtId="0" fontId="3" fillId="4" borderId="81" xfId="0" applyFont="1" applyFill="1" applyBorder="1" applyAlignment="1">
      <alignment horizontal="center" vertical="center"/>
    </xf>
    <xf numFmtId="0" fontId="3" fillId="4" borderId="40" xfId="0" applyFont="1" applyFill="1" applyBorder="1" applyAlignment="1">
      <alignment horizontal="center" vertical="center"/>
    </xf>
    <xf numFmtId="0" fontId="3" fillId="5" borderId="67" xfId="0" applyFont="1" applyFill="1" applyBorder="1" applyAlignment="1">
      <alignment horizontal="center" vertical="center"/>
    </xf>
    <xf numFmtId="0" fontId="3" fillId="0" borderId="67" xfId="0" applyFont="1" applyBorder="1" applyAlignment="1">
      <alignment horizontal="center" vertical="center"/>
    </xf>
    <xf numFmtId="0" fontId="6" fillId="0" borderId="71" xfId="0" applyFont="1" applyBorder="1" applyAlignment="1">
      <alignment vertical="center"/>
    </xf>
    <xf numFmtId="0" fontId="3" fillId="0" borderId="71" xfId="0" applyFont="1" applyBorder="1" applyAlignment="1">
      <alignment horizontal="left" vertical="center"/>
    </xf>
    <xf numFmtId="0" fontId="3" fillId="4" borderId="71" xfId="0" quotePrefix="1" applyFont="1" applyFill="1" applyBorder="1" applyAlignment="1">
      <alignment horizontal="left" vertical="center"/>
    </xf>
    <xf numFmtId="0" fontId="3" fillId="0" borderId="37" xfId="0" applyFont="1" applyBorder="1" applyAlignment="1">
      <alignment horizontal="center" vertical="center"/>
    </xf>
    <xf numFmtId="0" fontId="3" fillId="5" borderId="66" xfId="0" applyFont="1" applyFill="1" applyBorder="1" applyAlignment="1">
      <alignment horizontal="center" vertical="center"/>
    </xf>
    <xf numFmtId="164" fontId="3" fillId="5" borderId="31" xfId="0" applyNumberFormat="1" applyFont="1" applyFill="1" applyBorder="1" applyAlignment="1">
      <alignment horizontal="center" vertical="center"/>
    </xf>
    <xf numFmtId="0" fontId="3" fillId="0" borderId="66" xfId="0" applyFont="1" applyBorder="1" applyAlignment="1">
      <alignment horizontal="center" vertical="center"/>
    </xf>
    <xf numFmtId="0" fontId="3" fillId="5" borderId="41" xfId="0" applyFont="1" applyFill="1" applyBorder="1" applyAlignment="1">
      <alignment horizontal="center" vertical="center"/>
    </xf>
    <xf numFmtId="0" fontId="3" fillId="0" borderId="29" xfId="0" applyFont="1" applyBorder="1" applyAlignment="1">
      <alignment horizontal="center" vertical="center"/>
    </xf>
    <xf numFmtId="0" fontId="3" fillId="3" borderId="41" xfId="0" applyFont="1" applyFill="1" applyBorder="1" applyAlignment="1">
      <alignment horizontal="center" vertical="center"/>
    </xf>
    <xf numFmtId="164" fontId="3" fillId="0" borderId="79" xfId="0" applyNumberFormat="1" applyFont="1" applyBorder="1" applyAlignment="1">
      <alignment vertical="center"/>
    </xf>
    <xf numFmtId="0" fontId="3" fillId="0" borderId="38" xfId="0" applyFont="1" applyBorder="1" applyAlignment="1">
      <alignment horizontal="center" vertical="center"/>
    </xf>
    <xf numFmtId="0" fontId="3" fillId="0" borderId="75" xfId="0" applyFont="1" applyBorder="1" applyAlignment="1">
      <alignment horizontal="center" vertical="center"/>
    </xf>
    <xf numFmtId="0" fontId="3" fillId="0" borderId="74" xfId="0" applyFont="1" applyBorder="1" applyAlignment="1">
      <alignment vertical="center"/>
    </xf>
    <xf numFmtId="1" fontId="3" fillId="5" borderId="41" xfId="0" applyNumberFormat="1" applyFont="1" applyFill="1" applyBorder="1" applyAlignment="1">
      <alignment horizontal="center" vertical="center"/>
    </xf>
    <xf numFmtId="164" fontId="3" fillId="0" borderId="71" xfId="0" applyNumberFormat="1" applyFont="1" applyBorder="1" applyAlignment="1">
      <alignment horizontal="center" vertical="center"/>
    </xf>
    <xf numFmtId="0" fontId="3" fillId="0" borderId="71" xfId="0" applyFont="1" applyBorder="1" applyAlignment="1">
      <alignment horizontal="center" vertical="center"/>
    </xf>
    <xf numFmtId="164" fontId="3" fillId="4" borderId="40" xfId="0" applyNumberFormat="1" applyFont="1" applyFill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71" xfId="0" quotePrefix="1" applyFont="1" applyBorder="1" applyAlignment="1">
      <alignment horizontal="left" vertical="center"/>
    </xf>
    <xf numFmtId="49" fontId="3" fillId="5" borderId="66" xfId="0" applyNumberFormat="1" applyFont="1" applyFill="1" applyBorder="1" applyAlignment="1">
      <alignment horizontal="center" vertical="center"/>
    </xf>
    <xf numFmtId="49" fontId="3" fillId="5" borderId="41" xfId="0" applyNumberFormat="1" applyFont="1" applyFill="1" applyBorder="1" applyAlignment="1">
      <alignment horizontal="center" vertical="center"/>
    </xf>
    <xf numFmtId="0" fontId="11" fillId="2" borderId="68" xfId="0" applyFont="1" applyFill="1" applyBorder="1" applyAlignment="1">
      <alignment vertical="center"/>
    </xf>
    <xf numFmtId="0" fontId="3" fillId="4" borderId="74" xfId="0" applyFont="1" applyFill="1" applyBorder="1" applyAlignment="1">
      <alignment vertical="center"/>
    </xf>
    <xf numFmtId="0" fontId="3" fillId="4" borderId="74" xfId="0" applyFont="1" applyFill="1" applyBorder="1" applyAlignment="1">
      <alignment horizontal="center" vertical="center"/>
    </xf>
    <xf numFmtId="0" fontId="12" fillId="4" borderId="68" xfId="0" applyFont="1" applyFill="1" applyBorder="1"/>
    <xf numFmtId="0" fontId="14" fillId="4" borderId="68" xfId="0" applyFont="1" applyFill="1" applyBorder="1"/>
    <xf numFmtId="0" fontId="13" fillId="4" borderId="68" xfId="0" applyFont="1" applyFill="1" applyBorder="1"/>
    <xf numFmtId="0" fontId="103" fillId="0" borderId="0" xfId="0" applyFont="1" applyAlignment="1">
      <alignment vertical="center"/>
    </xf>
    <xf numFmtId="0" fontId="103" fillId="2" borderId="68" xfId="0" applyFont="1" applyFill="1" applyBorder="1" applyAlignment="1">
      <alignment vertical="center"/>
    </xf>
    <xf numFmtId="0" fontId="4" fillId="15" borderId="0" xfId="0" applyFont="1" applyFill="1" applyAlignment="1">
      <alignment vertical="center"/>
    </xf>
    <xf numFmtId="0" fontId="3" fillId="14" borderId="68" xfId="0" applyFont="1" applyFill="1" applyBorder="1" applyAlignment="1">
      <alignment vertical="center"/>
    </xf>
    <xf numFmtId="0" fontId="4" fillId="14" borderId="68" xfId="0" applyFont="1" applyFill="1" applyBorder="1" applyAlignment="1">
      <alignment vertical="center"/>
    </xf>
    <xf numFmtId="0" fontId="4" fillId="61" borderId="5" xfId="0" applyFont="1" applyFill="1" applyBorder="1" applyAlignment="1">
      <alignment horizontal="center" vertical="center"/>
    </xf>
    <xf numFmtId="0" fontId="4" fillId="61" borderId="6" xfId="0" applyFont="1" applyFill="1" applyBorder="1" applyAlignment="1">
      <alignment horizontal="center" vertical="center"/>
    </xf>
    <xf numFmtId="0" fontId="4" fillId="61" borderId="7" xfId="0" applyFont="1" applyFill="1" applyBorder="1" applyAlignment="1">
      <alignment horizontal="center" vertical="center"/>
    </xf>
    <xf numFmtId="0" fontId="4" fillId="61" borderId="8" xfId="0" applyFont="1" applyFill="1" applyBorder="1" applyAlignment="1">
      <alignment horizontal="center" vertical="center"/>
    </xf>
    <xf numFmtId="164" fontId="4" fillId="61" borderId="8" xfId="0" applyNumberFormat="1" applyFont="1" applyFill="1" applyBorder="1" applyAlignment="1">
      <alignment horizontal="center" vertical="center"/>
    </xf>
    <xf numFmtId="0" fontId="4" fillId="61" borderId="9" xfId="0" applyFont="1" applyFill="1" applyBorder="1" applyAlignment="1">
      <alignment horizontal="center" vertical="center"/>
    </xf>
    <xf numFmtId="0" fontId="4" fillId="61" borderId="10" xfId="0" applyFont="1" applyFill="1" applyBorder="1" applyAlignment="1">
      <alignment horizontal="center" vertical="center"/>
    </xf>
    <xf numFmtId="0" fontId="4" fillId="61" borderId="41" xfId="0" applyFont="1" applyFill="1" applyBorder="1" applyAlignment="1">
      <alignment horizontal="center" vertical="center"/>
    </xf>
    <xf numFmtId="0" fontId="4" fillId="61" borderId="11" xfId="0" applyFont="1" applyFill="1" applyBorder="1" applyAlignment="1">
      <alignment horizontal="center" vertical="center"/>
    </xf>
    <xf numFmtId="164" fontId="4" fillId="61" borderId="11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1" fillId="2" borderId="68" xfId="0" applyFont="1" applyFill="1" applyBorder="1" applyAlignment="1">
      <alignment vertical="center"/>
    </xf>
    <xf numFmtId="0" fontId="2" fillId="2" borderId="68" xfId="0" applyFont="1" applyFill="1" applyBorder="1" applyAlignment="1">
      <alignment vertical="center"/>
    </xf>
    <xf numFmtId="0" fontId="2" fillId="0" borderId="0" xfId="0" applyFont="1" applyAlignment="1">
      <alignment horizontal="left" vertical="center"/>
    </xf>
    <xf numFmtId="0" fontId="2" fillId="2" borderId="68" xfId="0" applyFont="1" applyFill="1" applyBorder="1" applyAlignment="1">
      <alignment horizontal="center" vertical="center"/>
    </xf>
    <xf numFmtId="164" fontId="2" fillId="2" borderId="68" xfId="0" applyNumberFormat="1" applyFont="1" applyFill="1" applyBorder="1" applyAlignment="1">
      <alignment horizontal="center" vertical="center"/>
    </xf>
    <xf numFmtId="0" fontId="4" fillId="61" borderId="42" xfId="0" applyFont="1" applyFill="1" applyBorder="1" applyAlignment="1">
      <alignment horizontal="center" vertical="center"/>
    </xf>
    <xf numFmtId="0" fontId="19" fillId="4" borderId="43" xfId="0" applyFont="1" applyFill="1" applyBorder="1" applyAlignment="1">
      <alignment horizontal="center"/>
    </xf>
    <xf numFmtId="0" fontId="26" fillId="0" borderId="44" xfId="0" applyFont="1" applyBorder="1"/>
    <xf numFmtId="0" fontId="26" fillId="0" borderId="45" xfId="0" applyFont="1" applyBorder="1" applyAlignment="1">
      <alignment horizontal="center"/>
    </xf>
    <xf numFmtId="0" fontId="23" fillId="6" borderId="43" xfId="0" applyFont="1" applyFill="1" applyBorder="1" applyAlignment="1">
      <alignment horizontal="center" vertical="center"/>
    </xf>
    <xf numFmtId="0" fontId="26" fillId="0" borderId="44" xfId="0" applyFont="1" applyBorder="1" applyAlignment="1">
      <alignment horizontal="center"/>
    </xf>
    <xf numFmtId="0" fontId="26" fillId="0" borderId="45" xfId="0" applyFont="1" applyBorder="1"/>
    <xf numFmtId="0" fontId="23" fillId="0" borderId="0" xfId="0" applyFont="1" applyAlignment="1">
      <alignment horizontal="left" vertical="center"/>
    </xf>
    <xf numFmtId="0" fontId="26" fillId="0" borderId="0" xfId="0" applyFont="1"/>
    <xf numFmtId="0" fontId="26" fillId="0" borderId="0" xfId="0" applyFont="1" applyAlignment="1">
      <alignment horizontal="center"/>
    </xf>
    <xf numFmtId="0" fontId="19" fillId="0" borderId="0" xfId="0" applyFont="1" applyAlignment="1">
      <alignment horizontal="center" vertical="center" shrinkToFit="1"/>
    </xf>
    <xf numFmtId="0" fontId="19" fillId="4" borderId="43" xfId="0" applyFont="1" applyFill="1" applyBorder="1" applyAlignment="1">
      <alignment horizontal="center" vertical="center" shrinkToFit="1"/>
    </xf>
    <xf numFmtId="0" fontId="19" fillId="2" borderId="43" xfId="0" applyFont="1" applyFill="1" applyBorder="1" applyAlignment="1">
      <alignment horizontal="center"/>
    </xf>
    <xf numFmtId="0" fontId="30" fillId="0" borderId="0" xfId="0" applyFont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24" fillId="0" borderId="0" xfId="0" applyFont="1" applyAlignment="1">
      <alignment horizontal="left" vertical="center"/>
    </xf>
    <xf numFmtId="0" fontId="19" fillId="2" borderId="43" xfId="0" applyFont="1" applyFill="1" applyBorder="1" applyAlignment="1">
      <alignment horizontal="left"/>
    </xf>
    <xf numFmtId="0" fontId="23" fillId="0" borderId="0" xfId="0" applyFont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4" fillId="61" borderId="9" xfId="0" applyFont="1" applyFill="1" applyBorder="1" applyAlignment="1">
      <alignment horizontal="center" vertical="center"/>
    </xf>
    <xf numFmtId="0" fontId="12" fillId="15" borderId="41" xfId="0" applyFont="1" applyFill="1" applyBorder="1"/>
    <xf numFmtId="0" fontId="12" fillId="15" borderId="4" xfId="0" applyFont="1" applyFill="1" applyBorder="1"/>
    <xf numFmtId="0" fontId="5" fillId="15" borderId="41" xfId="0" applyFont="1" applyFill="1" applyBorder="1"/>
    <xf numFmtId="0" fontId="5" fillId="15" borderId="4" xfId="0" applyFont="1" applyFill="1" applyBorder="1"/>
    <xf numFmtId="0" fontId="2" fillId="60" borderId="7" xfId="0" applyFont="1" applyFill="1" applyBorder="1" applyAlignment="1">
      <alignment horizontal="center" vertical="center"/>
    </xf>
    <xf numFmtId="0" fontId="2" fillId="60" borderId="417" xfId="0" applyFont="1" applyFill="1" applyBorder="1" applyAlignment="1">
      <alignment horizontal="center" vertical="center"/>
    </xf>
    <xf numFmtId="0" fontId="2" fillId="60" borderId="418" xfId="0" applyFont="1" applyFill="1" applyBorder="1" applyAlignment="1">
      <alignment horizontal="center" vertical="center"/>
    </xf>
    <xf numFmtId="0" fontId="4" fillId="61" borderId="2" xfId="0" applyFont="1" applyFill="1" applyBorder="1" applyAlignment="1">
      <alignment horizontal="center" vertical="center"/>
    </xf>
    <xf numFmtId="0" fontId="12" fillId="15" borderId="36" xfId="0" applyFont="1" applyFill="1" applyBorder="1"/>
    <xf numFmtId="0" fontId="12" fillId="15" borderId="3" xfId="0" applyFont="1" applyFill="1" applyBorder="1"/>
    <xf numFmtId="0" fontId="4" fillId="61" borderId="36" xfId="0" applyFont="1" applyFill="1" applyBorder="1" applyAlignment="1">
      <alignment horizontal="center" vertical="center"/>
    </xf>
    <xf numFmtId="0" fontId="5" fillId="15" borderId="36" xfId="0" applyFont="1" applyFill="1" applyBorder="1"/>
    <xf numFmtId="0" fontId="5" fillId="15" borderId="3" xfId="0" applyFont="1" applyFill="1" applyBorder="1"/>
    <xf numFmtId="0" fontId="4" fillId="61" borderId="41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04" fillId="0" borderId="0" xfId="0" applyFont="1"/>
    <xf numFmtId="0" fontId="103" fillId="0" borderId="0" xfId="0" applyFont="1" applyAlignment="1">
      <alignment horizontal="center" vertical="center"/>
    </xf>
    <xf numFmtId="0" fontId="5" fillId="0" borderId="0" xfId="0" applyFont="1"/>
    <xf numFmtId="0" fontId="103" fillId="60" borderId="7" xfId="0" applyFont="1" applyFill="1" applyBorder="1" applyAlignment="1">
      <alignment horizontal="center" vertical="center"/>
    </xf>
    <xf numFmtId="0" fontId="103" fillId="60" borderId="417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23" fillId="6" borderId="47" xfId="0" applyFont="1" applyFill="1" applyBorder="1" applyAlignment="1">
      <alignment horizontal="center" vertical="center"/>
    </xf>
    <xf numFmtId="0" fontId="19" fillId="0" borderId="21" xfId="0" applyFont="1" applyBorder="1" applyAlignment="1">
      <alignment vertical="center"/>
    </xf>
    <xf numFmtId="0" fontId="19" fillId="0" borderId="48" xfId="0" applyFont="1" applyBorder="1" applyAlignment="1">
      <alignment vertical="center"/>
    </xf>
    <xf numFmtId="0" fontId="19" fillId="0" borderId="0" xfId="0" applyFont="1" applyAlignment="1">
      <alignment vertical="center"/>
    </xf>
    <xf numFmtId="0" fontId="19" fillId="6" borderId="13" xfId="0" applyFont="1" applyFill="1" applyBorder="1" applyAlignment="1">
      <alignment horizontal="center" vertical="center"/>
    </xf>
    <xf numFmtId="0" fontId="19" fillId="0" borderId="50" xfId="0" applyFont="1" applyBorder="1" applyAlignment="1">
      <alignment vertical="center"/>
    </xf>
    <xf numFmtId="0" fontId="19" fillId="6" borderId="37" xfId="0" applyFont="1" applyFill="1" applyBorder="1" applyAlignment="1">
      <alignment horizontal="center" vertical="center" wrapText="1"/>
    </xf>
    <xf numFmtId="0" fontId="19" fillId="6" borderId="50" xfId="0" applyFont="1" applyFill="1" applyBorder="1" applyAlignment="1">
      <alignment horizontal="center" vertical="center" wrapText="1"/>
    </xf>
    <xf numFmtId="0" fontId="19" fillId="6" borderId="21" xfId="0" applyFont="1" applyFill="1" applyBorder="1" applyAlignment="1">
      <alignment horizontal="center" vertical="center"/>
    </xf>
    <xf numFmtId="0" fontId="19" fillId="6" borderId="33" xfId="0" applyFont="1" applyFill="1" applyBorder="1" applyAlignment="1">
      <alignment horizontal="center" vertical="center"/>
    </xf>
    <xf numFmtId="0" fontId="19" fillId="0" borderId="49" xfId="0" applyFont="1" applyBorder="1" applyAlignment="1">
      <alignment vertical="center"/>
    </xf>
    <xf numFmtId="0" fontId="19" fillId="0" borderId="53" xfId="0" applyFont="1" applyBorder="1" applyAlignment="1">
      <alignment vertical="center"/>
    </xf>
    <xf numFmtId="0" fontId="19" fillId="0" borderId="51" xfId="0" applyFont="1" applyBorder="1" applyAlignment="1">
      <alignment vertical="center"/>
    </xf>
    <xf numFmtId="0" fontId="23" fillId="6" borderId="37" xfId="0" applyFont="1" applyFill="1" applyBorder="1" applyAlignment="1">
      <alignment horizontal="center" vertical="center" wrapText="1"/>
    </xf>
    <xf numFmtId="0" fontId="23" fillId="0" borderId="50" xfId="0" applyFont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23" fillId="0" borderId="52" xfId="0" applyFont="1" applyBorder="1" applyAlignment="1">
      <alignment horizontal="center" vertical="center"/>
    </xf>
    <xf numFmtId="0" fontId="19" fillId="0" borderId="52" xfId="0" applyFont="1" applyBorder="1" applyAlignment="1">
      <alignment vertical="center"/>
    </xf>
    <xf numFmtId="0" fontId="19" fillId="2" borderId="0" xfId="0" applyFont="1" applyFill="1" applyAlignment="1">
      <alignment horizontal="center" vertical="center"/>
    </xf>
    <xf numFmtId="0" fontId="19" fillId="0" borderId="37" xfId="0" applyFont="1" applyBorder="1" applyAlignment="1">
      <alignment horizontal="left" vertical="center"/>
    </xf>
    <xf numFmtId="0" fontId="19" fillId="0" borderId="71" xfId="0" applyFont="1" applyBorder="1" applyAlignment="1">
      <alignment vertical="center"/>
    </xf>
    <xf numFmtId="0" fontId="19" fillId="0" borderId="80" xfId="0" applyFont="1" applyBorder="1" applyAlignment="1">
      <alignment horizontal="left" vertical="center"/>
    </xf>
    <xf numFmtId="0" fontId="19" fillId="0" borderId="75" xfId="0" applyFont="1" applyBorder="1" applyAlignment="1">
      <alignment vertical="center"/>
    </xf>
    <xf numFmtId="0" fontId="19" fillId="0" borderId="25" xfId="0" applyFont="1" applyBorder="1" applyAlignment="1">
      <alignment horizontal="center" vertical="center"/>
    </xf>
    <xf numFmtId="0" fontId="19" fillId="0" borderId="25" xfId="0" applyFont="1" applyBorder="1" applyAlignment="1">
      <alignment vertical="center"/>
    </xf>
    <xf numFmtId="0" fontId="23" fillId="11" borderId="47" xfId="0" applyFont="1" applyFill="1" applyBorder="1" applyAlignment="1">
      <alignment horizontal="center" vertical="center"/>
    </xf>
    <xf numFmtId="0" fontId="30" fillId="0" borderId="92" xfId="0" applyFont="1" applyBorder="1" applyAlignment="1">
      <alignment horizontal="left" vertical="center" wrapText="1"/>
    </xf>
    <xf numFmtId="0" fontId="30" fillId="0" borderId="71" xfId="0" applyFont="1" applyBorder="1" applyAlignment="1">
      <alignment vertical="center"/>
    </xf>
    <xf numFmtId="0" fontId="30" fillId="0" borderId="84" xfId="0" applyFont="1" applyBorder="1" applyAlignment="1">
      <alignment vertical="center"/>
    </xf>
    <xf numFmtId="164" fontId="19" fillId="4" borderId="43" xfId="0" applyNumberFormat="1" applyFont="1" applyFill="1" applyBorder="1" applyAlignment="1">
      <alignment horizontal="center" vertical="center"/>
    </xf>
    <xf numFmtId="0" fontId="19" fillId="0" borderId="44" xfId="0" applyFont="1" applyBorder="1" applyAlignment="1">
      <alignment vertical="center"/>
    </xf>
    <xf numFmtId="0" fontId="19" fillId="0" borderId="45" xfId="0" applyFont="1" applyBorder="1" applyAlignment="1">
      <alignment vertical="center"/>
    </xf>
    <xf numFmtId="0" fontId="30" fillId="0" borderId="37" xfId="0" applyFont="1" applyBorder="1" applyAlignment="1">
      <alignment horizontal="left" vertical="center" wrapText="1"/>
    </xf>
    <xf numFmtId="0" fontId="36" fillId="0" borderId="71" xfId="0" applyFont="1" applyBorder="1" applyAlignment="1">
      <alignment horizontal="left" vertical="center" wrapText="1"/>
    </xf>
    <xf numFmtId="0" fontId="36" fillId="0" borderId="84" xfId="0" applyFont="1" applyBorder="1" applyAlignment="1">
      <alignment horizontal="left" vertical="center" wrapText="1"/>
    </xf>
    <xf numFmtId="0" fontId="19" fillId="0" borderId="68" xfId="0" applyFont="1" applyBorder="1" applyAlignment="1">
      <alignment horizontal="center" vertical="center"/>
    </xf>
    <xf numFmtId="0" fontId="19" fillId="0" borderId="68" xfId="0" applyFont="1" applyBorder="1" applyAlignment="1">
      <alignment vertical="center"/>
    </xf>
    <xf numFmtId="0" fontId="19" fillId="0" borderId="129" xfId="0" applyFont="1" applyBorder="1" applyAlignment="1">
      <alignment horizontal="left" vertical="center"/>
    </xf>
    <xf numFmtId="0" fontId="19" fillId="0" borderId="129" xfId="0" applyFont="1" applyBorder="1" applyAlignment="1">
      <alignment vertical="center"/>
    </xf>
    <xf numFmtId="0" fontId="19" fillId="2" borderId="52" xfId="0" applyFont="1" applyFill="1" applyBorder="1" applyAlignment="1">
      <alignment horizontal="left" vertical="center"/>
    </xf>
    <xf numFmtId="0" fontId="19" fillId="10" borderId="47" xfId="0" applyFont="1" applyFill="1" applyBorder="1" applyAlignment="1">
      <alignment horizontal="center" vertical="center"/>
    </xf>
    <xf numFmtId="0" fontId="19" fillId="6" borderId="74" xfId="0" applyFont="1" applyFill="1" applyBorder="1" applyAlignment="1">
      <alignment horizontal="center" vertical="center"/>
    </xf>
    <xf numFmtId="0" fontId="19" fillId="0" borderId="72" xfId="0" applyFont="1" applyBorder="1" applyAlignment="1">
      <alignment vertical="center"/>
    </xf>
    <xf numFmtId="0" fontId="19" fillId="6" borderId="110" xfId="0" applyFont="1" applyFill="1" applyBorder="1" applyAlignment="1">
      <alignment horizontal="center" vertical="center"/>
    </xf>
    <xf numFmtId="0" fontId="19" fillId="0" borderId="124" xfId="0" applyFont="1" applyBorder="1" applyAlignment="1">
      <alignment vertical="center"/>
    </xf>
    <xf numFmtId="0" fontId="19" fillId="6" borderId="66" xfId="0" applyFont="1" applyFill="1" applyBorder="1" applyAlignment="1">
      <alignment horizontal="center" vertical="center" wrapText="1"/>
    </xf>
    <xf numFmtId="0" fontId="19" fillId="6" borderId="81" xfId="0" applyFont="1" applyFill="1" applyBorder="1" applyAlignment="1">
      <alignment horizontal="center" vertical="center" wrapText="1"/>
    </xf>
    <xf numFmtId="0" fontId="19" fillId="6" borderId="134" xfId="0" applyFont="1" applyFill="1" applyBorder="1" applyAlignment="1">
      <alignment horizontal="center" vertical="center"/>
    </xf>
    <xf numFmtId="0" fontId="19" fillId="0" borderId="63" xfId="0" applyFont="1" applyBorder="1" applyAlignment="1">
      <alignment vertical="center"/>
    </xf>
    <xf numFmtId="0" fontId="23" fillId="2" borderId="0" xfId="0" applyFont="1" applyFill="1" applyAlignment="1">
      <alignment horizontal="center" vertical="center"/>
    </xf>
    <xf numFmtId="0" fontId="19" fillId="6" borderId="126" xfId="0" applyFont="1" applyFill="1" applyBorder="1" applyAlignment="1">
      <alignment horizontal="center" vertical="center"/>
    </xf>
    <xf numFmtId="0" fontId="19" fillId="0" borderId="107" xfId="0" applyFont="1" applyBorder="1" applyAlignment="1">
      <alignment vertical="center"/>
    </xf>
    <xf numFmtId="0" fontId="19" fillId="6" borderId="168" xfId="0" applyFont="1" applyFill="1" applyBorder="1" applyAlignment="1">
      <alignment horizontal="center" vertical="center" wrapText="1"/>
    </xf>
    <xf numFmtId="0" fontId="19" fillId="6" borderId="169" xfId="0" applyFont="1" applyFill="1" applyBorder="1" applyAlignment="1">
      <alignment horizontal="center" vertical="center" wrapText="1"/>
    </xf>
    <xf numFmtId="0" fontId="30" fillId="2" borderId="0" xfId="0" applyFont="1" applyFill="1" applyAlignment="1">
      <alignment horizontal="left" vertical="center"/>
    </xf>
    <xf numFmtId="0" fontId="30" fillId="0" borderId="0" xfId="0" applyFont="1" applyAlignment="1">
      <alignment horizontal="left" vertical="center"/>
    </xf>
    <xf numFmtId="0" fontId="32" fillId="0" borderId="37" xfId="0" applyFont="1" applyBorder="1" applyAlignment="1">
      <alignment horizontal="center" vertical="center" wrapText="1"/>
    </xf>
    <xf numFmtId="0" fontId="32" fillId="0" borderId="71" xfId="0" applyFont="1" applyBorder="1" applyAlignment="1">
      <alignment horizontal="center" vertical="center" wrapText="1"/>
    </xf>
    <xf numFmtId="0" fontId="36" fillId="0" borderId="71" xfId="0" applyFont="1" applyBorder="1" applyAlignment="1">
      <alignment horizontal="center" vertical="center" wrapText="1"/>
    </xf>
    <xf numFmtId="0" fontId="36" fillId="0" borderId="50" xfId="0" applyFont="1" applyBorder="1" applyAlignment="1">
      <alignment horizontal="center" vertical="center" wrapText="1"/>
    </xf>
    <xf numFmtId="0" fontId="19" fillId="0" borderId="66" xfId="0" applyFont="1" applyBorder="1" applyAlignment="1">
      <alignment vertical="center"/>
    </xf>
    <xf numFmtId="0" fontId="19" fillId="0" borderId="81" xfId="0" applyFont="1" applyBorder="1" applyAlignment="1">
      <alignment vertical="center"/>
    </xf>
    <xf numFmtId="0" fontId="19" fillId="0" borderId="67" xfId="0" applyFont="1" applyBorder="1" applyAlignment="1">
      <alignment vertical="center"/>
    </xf>
    <xf numFmtId="0" fontId="23" fillId="0" borderId="81" xfId="0" applyFont="1" applyBorder="1" applyAlignment="1">
      <alignment horizontal="center" vertical="center"/>
    </xf>
    <xf numFmtId="0" fontId="23" fillId="11" borderId="55" xfId="0" applyFont="1" applyFill="1" applyBorder="1" applyAlignment="1">
      <alignment horizontal="center" vertical="center"/>
    </xf>
    <xf numFmtId="0" fontId="19" fillId="6" borderId="71" xfId="0" applyFont="1" applyFill="1" applyBorder="1" applyAlignment="1">
      <alignment horizontal="center" vertical="center"/>
    </xf>
    <xf numFmtId="0" fontId="19" fillId="6" borderId="67" xfId="0" applyFont="1" applyFill="1" applyBorder="1" applyAlignment="1">
      <alignment horizontal="center" vertical="center"/>
    </xf>
    <xf numFmtId="0" fontId="19" fillId="6" borderId="79" xfId="0" applyFont="1" applyFill="1" applyBorder="1" applyAlignment="1">
      <alignment horizontal="center" vertical="center"/>
    </xf>
    <xf numFmtId="0" fontId="19" fillId="0" borderId="80" xfId="0" applyFont="1" applyBorder="1" applyAlignment="1">
      <alignment vertical="center"/>
    </xf>
    <xf numFmtId="0" fontId="19" fillId="0" borderId="73" xfId="0" applyFont="1" applyBorder="1" applyAlignment="1">
      <alignment vertical="center"/>
    </xf>
    <xf numFmtId="0" fontId="19" fillId="11" borderId="55" xfId="0" applyFont="1" applyFill="1" applyBorder="1" applyAlignment="1">
      <alignment horizontal="center" vertical="center"/>
    </xf>
    <xf numFmtId="0" fontId="19" fillId="16" borderId="37" xfId="0" applyFont="1" applyFill="1" applyBorder="1" applyAlignment="1">
      <alignment horizontal="center" vertical="center"/>
    </xf>
    <xf numFmtId="0" fontId="19" fillId="16" borderId="55" xfId="0" applyFont="1" applyFill="1" applyBorder="1" applyAlignment="1">
      <alignment horizontal="center" vertical="center"/>
    </xf>
    <xf numFmtId="0" fontId="19" fillId="16" borderId="79" xfId="0" applyFont="1" applyFill="1" applyBorder="1" applyAlignment="1">
      <alignment horizontal="center" vertical="center"/>
    </xf>
    <xf numFmtId="0" fontId="19" fillId="0" borderId="77" xfId="0" applyFont="1" applyBorder="1" applyAlignment="1">
      <alignment horizontal="center" vertical="center"/>
    </xf>
    <xf numFmtId="0" fontId="19" fillId="0" borderId="62" xfId="0" applyFont="1" applyBorder="1" applyAlignment="1">
      <alignment vertical="center"/>
    </xf>
    <xf numFmtId="164" fontId="19" fillId="16" borderId="37" xfId="0" applyNumberFormat="1" applyFont="1" applyFill="1" applyBorder="1" applyAlignment="1">
      <alignment horizontal="center" vertical="center"/>
    </xf>
    <xf numFmtId="0" fontId="19" fillId="16" borderId="67" xfId="0" applyFont="1" applyFill="1" applyBorder="1" applyAlignment="1">
      <alignment horizontal="center" vertical="center"/>
    </xf>
    <xf numFmtId="0" fontId="32" fillId="16" borderId="37" xfId="0" applyFont="1" applyFill="1" applyBorder="1" applyAlignment="1">
      <alignment horizontal="center" vertical="center" wrapText="1"/>
    </xf>
    <xf numFmtId="0" fontId="32" fillId="16" borderId="50" xfId="0" applyFont="1" applyFill="1" applyBorder="1" applyAlignment="1">
      <alignment horizontal="center" vertical="center" wrapText="1"/>
    </xf>
    <xf numFmtId="0" fontId="19" fillId="0" borderId="50" xfId="0" applyFont="1" applyBorder="1" applyAlignment="1">
      <alignment horizontal="center" vertical="center"/>
    </xf>
    <xf numFmtId="0" fontId="19" fillId="0" borderId="0" xfId="0" applyFont="1"/>
    <xf numFmtId="0" fontId="19" fillId="0" borderId="68" xfId="0" applyFont="1" applyBorder="1" applyAlignment="1">
      <alignment horizontal="center" vertical="center" wrapText="1"/>
    </xf>
    <xf numFmtId="0" fontId="19" fillId="11" borderId="47" xfId="0" applyFont="1" applyFill="1" applyBorder="1" applyAlignment="1">
      <alignment horizontal="center" vertical="center"/>
    </xf>
    <xf numFmtId="0" fontId="21" fillId="2" borderId="87" xfId="0" applyFont="1" applyFill="1" applyBorder="1" applyAlignment="1">
      <alignment horizontal="left" vertical="center"/>
    </xf>
    <xf numFmtId="0" fontId="21" fillId="0" borderId="85" xfId="0" applyFont="1" applyBorder="1" applyAlignment="1">
      <alignment vertical="center"/>
    </xf>
    <xf numFmtId="0" fontId="19" fillId="0" borderId="0" xfId="0" applyFont="1" applyAlignment="1">
      <alignment vertical="center" wrapText="1"/>
    </xf>
    <xf numFmtId="0" fontId="19" fillId="0" borderId="101" xfId="0" applyFont="1" applyBorder="1" applyAlignment="1">
      <alignment horizontal="center" vertical="center"/>
    </xf>
    <xf numFmtId="0" fontId="19" fillId="0" borderId="86" xfId="0" applyFont="1" applyBorder="1" applyAlignment="1">
      <alignment horizontal="center" vertical="center"/>
    </xf>
    <xf numFmtId="0" fontId="19" fillId="0" borderId="106" xfId="0" applyFont="1" applyBorder="1" applyAlignment="1">
      <alignment horizontal="center" vertical="center"/>
    </xf>
    <xf numFmtId="0" fontId="19" fillId="0" borderId="137" xfId="0" applyFont="1" applyBorder="1" applyAlignment="1">
      <alignment horizontal="center" vertical="center"/>
    </xf>
    <xf numFmtId="0" fontId="19" fillId="0" borderId="173" xfId="0" applyFont="1" applyBorder="1" applyAlignment="1">
      <alignment horizontal="center" vertical="center"/>
    </xf>
    <xf numFmtId="0" fontId="51" fillId="31" borderId="97" xfId="1" applyFont="1" applyFill="1" applyBorder="1" applyAlignment="1">
      <alignment horizontal="center" vertical="justify" textRotation="90"/>
    </xf>
    <xf numFmtId="0" fontId="51" fillId="31" borderId="99" xfId="1" applyFont="1" applyFill="1" applyBorder="1" applyAlignment="1">
      <alignment horizontal="center" vertical="justify" textRotation="90"/>
    </xf>
    <xf numFmtId="0" fontId="52" fillId="31" borderId="97" xfId="1" applyFont="1" applyFill="1" applyBorder="1" applyAlignment="1">
      <alignment horizontal="center" vertical="justify" textRotation="90"/>
    </xf>
    <xf numFmtId="0" fontId="52" fillId="31" borderId="99" xfId="1" applyFont="1" applyFill="1" applyBorder="1" applyAlignment="1">
      <alignment horizontal="center" vertical="justify" textRotation="90"/>
    </xf>
    <xf numFmtId="0" fontId="49" fillId="31" borderId="96" xfId="1" applyFont="1" applyFill="1" applyBorder="1" applyAlignment="1">
      <alignment horizontal="center" vertical="center" wrapText="1"/>
    </xf>
    <xf numFmtId="0" fontId="49" fillId="31" borderId="95" xfId="1" applyFont="1" applyFill="1" applyBorder="1" applyAlignment="1">
      <alignment horizontal="center" vertical="center" wrapText="1"/>
    </xf>
    <xf numFmtId="0" fontId="18" fillId="32" borderId="111" xfId="1" applyFont="1" applyFill="1" applyBorder="1" applyAlignment="1">
      <alignment horizontal="center" vertical="center"/>
    </xf>
    <xf numFmtId="0" fontId="18" fillId="32" borderId="109" xfId="1" applyFont="1" applyFill="1" applyBorder="1" applyAlignment="1">
      <alignment horizontal="center" vertical="center"/>
    </xf>
    <xf numFmtId="0" fontId="18" fillId="2" borderId="86" xfId="0" applyFont="1" applyFill="1" applyBorder="1" applyAlignment="1">
      <alignment horizontal="left" vertical="center"/>
    </xf>
    <xf numFmtId="0" fontId="18" fillId="0" borderId="149" xfId="0" applyFont="1" applyBorder="1" applyAlignment="1">
      <alignment vertical="center"/>
    </xf>
    <xf numFmtId="0" fontId="39" fillId="32" borderId="91" xfId="1" applyFont="1" applyFill="1" applyBorder="1" applyAlignment="1">
      <alignment horizontal="center" vertical="center"/>
    </xf>
    <xf numFmtId="0" fontId="39" fillId="32" borderId="87" xfId="1" applyFont="1" applyFill="1" applyBorder="1" applyAlignment="1">
      <alignment horizontal="center" vertical="center"/>
    </xf>
    <xf numFmtId="0" fontId="49" fillId="32" borderId="92" xfId="1" applyFont="1" applyFill="1" applyBorder="1" applyAlignment="1">
      <alignment horizontal="center" vertical="center" wrapText="1"/>
    </xf>
    <xf numFmtId="0" fontId="49" fillId="32" borderId="84" xfId="1" applyFont="1" applyFill="1" applyBorder="1" applyAlignment="1">
      <alignment horizontal="center" vertical="center" wrapText="1"/>
    </xf>
    <xf numFmtId="0" fontId="18" fillId="32" borderId="163" xfId="1" applyFont="1" applyFill="1" applyBorder="1" applyAlignment="1">
      <alignment horizontal="center" vertical="center"/>
    </xf>
    <xf numFmtId="0" fontId="18" fillId="32" borderId="164" xfId="1" applyFont="1" applyFill="1" applyBorder="1" applyAlignment="1">
      <alignment horizontal="center" vertical="center"/>
    </xf>
    <xf numFmtId="0" fontId="18" fillId="32" borderId="94" xfId="1" applyFont="1" applyFill="1" applyBorder="1" applyAlignment="1">
      <alignment horizontal="center" vertical="center"/>
    </xf>
    <xf numFmtId="0" fontId="18" fillId="32" borderId="85" xfId="1" applyFont="1" applyFill="1" applyBorder="1" applyAlignment="1">
      <alignment horizontal="center" vertical="center"/>
    </xf>
    <xf numFmtId="0" fontId="50" fillId="31" borderId="97" xfId="1" applyFont="1" applyFill="1" applyBorder="1" applyAlignment="1">
      <alignment horizontal="center" vertical="justify" textRotation="90"/>
    </xf>
    <xf numFmtId="0" fontId="50" fillId="31" borderId="99" xfId="1" applyFont="1" applyFill="1" applyBorder="1" applyAlignment="1">
      <alignment horizontal="center" vertical="justify" textRotation="90"/>
    </xf>
    <xf numFmtId="0" fontId="19" fillId="0" borderId="191" xfId="0" applyFont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18" fillId="0" borderId="0" xfId="0" applyFont="1" applyAlignment="1">
      <alignment vertical="center"/>
    </xf>
    <xf numFmtId="0" fontId="18" fillId="32" borderId="102" xfId="1" applyFont="1" applyFill="1" applyBorder="1" applyAlignment="1">
      <alignment horizontal="center" vertical="center"/>
    </xf>
    <xf numFmtId="0" fontId="18" fillId="32" borderId="144" xfId="1" applyFont="1" applyFill="1" applyBorder="1" applyAlignment="1">
      <alignment horizontal="center" vertical="center"/>
    </xf>
    <xf numFmtId="0" fontId="18" fillId="32" borderId="100" xfId="1" applyFont="1" applyFill="1" applyBorder="1" applyAlignment="1">
      <alignment horizontal="center" vertical="center"/>
    </xf>
    <xf numFmtId="0" fontId="18" fillId="32" borderId="147" xfId="1" applyFont="1" applyFill="1" applyBorder="1" applyAlignment="1">
      <alignment horizontal="center" vertical="center"/>
    </xf>
    <xf numFmtId="0" fontId="18" fillId="32" borderId="86" xfId="1" applyFont="1" applyFill="1" applyBorder="1" applyAlignment="1">
      <alignment horizontal="center" vertical="center"/>
    </xf>
    <xf numFmtId="0" fontId="18" fillId="32" borderId="149" xfId="1" applyFont="1" applyFill="1" applyBorder="1" applyAlignment="1">
      <alignment horizontal="center" vertical="center"/>
    </xf>
    <xf numFmtId="0" fontId="18" fillId="31" borderId="145" xfId="1" applyFont="1" applyFill="1" applyBorder="1" applyAlignment="1">
      <alignment horizontal="center" vertical="center"/>
    </xf>
    <xf numFmtId="0" fontId="18" fillId="31" borderId="103" xfId="1" applyFont="1" applyFill="1" applyBorder="1" applyAlignment="1">
      <alignment horizontal="center" vertical="center"/>
    </xf>
    <xf numFmtId="0" fontId="18" fillId="31" borderId="146" xfId="1" applyFont="1" applyFill="1" applyBorder="1" applyAlignment="1">
      <alignment horizontal="center" vertical="center"/>
    </xf>
    <xf numFmtId="0" fontId="18" fillId="31" borderId="104" xfId="1" applyFont="1" applyFill="1" applyBorder="1" applyAlignment="1">
      <alignment horizontal="center" vertical="center"/>
    </xf>
    <xf numFmtId="0" fontId="18" fillId="32" borderId="153" xfId="1" applyFont="1" applyFill="1" applyBorder="1" applyAlignment="1">
      <alignment horizontal="center" vertical="center"/>
    </xf>
    <xf numFmtId="0" fontId="18" fillId="32" borderId="156" xfId="1" applyFont="1" applyFill="1" applyBorder="1" applyAlignment="1">
      <alignment horizontal="center" vertical="center"/>
    </xf>
    <xf numFmtId="0" fontId="19" fillId="0" borderId="177" xfId="0" applyFont="1" applyBorder="1" applyAlignment="1">
      <alignment horizontal="center" vertical="center"/>
    </xf>
    <xf numFmtId="0" fontId="19" fillId="0" borderId="176" xfId="0" applyFont="1" applyBorder="1" applyAlignment="1">
      <alignment horizontal="center" vertical="center"/>
    </xf>
    <xf numFmtId="0" fontId="19" fillId="0" borderId="190" xfId="0" applyFont="1" applyBorder="1" applyAlignment="1">
      <alignment horizontal="center" vertical="center"/>
    </xf>
    <xf numFmtId="0" fontId="18" fillId="32" borderId="93" xfId="1" applyFont="1" applyFill="1" applyBorder="1" applyAlignment="1">
      <alignment horizontal="center" vertical="center"/>
    </xf>
    <xf numFmtId="0" fontId="18" fillId="32" borderId="68" xfId="1" applyFont="1" applyFill="1" applyAlignment="1">
      <alignment horizontal="center" vertical="center"/>
    </xf>
    <xf numFmtId="0" fontId="18" fillId="32" borderId="101" xfId="1" applyFont="1" applyFill="1" applyBorder="1" applyAlignment="1">
      <alignment horizontal="center" vertical="center"/>
    </xf>
    <xf numFmtId="49" fontId="24" fillId="2" borderId="171" xfId="0" applyNumberFormat="1" applyFont="1" applyFill="1" applyBorder="1" applyAlignment="1">
      <alignment horizontal="left" vertical="top" wrapText="1"/>
    </xf>
    <xf numFmtId="0" fontId="41" fillId="0" borderId="155" xfId="0" applyFont="1" applyBorder="1" applyAlignment="1">
      <alignment horizontal="left" vertical="top" wrapText="1"/>
    </xf>
    <xf numFmtId="0" fontId="41" fillId="0" borderId="157" xfId="0" applyFont="1" applyBorder="1" applyAlignment="1">
      <alignment horizontal="left" vertical="top" wrapText="1"/>
    </xf>
    <xf numFmtId="49" fontId="24" fillId="2" borderId="96" xfId="0" applyNumberFormat="1" applyFont="1" applyFill="1" applyBorder="1" applyAlignment="1">
      <alignment vertical="top" wrapText="1"/>
    </xf>
    <xf numFmtId="0" fontId="41" fillId="0" borderId="90" xfId="0" applyFont="1" applyBorder="1" applyAlignment="1">
      <alignment vertical="top" wrapText="1"/>
    </xf>
    <xf numFmtId="49" fontId="24" fillId="2" borderId="96" xfId="0" applyNumberFormat="1" applyFont="1" applyFill="1" applyBorder="1" applyAlignment="1">
      <alignment horizontal="left" vertical="top" wrapText="1"/>
    </xf>
    <xf numFmtId="0" fontId="41" fillId="0" borderId="95" xfId="0" applyFont="1" applyBorder="1" applyAlignment="1">
      <alignment horizontal="left" vertical="top" wrapText="1"/>
    </xf>
    <xf numFmtId="0" fontId="35" fillId="0" borderId="68" xfId="1" applyFont="1" applyAlignment="1">
      <alignment horizontal="center"/>
    </xf>
    <xf numFmtId="0" fontId="48" fillId="0" borderId="68" xfId="1" applyFont="1" applyAlignment="1">
      <alignment horizontal="center" vertical="center"/>
    </xf>
    <xf numFmtId="0" fontId="26" fillId="15" borderId="68" xfId="1" applyFont="1" applyFill="1" applyAlignment="1">
      <alignment horizontal="left" vertical="center" wrapText="1"/>
    </xf>
    <xf numFmtId="0" fontId="26" fillId="29" borderId="192" xfId="0" applyFont="1" applyFill="1" applyBorder="1" applyAlignment="1">
      <alignment horizontal="center" vertical="center"/>
    </xf>
    <xf numFmtId="0" fontId="26" fillId="29" borderId="104" xfId="0" applyFont="1" applyFill="1" applyBorder="1" applyAlignment="1">
      <alignment horizontal="center" vertical="center"/>
    </xf>
    <xf numFmtId="0" fontId="26" fillId="29" borderId="103" xfId="0" applyFont="1" applyFill="1" applyBorder="1" applyAlignment="1">
      <alignment horizontal="center" vertical="center"/>
    </xf>
    <xf numFmtId="0" fontId="35" fillId="0" borderId="68" xfId="0" applyFont="1" applyBorder="1" applyAlignment="1">
      <alignment horizontal="center" vertical="center"/>
    </xf>
    <xf numFmtId="0" fontId="35" fillId="15" borderId="68" xfId="0" applyFont="1" applyFill="1" applyBorder="1" applyAlignment="1">
      <alignment horizontal="center" vertical="center"/>
    </xf>
    <xf numFmtId="49" fontId="39" fillId="34" borderId="210" xfId="0" applyNumberFormat="1" applyFont="1" applyFill="1" applyBorder="1" applyAlignment="1">
      <alignment horizontal="center" vertical="center"/>
    </xf>
    <xf numFmtId="0" fontId="39" fillId="0" borderId="210" xfId="0" applyFont="1" applyBorder="1" applyAlignment="1">
      <alignment horizontal="center" vertical="center"/>
    </xf>
    <xf numFmtId="0" fontId="39" fillId="0" borderId="59" xfId="0" applyFont="1" applyBorder="1" applyAlignment="1">
      <alignment horizontal="center" vertical="center"/>
    </xf>
    <xf numFmtId="49" fontId="39" fillId="34" borderId="70" xfId="0" applyNumberFormat="1" applyFont="1" applyFill="1" applyBorder="1" applyAlignment="1">
      <alignment horizontal="center" vertical="center"/>
    </xf>
    <xf numFmtId="0" fontId="39" fillId="0" borderId="211" xfId="0" applyFont="1" applyBorder="1" applyAlignment="1">
      <alignment horizontal="center" vertical="center"/>
    </xf>
    <xf numFmtId="49" fontId="54" fillId="4" borderId="213" xfId="0" applyNumberFormat="1" applyFont="1" applyFill="1" applyBorder="1" applyAlignment="1">
      <alignment horizontal="center" vertical="center"/>
    </xf>
    <xf numFmtId="0" fontId="54" fillId="0" borderId="214" xfId="0" applyFont="1" applyBorder="1" applyAlignment="1">
      <alignment horizontal="center" vertical="center"/>
    </xf>
    <xf numFmtId="0" fontId="54" fillId="0" borderId="215" xfId="0" applyFont="1" applyBorder="1" applyAlignment="1">
      <alignment horizontal="center" vertical="center"/>
    </xf>
    <xf numFmtId="49" fontId="54" fillId="4" borderId="214" xfId="0" applyNumberFormat="1" applyFont="1" applyFill="1" applyBorder="1" applyAlignment="1">
      <alignment horizontal="center" vertical="center"/>
    </xf>
    <xf numFmtId="49" fontId="39" fillId="58" borderId="55" xfId="0" applyNumberFormat="1" applyFont="1" applyFill="1" applyBorder="1" applyAlignment="1">
      <alignment horizontal="center" vertical="center"/>
    </xf>
    <xf numFmtId="0" fontId="39" fillId="29" borderId="67" xfId="0" applyFont="1" applyFill="1" applyBorder="1" applyAlignment="1">
      <alignment horizontal="center" vertical="center"/>
    </xf>
    <xf numFmtId="0" fontId="39" fillId="29" borderId="63" xfId="0" applyFont="1" applyFill="1" applyBorder="1" applyAlignment="1">
      <alignment horizontal="center" vertical="center"/>
    </xf>
    <xf numFmtId="49" fontId="39" fillId="33" borderId="185" xfId="0" applyNumberFormat="1" applyFont="1" applyFill="1" applyBorder="1" applyAlignment="1">
      <alignment horizontal="center" vertical="center"/>
    </xf>
    <xf numFmtId="0" fontId="39" fillId="0" borderId="186" xfId="0" applyFont="1" applyBorder="1" applyAlignment="1">
      <alignment horizontal="center" vertical="center"/>
    </xf>
    <xf numFmtId="0" fontId="39" fillId="0" borderId="208" xfId="0" applyFont="1" applyBorder="1" applyAlignment="1">
      <alignment horizontal="center" vertical="center"/>
    </xf>
    <xf numFmtId="49" fontId="39" fillId="33" borderId="186" xfId="0" applyNumberFormat="1" applyFont="1" applyFill="1" applyBorder="1" applyAlignment="1">
      <alignment horizontal="center" vertical="center"/>
    </xf>
    <xf numFmtId="0" fontId="39" fillId="0" borderId="187" xfId="0" applyFont="1" applyBorder="1" applyAlignment="1">
      <alignment horizontal="center" vertical="center"/>
    </xf>
    <xf numFmtId="0" fontId="54" fillId="4" borderId="295" xfId="0" applyFont="1" applyFill="1" applyBorder="1" applyAlignment="1">
      <alignment horizontal="center" vertical="center" wrapText="1"/>
    </xf>
    <xf numFmtId="0" fontId="54" fillId="0" borderId="296" xfId="0" applyFont="1" applyBorder="1" applyAlignment="1">
      <alignment vertical="center"/>
    </xf>
    <xf numFmtId="49" fontId="39" fillId="34" borderId="72" xfId="0" applyNumberFormat="1" applyFont="1" applyFill="1" applyBorder="1" applyAlignment="1">
      <alignment horizontal="center" vertical="center"/>
    </xf>
    <xf numFmtId="0" fontId="39" fillId="0" borderId="81" xfId="0" applyFont="1" applyBorder="1" applyAlignment="1">
      <alignment horizontal="center" vertical="center"/>
    </xf>
    <xf numFmtId="0" fontId="39" fillId="0" borderId="73" xfId="0" applyFont="1" applyBorder="1" applyAlignment="1">
      <alignment horizontal="center" vertical="center"/>
    </xf>
    <xf numFmtId="49" fontId="30" fillId="11" borderId="54" xfId="0" applyNumberFormat="1" applyFont="1" applyFill="1" applyBorder="1" applyAlignment="1">
      <alignment horizontal="center" vertical="center"/>
    </xf>
    <xf numFmtId="0" fontId="30" fillId="0" borderId="60" xfId="0" applyFont="1" applyBorder="1" applyAlignment="1">
      <alignment horizontal="center" vertical="center"/>
    </xf>
    <xf numFmtId="0" fontId="68" fillId="4" borderId="68" xfId="0" applyFont="1" applyFill="1" applyBorder="1" applyAlignment="1">
      <alignment horizontal="center" vertical="center" wrapText="1"/>
    </xf>
    <xf numFmtId="0" fontId="40" fillId="0" borderId="68" xfId="0" applyFont="1" applyBorder="1" applyAlignment="1">
      <alignment vertical="center"/>
    </xf>
    <xf numFmtId="49" fontId="39" fillId="33" borderId="209" xfId="0" applyNumberFormat="1" applyFont="1" applyFill="1" applyBorder="1" applyAlignment="1">
      <alignment horizontal="center" vertical="center"/>
    </xf>
    <xf numFmtId="49" fontId="30" fillId="34" borderId="70" xfId="0" applyNumberFormat="1" applyFont="1" applyFill="1" applyBorder="1" applyAlignment="1">
      <alignment horizontal="center" vertical="center"/>
    </xf>
    <xf numFmtId="0" fontId="30" fillId="0" borderId="210" xfId="0" applyFont="1" applyBorder="1" applyAlignment="1">
      <alignment horizontal="center" vertical="center"/>
    </xf>
    <xf numFmtId="0" fontId="30" fillId="0" borderId="59" xfId="0" applyFont="1" applyBorder="1" applyAlignment="1">
      <alignment horizontal="center" vertical="center"/>
    </xf>
    <xf numFmtId="0" fontId="23" fillId="4" borderId="68" xfId="0" applyFont="1" applyFill="1" applyBorder="1" applyAlignment="1">
      <alignment horizontal="center" vertical="center" wrapText="1"/>
    </xf>
    <xf numFmtId="49" fontId="30" fillId="58" borderId="55" xfId="0" applyNumberFormat="1" applyFont="1" applyFill="1" applyBorder="1" applyAlignment="1">
      <alignment horizontal="center" vertical="center"/>
    </xf>
    <xf numFmtId="0" fontId="30" fillId="29" borderId="67" xfId="0" applyFont="1" applyFill="1" applyBorder="1" applyAlignment="1">
      <alignment horizontal="center" vertical="center"/>
    </xf>
    <xf numFmtId="0" fontId="30" fillId="29" borderId="63" xfId="0" applyFont="1" applyFill="1" applyBorder="1" applyAlignment="1">
      <alignment horizontal="center" vertical="center"/>
    </xf>
    <xf numFmtId="0" fontId="32" fillId="4" borderId="212" xfId="0" applyFont="1" applyFill="1" applyBorder="1" applyAlignment="1">
      <alignment horizontal="center" vertical="center" wrapText="1"/>
    </xf>
    <xf numFmtId="0" fontId="32" fillId="0" borderId="247" xfId="0" applyFont="1" applyBorder="1" applyAlignment="1">
      <alignment vertical="center"/>
    </xf>
    <xf numFmtId="0" fontId="32" fillId="4" borderId="295" xfId="0" applyFont="1" applyFill="1" applyBorder="1" applyAlignment="1">
      <alignment horizontal="center" vertical="center" wrapText="1"/>
    </xf>
    <xf numFmtId="0" fontId="32" fillId="0" borderId="296" xfId="0" applyFont="1" applyBorder="1" applyAlignment="1">
      <alignment vertical="center"/>
    </xf>
    <xf numFmtId="49" fontId="32" fillId="4" borderId="213" xfId="0" applyNumberFormat="1" applyFont="1" applyFill="1" applyBorder="1" applyAlignment="1">
      <alignment horizontal="center" vertical="center"/>
    </xf>
    <xf numFmtId="0" fontId="32" fillId="0" borderId="214" xfId="0" applyFont="1" applyBorder="1" applyAlignment="1">
      <alignment horizontal="center" vertical="center"/>
    </xf>
    <xf numFmtId="0" fontId="32" fillId="0" borderId="215" xfId="0" applyFont="1" applyBorder="1" applyAlignment="1">
      <alignment horizontal="center" vertical="center"/>
    </xf>
    <xf numFmtId="49" fontId="32" fillId="4" borderId="214" xfId="0" applyNumberFormat="1" applyFont="1" applyFill="1" applyBorder="1" applyAlignment="1">
      <alignment horizontal="center" vertical="center"/>
    </xf>
    <xf numFmtId="49" fontId="30" fillId="33" borderId="185" xfId="0" applyNumberFormat="1" applyFont="1" applyFill="1" applyBorder="1" applyAlignment="1">
      <alignment horizontal="center" vertical="center"/>
    </xf>
    <xf numFmtId="0" fontId="30" fillId="0" borderId="186" xfId="0" applyFont="1" applyBorder="1" applyAlignment="1">
      <alignment horizontal="center" vertical="center"/>
    </xf>
    <xf numFmtId="0" fontId="30" fillId="0" borderId="187" xfId="0" applyFont="1" applyBorder="1" applyAlignment="1">
      <alignment horizontal="center" vertical="center"/>
    </xf>
    <xf numFmtId="49" fontId="30" fillId="34" borderId="72" xfId="0" applyNumberFormat="1" applyFont="1" applyFill="1" applyBorder="1" applyAlignment="1">
      <alignment horizontal="center" vertical="center"/>
    </xf>
    <xf numFmtId="0" fontId="30" fillId="0" borderId="81" xfId="0" applyFont="1" applyBorder="1" applyAlignment="1">
      <alignment horizontal="center" vertical="center"/>
    </xf>
    <xf numFmtId="0" fontId="30" fillId="0" borderId="73" xfId="0" applyFont="1" applyBorder="1" applyAlignment="1">
      <alignment horizontal="center" vertical="center"/>
    </xf>
    <xf numFmtId="0" fontId="30" fillId="0" borderId="211" xfId="0" applyFont="1" applyBorder="1" applyAlignment="1">
      <alignment horizontal="center" vertical="center"/>
    </xf>
    <xf numFmtId="49" fontId="30" fillId="34" borderId="210" xfId="0" applyNumberFormat="1" applyFont="1" applyFill="1" applyBorder="1" applyAlignment="1">
      <alignment horizontal="center" vertical="center"/>
    </xf>
    <xf numFmtId="0" fontId="30" fillId="0" borderId="208" xfId="0" applyFont="1" applyBorder="1" applyAlignment="1">
      <alignment horizontal="center" vertical="center"/>
    </xf>
    <xf numFmtId="49" fontId="30" fillId="33" borderId="209" xfId="0" applyNumberFormat="1" applyFont="1" applyFill="1" applyBorder="1" applyAlignment="1">
      <alignment horizontal="center" vertical="center"/>
    </xf>
    <xf numFmtId="49" fontId="30" fillId="33" borderId="186" xfId="0" applyNumberFormat="1" applyFont="1" applyFill="1" applyBorder="1" applyAlignment="1">
      <alignment horizontal="center" vertical="center"/>
    </xf>
    <xf numFmtId="49" fontId="30" fillId="11" borderId="261" xfId="0" applyNumberFormat="1" applyFont="1" applyFill="1" applyBorder="1" applyAlignment="1">
      <alignment horizontal="center" vertical="center"/>
    </xf>
    <xf numFmtId="0" fontId="30" fillId="0" borderId="262" xfId="0" applyFont="1" applyBorder="1" applyAlignment="1">
      <alignment horizontal="center" vertical="center"/>
    </xf>
    <xf numFmtId="49" fontId="30" fillId="11" borderId="270" xfId="0" applyNumberFormat="1" applyFont="1" applyFill="1" applyBorder="1" applyAlignment="1">
      <alignment horizontal="center" vertical="center"/>
    </xf>
    <xf numFmtId="0" fontId="30" fillId="0" borderId="268" xfId="0" applyFont="1" applyBorder="1" applyAlignment="1">
      <alignment horizontal="center" vertical="center"/>
    </xf>
    <xf numFmtId="49" fontId="30" fillId="11" borderId="69" xfId="0" applyNumberFormat="1" applyFont="1" applyFill="1" applyBorder="1" applyAlignment="1">
      <alignment horizontal="center" vertical="center"/>
    </xf>
    <xf numFmtId="0" fontId="30" fillId="0" borderId="57" xfId="0" applyFont="1" applyBorder="1" applyAlignment="1">
      <alignment horizontal="center" vertical="center"/>
    </xf>
    <xf numFmtId="49" fontId="27" fillId="11" borderId="69" xfId="0" applyNumberFormat="1" applyFont="1" applyFill="1" applyBorder="1" applyAlignment="1">
      <alignment horizontal="center" vertical="center"/>
    </xf>
    <xf numFmtId="49" fontId="27" fillId="11" borderId="61" xfId="0" applyNumberFormat="1" applyFont="1" applyFill="1" applyBorder="1" applyAlignment="1">
      <alignment horizontal="center" vertical="center"/>
    </xf>
    <xf numFmtId="49" fontId="27" fillId="11" borderId="319" xfId="0" applyNumberFormat="1" applyFont="1" applyFill="1" applyBorder="1" applyAlignment="1">
      <alignment horizontal="center" vertical="center"/>
    </xf>
    <xf numFmtId="49" fontId="27" fillId="11" borderId="188" xfId="0" applyNumberFormat="1" applyFont="1" applyFill="1" applyBorder="1" applyAlignment="1">
      <alignment horizontal="center" vertical="center"/>
    </xf>
    <xf numFmtId="49" fontId="27" fillId="11" borderId="141" xfId="0" applyNumberFormat="1" applyFont="1" applyFill="1" applyBorder="1" applyAlignment="1">
      <alignment horizontal="center" vertical="center"/>
    </xf>
    <xf numFmtId="49" fontId="27" fillId="11" borderId="309" xfId="0" applyNumberFormat="1" applyFont="1" applyFill="1" applyBorder="1" applyAlignment="1">
      <alignment horizontal="center" vertical="center"/>
    </xf>
    <xf numFmtId="49" fontId="30" fillId="11" borderId="188" xfId="0" applyNumberFormat="1" applyFont="1" applyFill="1" applyBorder="1" applyAlignment="1">
      <alignment horizontal="center" vertical="center"/>
    </xf>
    <xf numFmtId="49" fontId="30" fillId="11" borderId="142" xfId="0" applyNumberFormat="1" applyFont="1" applyFill="1" applyBorder="1" applyAlignment="1">
      <alignment horizontal="center" vertical="center"/>
    </xf>
    <xf numFmtId="49" fontId="24" fillId="11" borderId="188" xfId="0" applyNumberFormat="1" applyFont="1" applyFill="1" applyBorder="1" applyAlignment="1">
      <alignment horizontal="center" vertical="center"/>
    </xf>
    <xf numFmtId="49" fontId="24" fillId="11" borderId="141" xfId="0" applyNumberFormat="1" applyFont="1" applyFill="1" applyBorder="1" applyAlignment="1">
      <alignment horizontal="center" vertical="center"/>
    </xf>
    <xf numFmtId="49" fontId="24" fillId="11" borderId="309" xfId="0" applyNumberFormat="1" applyFont="1" applyFill="1" applyBorder="1" applyAlignment="1">
      <alignment horizontal="center" vertical="center"/>
    </xf>
    <xf numFmtId="49" fontId="30" fillId="11" borderId="268" xfId="0" applyNumberFormat="1" applyFont="1" applyFill="1" applyBorder="1" applyAlignment="1">
      <alignment horizontal="center" vertical="center"/>
    </xf>
    <xf numFmtId="49" fontId="30" fillId="11" borderId="76" xfId="0" applyNumberFormat="1" applyFont="1" applyFill="1" applyBorder="1" applyAlignment="1">
      <alignment horizontal="center" vertical="center"/>
    </xf>
    <xf numFmtId="49" fontId="30" fillId="11" borderId="61" xfId="0" applyNumberFormat="1" applyFont="1" applyFill="1" applyBorder="1" applyAlignment="1">
      <alignment horizontal="center" vertical="center"/>
    </xf>
    <xf numFmtId="49" fontId="30" fillId="11" borderId="57" xfId="0" applyNumberFormat="1" applyFont="1" applyFill="1" applyBorder="1" applyAlignment="1">
      <alignment horizontal="center" vertical="center"/>
    </xf>
    <xf numFmtId="49" fontId="30" fillId="38" borderId="256" xfId="0" applyNumberFormat="1" applyFont="1" applyFill="1" applyBorder="1" applyAlignment="1">
      <alignment horizontal="center" vertical="center" textRotation="90"/>
    </xf>
    <xf numFmtId="49" fontId="30" fillId="38" borderId="225" xfId="0" applyNumberFormat="1" applyFont="1" applyFill="1" applyBorder="1" applyAlignment="1">
      <alignment horizontal="center" vertical="center" textRotation="90"/>
    </xf>
    <xf numFmtId="49" fontId="30" fillId="38" borderId="218" xfId="0" applyNumberFormat="1" applyFont="1" applyFill="1" applyBorder="1" applyAlignment="1">
      <alignment horizontal="center" vertical="center" textRotation="90"/>
    </xf>
    <xf numFmtId="49" fontId="30" fillId="11" borderId="233" xfId="0" applyNumberFormat="1" applyFont="1" applyFill="1" applyBorder="1" applyAlignment="1">
      <alignment horizontal="center" vertical="center"/>
    </xf>
    <xf numFmtId="0" fontId="30" fillId="0" borderId="221" xfId="0" applyFont="1" applyBorder="1" applyAlignment="1">
      <alignment horizontal="center" vertical="center"/>
    </xf>
    <xf numFmtId="0" fontId="30" fillId="0" borderId="142" xfId="0" applyFont="1" applyBorder="1" applyAlignment="1">
      <alignment horizontal="center" vertical="center"/>
    </xf>
    <xf numFmtId="49" fontId="30" fillId="11" borderId="87" xfId="0" applyNumberFormat="1" applyFont="1" applyFill="1" applyBorder="1" applyAlignment="1">
      <alignment horizontal="center" vertical="center"/>
    </xf>
    <xf numFmtId="0" fontId="30" fillId="0" borderId="85" xfId="0" applyFont="1" applyBorder="1" applyAlignment="1">
      <alignment horizontal="center" vertical="center"/>
    </xf>
    <xf numFmtId="49" fontId="24" fillId="11" borderId="69" xfId="0" applyNumberFormat="1" applyFont="1" applyFill="1" applyBorder="1" applyAlignment="1">
      <alignment horizontal="center" vertical="center"/>
    </xf>
    <xf numFmtId="49" fontId="24" fillId="11" borderId="61" xfId="0" applyNumberFormat="1" applyFont="1" applyFill="1" applyBorder="1" applyAlignment="1">
      <alignment horizontal="center" vertical="center"/>
    </xf>
    <xf numFmtId="49" fontId="24" fillId="11" borderId="319" xfId="0" applyNumberFormat="1" applyFont="1" applyFill="1" applyBorder="1" applyAlignment="1">
      <alignment horizontal="center" vertical="center"/>
    </xf>
    <xf numFmtId="49" fontId="30" fillId="38" borderId="245" xfId="0" applyNumberFormat="1" applyFont="1" applyFill="1" applyBorder="1" applyAlignment="1">
      <alignment horizontal="center" vertical="center" textRotation="90" wrapText="1"/>
    </xf>
    <xf numFmtId="0" fontId="26" fillId="0" borderId="225" xfId="0" applyFont="1" applyBorder="1" applyAlignment="1">
      <alignment horizontal="center" vertical="center" textRotation="90" wrapText="1"/>
    </xf>
    <xf numFmtId="0" fontId="26" fillId="0" borderId="218" xfId="0" applyFont="1" applyBorder="1" applyAlignment="1">
      <alignment horizontal="center" vertical="center" textRotation="90" wrapText="1"/>
    </xf>
    <xf numFmtId="49" fontId="30" fillId="11" borderId="292" xfId="0" applyNumberFormat="1" applyFont="1" applyFill="1" applyBorder="1" applyAlignment="1">
      <alignment horizontal="center" vertical="center"/>
    </xf>
    <xf numFmtId="0" fontId="30" fillId="0" borderId="274" xfId="0" applyFont="1" applyBorder="1" applyAlignment="1">
      <alignment horizontal="center" vertical="center"/>
    </xf>
    <xf numFmtId="49" fontId="30" fillId="11" borderId="221" xfId="0" applyNumberFormat="1" applyFont="1" applyFill="1" applyBorder="1" applyAlignment="1">
      <alignment horizontal="center" vertical="center"/>
    </xf>
    <xf numFmtId="49" fontId="27" fillId="11" borderId="270" xfId="0" applyNumberFormat="1" applyFont="1" applyFill="1" applyBorder="1" applyAlignment="1">
      <alignment horizontal="center" vertical="center"/>
    </xf>
    <xf numFmtId="49" fontId="27" fillId="11" borderId="266" xfId="0" applyNumberFormat="1" applyFont="1" applyFill="1" applyBorder="1" applyAlignment="1">
      <alignment horizontal="center" vertical="center"/>
    </xf>
    <xf numFmtId="49" fontId="27" fillId="11" borderId="311" xfId="0" applyNumberFormat="1" applyFont="1" applyFill="1" applyBorder="1" applyAlignment="1">
      <alignment horizontal="center" vertical="center"/>
    </xf>
    <xf numFmtId="49" fontId="30" fillId="38" borderId="292" xfId="0" applyNumberFormat="1" applyFont="1" applyFill="1" applyBorder="1" applyAlignment="1">
      <alignment horizontal="center" vertical="center"/>
    </xf>
    <xf numFmtId="0" fontId="30" fillId="29" borderId="274" xfId="0" applyFont="1" applyFill="1" applyBorder="1" applyAlignment="1">
      <alignment horizontal="center" vertical="center"/>
    </xf>
    <xf numFmtId="49" fontId="27" fillId="11" borderId="54" xfId="0" applyNumberFormat="1" applyFont="1" applyFill="1" applyBorder="1" applyAlignment="1">
      <alignment horizontal="center" vertical="center"/>
    </xf>
    <xf numFmtId="49" fontId="27" fillId="11" borderId="76" xfId="0" applyNumberFormat="1" applyFont="1" applyFill="1" applyBorder="1" applyAlignment="1">
      <alignment horizontal="center" vertical="center"/>
    </xf>
    <xf numFmtId="49" fontId="27" fillId="11" borderId="203" xfId="0" applyNumberFormat="1" applyFont="1" applyFill="1" applyBorder="1" applyAlignment="1">
      <alignment horizontal="center" vertical="center"/>
    </xf>
    <xf numFmtId="0" fontId="32" fillId="4" borderId="391" xfId="0" applyFont="1" applyFill="1" applyBorder="1" applyAlignment="1">
      <alignment horizontal="center" vertical="center" wrapText="1"/>
    </xf>
    <xf numFmtId="0" fontId="32" fillId="0" borderId="396" xfId="0" applyFont="1" applyBorder="1" applyAlignment="1">
      <alignment vertical="center"/>
    </xf>
    <xf numFmtId="0" fontId="32" fillId="4" borderId="293" xfId="0" applyFont="1" applyFill="1" applyBorder="1" applyAlignment="1">
      <alignment horizontal="center" vertical="center" wrapText="1"/>
    </xf>
    <xf numFmtId="49" fontId="32" fillId="4" borderId="392" xfId="0" applyNumberFormat="1" applyFont="1" applyFill="1" applyBorder="1" applyAlignment="1">
      <alignment horizontal="center" vertical="center"/>
    </xf>
    <xf numFmtId="0" fontId="32" fillId="0" borderId="393" xfId="0" applyFont="1" applyBorder="1" applyAlignment="1">
      <alignment horizontal="center" vertical="center"/>
    </xf>
    <xf numFmtId="0" fontId="32" fillId="0" borderId="394" xfId="0" applyFont="1" applyBorder="1" applyAlignment="1">
      <alignment horizontal="center" vertical="center"/>
    </xf>
    <xf numFmtId="49" fontId="32" fillId="4" borderId="393" xfId="0" applyNumberFormat="1" applyFont="1" applyFill="1" applyBorder="1" applyAlignment="1">
      <alignment horizontal="center" vertical="center"/>
    </xf>
    <xf numFmtId="0" fontId="32" fillId="0" borderId="395" xfId="0" applyFont="1" applyBorder="1" applyAlignment="1">
      <alignment horizontal="center" vertical="center"/>
    </xf>
    <xf numFmtId="0" fontId="30" fillId="29" borderId="225" xfId="0" applyFont="1" applyFill="1" applyBorder="1" applyAlignment="1">
      <alignment horizontal="center" vertical="center"/>
    </xf>
    <xf numFmtId="0" fontId="30" fillId="29" borderId="249" xfId="0" applyFont="1" applyFill="1" applyBorder="1" applyAlignment="1">
      <alignment horizontal="center" vertical="center"/>
    </xf>
    <xf numFmtId="49" fontId="30" fillId="11" borderId="235" xfId="0" applyNumberFormat="1" applyFont="1" applyFill="1" applyBorder="1" applyAlignment="1">
      <alignment horizontal="center" vertical="center"/>
    </xf>
    <xf numFmtId="0" fontId="30" fillId="0" borderId="234" xfId="0" applyFont="1" applyBorder="1" applyAlignment="1">
      <alignment horizontal="center" vertical="center"/>
    </xf>
    <xf numFmtId="49" fontId="30" fillId="11" borderId="260" xfId="0" applyNumberFormat="1" applyFont="1" applyFill="1" applyBorder="1" applyAlignment="1">
      <alignment horizontal="center" vertical="center"/>
    </xf>
    <xf numFmtId="0" fontId="30" fillId="0" borderId="252" xfId="0" applyFont="1" applyBorder="1" applyAlignment="1">
      <alignment horizontal="center" vertical="center"/>
    </xf>
    <xf numFmtId="49" fontId="30" fillId="11" borderId="83" xfId="0" applyNumberFormat="1" applyFont="1" applyFill="1" applyBorder="1" applyAlignment="1">
      <alignment horizontal="center" vertical="center"/>
    </xf>
    <xf numFmtId="0" fontId="30" fillId="0" borderId="78" xfId="0" applyFont="1" applyBorder="1" applyAlignment="1">
      <alignment horizontal="center" vertical="center"/>
    </xf>
    <xf numFmtId="49" fontId="30" fillId="11" borderId="70" xfId="0" applyNumberFormat="1" applyFont="1" applyFill="1" applyBorder="1" applyAlignment="1">
      <alignment horizontal="center" vertical="center"/>
    </xf>
    <xf numFmtId="49" fontId="24" fillId="11" borderId="292" xfId="0" applyNumberFormat="1" applyFont="1" applyFill="1" applyBorder="1" applyAlignment="1">
      <alignment horizontal="center" vertical="center"/>
    </xf>
    <xf numFmtId="49" fontId="24" fillId="11" borderId="103" xfId="0" applyNumberFormat="1" applyFont="1" applyFill="1" applyBorder="1" applyAlignment="1">
      <alignment horizontal="center" vertical="center"/>
    </xf>
    <xf numFmtId="49" fontId="24" fillId="11" borderId="104" xfId="0" applyNumberFormat="1" applyFont="1" applyFill="1" applyBorder="1" applyAlignment="1">
      <alignment horizontal="center" vertical="center"/>
    </xf>
    <xf numFmtId="0" fontId="54" fillId="15" borderId="0" xfId="0" applyFont="1" applyFill="1" applyAlignment="1">
      <alignment horizontal="right"/>
    </xf>
    <xf numFmtId="0" fontId="54" fillId="15" borderId="97" xfId="0" applyFont="1" applyFill="1" applyBorder="1" applyAlignment="1">
      <alignment horizontal="center" vertical="center" wrapText="1"/>
    </xf>
    <xf numFmtId="0" fontId="54" fillId="15" borderId="98" xfId="0" applyFont="1" applyFill="1" applyBorder="1"/>
    <xf numFmtId="0" fontId="54" fillId="15" borderId="99" xfId="0" applyFont="1" applyFill="1" applyBorder="1"/>
    <xf numFmtId="0" fontId="39" fillId="15" borderId="98" xfId="0" applyFont="1" applyFill="1" applyBorder="1" applyAlignment="1">
      <alignment horizontal="center" vertical="center" wrapText="1"/>
    </xf>
    <xf numFmtId="0" fontId="39" fillId="0" borderId="99" xfId="0" applyFont="1" applyBorder="1" applyAlignment="1">
      <alignment horizontal="center" vertical="center" wrapText="1"/>
    </xf>
    <xf numFmtId="0" fontId="54" fillId="15" borderId="98" xfId="0" applyFont="1" applyFill="1" applyBorder="1" applyAlignment="1">
      <alignment horizontal="center" vertical="center" wrapText="1"/>
    </xf>
    <xf numFmtId="0" fontId="54" fillId="15" borderId="99" xfId="0" applyFont="1" applyFill="1" applyBorder="1" applyAlignment="1">
      <alignment horizontal="center" vertical="center" wrapText="1"/>
    </xf>
    <xf numFmtId="0" fontId="54" fillId="15" borderId="102" xfId="0" applyFont="1" applyFill="1" applyBorder="1" applyAlignment="1">
      <alignment horizontal="center" vertical="center" wrapText="1"/>
    </xf>
    <xf numFmtId="0" fontId="54" fillId="15" borderId="105" xfId="0" applyFont="1" applyFill="1" applyBorder="1" applyAlignment="1">
      <alignment horizontal="center" vertical="center" wrapText="1"/>
    </xf>
    <xf numFmtId="0" fontId="54" fillId="15" borderId="100" xfId="0" applyFont="1" applyFill="1" applyBorder="1" applyAlignment="1">
      <alignment horizontal="center" vertical="center" wrapText="1"/>
    </xf>
    <xf numFmtId="0" fontId="54" fillId="15" borderId="89" xfId="0" applyFont="1" applyFill="1" applyBorder="1" applyAlignment="1">
      <alignment horizontal="center" vertical="center" wrapText="1"/>
    </xf>
    <xf numFmtId="0" fontId="54" fillId="15" borderId="101" xfId="0" applyFont="1" applyFill="1" applyBorder="1" applyAlignment="1">
      <alignment horizontal="center" vertical="center" wrapText="1"/>
    </xf>
    <xf numFmtId="0" fontId="54" fillId="15" borderId="106" xfId="0" applyFont="1" applyFill="1" applyBorder="1" applyAlignment="1">
      <alignment horizontal="center" vertical="center" wrapText="1"/>
    </xf>
    <xf numFmtId="9" fontId="29" fillId="15" borderId="68" xfId="4" applyFont="1" applyFill="1" applyBorder="1" applyAlignment="1">
      <alignment horizontal="center"/>
    </xf>
    <xf numFmtId="0" fontId="54" fillId="43" borderId="192" xfId="0" applyFont="1" applyFill="1" applyBorder="1" applyAlignment="1">
      <alignment horizontal="center" vertical="center"/>
    </xf>
    <xf numFmtId="0" fontId="54" fillId="43" borderId="104" xfId="0" applyFont="1" applyFill="1" applyBorder="1" applyAlignment="1">
      <alignment horizontal="center" vertical="center"/>
    </xf>
    <xf numFmtId="0" fontId="54" fillId="15" borderId="98" xfId="0" applyFont="1" applyFill="1" applyBorder="1" applyAlignment="1">
      <alignment horizontal="center" vertical="center"/>
    </xf>
    <xf numFmtId="0" fontId="54" fillId="15" borderId="99" xfId="0" applyFont="1" applyFill="1" applyBorder="1" applyAlignment="1">
      <alignment horizontal="center" vertical="center"/>
    </xf>
    <xf numFmtId="0" fontId="54" fillId="15" borderId="101" xfId="0" applyFont="1" applyFill="1" applyBorder="1" applyAlignment="1">
      <alignment horizontal="center" vertical="center"/>
    </xf>
    <xf numFmtId="0" fontId="54" fillId="15" borderId="86" xfId="0" applyFont="1" applyFill="1" applyBorder="1" applyAlignment="1">
      <alignment horizontal="center" vertical="center"/>
    </xf>
    <xf numFmtId="0" fontId="54" fillId="15" borderId="106" xfId="0" applyFont="1" applyFill="1" applyBorder="1" applyAlignment="1">
      <alignment horizontal="center" vertical="center"/>
    </xf>
    <xf numFmtId="0" fontId="54" fillId="0" borderId="98" xfId="0" applyFont="1" applyBorder="1" applyAlignment="1">
      <alignment horizontal="center" vertical="center" wrapText="1"/>
    </xf>
    <xf numFmtId="0" fontId="54" fillId="0" borderId="99" xfId="0" applyFont="1" applyBorder="1" applyAlignment="1">
      <alignment horizontal="center" vertical="center" wrapText="1"/>
    </xf>
    <xf numFmtId="0" fontId="54" fillId="15" borderId="100" xfId="0" applyFont="1" applyFill="1" applyBorder="1" applyAlignment="1">
      <alignment horizontal="center" vertical="center"/>
    </xf>
    <xf numFmtId="0" fontId="54" fillId="15" borderId="68" xfId="0" applyFont="1" applyFill="1" applyBorder="1" applyAlignment="1">
      <alignment horizontal="center" vertical="center"/>
    </xf>
    <xf numFmtId="0" fontId="54" fillId="15" borderId="89" xfId="0" applyFont="1" applyFill="1" applyBorder="1" applyAlignment="1">
      <alignment horizontal="center" vertical="center"/>
    </xf>
    <xf numFmtId="0" fontId="54" fillId="15" borderId="93" xfId="0" applyFont="1" applyFill="1" applyBorder="1" applyAlignment="1">
      <alignment horizontal="center" vertical="center" wrapText="1"/>
    </xf>
    <xf numFmtId="0" fontId="54" fillId="15" borderId="68" xfId="0" applyFont="1" applyFill="1" applyBorder="1" applyAlignment="1">
      <alignment horizontal="center" vertical="center" wrapText="1"/>
    </xf>
    <xf numFmtId="9" fontId="29" fillId="15" borderId="86" xfId="4" applyFont="1" applyFill="1" applyBorder="1" applyAlignment="1">
      <alignment horizontal="center"/>
    </xf>
    <xf numFmtId="9" fontId="26" fillId="15" borderId="68" xfId="4" applyFont="1" applyFill="1" applyBorder="1" applyAlignment="1">
      <alignment horizontal="center"/>
    </xf>
    <xf numFmtId="0" fontId="32" fillId="43" borderId="192" xfId="0" applyFont="1" applyFill="1" applyBorder="1" applyAlignment="1">
      <alignment horizontal="center" vertical="center"/>
    </xf>
    <xf numFmtId="0" fontId="32" fillId="43" borderId="104" xfId="0" applyFont="1" applyFill="1" applyBorder="1" applyAlignment="1">
      <alignment horizontal="center" vertical="center"/>
    </xf>
    <xf numFmtId="0" fontId="32" fillId="15" borderId="98" xfId="0" applyFont="1" applyFill="1" applyBorder="1" applyAlignment="1">
      <alignment horizontal="center" vertical="center" wrapText="1"/>
    </xf>
    <xf numFmtId="0" fontId="32" fillId="15" borderId="98" xfId="0" applyFont="1" applyFill="1" applyBorder="1"/>
    <xf numFmtId="0" fontId="32" fillId="15" borderId="99" xfId="0" applyFont="1" applyFill="1" applyBorder="1"/>
    <xf numFmtId="0" fontId="32" fillId="15" borderId="98" xfId="0" applyFont="1" applyFill="1" applyBorder="1" applyAlignment="1">
      <alignment horizontal="center" vertical="center"/>
    </xf>
    <xf numFmtId="0" fontId="32" fillId="15" borderId="99" xfId="0" applyFont="1" applyFill="1" applyBorder="1" applyAlignment="1">
      <alignment horizontal="center" vertical="center"/>
    </xf>
    <xf numFmtId="0" fontId="32" fillId="15" borderId="97" xfId="0" applyFont="1" applyFill="1" applyBorder="1" applyAlignment="1">
      <alignment horizontal="center" vertical="center" wrapText="1"/>
    </xf>
    <xf numFmtId="0" fontId="54" fillId="15" borderId="86" xfId="0" applyFont="1" applyFill="1" applyBorder="1" applyAlignment="1">
      <alignment horizontal="center" vertical="center" wrapText="1"/>
    </xf>
    <xf numFmtId="0" fontId="18" fillId="15" borderId="97" xfId="0" applyFont="1" applyFill="1" applyBorder="1" applyAlignment="1">
      <alignment horizontal="center" vertical="center" wrapText="1"/>
    </xf>
    <xf numFmtId="0" fontId="18" fillId="15" borderId="98" xfId="0" applyFont="1" applyFill="1" applyBorder="1" applyAlignment="1">
      <alignment vertical="center"/>
    </xf>
    <xf numFmtId="0" fontId="18" fillId="15" borderId="99" xfId="0" applyFont="1" applyFill="1" applyBorder="1" applyAlignment="1">
      <alignment vertical="center"/>
    </xf>
    <xf numFmtId="0" fontId="18" fillId="15" borderId="98" xfId="0" applyFont="1" applyFill="1" applyBorder="1" applyAlignment="1">
      <alignment horizontal="center" vertical="center"/>
    </xf>
    <xf numFmtId="0" fontId="18" fillId="15" borderId="99" xfId="0" applyFont="1" applyFill="1" applyBorder="1" applyAlignment="1">
      <alignment horizontal="center" vertical="center"/>
    </xf>
    <xf numFmtId="0" fontId="18" fillId="15" borderId="0" xfId="0" applyFont="1" applyFill="1" applyAlignment="1">
      <alignment horizontal="right" vertical="center"/>
    </xf>
    <xf numFmtId="0" fontId="18" fillId="0" borderId="98" xfId="0" applyFont="1" applyBorder="1" applyAlignment="1">
      <alignment horizontal="center" vertical="center" wrapText="1"/>
    </xf>
    <xf numFmtId="0" fontId="18" fillId="0" borderId="99" xfId="0" applyFont="1" applyBorder="1" applyAlignment="1">
      <alignment horizontal="center" vertical="center" wrapText="1"/>
    </xf>
    <xf numFmtId="9" fontId="29" fillId="15" borderId="68" xfId="4" applyFont="1" applyFill="1" applyBorder="1" applyAlignment="1">
      <alignment horizontal="center" vertical="center"/>
    </xf>
    <xf numFmtId="0" fontId="18" fillId="44" borderId="192" xfId="0" applyFont="1" applyFill="1" applyBorder="1" applyAlignment="1">
      <alignment horizontal="center" vertical="center"/>
    </xf>
    <xf numFmtId="0" fontId="18" fillId="44" borderId="104" xfId="0" applyFont="1" applyFill="1" applyBorder="1" applyAlignment="1">
      <alignment horizontal="center" vertical="center"/>
    </xf>
    <xf numFmtId="0" fontId="18" fillId="15" borderId="98" xfId="0" applyFont="1" applyFill="1" applyBorder="1" applyAlignment="1">
      <alignment horizontal="center" vertical="center" wrapText="1"/>
    </xf>
    <xf numFmtId="0" fontId="18" fillId="15" borderId="102" xfId="0" applyFont="1" applyFill="1" applyBorder="1" applyAlignment="1">
      <alignment horizontal="center" vertical="center" wrapText="1"/>
    </xf>
    <xf numFmtId="0" fontId="18" fillId="15" borderId="105" xfId="0" applyFont="1" applyFill="1" applyBorder="1" applyAlignment="1">
      <alignment horizontal="center" vertical="center" wrapText="1"/>
    </xf>
    <xf numFmtId="0" fontId="18" fillId="15" borderId="100" xfId="0" applyFont="1" applyFill="1" applyBorder="1" applyAlignment="1">
      <alignment horizontal="center" vertical="center" wrapText="1"/>
    </xf>
    <xf numFmtId="0" fontId="18" fillId="15" borderId="89" xfId="0" applyFont="1" applyFill="1" applyBorder="1" applyAlignment="1">
      <alignment horizontal="center" vertical="center" wrapText="1"/>
    </xf>
    <xf numFmtId="0" fontId="18" fillId="15" borderId="101" xfId="0" applyFont="1" applyFill="1" applyBorder="1" applyAlignment="1">
      <alignment horizontal="center" vertical="center" wrapText="1"/>
    </xf>
    <xf numFmtId="0" fontId="18" fillId="15" borderId="106" xfId="0" applyFont="1" applyFill="1" applyBorder="1" applyAlignment="1">
      <alignment horizontal="center" vertical="center" wrapText="1"/>
    </xf>
    <xf numFmtId="0" fontId="18" fillId="15" borderId="101" xfId="0" applyFont="1" applyFill="1" applyBorder="1" applyAlignment="1">
      <alignment horizontal="center" vertical="center"/>
    </xf>
    <xf numFmtId="0" fontId="18" fillId="15" borderId="106" xfId="0" applyFont="1" applyFill="1" applyBorder="1" applyAlignment="1">
      <alignment horizontal="center" vertical="center"/>
    </xf>
    <xf numFmtId="0" fontId="18" fillId="15" borderId="100" xfId="0" applyFont="1" applyFill="1" applyBorder="1" applyAlignment="1">
      <alignment horizontal="center" vertical="center"/>
    </xf>
    <xf numFmtId="0" fontId="18" fillId="15" borderId="89" xfId="0" applyFont="1" applyFill="1" applyBorder="1" applyAlignment="1">
      <alignment horizontal="center" vertical="center"/>
    </xf>
    <xf numFmtId="0" fontId="18" fillId="15" borderId="93" xfId="0" applyFont="1" applyFill="1" applyBorder="1" applyAlignment="1">
      <alignment horizontal="center" vertical="center" wrapText="1"/>
    </xf>
    <xf numFmtId="0" fontId="18" fillId="15" borderId="68" xfId="0" applyFont="1" applyFill="1" applyBorder="1" applyAlignment="1">
      <alignment horizontal="center" vertical="center" wrapText="1"/>
    </xf>
    <xf numFmtId="0" fontId="18" fillId="15" borderId="68" xfId="0" applyFont="1" applyFill="1" applyBorder="1" applyAlignment="1">
      <alignment horizontal="center" vertical="center"/>
    </xf>
    <xf numFmtId="0" fontId="18" fillId="15" borderId="86" xfId="0" applyFont="1" applyFill="1" applyBorder="1" applyAlignment="1">
      <alignment horizontal="center" vertical="center"/>
    </xf>
    <xf numFmtId="0" fontId="56" fillId="15" borderId="0" xfId="0" applyFont="1" applyFill="1" applyAlignment="1">
      <alignment horizontal="right" vertical="center"/>
    </xf>
    <xf numFmtId="0" fontId="81" fillId="45" borderId="97" xfId="0" applyFont="1" applyFill="1" applyBorder="1" applyAlignment="1">
      <alignment horizontal="center" vertical="center" wrapText="1"/>
    </xf>
    <xf numFmtId="0" fontId="82" fillId="45" borderId="99" xfId="0" applyFont="1" applyFill="1" applyBorder="1" applyAlignment="1">
      <alignment horizontal="center" vertical="center" wrapText="1"/>
    </xf>
    <xf numFmtId="0" fontId="81" fillId="29" borderId="97" xfId="0" applyFont="1" applyFill="1" applyBorder="1" applyAlignment="1">
      <alignment horizontal="center" vertical="center" wrapText="1"/>
    </xf>
    <xf numFmtId="0" fontId="82" fillId="29" borderId="99" xfId="0" applyFont="1" applyFill="1" applyBorder="1" applyAlignment="1">
      <alignment horizontal="center" vertical="center" wrapText="1"/>
    </xf>
    <xf numFmtId="0" fontId="84" fillId="48" borderId="97" xfId="0" applyFont="1" applyFill="1" applyBorder="1" applyAlignment="1">
      <alignment horizontal="center" vertical="center" wrapText="1"/>
    </xf>
    <xf numFmtId="0" fontId="84" fillId="48" borderId="99" xfId="0" applyFont="1" applyFill="1" applyBorder="1" applyAlignment="1">
      <alignment horizontal="center" vertical="center" wrapText="1"/>
    </xf>
    <xf numFmtId="0" fontId="80" fillId="15" borderId="102" xfId="0" applyFont="1" applyFill="1" applyBorder="1" applyAlignment="1">
      <alignment horizontal="center" vertical="center" wrapText="1"/>
    </xf>
    <xf numFmtId="0" fontId="80" fillId="15" borderId="93" xfId="0" applyFont="1" applyFill="1" applyBorder="1" applyAlignment="1">
      <alignment horizontal="center" vertical="center" wrapText="1"/>
    </xf>
    <xf numFmtId="0" fontId="80" fillId="15" borderId="105" xfId="0" applyFont="1" applyFill="1" applyBorder="1" applyAlignment="1">
      <alignment horizontal="center" vertical="center" wrapText="1"/>
    </xf>
    <xf numFmtId="0" fontId="80" fillId="15" borderId="100" xfId="0" applyFont="1" applyFill="1" applyBorder="1" applyAlignment="1">
      <alignment horizontal="center" vertical="center" wrapText="1"/>
    </xf>
    <xf numFmtId="0" fontId="80" fillId="15" borderId="68" xfId="0" applyFont="1" applyFill="1" applyBorder="1" applyAlignment="1">
      <alignment horizontal="center" vertical="center" wrapText="1"/>
    </xf>
    <xf numFmtId="0" fontId="80" fillId="15" borderId="89" xfId="0" applyFont="1" applyFill="1" applyBorder="1" applyAlignment="1">
      <alignment horizontal="center" vertical="center" wrapText="1"/>
    </xf>
    <xf numFmtId="0" fontId="80" fillId="15" borderId="101" xfId="0" applyFont="1" applyFill="1" applyBorder="1" applyAlignment="1">
      <alignment horizontal="center" vertical="center" wrapText="1"/>
    </xf>
    <xf numFmtId="0" fontId="80" fillId="15" borderId="86" xfId="0" applyFont="1" applyFill="1" applyBorder="1" applyAlignment="1">
      <alignment horizontal="center" vertical="center" wrapText="1"/>
    </xf>
    <xf numFmtId="0" fontId="80" fillId="15" borderId="106" xfId="0" applyFont="1" applyFill="1" applyBorder="1" applyAlignment="1">
      <alignment horizontal="center" vertical="center" wrapText="1"/>
    </xf>
    <xf numFmtId="0" fontId="85" fillId="29" borderId="97" xfId="0" applyFont="1" applyFill="1" applyBorder="1" applyAlignment="1">
      <alignment horizontal="center" vertical="center" wrapText="1"/>
    </xf>
    <xf numFmtId="0" fontId="85" fillId="29" borderId="99" xfId="0" applyFont="1" applyFill="1" applyBorder="1" applyAlignment="1">
      <alignment horizontal="center" vertical="center" wrapText="1"/>
    </xf>
    <xf numFmtId="0" fontId="83" fillId="44" borderId="102" xfId="0" applyFont="1" applyFill="1" applyBorder="1" applyAlignment="1">
      <alignment horizontal="center" vertical="center"/>
    </xf>
    <xf numFmtId="0" fontId="83" fillId="44" borderId="105" xfId="0" applyFont="1" applyFill="1" applyBorder="1" applyAlignment="1">
      <alignment horizontal="center" vertical="center"/>
    </xf>
    <xf numFmtId="0" fontId="83" fillId="44" borderId="101" xfId="0" applyFont="1" applyFill="1" applyBorder="1" applyAlignment="1">
      <alignment horizontal="center" vertical="center"/>
    </xf>
    <xf numFmtId="0" fontId="83" fillId="44" borderId="106" xfId="0" applyFont="1" applyFill="1" applyBorder="1" applyAlignment="1">
      <alignment horizontal="center" vertical="center"/>
    </xf>
    <xf numFmtId="0" fontId="18" fillId="15" borderId="0" xfId="0" applyFont="1" applyFill="1" applyAlignment="1">
      <alignment horizontal="right"/>
    </xf>
    <xf numFmtId="0" fontId="18" fillId="15" borderId="98" xfId="0" applyFont="1" applyFill="1" applyBorder="1"/>
    <xf numFmtId="0" fontId="18" fillId="15" borderId="99" xfId="0" applyFont="1" applyFill="1" applyBorder="1"/>
    <xf numFmtId="0" fontId="18" fillId="45" borderId="192" xfId="0" applyFont="1" applyFill="1" applyBorder="1" applyAlignment="1">
      <alignment horizontal="center" vertical="center"/>
    </xf>
    <xf numFmtId="0" fontId="18" fillId="45" borderId="104" xfId="0" applyFont="1" applyFill="1" applyBorder="1" applyAlignment="1">
      <alignment horizontal="center" vertical="center"/>
    </xf>
    <xf numFmtId="0" fontId="39" fillId="0" borderId="99" xfId="0" applyFont="1" applyBorder="1" applyAlignment="1">
      <alignment horizontal="center" wrapText="1"/>
    </xf>
    <xf numFmtId="0" fontId="88" fillId="15" borderId="98" xfId="0" applyFont="1" applyFill="1" applyBorder="1" applyAlignment="1">
      <alignment horizontal="center" vertical="center" wrapText="1"/>
    </xf>
    <xf numFmtId="0" fontId="88" fillId="0" borderId="99" xfId="0" applyFont="1" applyBorder="1" applyAlignment="1">
      <alignment horizontal="center" wrapText="1"/>
    </xf>
    <xf numFmtId="0" fontId="56" fillId="15" borderId="97" xfId="0" applyFont="1" applyFill="1" applyBorder="1" applyAlignment="1">
      <alignment horizontal="center" vertical="center" wrapText="1"/>
    </xf>
    <xf numFmtId="0" fontId="56" fillId="15" borderId="98" xfId="0" applyFont="1" applyFill="1" applyBorder="1" applyAlignment="1">
      <alignment vertical="center"/>
    </xf>
    <xf numFmtId="0" fontId="56" fillId="15" borderId="99" xfId="0" applyFont="1" applyFill="1" applyBorder="1" applyAlignment="1">
      <alignment vertical="center"/>
    </xf>
    <xf numFmtId="0" fontId="56" fillId="15" borderId="102" xfId="0" applyFont="1" applyFill="1" applyBorder="1" applyAlignment="1">
      <alignment horizontal="center" vertical="center" wrapText="1"/>
    </xf>
    <xf numFmtId="0" fontId="56" fillId="15" borderId="105" xfId="0" applyFont="1" applyFill="1" applyBorder="1" applyAlignment="1">
      <alignment horizontal="center" vertical="center" wrapText="1"/>
    </xf>
    <xf numFmtId="0" fontId="56" fillId="15" borderId="100" xfId="0" applyFont="1" applyFill="1" applyBorder="1" applyAlignment="1">
      <alignment horizontal="center" vertical="center" wrapText="1"/>
    </xf>
    <xf numFmtId="0" fontId="56" fillId="15" borderId="89" xfId="0" applyFont="1" applyFill="1" applyBorder="1" applyAlignment="1">
      <alignment horizontal="center" vertical="center" wrapText="1"/>
    </xf>
    <xf numFmtId="0" fontId="56" fillId="15" borderId="101" xfId="0" applyFont="1" applyFill="1" applyBorder="1" applyAlignment="1">
      <alignment horizontal="center" vertical="center" wrapText="1"/>
    </xf>
    <xf numFmtId="0" fontId="56" fillId="15" borderId="106" xfId="0" applyFont="1" applyFill="1" applyBorder="1" applyAlignment="1">
      <alignment horizontal="center" vertical="center" wrapText="1"/>
    </xf>
    <xf numFmtId="0" fontId="56" fillId="15" borderId="98" xfId="0" applyFont="1" applyFill="1" applyBorder="1" applyAlignment="1">
      <alignment horizontal="center" vertical="center"/>
    </xf>
    <xf numFmtId="0" fontId="56" fillId="15" borderId="99" xfId="0" applyFont="1" applyFill="1" applyBorder="1" applyAlignment="1">
      <alignment horizontal="center" vertical="center"/>
    </xf>
    <xf numFmtId="0" fontId="85" fillId="44" borderId="97" xfId="0" applyFont="1" applyFill="1" applyBorder="1" applyAlignment="1">
      <alignment horizontal="center" vertical="center" wrapText="1"/>
    </xf>
    <xf numFmtId="0" fontId="86" fillId="44" borderId="99" xfId="0" applyFont="1" applyFill="1" applyBorder="1" applyAlignment="1">
      <alignment horizontal="center" vertical="center" wrapText="1"/>
    </xf>
    <xf numFmtId="0" fontId="83" fillId="48" borderId="102" xfId="0" applyFont="1" applyFill="1" applyBorder="1" applyAlignment="1">
      <alignment horizontal="center" vertical="center" wrapText="1"/>
    </xf>
    <xf numFmtId="0" fontId="83" fillId="48" borderId="93" xfId="0" applyFont="1" applyFill="1" applyBorder="1" applyAlignment="1">
      <alignment horizontal="center" vertical="center" wrapText="1"/>
    </xf>
    <xf numFmtId="0" fontId="83" fillId="48" borderId="105" xfId="0" applyFont="1" applyFill="1" applyBorder="1" applyAlignment="1">
      <alignment horizontal="center" vertical="center" wrapText="1"/>
    </xf>
    <xf numFmtId="0" fontId="83" fillId="48" borderId="101" xfId="0" applyFont="1" applyFill="1" applyBorder="1" applyAlignment="1">
      <alignment horizontal="center" vertical="center" wrapText="1"/>
    </xf>
    <xf numFmtId="0" fontId="83" fillId="48" borderId="86" xfId="0" applyFont="1" applyFill="1" applyBorder="1" applyAlignment="1">
      <alignment horizontal="center" vertical="center" wrapText="1"/>
    </xf>
    <xf numFmtId="0" fontId="83" fillId="48" borderId="106" xfId="0" applyFont="1" applyFill="1" applyBorder="1" applyAlignment="1">
      <alignment horizontal="center" vertical="center" wrapText="1"/>
    </xf>
    <xf numFmtId="0" fontId="56" fillId="15" borderId="98" xfId="0" applyFont="1" applyFill="1" applyBorder="1" applyAlignment="1">
      <alignment horizontal="center" vertical="center" wrapText="1"/>
    </xf>
    <xf numFmtId="49" fontId="26" fillId="15" borderId="97" xfId="0" applyNumberFormat="1" applyFont="1" applyFill="1" applyBorder="1" applyAlignment="1">
      <alignment horizontal="center" vertical="center" wrapText="1"/>
    </xf>
    <xf numFmtId="49" fontId="26" fillId="15" borderId="99" xfId="0" applyNumberFormat="1" applyFont="1" applyFill="1" applyBorder="1"/>
    <xf numFmtId="49" fontId="26" fillId="15" borderId="102" xfId="0" applyNumberFormat="1" applyFont="1" applyFill="1" applyBorder="1" applyAlignment="1">
      <alignment horizontal="center" vertical="center" wrapText="1"/>
    </xf>
    <xf numFmtId="49" fontId="26" fillId="15" borderId="105" xfId="0" applyNumberFormat="1" applyFont="1" applyFill="1" applyBorder="1" applyAlignment="1">
      <alignment horizontal="center" vertical="center" wrapText="1"/>
    </xf>
    <xf numFmtId="49" fontId="26" fillId="15" borderId="101" xfId="0" applyNumberFormat="1" applyFont="1" applyFill="1" applyBorder="1" applyAlignment="1">
      <alignment horizontal="center" vertical="center" wrapText="1"/>
    </xf>
    <xf numFmtId="49" fontId="26" fillId="15" borderId="106" xfId="0" applyNumberFormat="1" applyFont="1" applyFill="1" applyBorder="1" applyAlignment="1">
      <alignment horizontal="center" vertical="center" wrapText="1"/>
    </xf>
    <xf numFmtId="49" fontId="26" fillId="15" borderId="99" xfId="0" applyNumberFormat="1" applyFont="1" applyFill="1" applyBorder="1" applyAlignment="1">
      <alignment horizontal="center" vertical="center"/>
    </xf>
    <xf numFmtId="49" fontId="26" fillId="44" borderId="102" xfId="0" applyNumberFormat="1" applyFont="1" applyFill="1" applyBorder="1" applyAlignment="1">
      <alignment horizontal="center" vertical="center" wrapText="1"/>
    </xf>
    <xf numFmtId="49" fontId="26" fillId="44" borderId="93" xfId="0" applyNumberFormat="1" applyFont="1" applyFill="1" applyBorder="1" applyAlignment="1">
      <alignment horizontal="center" vertical="center" wrapText="1"/>
    </xf>
    <xf numFmtId="49" fontId="26" fillId="44" borderId="105" xfId="0" applyNumberFormat="1" applyFont="1" applyFill="1" applyBorder="1" applyAlignment="1">
      <alignment horizontal="center" vertical="center" wrapText="1"/>
    </xf>
    <xf numFmtId="49" fontId="26" fillId="44" borderId="101" xfId="0" applyNumberFormat="1" applyFont="1" applyFill="1" applyBorder="1" applyAlignment="1">
      <alignment horizontal="center" vertical="center"/>
    </xf>
    <xf numFmtId="49" fontId="26" fillId="44" borderId="86" xfId="0" applyNumberFormat="1" applyFont="1" applyFill="1" applyBorder="1" applyAlignment="1">
      <alignment horizontal="center" vertical="center"/>
    </xf>
    <xf numFmtId="49" fontId="26" fillId="44" borderId="106" xfId="0" applyNumberFormat="1" applyFont="1" applyFill="1" applyBorder="1" applyAlignment="1">
      <alignment horizontal="center" vertical="center"/>
    </xf>
    <xf numFmtId="49" fontId="26" fillId="49" borderId="102" xfId="0" applyNumberFormat="1" applyFont="1" applyFill="1" applyBorder="1" applyAlignment="1">
      <alignment horizontal="center" vertical="center" wrapText="1"/>
    </xf>
    <xf numFmtId="49" fontId="26" fillId="49" borderId="105" xfId="0" applyNumberFormat="1" applyFont="1" applyFill="1" applyBorder="1" applyAlignment="1">
      <alignment horizontal="center" vertical="center" wrapText="1"/>
    </xf>
    <xf numFmtId="49" fontId="26" fillId="49" borderId="101" xfId="0" applyNumberFormat="1" applyFont="1" applyFill="1" applyBorder="1" applyAlignment="1">
      <alignment horizontal="center" vertical="center"/>
    </xf>
    <xf numFmtId="49" fontId="26" fillId="49" borderId="106" xfId="0" applyNumberFormat="1" applyFont="1" applyFill="1" applyBorder="1" applyAlignment="1">
      <alignment horizontal="center" vertical="center"/>
    </xf>
    <xf numFmtId="49" fontId="26" fillId="15" borderId="68" xfId="4" applyNumberFormat="1" applyFont="1" applyFill="1" applyBorder="1" applyAlignment="1">
      <alignment horizontal="center"/>
    </xf>
    <xf numFmtId="49" fontId="26" fillId="43" borderId="192" xfId="0" applyNumberFormat="1" applyFont="1" applyFill="1" applyBorder="1" applyAlignment="1">
      <alignment horizontal="center" vertical="center"/>
    </xf>
    <xf numFmtId="49" fontId="26" fillId="43" borderId="104" xfId="0" applyNumberFormat="1" applyFont="1" applyFill="1" applyBorder="1" applyAlignment="1">
      <alignment horizontal="center" vertical="center"/>
    </xf>
    <xf numFmtId="49" fontId="26" fillId="15" borderId="98" xfId="0" applyNumberFormat="1" applyFont="1" applyFill="1" applyBorder="1" applyAlignment="1">
      <alignment horizontal="center" vertical="center" wrapText="1"/>
    </xf>
    <xf numFmtId="49" fontId="26" fillId="15" borderId="98" xfId="0" applyNumberFormat="1" applyFont="1" applyFill="1" applyBorder="1"/>
    <xf numFmtId="49" fontId="26" fillId="15" borderId="98" xfId="0" applyNumberFormat="1" applyFont="1" applyFill="1" applyBorder="1" applyAlignment="1">
      <alignment horizontal="center" vertical="center"/>
    </xf>
    <xf numFmtId="49" fontId="26" fillId="0" borderId="99" xfId="0" applyNumberFormat="1" applyFont="1" applyBorder="1" applyAlignment="1">
      <alignment horizontal="center" vertical="center" wrapText="1"/>
    </xf>
    <xf numFmtId="49" fontId="32" fillId="45" borderId="97" xfId="0" applyNumberFormat="1" applyFont="1" applyFill="1" applyBorder="1" applyAlignment="1">
      <alignment horizontal="center" vertical="center" wrapText="1"/>
    </xf>
    <xf numFmtId="49" fontId="32" fillId="45" borderId="99" xfId="0" applyNumberFormat="1" applyFont="1" applyFill="1" applyBorder="1" applyAlignment="1">
      <alignment horizontal="center" vertical="center" wrapText="1"/>
    </xf>
    <xf numFmtId="49" fontId="26" fillId="48" borderId="97" xfId="0" applyNumberFormat="1" applyFont="1" applyFill="1" applyBorder="1" applyAlignment="1">
      <alignment horizontal="center" vertical="center" wrapText="1"/>
    </xf>
    <xf numFmtId="49" fontId="26" fillId="48" borderId="99" xfId="0" applyNumberFormat="1" applyFont="1" applyFill="1" applyBorder="1" applyAlignment="1">
      <alignment horizontal="center" vertical="center" wrapText="1"/>
    </xf>
    <xf numFmtId="49" fontId="26" fillId="15" borderId="86" xfId="4" applyNumberFormat="1" applyFont="1" applyFill="1" applyBorder="1" applyAlignment="1">
      <alignment horizontal="center"/>
    </xf>
    <xf numFmtId="49" fontId="26" fillId="15" borderId="99" xfId="0" applyNumberFormat="1" applyFont="1" applyFill="1" applyBorder="1" applyAlignment="1">
      <alignment horizontal="center" vertical="center" wrapText="1"/>
    </xf>
    <xf numFmtId="49" fontId="57" fillId="15" borderId="97" xfId="0" applyNumberFormat="1" applyFont="1" applyFill="1" applyBorder="1" applyAlignment="1">
      <alignment horizontal="center" vertical="center" wrapText="1"/>
    </xf>
    <xf numFmtId="49" fontId="57" fillId="15" borderId="99" xfId="0" applyNumberFormat="1" applyFont="1" applyFill="1" applyBorder="1" applyAlignment="1">
      <alignment horizontal="center" vertical="center" wrapText="1"/>
    </xf>
    <xf numFmtId="49" fontId="26" fillId="44" borderId="97" xfId="0" applyNumberFormat="1" applyFont="1" applyFill="1" applyBorder="1" applyAlignment="1">
      <alignment horizontal="center" vertical="center" wrapText="1"/>
    </xf>
    <xf numFmtId="49" fontId="26" fillId="44" borderId="99" xfId="0" applyNumberFormat="1" applyFont="1" applyFill="1" applyBorder="1" applyAlignment="1">
      <alignment horizontal="center" vertical="center" wrapText="1"/>
    </xf>
    <xf numFmtId="49" fontId="26" fillId="45" borderId="102" xfId="0" applyNumberFormat="1" applyFont="1" applyFill="1" applyBorder="1" applyAlignment="1">
      <alignment horizontal="center" vertical="center" wrapText="1"/>
    </xf>
    <xf numFmtId="49" fontId="26" fillId="45" borderId="93" xfId="0" applyNumberFormat="1" applyFont="1" applyFill="1" applyBorder="1" applyAlignment="1">
      <alignment horizontal="center" vertical="center" wrapText="1"/>
    </xf>
    <xf numFmtId="49" fontId="26" fillId="45" borderId="105" xfId="0" applyNumberFormat="1" applyFont="1" applyFill="1" applyBorder="1" applyAlignment="1">
      <alignment horizontal="center" vertical="center" wrapText="1"/>
    </xf>
    <xf numFmtId="49" fontId="26" fillId="45" borderId="101" xfId="0" applyNumberFormat="1" applyFont="1" applyFill="1" applyBorder="1" applyAlignment="1">
      <alignment horizontal="center" vertical="center"/>
    </xf>
    <xf numFmtId="49" fontId="26" fillId="45" borderId="86" xfId="0" applyNumberFormat="1" applyFont="1" applyFill="1" applyBorder="1" applyAlignment="1">
      <alignment horizontal="center" vertical="center"/>
    </xf>
    <xf numFmtId="49" fontId="26" fillId="45" borderId="106" xfId="0" applyNumberFormat="1" applyFont="1" applyFill="1" applyBorder="1" applyAlignment="1">
      <alignment horizontal="center" vertical="center"/>
    </xf>
    <xf numFmtId="49" fontId="26" fillId="45" borderId="97" xfId="0" applyNumberFormat="1" applyFont="1" applyFill="1" applyBorder="1" applyAlignment="1">
      <alignment horizontal="center" vertical="center" wrapText="1"/>
    </xf>
    <xf numFmtId="49" fontId="26" fillId="45" borderId="99" xfId="0" applyNumberFormat="1" applyFont="1" applyFill="1" applyBorder="1" applyAlignment="1">
      <alignment horizontal="center" vertical="center" wrapText="1"/>
    </xf>
    <xf numFmtId="49" fontId="57" fillId="45" borderId="97" xfId="0" applyNumberFormat="1" applyFont="1" applyFill="1" applyBorder="1" applyAlignment="1">
      <alignment horizontal="center" vertical="center" wrapText="1"/>
    </xf>
    <xf numFmtId="49" fontId="57" fillId="45" borderId="99" xfId="0" applyNumberFormat="1" applyFont="1" applyFill="1" applyBorder="1" applyAlignment="1">
      <alignment horizontal="center" vertical="center" wrapText="1"/>
    </xf>
    <xf numFmtId="49" fontId="57" fillId="44" borderId="97" xfId="0" applyNumberFormat="1" applyFont="1" applyFill="1" applyBorder="1" applyAlignment="1">
      <alignment horizontal="center" vertical="center" wrapText="1"/>
    </xf>
    <xf numFmtId="49" fontId="57" fillId="44" borderId="99" xfId="0" applyNumberFormat="1" applyFont="1" applyFill="1" applyBorder="1" applyAlignment="1">
      <alignment horizontal="center" vertical="center" wrapText="1"/>
    </xf>
    <xf numFmtId="49" fontId="23" fillId="4" borderId="68" xfId="0" applyNumberFormat="1" applyFont="1" applyFill="1" applyBorder="1" applyAlignment="1">
      <alignment horizontal="center" vertical="center"/>
    </xf>
    <xf numFmtId="0" fontId="39" fillId="0" borderId="68" xfId="0" applyFont="1" applyBorder="1"/>
    <xf numFmtId="0" fontId="18" fillId="0" borderId="68" xfId="0" applyFont="1" applyBorder="1"/>
    <xf numFmtId="49" fontId="19" fillId="11" borderId="322" xfId="0" applyNumberFormat="1" applyFont="1" applyFill="1" applyBorder="1" applyAlignment="1">
      <alignment horizontal="center" vertical="center"/>
    </xf>
    <xf numFmtId="0" fontId="18" fillId="0" borderId="323" xfId="0" applyFont="1" applyBorder="1"/>
    <xf numFmtId="49" fontId="26" fillId="4" borderId="245" xfId="0" applyNumberFormat="1" applyFont="1" applyFill="1" applyBorder="1" applyAlignment="1">
      <alignment horizontal="center" vertical="center" wrapText="1"/>
    </xf>
    <xf numFmtId="49" fontId="26" fillId="4" borderId="225" xfId="0" applyNumberFormat="1" applyFont="1" applyFill="1" applyBorder="1" applyAlignment="1">
      <alignment horizontal="center" vertical="center" wrapText="1"/>
    </xf>
    <xf numFmtId="0" fontId="29" fillId="0" borderId="225" xfId="0" applyFont="1" applyBorder="1"/>
    <xf numFmtId="49" fontId="26" fillId="4" borderId="37" xfId="0" applyNumberFormat="1" applyFont="1" applyFill="1" applyBorder="1" applyAlignment="1">
      <alignment horizontal="center" vertical="center" wrapText="1"/>
    </xf>
    <xf numFmtId="49" fontId="26" fillId="4" borderId="71" xfId="0" applyNumberFormat="1" applyFont="1" applyFill="1" applyBorder="1" applyAlignment="1">
      <alignment horizontal="center" vertical="center" wrapText="1"/>
    </xf>
    <xf numFmtId="0" fontId="29" fillId="0" borderId="50" xfId="0" applyFont="1" applyBorder="1"/>
    <xf numFmtId="0" fontId="29" fillId="15" borderId="50" xfId="0" applyFont="1" applyFill="1" applyBorder="1"/>
    <xf numFmtId="49" fontId="26" fillId="4" borderId="334" xfId="0" applyNumberFormat="1" applyFont="1" applyFill="1" applyBorder="1" applyAlignment="1">
      <alignment horizontal="center" vertical="center" wrapText="1"/>
    </xf>
    <xf numFmtId="0" fontId="29" fillId="0" borderId="218" xfId="0" applyFont="1" applyBorder="1"/>
    <xf numFmtId="49" fontId="26" fillId="4" borderId="79" xfId="0" applyNumberFormat="1" applyFont="1" applyFill="1" applyBorder="1" applyAlignment="1">
      <alignment horizontal="center" vertical="center" wrapText="1"/>
    </xf>
    <xf numFmtId="0" fontId="29" fillId="0" borderId="80" xfId="0" applyFont="1" applyBorder="1"/>
    <xf numFmtId="49" fontId="26" fillId="4" borderId="74" xfId="0" applyNumberFormat="1" applyFont="1" applyFill="1" applyBorder="1" applyAlignment="1">
      <alignment horizontal="center" vertical="center" wrapText="1"/>
    </xf>
    <xf numFmtId="0" fontId="29" fillId="0" borderId="75" xfId="0" applyFont="1" applyBorder="1"/>
    <xf numFmtId="0" fontId="29" fillId="0" borderId="233" xfId="0" applyFont="1" applyBorder="1"/>
    <xf numFmtId="0" fontId="29" fillId="0" borderId="221" xfId="0" applyFont="1" applyBorder="1"/>
    <xf numFmtId="0" fontId="29" fillId="0" borderId="326" xfId="0" applyFont="1" applyBorder="1"/>
    <xf numFmtId="49" fontId="19" fillId="15" borderId="102" xfId="0" applyNumberFormat="1" applyFont="1" applyFill="1" applyBorder="1" applyAlignment="1">
      <alignment horizontal="center" vertical="center" wrapText="1"/>
    </xf>
    <xf numFmtId="49" fontId="19" fillId="15" borderId="105" xfId="0" applyNumberFormat="1" applyFont="1" applyFill="1" applyBorder="1" applyAlignment="1">
      <alignment horizontal="center" vertical="center" wrapText="1"/>
    </xf>
    <xf numFmtId="49" fontId="19" fillId="15" borderId="101" xfId="0" applyNumberFormat="1" applyFont="1" applyFill="1" applyBorder="1" applyAlignment="1">
      <alignment horizontal="center" vertical="center" wrapText="1"/>
    </xf>
    <xf numFmtId="49" fontId="19" fillId="15" borderId="106" xfId="0" applyNumberFormat="1" applyFont="1" applyFill="1" applyBorder="1" applyAlignment="1">
      <alignment horizontal="center" vertical="center" wrapText="1"/>
    </xf>
    <xf numFmtId="49" fontId="19" fillId="15" borderId="97" xfId="0" applyNumberFormat="1" applyFont="1" applyFill="1" applyBorder="1" applyAlignment="1">
      <alignment horizontal="center" vertical="center" wrapText="1"/>
    </xf>
    <xf numFmtId="49" fontId="19" fillId="15" borderId="99" xfId="0" applyNumberFormat="1" applyFont="1" applyFill="1" applyBorder="1"/>
    <xf numFmtId="49" fontId="19" fillId="44" borderId="97" xfId="0" applyNumberFormat="1" applyFont="1" applyFill="1" applyBorder="1" applyAlignment="1">
      <alignment horizontal="center" vertical="center" wrapText="1"/>
    </xf>
    <xf numFmtId="49" fontId="19" fillId="44" borderId="99" xfId="0" applyNumberFormat="1" applyFont="1" applyFill="1" applyBorder="1" applyAlignment="1">
      <alignment horizontal="center" vertical="center" wrapText="1"/>
    </xf>
    <xf numFmtId="49" fontId="19" fillId="45" borderId="97" xfId="0" applyNumberFormat="1" applyFont="1" applyFill="1" applyBorder="1" applyAlignment="1">
      <alignment horizontal="center" vertical="center" wrapText="1"/>
    </xf>
    <xf numFmtId="49" fontId="19" fillId="45" borderId="99" xfId="0" applyNumberFormat="1" applyFont="1" applyFill="1" applyBorder="1" applyAlignment="1">
      <alignment horizontal="center" vertical="center" wrapText="1"/>
    </xf>
    <xf numFmtId="49" fontId="19" fillId="29" borderId="97" xfId="0" applyNumberFormat="1" applyFont="1" applyFill="1" applyBorder="1" applyAlignment="1">
      <alignment horizontal="center" vertical="center" wrapText="1"/>
    </xf>
    <xf numFmtId="49" fontId="19" fillId="29" borderId="99" xfId="0" applyNumberFormat="1" applyFont="1" applyFill="1" applyBorder="1" applyAlignment="1">
      <alignment horizontal="center" vertical="center" wrapText="1"/>
    </xf>
    <xf numFmtId="49" fontId="19" fillId="29" borderId="105" xfId="0" applyNumberFormat="1" applyFont="1" applyFill="1" applyBorder="1" applyAlignment="1">
      <alignment horizontal="center" vertical="center" wrapText="1"/>
    </xf>
    <xf numFmtId="49" fontId="19" fillId="29" borderId="106" xfId="0" applyNumberFormat="1" applyFont="1" applyFill="1" applyBorder="1" applyAlignment="1">
      <alignment horizontal="center" vertical="center" wrapText="1"/>
    </xf>
    <xf numFmtId="49" fontId="19" fillId="15" borderId="99" xfId="0" applyNumberFormat="1" applyFont="1" applyFill="1" applyBorder="1" applyAlignment="1">
      <alignment horizontal="center" vertical="center"/>
    </xf>
    <xf numFmtId="49" fontId="19" fillId="15" borderId="99" xfId="0" applyNumberFormat="1" applyFont="1" applyFill="1" applyBorder="1" applyAlignment="1">
      <alignment horizontal="center" vertical="center" wrapText="1"/>
    </xf>
    <xf numFmtId="49" fontId="19" fillId="15" borderId="68" xfId="4" applyNumberFormat="1" applyFont="1" applyFill="1" applyBorder="1" applyAlignment="1">
      <alignment horizontal="center"/>
    </xf>
    <xf numFmtId="49" fontId="19" fillId="43" borderId="192" xfId="0" applyNumberFormat="1" applyFont="1" applyFill="1" applyBorder="1" applyAlignment="1">
      <alignment horizontal="center" vertical="center"/>
    </xf>
    <xf numFmtId="49" fontId="19" fillId="43" borderId="104" xfId="0" applyNumberFormat="1" applyFont="1" applyFill="1" applyBorder="1" applyAlignment="1">
      <alignment horizontal="center" vertical="center"/>
    </xf>
    <xf numFmtId="49" fontId="19" fillId="15" borderId="98" xfId="0" applyNumberFormat="1" applyFont="1" applyFill="1" applyBorder="1" applyAlignment="1">
      <alignment horizontal="center" vertical="center" wrapText="1"/>
    </xf>
    <xf numFmtId="49" fontId="19" fillId="15" borderId="98" xfId="0" applyNumberFormat="1" applyFont="1" applyFill="1" applyBorder="1"/>
    <xf numFmtId="49" fontId="19" fillId="15" borderId="98" xfId="0" applyNumberFormat="1" applyFont="1" applyFill="1" applyBorder="1" applyAlignment="1">
      <alignment horizontal="center" vertical="center"/>
    </xf>
    <xf numFmtId="49" fontId="19" fillId="43" borderId="97" xfId="0" applyNumberFormat="1" applyFont="1" applyFill="1" applyBorder="1" applyAlignment="1">
      <alignment horizontal="center" vertical="center" wrapText="1"/>
    </xf>
    <xf numFmtId="49" fontId="19" fillId="43" borderId="99" xfId="0" applyNumberFormat="1" applyFont="1" applyFill="1" applyBorder="1" applyAlignment="1">
      <alignment horizontal="center" vertical="center" wrapText="1"/>
    </xf>
    <xf numFmtId="49" fontId="19" fillId="30" borderId="97" xfId="0" applyNumberFormat="1" applyFont="1" applyFill="1" applyBorder="1" applyAlignment="1">
      <alignment horizontal="center" vertical="center" wrapText="1"/>
    </xf>
    <xf numFmtId="49" fontId="19" fillId="30" borderId="99" xfId="0" applyNumberFormat="1" applyFont="1" applyFill="1" applyBorder="1" applyAlignment="1">
      <alignment horizontal="center" vertical="center" wrapText="1"/>
    </xf>
  </cellXfs>
  <cellStyles count="5">
    <cellStyle name="Normal" xfId="0" builtinId="0"/>
    <cellStyle name="Normal 2" xfId="1"/>
    <cellStyle name="Normal 3" xfId="2"/>
    <cellStyle name="Percent" xfId="4" builtinId="5"/>
    <cellStyle name="ปกติ 2" xfId="3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-9525</xdr:colOff>
      <xdr:row>15</xdr:row>
      <xdr:rowOff>0</xdr:rowOff>
    </xdr:from>
    <xdr:ext cx="47625" cy="28575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15</xdr:row>
      <xdr:rowOff>0</xdr:rowOff>
    </xdr:from>
    <xdr:ext cx="47625" cy="285750"/>
    <xdr:sp macro="" textlink="">
      <xdr:nvSpPr>
        <xdr:cNvPr id="2" name="Shape 3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15</xdr:row>
      <xdr:rowOff>0</xdr:rowOff>
    </xdr:from>
    <xdr:ext cx="47625" cy="285750"/>
    <xdr:sp macro="" textlink="">
      <xdr:nvSpPr>
        <xdr:cNvPr id="4" name="Shap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15</xdr:row>
      <xdr:rowOff>0</xdr:rowOff>
    </xdr:from>
    <xdr:ext cx="47625" cy="285750"/>
    <xdr:sp macro="" textlink="">
      <xdr:nvSpPr>
        <xdr:cNvPr id="5" name="Shape 3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35</xdr:row>
      <xdr:rowOff>133350</xdr:rowOff>
    </xdr:from>
    <xdr:ext cx="47625" cy="285750"/>
    <xdr:sp macro="" textlink="">
      <xdr:nvSpPr>
        <xdr:cNvPr id="6" name="Shape 3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79</xdr:row>
      <xdr:rowOff>0</xdr:rowOff>
    </xdr:from>
    <xdr:ext cx="47625" cy="285750"/>
    <xdr:sp macro="" textlink="">
      <xdr:nvSpPr>
        <xdr:cNvPr id="7" name="Shape 3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79</xdr:row>
      <xdr:rowOff>0</xdr:rowOff>
    </xdr:from>
    <xdr:ext cx="47625" cy="285750"/>
    <xdr:sp macro="" textlink="">
      <xdr:nvSpPr>
        <xdr:cNvPr id="8" name="Shape 3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48</xdr:row>
      <xdr:rowOff>0</xdr:rowOff>
    </xdr:from>
    <xdr:ext cx="47625" cy="285750"/>
    <xdr:sp macro="" textlink="">
      <xdr:nvSpPr>
        <xdr:cNvPr id="9" name="Shape 3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79</xdr:row>
      <xdr:rowOff>0</xdr:rowOff>
    </xdr:from>
    <xdr:ext cx="47625" cy="285750"/>
    <xdr:sp macro="" textlink="">
      <xdr:nvSpPr>
        <xdr:cNvPr id="10" name="Shape 3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97</xdr:row>
      <xdr:rowOff>0</xdr:rowOff>
    </xdr:from>
    <xdr:ext cx="47625" cy="285750"/>
    <xdr:sp macro="" textlink="">
      <xdr:nvSpPr>
        <xdr:cNvPr id="11" name="Shape 3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15</xdr:row>
      <xdr:rowOff>0</xdr:rowOff>
    </xdr:from>
    <xdr:ext cx="47625" cy="285750"/>
    <xdr:sp macro="" textlink="">
      <xdr:nvSpPr>
        <xdr:cNvPr id="12" name="Shape 3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15</xdr:row>
      <xdr:rowOff>0</xdr:rowOff>
    </xdr:from>
    <xdr:ext cx="47625" cy="285750"/>
    <xdr:sp macro="" textlink="">
      <xdr:nvSpPr>
        <xdr:cNvPr id="13" name="Shape 3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15</xdr:row>
      <xdr:rowOff>0</xdr:rowOff>
    </xdr:from>
    <xdr:ext cx="47625" cy="285750"/>
    <xdr:sp macro="" textlink="">
      <xdr:nvSpPr>
        <xdr:cNvPr id="14" name="Shape 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15</xdr:row>
      <xdr:rowOff>0</xdr:rowOff>
    </xdr:from>
    <xdr:ext cx="47625" cy="285750"/>
    <xdr:sp macro="" textlink="">
      <xdr:nvSpPr>
        <xdr:cNvPr id="15" name="Shape 3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35</xdr:row>
      <xdr:rowOff>133350</xdr:rowOff>
    </xdr:from>
    <xdr:ext cx="47625" cy="285750"/>
    <xdr:sp macro="" textlink="">
      <xdr:nvSpPr>
        <xdr:cNvPr id="16" name="Shape 3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79</xdr:row>
      <xdr:rowOff>0</xdr:rowOff>
    </xdr:from>
    <xdr:ext cx="47625" cy="285750"/>
    <xdr:sp macro="" textlink="">
      <xdr:nvSpPr>
        <xdr:cNvPr id="17" name="Shape 3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79</xdr:row>
      <xdr:rowOff>0</xdr:rowOff>
    </xdr:from>
    <xdr:ext cx="47625" cy="285750"/>
    <xdr:sp macro="" textlink="">
      <xdr:nvSpPr>
        <xdr:cNvPr id="18" name="Shape 3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48</xdr:row>
      <xdr:rowOff>0</xdr:rowOff>
    </xdr:from>
    <xdr:ext cx="47625" cy="285750"/>
    <xdr:sp macro="" textlink="">
      <xdr:nvSpPr>
        <xdr:cNvPr id="19" name="Shape 3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79</xdr:row>
      <xdr:rowOff>0</xdr:rowOff>
    </xdr:from>
    <xdr:ext cx="47625" cy="285750"/>
    <xdr:sp macro="" textlink="">
      <xdr:nvSpPr>
        <xdr:cNvPr id="20" name="Shape 3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97</xdr:row>
      <xdr:rowOff>0</xdr:rowOff>
    </xdr:from>
    <xdr:ext cx="47625" cy="285750"/>
    <xdr:sp macro="" textlink="">
      <xdr:nvSpPr>
        <xdr:cNvPr id="21" name="Shape 3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60</xdr:row>
      <xdr:rowOff>0</xdr:rowOff>
    </xdr:from>
    <xdr:ext cx="47625" cy="285750"/>
    <xdr:sp macro="" textlink="">
      <xdr:nvSpPr>
        <xdr:cNvPr id="22" name="Shape 3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51</xdr:row>
      <xdr:rowOff>0</xdr:rowOff>
    </xdr:from>
    <xdr:ext cx="47625" cy="285750"/>
    <xdr:sp macro="" textlink="">
      <xdr:nvSpPr>
        <xdr:cNvPr id="23" name="Shape 3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51</xdr:row>
      <xdr:rowOff>0</xdr:rowOff>
    </xdr:from>
    <xdr:ext cx="47625" cy="285750"/>
    <xdr:sp macro="" textlink="">
      <xdr:nvSpPr>
        <xdr:cNvPr id="24" name="Shape 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92</xdr:row>
      <xdr:rowOff>0</xdr:rowOff>
    </xdr:from>
    <xdr:ext cx="47625" cy="285750"/>
    <xdr:sp macro="" textlink="">
      <xdr:nvSpPr>
        <xdr:cNvPr id="25" name="Shape 3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92</xdr:row>
      <xdr:rowOff>0</xdr:rowOff>
    </xdr:from>
    <xdr:ext cx="47625" cy="285750"/>
    <xdr:sp macro="" textlink="">
      <xdr:nvSpPr>
        <xdr:cNvPr id="26" name="Shape 3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94</xdr:row>
      <xdr:rowOff>0</xdr:rowOff>
    </xdr:from>
    <xdr:ext cx="47625" cy="285750"/>
    <xdr:sp macro="" textlink="">
      <xdr:nvSpPr>
        <xdr:cNvPr id="27" name="Shape 3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94</xdr:row>
      <xdr:rowOff>0</xdr:rowOff>
    </xdr:from>
    <xdr:ext cx="47625" cy="285750"/>
    <xdr:sp macro="" textlink="">
      <xdr:nvSpPr>
        <xdr:cNvPr id="28" name="Shape 3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96</xdr:row>
      <xdr:rowOff>0</xdr:rowOff>
    </xdr:from>
    <xdr:ext cx="47625" cy="285750"/>
    <xdr:sp macro="" textlink="">
      <xdr:nvSpPr>
        <xdr:cNvPr id="29" name="Shape 3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96</xdr:row>
      <xdr:rowOff>0</xdr:rowOff>
    </xdr:from>
    <xdr:ext cx="47625" cy="285750"/>
    <xdr:sp macro="" textlink="">
      <xdr:nvSpPr>
        <xdr:cNvPr id="30" name="Shape 3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15</xdr:row>
      <xdr:rowOff>0</xdr:rowOff>
    </xdr:from>
    <xdr:ext cx="47625" cy="285750"/>
    <xdr:sp macro="" textlink="">
      <xdr:nvSpPr>
        <xdr:cNvPr id="31" name="Shape 3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15</xdr:row>
      <xdr:rowOff>0</xdr:rowOff>
    </xdr:from>
    <xdr:ext cx="47625" cy="285750"/>
    <xdr:sp macro="" textlink="">
      <xdr:nvSpPr>
        <xdr:cNvPr id="32" name="Shape 3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15</xdr:row>
      <xdr:rowOff>0</xdr:rowOff>
    </xdr:from>
    <xdr:ext cx="47625" cy="285750"/>
    <xdr:sp macro="" textlink="">
      <xdr:nvSpPr>
        <xdr:cNvPr id="33" name="Shape 3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15</xdr:row>
      <xdr:rowOff>0</xdr:rowOff>
    </xdr:from>
    <xdr:ext cx="47625" cy="285750"/>
    <xdr:sp macro="" textlink="">
      <xdr:nvSpPr>
        <xdr:cNvPr id="34" name="Shape 3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35</xdr:row>
      <xdr:rowOff>133350</xdr:rowOff>
    </xdr:from>
    <xdr:ext cx="47625" cy="285750"/>
    <xdr:sp macro="" textlink="">
      <xdr:nvSpPr>
        <xdr:cNvPr id="35" name="Shape 3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79</xdr:row>
      <xdr:rowOff>0</xdr:rowOff>
    </xdr:from>
    <xdr:ext cx="47625" cy="285750"/>
    <xdr:sp macro="" textlink="">
      <xdr:nvSpPr>
        <xdr:cNvPr id="36" name="Shape 3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79</xdr:row>
      <xdr:rowOff>0</xdr:rowOff>
    </xdr:from>
    <xdr:ext cx="47625" cy="285750"/>
    <xdr:sp macro="" textlink="">
      <xdr:nvSpPr>
        <xdr:cNvPr id="37" name="Shape 3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15</xdr:row>
      <xdr:rowOff>0</xdr:rowOff>
    </xdr:from>
    <xdr:ext cx="47625" cy="285750"/>
    <xdr:sp macro="" textlink="">
      <xdr:nvSpPr>
        <xdr:cNvPr id="38" name="Shape 3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15</xdr:row>
      <xdr:rowOff>0</xdr:rowOff>
    </xdr:from>
    <xdr:ext cx="47625" cy="285750"/>
    <xdr:sp macro="" textlink="">
      <xdr:nvSpPr>
        <xdr:cNvPr id="39" name="Shape 3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15</xdr:row>
      <xdr:rowOff>0</xdr:rowOff>
    </xdr:from>
    <xdr:ext cx="47625" cy="285750"/>
    <xdr:sp macro="" textlink="">
      <xdr:nvSpPr>
        <xdr:cNvPr id="40" name="Shape 3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15</xdr:row>
      <xdr:rowOff>0</xdr:rowOff>
    </xdr:from>
    <xdr:ext cx="47625" cy="285750"/>
    <xdr:sp macro="" textlink="">
      <xdr:nvSpPr>
        <xdr:cNvPr id="41" name="Shape 3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35</xdr:row>
      <xdr:rowOff>133350</xdr:rowOff>
    </xdr:from>
    <xdr:ext cx="47625" cy="285750"/>
    <xdr:sp macro="" textlink="">
      <xdr:nvSpPr>
        <xdr:cNvPr id="42" name="Shape 3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79</xdr:row>
      <xdr:rowOff>0</xdr:rowOff>
    </xdr:from>
    <xdr:ext cx="47625" cy="285750"/>
    <xdr:sp macro="" textlink="">
      <xdr:nvSpPr>
        <xdr:cNvPr id="43" name="Shape 3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79</xdr:row>
      <xdr:rowOff>0</xdr:rowOff>
    </xdr:from>
    <xdr:ext cx="47625" cy="285750"/>
    <xdr:sp macro="" textlink="">
      <xdr:nvSpPr>
        <xdr:cNvPr id="44" name="Shape 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48</xdr:row>
      <xdr:rowOff>0</xdr:rowOff>
    </xdr:from>
    <xdr:ext cx="47625" cy="285750"/>
    <xdr:sp macro="" textlink="">
      <xdr:nvSpPr>
        <xdr:cNvPr id="45" name="Shape 3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48</xdr:row>
      <xdr:rowOff>0</xdr:rowOff>
    </xdr:from>
    <xdr:ext cx="47625" cy="285750"/>
    <xdr:sp macro="" textlink="">
      <xdr:nvSpPr>
        <xdr:cNvPr id="46" name="Shape 3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79</xdr:row>
      <xdr:rowOff>0</xdr:rowOff>
    </xdr:from>
    <xdr:ext cx="47625" cy="285750"/>
    <xdr:sp macro="" textlink="">
      <xdr:nvSpPr>
        <xdr:cNvPr id="47" name="Shape 3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79</xdr:row>
      <xdr:rowOff>0</xdr:rowOff>
    </xdr:from>
    <xdr:ext cx="47625" cy="285750"/>
    <xdr:sp macro="" textlink="">
      <xdr:nvSpPr>
        <xdr:cNvPr id="48" name="Shape 3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79</xdr:row>
      <xdr:rowOff>0</xdr:rowOff>
    </xdr:from>
    <xdr:ext cx="47625" cy="285750"/>
    <xdr:sp macro="" textlink="">
      <xdr:nvSpPr>
        <xdr:cNvPr id="49" name="Shape 3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97</xdr:row>
      <xdr:rowOff>0</xdr:rowOff>
    </xdr:from>
    <xdr:ext cx="47625" cy="285750"/>
    <xdr:sp macro="" textlink="">
      <xdr:nvSpPr>
        <xdr:cNvPr id="50" name="Shape 3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97</xdr:row>
      <xdr:rowOff>0</xdr:rowOff>
    </xdr:from>
    <xdr:ext cx="47625" cy="285750"/>
    <xdr:sp macro="" textlink="">
      <xdr:nvSpPr>
        <xdr:cNvPr id="51" name="Shape 3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33</xdr:row>
      <xdr:rowOff>0</xdr:rowOff>
    </xdr:from>
    <xdr:ext cx="47625" cy="285750"/>
    <xdr:sp macro="" textlink="">
      <xdr:nvSpPr>
        <xdr:cNvPr id="52" name="Shape 3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33</xdr:row>
      <xdr:rowOff>0</xdr:rowOff>
    </xdr:from>
    <xdr:ext cx="47625" cy="285750"/>
    <xdr:sp macro="" textlink="">
      <xdr:nvSpPr>
        <xdr:cNvPr id="53" name="Shape 3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33</xdr:row>
      <xdr:rowOff>0</xdr:rowOff>
    </xdr:from>
    <xdr:ext cx="47625" cy="285750"/>
    <xdr:sp macro="" textlink="">
      <xdr:nvSpPr>
        <xdr:cNvPr id="54" name="Shape 3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33</xdr:row>
      <xdr:rowOff>0</xdr:rowOff>
    </xdr:from>
    <xdr:ext cx="47625" cy="285750"/>
    <xdr:sp macro="" textlink="">
      <xdr:nvSpPr>
        <xdr:cNvPr id="55" name="Shape 3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33</xdr:row>
      <xdr:rowOff>133350</xdr:rowOff>
    </xdr:from>
    <xdr:ext cx="47625" cy="285750"/>
    <xdr:sp macro="" textlink="">
      <xdr:nvSpPr>
        <xdr:cNvPr id="56" name="Shape 3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34</xdr:row>
      <xdr:rowOff>0</xdr:rowOff>
    </xdr:from>
    <xdr:ext cx="47625" cy="285750"/>
    <xdr:sp macro="" textlink="">
      <xdr:nvSpPr>
        <xdr:cNvPr id="57" name="Shape 3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34</xdr:row>
      <xdr:rowOff>0</xdr:rowOff>
    </xdr:from>
    <xdr:ext cx="47625" cy="285750"/>
    <xdr:sp macro="" textlink="">
      <xdr:nvSpPr>
        <xdr:cNvPr id="58" name="Shape 3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34</xdr:row>
      <xdr:rowOff>0</xdr:rowOff>
    </xdr:from>
    <xdr:ext cx="47625" cy="285750"/>
    <xdr:sp macro="" textlink="">
      <xdr:nvSpPr>
        <xdr:cNvPr id="59" name="Shape 3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34</xdr:row>
      <xdr:rowOff>0</xdr:rowOff>
    </xdr:from>
    <xdr:ext cx="47625" cy="285750"/>
    <xdr:sp macro="" textlink="">
      <xdr:nvSpPr>
        <xdr:cNvPr id="60" name="Shape 3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34</xdr:row>
      <xdr:rowOff>133350</xdr:rowOff>
    </xdr:from>
    <xdr:ext cx="47625" cy="285750"/>
    <xdr:sp macro="" textlink="">
      <xdr:nvSpPr>
        <xdr:cNvPr id="61" name="Shape 3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37</xdr:row>
      <xdr:rowOff>0</xdr:rowOff>
    </xdr:from>
    <xdr:ext cx="47625" cy="285750"/>
    <xdr:sp macro="" textlink="">
      <xdr:nvSpPr>
        <xdr:cNvPr id="62" name="Shape 3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37</xdr:row>
      <xdr:rowOff>0</xdr:rowOff>
    </xdr:from>
    <xdr:ext cx="47625" cy="285750"/>
    <xdr:sp macro="" textlink="">
      <xdr:nvSpPr>
        <xdr:cNvPr id="63" name="Shape 3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37</xdr:row>
      <xdr:rowOff>0</xdr:rowOff>
    </xdr:from>
    <xdr:ext cx="47625" cy="285750"/>
    <xdr:sp macro="" textlink="">
      <xdr:nvSpPr>
        <xdr:cNvPr id="64" name="Shape 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37</xdr:row>
      <xdr:rowOff>0</xdr:rowOff>
    </xdr:from>
    <xdr:ext cx="47625" cy="285750"/>
    <xdr:sp macro="" textlink="">
      <xdr:nvSpPr>
        <xdr:cNvPr id="65" name="Shape 3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37</xdr:row>
      <xdr:rowOff>133350</xdr:rowOff>
    </xdr:from>
    <xdr:ext cx="47625" cy="285750"/>
    <xdr:sp macro="" textlink="">
      <xdr:nvSpPr>
        <xdr:cNvPr id="66" name="Shape 3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38</xdr:row>
      <xdr:rowOff>0</xdr:rowOff>
    </xdr:from>
    <xdr:ext cx="47625" cy="285750"/>
    <xdr:sp macro="" textlink="">
      <xdr:nvSpPr>
        <xdr:cNvPr id="67" name="Shape 3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38</xdr:row>
      <xdr:rowOff>0</xdr:rowOff>
    </xdr:from>
    <xdr:ext cx="47625" cy="285750"/>
    <xdr:sp macro="" textlink="">
      <xdr:nvSpPr>
        <xdr:cNvPr id="68" name="Shape 3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38</xdr:row>
      <xdr:rowOff>0</xdr:rowOff>
    </xdr:from>
    <xdr:ext cx="47625" cy="285750"/>
    <xdr:sp macro="" textlink="">
      <xdr:nvSpPr>
        <xdr:cNvPr id="69" name="Shape 3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38</xdr:row>
      <xdr:rowOff>0</xdr:rowOff>
    </xdr:from>
    <xdr:ext cx="47625" cy="285750"/>
    <xdr:sp macro="" textlink="">
      <xdr:nvSpPr>
        <xdr:cNvPr id="70" name="Shape 3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38</xdr:row>
      <xdr:rowOff>133350</xdr:rowOff>
    </xdr:from>
    <xdr:ext cx="47625" cy="285750"/>
    <xdr:sp macro="" textlink="">
      <xdr:nvSpPr>
        <xdr:cNvPr id="71" name="Shape 3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41</xdr:row>
      <xdr:rowOff>0</xdr:rowOff>
    </xdr:from>
    <xdr:ext cx="47625" cy="285750"/>
    <xdr:sp macro="" textlink="">
      <xdr:nvSpPr>
        <xdr:cNvPr id="72" name="Shape 3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41</xdr:row>
      <xdr:rowOff>0</xdr:rowOff>
    </xdr:from>
    <xdr:ext cx="47625" cy="285750"/>
    <xdr:sp macro="" textlink="">
      <xdr:nvSpPr>
        <xdr:cNvPr id="73" name="Shape 3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41</xdr:row>
      <xdr:rowOff>0</xdr:rowOff>
    </xdr:from>
    <xdr:ext cx="47625" cy="285750"/>
    <xdr:sp macro="" textlink="">
      <xdr:nvSpPr>
        <xdr:cNvPr id="74" name="Shape 3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41</xdr:row>
      <xdr:rowOff>0</xdr:rowOff>
    </xdr:from>
    <xdr:ext cx="47625" cy="285750"/>
    <xdr:sp macro="" textlink="">
      <xdr:nvSpPr>
        <xdr:cNvPr id="75" name="Shape 3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41</xdr:row>
      <xdr:rowOff>133350</xdr:rowOff>
    </xdr:from>
    <xdr:ext cx="47625" cy="285750"/>
    <xdr:sp macro="" textlink="">
      <xdr:nvSpPr>
        <xdr:cNvPr id="76" name="Shape 3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42</xdr:row>
      <xdr:rowOff>0</xdr:rowOff>
    </xdr:from>
    <xdr:ext cx="47625" cy="285750"/>
    <xdr:sp macro="" textlink="">
      <xdr:nvSpPr>
        <xdr:cNvPr id="77" name="Shape 3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42</xdr:row>
      <xdr:rowOff>0</xdr:rowOff>
    </xdr:from>
    <xdr:ext cx="47625" cy="285750"/>
    <xdr:sp macro="" textlink="">
      <xdr:nvSpPr>
        <xdr:cNvPr id="78" name="Shape 3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42</xdr:row>
      <xdr:rowOff>0</xdr:rowOff>
    </xdr:from>
    <xdr:ext cx="47625" cy="285750"/>
    <xdr:sp macro="" textlink="">
      <xdr:nvSpPr>
        <xdr:cNvPr id="79" name="Shape 3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42</xdr:row>
      <xdr:rowOff>0</xdr:rowOff>
    </xdr:from>
    <xdr:ext cx="47625" cy="285750"/>
    <xdr:sp macro="" textlink="">
      <xdr:nvSpPr>
        <xdr:cNvPr id="80" name="Shape 3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42</xdr:row>
      <xdr:rowOff>133350</xdr:rowOff>
    </xdr:from>
    <xdr:ext cx="47625" cy="285750"/>
    <xdr:sp macro="" textlink="">
      <xdr:nvSpPr>
        <xdr:cNvPr id="81" name="Shape 3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48</xdr:row>
      <xdr:rowOff>0</xdr:rowOff>
    </xdr:from>
    <xdr:ext cx="47625" cy="285750"/>
    <xdr:sp macro="" textlink="">
      <xdr:nvSpPr>
        <xdr:cNvPr id="82" name="Shape 3"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48</xdr:row>
      <xdr:rowOff>0</xdr:rowOff>
    </xdr:from>
    <xdr:ext cx="47625" cy="285750"/>
    <xdr:sp macro="" textlink="">
      <xdr:nvSpPr>
        <xdr:cNvPr id="83" name="Shape 3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48</xdr:row>
      <xdr:rowOff>0</xdr:rowOff>
    </xdr:from>
    <xdr:ext cx="47625" cy="285750"/>
    <xdr:sp macro="" textlink="">
      <xdr:nvSpPr>
        <xdr:cNvPr id="84" name="Shape 3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48</xdr:row>
      <xdr:rowOff>0</xdr:rowOff>
    </xdr:from>
    <xdr:ext cx="47625" cy="285750"/>
    <xdr:sp macro="" textlink="">
      <xdr:nvSpPr>
        <xdr:cNvPr id="85" name="Shape 3"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48</xdr:row>
      <xdr:rowOff>0</xdr:rowOff>
    </xdr:from>
    <xdr:ext cx="47625" cy="285750"/>
    <xdr:sp macro="" textlink="">
      <xdr:nvSpPr>
        <xdr:cNvPr id="86" name="Shape 3">
          <a:extLst>
            <a:ext uri="{FF2B5EF4-FFF2-40B4-BE49-F238E27FC236}">
              <a16:creationId xmlns:a16="http://schemas.microsoft.com/office/drawing/2014/main" id="{00000000-0008-0000-0200-000056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48</xdr:row>
      <xdr:rowOff>0</xdr:rowOff>
    </xdr:from>
    <xdr:ext cx="47625" cy="285750"/>
    <xdr:sp macro="" textlink="">
      <xdr:nvSpPr>
        <xdr:cNvPr id="87" name="Shape 3">
          <a:extLst>
            <a:ext uri="{FF2B5EF4-FFF2-40B4-BE49-F238E27FC236}">
              <a16:creationId xmlns:a16="http://schemas.microsoft.com/office/drawing/2014/main" id="{00000000-0008-0000-0200-000057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48</xdr:row>
      <xdr:rowOff>0</xdr:rowOff>
    </xdr:from>
    <xdr:ext cx="47625" cy="285750"/>
    <xdr:sp macro="" textlink="">
      <xdr:nvSpPr>
        <xdr:cNvPr id="88" name="Shape 3">
          <a:extLst>
            <a:ext uri="{FF2B5EF4-FFF2-40B4-BE49-F238E27FC236}">
              <a16:creationId xmlns:a16="http://schemas.microsoft.com/office/drawing/2014/main" id="{00000000-0008-0000-0200-000058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48</xdr:row>
      <xdr:rowOff>0</xdr:rowOff>
    </xdr:from>
    <xdr:ext cx="47625" cy="285750"/>
    <xdr:sp macro="" textlink="">
      <xdr:nvSpPr>
        <xdr:cNvPr id="89" name="Shape 3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48</xdr:row>
      <xdr:rowOff>0</xdr:rowOff>
    </xdr:from>
    <xdr:ext cx="47625" cy="285750"/>
    <xdr:sp macro="" textlink="">
      <xdr:nvSpPr>
        <xdr:cNvPr id="90" name="Shape 3">
          <a:extLst>
            <a:ext uri="{FF2B5EF4-FFF2-40B4-BE49-F238E27FC236}">
              <a16:creationId xmlns:a16="http://schemas.microsoft.com/office/drawing/2014/main" id="{00000000-0008-0000-0200-00005A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48</xdr:row>
      <xdr:rowOff>0</xdr:rowOff>
    </xdr:from>
    <xdr:ext cx="47625" cy="285750"/>
    <xdr:sp macro="" textlink="">
      <xdr:nvSpPr>
        <xdr:cNvPr id="91" name="Shape 3">
          <a:extLst>
            <a:ext uri="{FF2B5EF4-FFF2-40B4-BE49-F238E27FC236}">
              <a16:creationId xmlns:a16="http://schemas.microsoft.com/office/drawing/2014/main" id="{00000000-0008-0000-0200-00005B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48</xdr:row>
      <xdr:rowOff>0</xdr:rowOff>
    </xdr:from>
    <xdr:ext cx="47625" cy="285750"/>
    <xdr:sp macro="" textlink="">
      <xdr:nvSpPr>
        <xdr:cNvPr id="92" name="Shape 3"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48</xdr:row>
      <xdr:rowOff>0</xdr:rowOff>
    </xdr:from>
    <xdr:ext cx="47625" cy="285750"/>
    <xdr:sp macro="" textlink="">
      <xdr:nvSpPr>
        <xdr:cNvPr id="93" name="Shape 3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48</xdr:row>
      <xdr:rowOff>0</xdr:rowOff>
    </xdr:from>
    <xdr:ext cx="47625" cy="285750"/>
    <xdr:sp macro="" textlink="">
      <xdr:nvSpPr>
        <xdr:cNvPr id="94" name="Shape 3">
          <a:extLst>
            <a:ext uri="{FF2B5EF4-FFF2-40B4-BE49-F238E27FC236}">
              <a16:creationId xmlns:a16="http://schemas.microsoft.com/office/drawing/2014/main" id="{00000000-0008-0000-0200-00005E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48</xdr:row>
      <xdr:rowOff>0</xdr:rowOff>
    </xdr:from>
    <xdr:ext cx="47625" cy="285750"/>
    <xdr:sp macro="" textlink="">
      <xdr:nvSpPr>
        <xdr:cNvPr id="95" name="Shape 3">
          <a:extLst>
            <a:ext uri="{FF2B5EF4-FFF2-40B4-BE49-F238E27FC236}">
              <a16:creationId xmlns:a16="http://schemas.microsoft.com/office/drawing/2014/main" id="{00000000-0008-0000-0200-00005F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48</xdr:row>
      <xdr:rowOff>0</xdr:rowOff>
    </xdr:from>
    <xdr:ext cx="47625" cy="285750"/>
    <xdr:sp macro="" textlink="">
      <xdr:nvSpPr>
        <xdr:cNvPr id="96" name="Shape 3">
          <a:extLst>
            <a:ext uri="{FF2B5EF4-FFF2-40B4-BE49-F238E27FC236}">
              <a16:creationId xmlns:a16="http://schemas.microsoft.com/office/drawing/2014/main" id="{00000000-0008-0000-0200-000060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48</xdr:row>
      <xdr:rowOff>0</xdr:rowOff>
    </xdr:from>
    <xdr:ext cx="47625" cy="285750"/>
    <xdr:sp macro="" textlink="">
      <xdr:nvSpPr>
        <xdr:cNvPr id="97" name="Shape 3">
          <a:extLst>
            <a:ext uri="{FF2B5EF4-FFF2-40B4-BE49-F238E27FC236}">
              <a16:creationId xmlns:a16="http://schemas.microsoft.com/office/drawing/2014/main" id="{00000000-0008-0000-0200-000061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48</xdr:row>
      <xdr:rowOff>0</xdr:rowOff>
    </xdr:from>
    <xdr:ext cx="47625" cy="285750"/>
    <xdr:sp macro="" textlink="">
      <xdr:nvSpPr>
        <xdr:cNvPr id="98" name="Shape 3">
          <a:extLst>
            <a:ext uri="{FF2B5EF4-FFF2-40B4-BE49-F238E27FC236}">
              <a16:creationId xmlns:a16="http://schemas.microsoft.com/office/drawing/2014/main" id="{00000000-0008-0000-0200-000062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48</xdr:row>
      <xdr:rowOff>0</xdr:rowOff>
    </xdr:from>
    <xdr:ext cx="47625" cy="285750"/>
    <xdr:sp macro="" textlink="">
      <xdr:nvSpPr>
        <xdr:cNvPr id="99" name="Shape 3">
          <a:extLst>
            <a:ext uri="{FF2B5EF4-FFF2-40B4-BE49-F238E27FC236}">
              <a16:creationId xmlns:a16="http://schemas.microsoft.com/office/drawing/2014/main" id="{00000000-0008-0000-0200-000063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48</xdr:row>
      <xdr:rowOff>0</xdr:rowOff>
    </xdr:from>
    <xdr:ext cx="47625" cy="285750"/>
    <xdr:sp macro="" textlink="">
      <xdr:nvSpPr>
        <xdr:cNvPr id="100" name="Shape 3">
          <a:extLst>
            <a:ext uri="{FF2B5EF4-FFF2-40B4-BE49-F238E27FC236}">
              <a16:creationId xmlns:a16="http://schemas.microsoft.com/office/drawing/2014/main" id="{00000000-0008-0000-0200-000064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48</xdr:row>
      <xdr:rowOff>0</xdr:rowOff>
    </xdr:from>
    <xdr:ext cx="47625" cy="285750"/>
    <xdr:sp macro="" textlink="">
      <xdr:nvSpPr>
        <xdr:cNvPr id="101" name="Shape 3">
          <a:extLst>
            <a:ext uri="{FF2B5EF4-FFF2-40B4-BE49-F238E27FC236}">
              <a16:creationId xmlns:a16="http://schemas.microsoft.com/office/drawing/2014/main" id="{00000000-0008-0000-0200-000065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48</xdr:row>
      <xdr:rowOff>0</xdr:rowOff>
    </xdr:from>
    <xdr:ext cx="47625" cy="285750"/>
    <xdr:sp macro="" textlink="">
      <xdr:nvSpPr>
        <xdr:cNvPr id="102" name="Shape 3">
          <a:extLst>
            <a:ext uri="{FF2B5EF4-FFF2-40B4-BE49-F238E27FC236}">
              <a16:creationId xmlns:a16="http://schemas.microsoft.com/office/drawing/2014/main" id="{00000000-0008-0000-0200-000066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48</xdr:row>
      <xdr:rowOff>0</xdr:rowOff>
    </xdr:from>
    <xdr:ext cx="47625" cy="285750"/>
    <xdr:sp macro="" textlink="">
      <xdr:nvSpPr>
        <xdr:cNvPr id="103" name="Shape 3">
          <a:extLst>
            <a:ext uri="{FF2B5EF4-FFF2-40B4-BE49-F238E27FC236}">
              <a16:creationId xmlns:a16="http://schemas.microsoft.com/office/drawing/2014/main" id="{00000000-0008-0000-0200-000067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48</xdr:row>
      <xdr:rowOff>0</xdr:rowOff>
    </xdr:from>
    <xdr:ext cx="47625" cy="285750"/>
    <xdr:sp macro="" textlink="">
      <xdr:nvSpPr>
        <xdr:cNvPr id="104" name="Shape 3">
          <a:extLst>
            <a:ext uri="{FF2B5EF4-FFF2-40B4-BE49-F238E27FC236}">
              <a16:creationId xmlns:a16="http://schemas.microsoft.com/office/drawing/2014/main" id="{00000000-0008-0000-0200-000068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48</xdr:row>
      <xdr:rowOff>0</xdr:rowOff>
    </xdr:from>
    <xdr:ext cx="47625" cy="285750"/>
    <xdr:sp macro="" textlink="">
      <xdr:nvSpPr>
        <xdr:cNvPr id="105" name="Shape 3">
          <a:extLst>
            <a:ext uri="{FF2B5EF4-FFF2-40B4-BE49-F238E27FC236}">
              <a16:creationId xmlns:a16="http://schemas.microsoft.com/office/drawing/2014/main" id="{00000000-0008-0000-0200-000069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48</xdr:row>
      <xdr:rowOff>0</xdr:rowOff>
    </xdr:from>
    <xdr:ext cx="47625" cy="285750"/>
    <xdr:sp macro="" textlink="">
      <xdr:nvSpPr>
        <xdr:cNvPr id="106" name="Shape 3">
          <a:extLst>
            <a:ext uri="{FF2B5EF4-FFF2-40B4-BE49-F238E27FC236}">
              <a16:creationId xmlns:a16="http://schemas.microsoft.com/office/drawing/2014/main" id="{00000000-0008-0000-0200-00006A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48</xdr:row>
      <xdr:rowOff>0</xdr:rowOff>
    </xdr:from>
    <xdr:ext cx="47625" cy="285750"/>
    <xdr:sp macro="" textlink="">
      <xdr:nvSpPr>
        <xdr:cNvPr id="107" name="Shape 3">
          <a:extLst>
            <a:ext uri="{FF2B5EF4-FFF2-40B4-BE49-F238E27FC236}">
              <a16:creationId xmlns:a16="http://schemas.microsoft.com/office/drawing/2014/main" id="{00000000-0008-0000-0200-00006B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48</xdr:row>
      <xdr:rowOff>0</xdr:rowOff>
    </xdr:from>
    <xdr:ext cx="47625" cy="285750"/>
    <xdr:sp macro="" textlink="">
      <xdr:nvSpPr>
        <xdr:cNvPr id="108" name="Shape 3">
          <a:extLst>
            <a:ext uri="{FF2B5EF4-FFF2-40B4-BE49-F238E27FC236}">
              <a16:creationId xmlns:a16="http://schemas.microsoft.com/office/drawing/2014/main" id="{00000000-0008-0000-0200-00006C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48</xdr:row>
      <xdr:rowOff>0</xdr:rowOff>
    </xdr:from>
    <xdr:ext cx="47625" cy="285750"/>
    <xdr:sp macro="" textlink="">
      <xdr:nvSpPr>
        <xdr:cNvPr id="109" name="Shape 3">
          <a:extLst>
            <a:ext uri="{FF2B5EF4-FFF2-40B4-BE49-F238E27FC236}">
              <a16:creationId xmlns:a16="http://schemas.microsoft.com/office/drawing/2014/main" id="{00000000-0008-0000-0200-00006D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48</xdr:row>
      <xdr:rowOff>0</xdr:rowOff>
    </xdr:from>
    <xdr:ext cx="47625" cy="285750"/>
    <xdr:sp macro="" textlink="">
      <xdr:nvSpPr>
        <xdr:cNvPr id="110" name="Shape 3">
          <a:extLst>
            <a:ext uri="{FF2B5EF4-FFF2-40B4-BE49-F238E27FC236}">
              <a16:creationId xmlns:a16="http://schemas.microsoft.com/office/drawing/2014/main" id="{00000000-0008-0000-0200-00006E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48</xdr:row>
      <xdr:rowOff>0</xdr:rowOff>
    </xdr:from>
    <xdr:ext cx="47625" cy="285750"/>
    <xdr:sp macro="" textlink="">
      <xdr:nvSpPr>
        <xdr:cNvPr id="111" name="Shape 3">
          <a:extLst>
            <a:ext uri="{FF2B5EF4-FFF2-40B4-BE49-F238E27FC236}">
              <a16:creationId xmlns:a16="http://schemas.microsoft.com/office/drawing/2014/main" id="{00000000-0008-0000-0200-00006F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48</xdr:row>
      <xdr:rowOff>0</xdr:rowOff>
    </xdr:from>
    <xdr:ext cx="47625" cy="285750"/>
    <xdr:sp macro="" textlink="">
      <xdr:nvSpPr>
        <xdr:cNvPr id="112" name="Shape 3">
          <a:extLst>
            <a:ext uri="{FF2B5EF4-FFF2-40B4-BE49-F238E27FC236}">
              <a16:creationId xmlns:a16="http://schemas.microsoft.com/office/drawing/2014/main" id="{00000000-0008-0000-0200-000070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48</xdr:row>
      <xdr:rowOff>0</xdr:rowOff>
    </xdr:from>
    <xdr:ext cx="47625" cy="285750"/>
    <xdr:sp macro="" textlink="">
      <xdr:nvSpPr>
        <xdr:cNvPr id="113" name="Shape 3">
          <a:extLst>
            <a:ext uri="{FF2B5EF4-FFF2-40B4-BE49-F238E27FC236}">
              <a16:creationId xmlns:a16="http://schemas.microsoft.com/office/drawing/2014/main" id="{00000000-0008-0000-0200-000071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48</xdr:row>
      <xdr:rowOff>0</xdr:rowOff>
    </xdr:from>
    <xdr:ext cx="47625" cy="285750"/>
    <xdr:sp macro="" textlink="">
      <xdr:nvSpPr>
        <xdr:cNvPr id="114" name="Shape 3">
          <a:extLst>
            <a:ext uri="{FF2B5EF4-FFF2-40B4-BE49-F238E27FC236}">
              <a16:creationId xmlns:a16="http://schemas.microsoft.com/office/drawing/2014/main" id="{00000000-0008-0000-0200-000072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48</xdr:row>
      <xdr:rowOff>0</xdr:rowOff>
    </xdr:from>
    <xdr:ext cx="47625" cy="285750"/>
    <xdr:sp macro="" textlink="">
      <xdr:nvSpPr>
        <xdr:cNvPr id="115" name="Shape 3">
          <a:extLst>
            <a:ext uri="{FF2B5EF4-FFF2-40B4-BE49-F238E27FC236}">
              <a16:creationId xmlns:a16="http://schemas.microsoft.com/office/drawing/2014/main" id="{00000000-0008-0000-0200-000073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48</xdr:row>
      <xdr:rowOff>0</xdr:rowOff>
    </xdr:from>
    <xdr:ext cx="47625" cy="285750"/>
    <xdr:sp macro="" textlink="">
      <xdr:nvSpPr>
        <xdr:cNvPr id="116" name="Shape 3">
          <a:extLst>
            <a:ext uri="{FF2B5EF4-FFF2-40B4-BE49-F238E27FC236}">
              <a16:creationId xmlns:a16="http://schemas.microsoft.com/office/drawing/2014/main" id="{00000000-0008-0000-0200-000074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48</xdr:row>
      <xdr:rowOff>0</xdr:rowOff>
    </xdr:from>
    <xdr:ext cx="47625" cy="285750"/>
    <xdr:sp macro="" textlink="">
      <xdr:nvSpPr>
        <xdr:cNvPr id="117" name="Shape 3">
          <a:extLst>
            <a:ext uri="{FF2B5EF4-FFF2-40B4-BE49-F238E27FC236}">
              <a16:creationId xmlns:a16="http://schemas.microsoft.com/office/drawing/2014/main" id="{00000000-0008-0000-0200-000075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48</xdr:row>
      <xdr:rowOff>0</xdr:rowOff>
    </xdr:from>
    <xdr:ext cx="47625" cy="285750"/>
    <xdr:sp macro="" textlink="">
      <xdr:nvSpPr>
        <xdr:cNvPr id="118" name="Shape 3">
          <a:extLst>
            <a:ext uri="{FF2B5EF4-FFF2-40B4-BE49-F238E27FC236}">
              <a16:creationId xmlns:a16="http://schemas.microsoft.com/office/drawing/2014/main" id="{00000000-0008-0000-0200-000076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48</xdr:row>
      <xdr:rowOff>0</xdr:rowOff>
    </xdr:from>
    <xdr:ext cx="47625" cy="285750"/>
    <xdr:sp macro="" textlink="">
      <xdr:nvSpPr>
        <xdr:cNvPr id="119" name="Shape 3">
          <a:extLst>
            <a:ext uri="{FF2B5EF4-FFF2-40B4-BE49-F238E27FC236}">
              <a16:creationId xmlns:a16="http://schemas.microsoft.com/office/drawing/2014/main" id="{00000000-0008-0000-0200-000077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48</xdr:row>
      <xdr:rowOff>0</xdr:rowOff>
    </xdr:from>
    <xdr:ext cx="47625" cy="285750"/>
    <xdr:sp macro="" textlink="">
      <xdr:nvSpPr>
        <xdr:cNvPr id="120" name="Shape 3">
          <a:extLst>
            <a:ext uri="{FF2B5EF4-FFF2-40B4-BE49-F238E27FC236}">
              <a16:creationId xmlns:a16="http://schemas.microsoft.com/office/drawing/2014/main" id="{00000000-0008-0000-0200-000078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48</xdr:row>
      <xdr:rowOff>0</xdr:rowOff>
    </xdr:from>
    <xdr:ext cx="47625" cy="285750"/>
    <xdr:sp macro="" textlink="">
      <xdr:nvSpPr>
        <xdr:cNvPr id="121" name="Shape 3">
          <a:extLst>
            <a:ext uri="{FF2B5EF4-FFF2-40B4-BE49-F238E27FC236}">
              <a16:creationId xmlns:a16="http://schemas.microsoft.com/office/drawing/2014/main" id="{00000000-0008-0000-0200-000079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15</xdr:row>
      <xdr:rowOff>0</xdr:rowOff>
    </xdr:from>
    <xdr:ext cx="47625" cy="285750"/>
    <xdr:sp macro="" textlink="">
      <xdr:nvSpPr>
        <xdr:cNvPr id="122" name="Shape 3">
          <a:extLst>
            <a:ext uri="{FF2B5EF4-FFF2-40B4-BE49-F238E27FC236}">
              <a16:creationId xmlns:a16="http://schemas.microsoft.com/office/drawing/2014/main" id="{00000000-0008-0000-0200-00007A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15</xdr:row>
      <xdr:rowOff>0</xdr:rowOff>
    </xdr:from>
    <xdr:ext cx="47625" cy="285750"/>
    <xdr:sp macro="" textlink="">
      <xdr:nvSpPr>
        <xdr:cNvPr id="123" name="Shape 3">
          <a:extLst>
            <a:ext uri="{FF2B5EF4-FFF2-40B4-BE49-F238E27FC236}">
              <a16:creationId xmlns:a16="http://schemas.microsoft.com/office/drawing/2014/main" id="{00000000-0008-0000-0200-00007B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15</xdr:row>
      <xdr:rowOff>0</xdr:rowOff>
    </xdr:from>
    <xdr:ext cx="47625" cy="285750"/>
    <xdr:sp macro="" textlink="">
      <xdr:nvSpPr>
        <xdr:cNvPr id="124" name="Shape 3">
          <a:extLst>
            <a:ext uri="{FF2B5EF4-FFF2-40B4-BE49-F238E27FC236}">
              <a16:creationId xmlns:a16="http://schemas.microsoft.com/office/drawing/2014/main" id="{00000000-0008-0000-0200-00007C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15</xdr:row>
      <xdr:rowOff>0</xdr:rowOff>
    </xdr:from>
    <xdr:ext cx="47625" cy="285750"/>
    <xdr:sp macro="" textlink="">
      <xdr:nvSpPr>
        <xdr:cNvPr id="125" name="Shape 3">
          <a:extLst>
            <a:ext uri="{FF2B5EF4-FFF2-40B4-BE49-F238E27FC236}">
              <a16:creationId xmlns:a16="http://schemas.microsoft.com/office/drawing/2014/main" id="{00000000-0008-0000-0200-00007D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35</xdr:row>
      <xdr:rowOff>133350</xdr:rowOff>
    </xdr:from>
    <xdr:ext cx="47625" cy="285750"/>
    <xdr:sp macro="" textlink="">
      <xdr:nvSpPr>
        <xdr:cNvPr id="126" name="Shape 3">
          <a:extLst>
            <a:ext uri="{FF2B5EF4-FFF2-40B4-BE49-F238E27FC236}">
              <a16:creationId xmlns:a16="http://schemas.microsoft.com/office/drawing/2014/main" id="{00000000-0008-0000-0200-00007E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79</xdr:row>
      <xdr:rowOff>0</xdr:rowOff>
    </xdr:from>
    <xdr:ext cx="47625" cy="285750"/>
    <xdr:sp macro="" textlink="">
      <xdr:nvSpPr>
        <xdr:cNvPr id="127" name="Shape 3">
          <a:extLst>
            <a:ext uri="{FF2B5EF4-FFF2-40B4-BE49-F238E27FC236}">
              <a16:creationId xmlns:a16="http://schemas.microsoft.com/office/drawing/2014/main" id="{00000000-0008-0000-0200-00007F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79</xdr:row>
      <xdr:rowOff>0</xdr:rowOff>
    </xdr:from>
    <xdr:ext cx="47625" cy="285750"/>
    <xdr:sp macro="" textlink="">
      <xdr:nvSpPr>
        <xdr:cNvPr id="128" name="Shape 3">
          <a:extLst>
            <a:ext uri="{FF2B5EF4-FFF2-40B4-BE49-F238E27FC236}">
              <a16:creationId xmlns:a16="http://schemas.microsoft.com/office/drawing/2014/main" id="{00000000-0008-0000-0200-000080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15</xdr:row>
      <xdr:rowOff>0</xdr:rowOff>
    </xdr:from>
    <xdr:ext cx="47625" cy="285750"/>
    <xdr:sp macro="" textlink="">
      <xdr:nvSpPr>
        <xdr:cNvPr id="129" name="Shape 3">
          <a:extLst>
            <a:ext uri="{FF2B5EF4-FFF2-40B4-BE49-F238E27FC236}">
              <a16:creationId xmlns:a16="http://schemas.microsoft.com/office/drawing/2014/main" id="{00000000-0008-0000-0200-000081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15</xdr:row>
      <xdr:rowOff>0</xdr:rowOff>
    </xdr:from>
    <xdr:ext cx="47625" cy="285750"/>
    <xdr:sp macro="" textlink="">
      <xdr:nvSpPr>
        <xdr:cNvPr id="130" name="Shape 3">
          <a:extLs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15</xdr:row>
      <xdr:rowOff>0</xdr:rowOff>
    </xdr:from>
    <xdr:ext cx="47625" cy="285750"/>
    <xdr:sp macro="" textlink="">
      <xdr:nvSpPr>
        <xdr:cNvPr id="131" name="Shape 3">
          <a:extLst>
            <a:ext uri="{FF2B5EF4-FFF2-40B4-BE49-F238E27FC236}">
              <a16:creationId xmlns:a16="http://schemas.microsoft.com/office/drawing/2014/main" id="{00000000-0008-0000-0200-000083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15</xdr:row>
      <xdr:rowOff>0</xdr:rowOff>
    </xdr:from>
    <xdr:ext cx="47625" cy="285750"/>
    <xdr:sp macro="" textlink="">
      <xdr:nvSpPr>
        <xdr:cNvPr id="132" name="Shape 3">
          <a:extLst>
            <a:ext uri="{FF2B5EF4-FFF2-40B4-BE49-F238E27FC236}">
              <a16:creationId xmlns:a16="http://schemas.microsoft.com/office/drawing/2014/main" id="{00000000-0008-0000-0200-000084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35</xdr:row>
      <xdr:rowOff>133350</xdr:rowOff>
    </xdr:from>
    <xdr:ext cx="47625" cy="285750"/>
    <xdr:sp macro="" textlink="">
      <xdr:nvSpPr>
        <xdr:cNvPr id="133" name="Shape 3">
          <a:extLst>
            <a:ext uri="{FF2B5EF4-FFF2-40B4-BE49-F238E27FC236}">
              <a16:creationId xmlns:a16="http://schemas.microsoft.com/office/drawing/2014/main" id="{00000000-0008-0000-0200-000085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79</xdr:row>
      <xdr:rowOff>0</xdr:rowOff>
    </xdr:from>
    <xdr:ext cx="47625" cy="285750"/>
    <xdr:sp macro="" textlink="">
      <xdr:nvSpPr>
        <xdr:cNvPr id="134" name="Shape 3">
          <a:extLst>
            <a:ext uri="{FF2B5EF4-FFF2-40B4-BE49-F238E27FC236}">
              <a16:creationId xmlns:a16="http://schemas.microsoft.com/office/drawing/2014/main" id="{00000000-0008-0000-0200-000086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79</xdr:row>
      <xdr:rowOff>0</xdr:rowOff>
    </xdr:from>
    <xdr:ext cx="47625" cy="285750"/>
    <xdr:sp macro="" textlink="">
      <xdr:nvSpPr>
        <xdr:cNvPr id="135" name="Shape 3">
          <a:extLst>
            <a:ext uri="{FF2B5EF4-FFF2-40B4-BE49-F238E27FC236}">
              <a16:creationId xmlns:a16="http://schemas.microsoft.com/office/drawing/2014/main" id="{00000000-0008-0000-0200-000087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48</xdr:row>
      <xdr:rowOff>0</xdr:rowOff>
    </xdr:from>
    <xdr:ext cx="47625" cy="285750"/>
    <xdr:sp macro="" textlink="">
      <xdr:nvSpPr>
        <xdr:cNvPr id="136" name="Shape 3">
          <a:extLst>
            <a:ext uri="{FF2B5EF4-FFF2-40B4-BE49-F238E27FC236}">
              <a16:creationId xmlns:a16="http://schemas.microsoft.com/office/drawing/2014/main" id="{00000000-0008-0000-0200-000088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48</xdr:row>
      <xdr:rowOff>0</xdr:rowOff>
    </xdr:from>
    <xdr:ext cx="47625" cy="285750"/>
    <xdr:sp macro="" textlink="">
      <xdr:nvSpPr>
        <xdr:cNvPr id="137" name="Shape 3">
          <a:extLst>
            <a:ext uri="{FF2B5EF4-FFF2-40B4-BE49-F238E27FC236}">
              <a16:creationId xmlns:a16="http://schemas.microsoft.com/office/drawing/2014/main" id="{00000000-0008-0000-0200-000089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79</xdr:row>
      <xdr:rowOff>0</xdr:rowOff>
    </xdr:from>
    <xdr:ext cx="47625" cy="285750"/>
    <xdr:sp macro="" textlink="">
      <xdr:nvSpPr>
        <xdr:cNvPr id="138" name="Shape 3">
          <a:extLst>
            <a:ext uri="{FF2B5EF4-FFF2-40B4-BE49-F238E27FC236}">
              <a16:creationId xmlns:a16="http://schemas.microsoft.com/office/drawing/2014/main" id="{00000000-0008-0000-0200-00008A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79</xdr:row>
      <xdr:rowOff>0</xdr:rowOff>
    </xdr:from>
    <xdr:ext cx="47625" cy="285750"/>
    <xdr:sp macro="" textlink="">
      <xdr:nvSpPr>
        <xdr:cNvPr id="139" name="Shape 3">
          <a:extLst>
            <a:ext uri="{FF2B5EF4-FFF2-40B4-BE49-F238E27FC236}">
              <a16:creationId xmlns:a16="http://schemas.microsoft.com/office/drawing/2014/main" id="{00000000-0008-0000-0200-00008B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79</xdr:row>
      <xdr:rowOff>0</xdr:rowOff>
    </xdr:from>
    <xdr:ext cx="47625" cy="285750"/>
    <xdr:sp macro="" textlink="">
      <xdr:nvSpPr>
        <xdr:cNvPr id="140" name="Shape 3">
          <a:extLst>
            <a:ext uri="{FF2B5EF4-FFF2-40B4-BE49-F238E27FC236}">
              <a16:creationId xmlns:a16="http://schemas.microsoft.com/office/drawing/2014/main" id="{00000000-0008-0000-0200-00008C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97</xdr:row>
      <xdr:rowOff>0</xdr:rowOff>
    </xdr:from>
    <xdr:ext cx="47625" cy="285750"/>
    <xdr:sp macro="" textlink="">
      <xdr:nvSpPr>
        <xdr:cNvPr id="141" name="Shape 3">
          <a:extLst>
            <a:ext uri="{FF2B5EF4-FFF2-40B4-BE49-F238E27FC236}">
              <a16:creationId xmlns:a16="http://schemas.microsoft.com/office/drawing/2014/main" id="{00000000-0008-0000-0200-00008D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97</xdr:row>
      <xdr:rowOff>0</xdr:rowOff>
    </xdr:from>
    <xdr:ext cx="47625" cy="285750"/>
    <xdr:sp macro="" textlink="">
      <xdr:nvSpPr>
        <xdr:cNvPr id="142" name="Shape 3">
          <a:extLst>
            <a:ext uri="{FF2B5EF4-FFF2-40B4-BE49-F238E27FC236}">
              <a16:creationId xmlns:a16="http://schemas.microsoft.com/office/drawing/2014/main" id="{00000000-0008-0000-0200-00008E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33</xdr:row>
      <xdr:rowOff>0</xdr:rowOff>
    </xdr:from>
    <xdr:ext cx="47625" cy="285750"/>
    <xdr:sp macro="" textlink="">
      <xdr:nvSpPr>
        <xdr:cNvPr id="143" name="Shape 3">
          <a:extLst>
            <a:ext uri="{FF2B5EF4-FFF2-40B4-BE49-F238E27FC236}">
              <a16:creationId xmlns:a16="http://schemas.microsoft.com/office/drawing/2014/main" id="{00000000-0008-0000-0200-00008F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33</xdr:row>
      <xdr:rowOff>0</xdr:rowOff>
    </xdr:from>
    <xdr:ext cx="47625" cy="285750"/>
    <xdr:sp macro="" textlink="">
      <xdr:nvSpPr>
        <xdr:cNvPr id="144" name="Shape 3">
          <a:extLst>
            <a:ext uri="{FF2B5EF4-FFF2-40B4-BE49-F238E27FC236}">
              <a16:creationId xmlns:a16="http://schemas.microsoft.com/office/drawing/2014/main" id="{00000000-0008-0000-0200-000090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33</xdr:row>
      <xdr:rowOff>0</xdr:rowOff>
    </xdr:from>
    <xdr:ext cx="47625" cy="285750"/>
    <xdr:sp macro="" textlink="">
      <xdr:nvSpPr>
        <xdr:cNvPr id="145" name="Shape 3">
          <a:extLst>
            <a:ext uri="{FF2B5EF4-FFF2-40B4-BE49-F238E27FC236}">
              <a16:creationId xmlns:a16="http://schemas.microsoft.com/office/drawing/2014/main" id="{00000000-0008-0000-0200-000091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33</xdr:row>
      <xdr:rowOff>0</xdr:rowOff>
    </xdr:from>
    <xdr:ext cx="47625" cy="285750"/>
    <xdr:sp macro="" textlink="">
      <xdr:nvSpPr>
        <xdr:cNvPr id="146" name="Shape 3">
          <a:extLst>
            <a:ext uri="{FF2B5EF4-FFF2-40B4-BE49-F238E27FC236}">
              <a16:creationId xmlns:a16="http://schemas.microsoft.com/office/drawing/2014/main" id="{00000000-0008-0000-0200-000092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33</xdr:row>
      <xdr:rowOff>133350</xdr:rowOff>
    </xdr:from>
    <xdr:ext cx="47625" cy="285750"/>
    <xdr:sp macro="" textlink="">
      <xdr:nvSpPr>
        <xdr:cNvPr id="147" name="Shape 3">
          <a:extLst>
            <a:ext uri="{FF2B5EF4-FFF2-40B4-BE49-F238E27FC236}">
              <a16:creationId xmlns:a16="http://schemas.microsoft.com/office/drawing/2014/main" id="{00000000-0008-0000-0200-000093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34</xdr:row>
      <xdr:rowOff>0</xdr:rowOff>
    </xdr:from>
    <xdr:ext cx="47625" cy="285750"/>
    <xdr:sp macro="" textlink="">
      <xdr:nvSpPr>
        <xdr:cNvPr id="148" name="Shape 3">
          <a:extLst>
            <a:ext uri="{FF2B5EF4-FFF2-40B4-BE49-F238E27FC236}">
              <a16:creationId xmlns:a16="http://schemas.microsoft.com/office/drawing/2014/main" id="{00000000-0008-0000-0200-000094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34</xdr:row>
      <xdr:rowOff>0</xdr:rowOff>
    </xdr:from>
    <xdr:ext cx="47625" cy="285750"/>
    <xdr:sp macro="" textlink="">
      <xdr:nvSpPr>
        <xdr:cNvPr id="149" name="Shape 3">
          <a:extLst>
            <a:ext uri="{FF2B5EF4-FFF2-40B4-BE49-F238E27FC236}">
              <a16:creationId xmlns:a16="http://schemas.microsoft.com/office/drawing/2014/main" id="{00000000-0008-0000-0200-000095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34</xdr:row>
      <xdr:rowOff>0</xdr:rowOff>
    </xdr:from>
    <xdr:ext cx="47625" cy="285750"/>
    <xdr:sp macro="" textlink="">
      <xdr:nvSpPr>
        <xdr:cNvPr id="150" name="Shape 3">
          <a:extLst>
            <a:ext uri="{FF2B5EF4-FFF2-40B4-BE49-F238E27FC236}">
              <a16:creationId xmlns:a16="http://schemas.microsoft.com/office/drawing/2014/main" id="{00000000-0008-0000-0200-000096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34</xdr:row>
      <xdr:rowOff>0</xdr:rowOff>
    </xdr:from>
    <xdr:ext cx="47625" cy="285750"/>
    <xdr:sp macro="" textlink="">
      <xdr:nvSpPr>
        <xdr:cNvPr id="151" name="Shape 3">
          <a:extLst>
            <a:ext uri="{FF2B5EF4-FFF2-40B4-BE49-F238E27FC236}">
              <a16:creationId xmlns:a16="http://schemas.microsoft.com/office/drawing/2014/main" id="{00000000-0008-0000-0200-000097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34</xdr:row>
      <xdr:rowOff>133350</xdr:rowOff>
    </xdr:from>
    <xdr:ext cx="47625" cy="285750"/>
    <xdr:sp macro="" textlink="">
      <xdr:nvSpPr>
        <xdr:cNvPr id="152" name="Shape 3">
          <a:extLst>
            <a:ext uri="{FF2B5EF4-FFF2-40B4-BE49-F238E27FC236}">
              <a16:creationId xmlns:a16="http://schemas.microsoft.com/office/drawing/2014/main" id="{00000000-0008-0000-0200-000098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37</xdr:row>
      <xdr:rowOff>0</xdr:rowOff>
    </xdr:from>
    <xdr:ext cx="47625" cy="285750"/>
    <xdr:sp macro="" textlink="">
      <xdr:nvSpPr>
        <xdr:cNvPr id="153" name="Shape 3">
          <a:extLst>
            <a:ext uri="{FF2B5EF4-FFF2-40B4-BE49-F238E27FC236}">
              <a16:creationId xmlns:a16="http://schemas.microsoft.com/office/drawing/2014/main" id="{00000000-0008-0000-0200-000099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37</xdr:row>
      <xdr:rowOff>0</xdr:rowOff>
    </xdr:from>
    <xdr:ext cx="47625" cy="285750"/>
    <xdr:sp macro="" textlink="">
      <xdr:nvSpPr>
        <xdr:cNvPr id="154" name="Shape 3">
          <a:extLst>
            <a:ext uri="{FF2B5EF4-FFF2-40B4-BE49-F238E27FC236}">
              <a16:creationId xmlns:a16="http://schemas.microsoft.com/office/drawing/2014/main" id="{00000000-0008-0000-0200-00009A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37</xdr:row>
      <xdr:rowOff>0</xdr:rowOff>
    </xdr:from>
    <xdr:ext cx="47625" cy="285750"/>
    <xdr:sp macro="" textlink="">
      <xdr:nvSpPr>
        <xdr:cNvPr id="155" name="Shape 3">
          <a:extLst>
            <a:ext uri="{FF2B5EF4-FFF2-40B4-BE49-F238E27FC236}">
              <a16:creationId xmlns:a16="http://schemas.microsoft.com/office/drawing/2014/main" id="{00000000-0008-0000-0200-00009B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37</xdr:row>
      <xdr:rowOff>0</xdr:rowOff>
    </xdr:from>
    <xdr:ext cx="47625" cy="285750"/>
    <xdr:sp macro="" textlink="">
      <xdr:nvSpPr>
        <xdr:cNvPr id="156" name="Shape 3">
          <a:extLst>
            <a:ext uri="{FF2B5EF4-FFF2-40B4-BE49-F238E27FC236}">
              <a16:creationId xmlns:a16="http://schemas.microsoft.com/office/drawing/2014/main" id="{00000000-0008-0000-0200-00009C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37</xdr:row>
      <xdr:rowOff>133350</xdr:rowOff>
    </xdr:from>
    <xdr:ext cx="47625" cy="285750"/>
    <xdr:sp macro="" textlink="">
      <xdr:nvSpPr>
        <xdr:cNvPr id="157" name="Shape 3">
          <a:extLst>
            <a:ext uri="{FF2B5EF4-FFF2-40B4-BE49-F238E27FC236}">
              <a16:creationId xmlns:a16="http://schemas.microsoft.com/office/drawing/2014/main" id="{00000000-0008-0000-0200-00009D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38</xdr:row>
      <xdr:rowOff>0</xdr:rowOff>
    </xdr:from>
    <xdr:ext cx="47625" cy="285750"/>
    <xdr:sp macro="" textlink="">
      <xdr:nvSpPr>
        <xdr:cNvPr id="158" name="Shape 3">
          <a:extLst>
            <a:ext uri="{FF2B5EF4-FFF2-40B4-BE49-F238E27FC236}">
              <a16:creationId xmlns:a16="http://schemas.microsoft.com/office/drawing/2014/main" id="{00000000-0008-0000-0200-00009E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38</xdr:row>
      <xdr:rowOff>0</xdr:rowOff>
    </xdr:from>
    <xdr:ext cx="47625" cy="285750"/>
    <xdr:sp macro="" textlink="">
      <xdr:nvSpPr>
        <xdr:cNvPr id="159" name="Shape 3">
          <a:extLst>
            <a:ext uri="{FF2B5EF4-FFF2-40B4-BE49-F238E27FC236}">
              <a16:creationId xmlns:a16="http://schemas.microsoft.com/office/drawing/2014/main" id="{00000000-0008-0000-0200-00009F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38</xdr:row>
      <xdr:rowOff>0</xdr:rowOff>
    </xdr:from>
    <xdr:ext cx="47625" cy="285750"/>
    <xdr:sp macro="" textlink="">
      <xdr:nvSpPr>
        <xdr:cNvPr id="160" name="Shape 3">
          <a:extLst>
            <a:ext uri="{FF2B5EF4-FFF2-40B4-BE49-F238E27FC236}">
              <a16:creationId xmlns:a16="http://schemas.microsoft.com/office/drawing/2014/main" id="{00000000-0008-0000-0200-0000A0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38</xdr:row>
      <xdr:rowOff>0</xdr:rowOff>
    </xdr:from>
    <xdr:ext cx="47625" cy="285750"/>
    <xdr:sp macro="" textlink="">
      <xdr:nvSpPr>
        <xdr:cNvPr id="161" name="Shape 3">
          <a:extLst>
            <a:ext uri="{FF2B5EF4-FFF2-40B4-BE49-F238E27FC236}">
              <a16:creationId xmlns:a16="http://schemas.microsoft.com/office/drawing/2014/main" id="{00000000-0008-0000-0200-0000A1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38</xdr:row>
      <xdr:rowOff>133350</xdr:rowOff>
    </xdr:from>
    <xdr:ext cx="47625" cy="285750"/>
    <xdr:sp macro="" textlink="">
      <xdr:nvSpPr>
        <xdr:cNvPr id="162" name="Shape 3">
          <a:extLst>
            <a:ext uri="{FF2B5EF4-FFF2-40B4-BE49-F238E27FC236}">
              <a16:creationId xmlns:a16="http://schemas.microsoft.com/office/drawing/2014/main" id="{00000000-0008-0000-0200-0000A2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41</xdr:row>
      <xdr:rowOff>0</xdr:rowOff>
    </xdr:from>
    <xdr:ext cx="47625" cy="285750"/>
    <xdr:sp macro="" textlink="">
      <xdr:nvSpPr>
        <xdr:cNvPr id="163" name="Shape 3">
          <a:extLst>
            <a:ext uri="{FF2B5EF4-FFF2-40B4-BE49-F238E27FC236}">
              <a16:creationId xmlns:a16="http://schemas.microsoft.com/office/drawing/2014/main" id="{00000000-0008-0000-0200-0000A3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41</xdr:row>
      <xdr:rowOff>0</xdr:rowOff>
    </xdr:from>
    <xdr:ext cx="47625" cy="285750"/>
    <xdr:sp macro="" textlink="">
      <xdr:nvSpPr>
        <xdr:cNvPr id="164" name="Shape 3">
          <a:extLst>
            <a:ext uri="{FF2B5EF4-FFF2-40B4-BE49-F238E27FC236}">
              <a16:creationId xmlns:a16="http://schemas.microsoft.com/office/drawing/2014/main" id="{00000000-0008-0000-0200-0000A4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41</xdr:row>
      <xdr:rowOff>0</xdr:rowOff>
    </xdr:from>
    <xdr:ext cx="47625" cy="285750"/>
    <xdr:sp macro="" textlink="">
      <xdr:nvSpPr>
        <xdr:cNvPr id="165" name="Shape 3">
          <a:extLst>
            <a:ext uri="{FF2B5EF4-FFF2-40B4-BE49-F238E27FC236}">
              <a16:creationId xmlns:a16="http://schemas.microsoft.com/office/drawing/2014/main" id="{00000000-0008-0000-0200-0000A5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41</xdr:row>
      <xdr:rowOff>0</xdr:rowOff>
    </xdr:from>
    <xdr:ext cx="47625" cy="285750"/>
    <xdr:sp macro="" textlink="">
      <xdr:nvSpPr>
        <xdr:cNvPr id="166" name="Shape 3">
          <a:extLst>
            <a:ext uri="{FF2B5EF4-FFF2-40B4-BE49-F238E27FC236}">
              <a16:creationId xmlns:a16="http://schemas.microsoft.com/office/drawing/2014/main" id="{00000000-0008-0000-0200-0000A6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41</xdr:row>
      <xdr:rowOff>133350</xdr:rowOff>
    </xdr:from>
    <xdr:ext cx="47625" cy="285750"/>
    <xdr:sp macro="" textlink="">
      <xdr:nvSpPr>
        <xdr:cNvPr id="167" name="Shape 3">
          <a:extLst>
            <a:ext uri="{FF2B5EF4-FFF2-40B4-BE49-F238E27FC236}">
              <a16:creationId xmlns:a16="http://schemas.microsoft.com/office/drawing/2014/main" id="{00000000-0008-0000-0200-0000A7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42</xdr:row>
      <xdr:rowOff>0</xdr:rowOff>
    </xdr:from>
    <xdr:ext cx="47625" cy="285750"/>
    <xdr:sp macro="" textlink="">
      <xdr:nvSpPr>
        <xdr:cNvPr id="168" name="Shape 3">
          <a:extLst>
            <a:ext uri="{FF2B5EF4-FFF2-40B4-BE49-F238E27FC236}">
              <a16:creationId xmlns:a16="http://schemas.microsoft.com/office/drawing/2014/main" id="{00000000-0008-0000-0200-0000A8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42</xdr:row>
      <xdr:rowOff>0</xdr:rowOff>
    </xdr:from>
    <xdr:ext cx="47625" cy="285750"/>
    <xdr:sp macro="" textlink="">
      <xdr:nvSpPr>
        <xdr:cNvPr id="169" name="Shape 3">
          <a:extLst>
            <a:ext uri="{FF2B5EF4-FFF2-40B4-BE49-F238E27FC236}">
              <a16:creationId xmlns:a16="http://schemas.microsoft.com/office/drawing/2014/main" id="{00000000-0008-0000-0200-0000A9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42</xdr:row>
      <xdr:rowOff>0</xdr:rowOff>
    </xdr:from>
    <xdr:ext cx="47625" cy="285750"/>
    <xdr:sp macro="" textlink="">
      <xdr:nvSpPr>
        <xdr:cNvPr id="170" name="Shape 3">
          <a:extLst>
            <a:ext uri="{FF2B5EF4-FFF2-40B4-BE49-F238E27FC236}">
              <a16:creationId xmlns:a16="http://schemas.microsoft.com/office/drawing/2014/main" id="{00000000-0008-0000-0200-0000AA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42</xdr:row>
      <xdr:rowOff>0</xdr:rowOff>
    </xdr:from>
    <xdr:ext cx="47625" cy="285750"/>
    <xdr:sp macro="" textlink="">
      <xdr:nvSpPr>
        <xdr:cNvPr id="171" name="Shape 3">
          <a:extLst>
            <a:ext uri="{FF2B5EF4-FFF2-40B4-BE49-F238E27FC236}">
              <a16:creationId xmlns:a16="http://schemas.microsoft.com/office/drawing/2014/main" id="{00000000-0008-0000-0200-0000AB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42</xdr:row>
      <xdr:rowOff>133350</xdr:rowOff>
    </xdr:from>
    <xdr:ext cx="47625" cy="285750"/>
    <xdr:sp macro="" textlink="">
      <xdr:nvSpPr>
        <xdr:cNvPr id="172" name="Shape 3">
          <a:extLst>
            <a:ext uri="{FF2B5EF4-FFF2-40B4-BE49-F238E27FC236}">
              <a16:creationId xmlns:a16="http://schemas.microsoft.com/office/drawing/2014/main" id="{00000000-0008-0000-0200-0000AC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48</xdr:row>
      <xdr:rowOff>0</xdr:rowOff>
    </xdr:from>
    <xdr:ext cx="47625" cy="285750"/>
    <xdr:sp macro="" textlink="">
      <xdr:nvSpPr>
        <xdr:cNvPr id="173" name="Shape 3">
          <a:extLst>
            <a:ext uri="{FF2B5EF4-FFF2-40B4-BE49-F238E27FC236}">
              <a16:creationId xmlns:a16="http://schemas.microsoft.com/office/drawing/2014/main" id="{00000000-0008-0000-0200-0000AD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48</xdr:row>
      <xdr:rowOff>0</xdr:rowOff>
    </xdr:from>
    <xdr:ext cx="47625" cy="285750"/>
    <xdr:sp macro="" textlink="">
      <xdr:nvSpPr>
        <xdr:cNvPr id="174" name="Shape 3">
          <a:extLst>
            <a:ext uri="{FF2B5EF4-FFF2-40B4-BE49-F238E27FC236}">
              <a16:creationId xmlns:a16="http://schemas.microsoft.com/office/drawing/2014/main" id="{00000000-0008-0000-0200-0000AE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48</xdr:row>
      <xdr:rowOff>0</xdr:rowOff>
    </xdr:from>
    <xdr:ext cx="47625" cy="285750"/>
    <xdr:sp macro="" textlink="">
      <xdr:nvSpPr>
        <xdr:cNvPr id="175" name="Shape 3">
          <a:extLst>
            <a:ext uri="{FF2B5EF4-FFF2-40B4-BE49-F238E27FC236}">
              <a16:creationId xmlns:a16="http://schemas.microsoft.com/office/drawing/2014/main" id="{00000000-0008-0000-0200-0000AF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48</xdr:row>
      <xdr:rowOff>0</xdr:rowOff>
    </xdr:from>
    <xdr:ext cx="47625" cy="285750"/>
    <xdr:sp macro="" textlink="">
      <xdr:nvSpPr>
        <xdr:cNvPr id="176" name="Shape 3">
          <a:extLst>
            <a:ext uri="{FF2B5EF4-FFF2-40B4-BE49-F238E27FC236}">
              <a16:creationId xmlns:a16="http://schemas.microsoft.com/office/drawing/2014/main" id="{00000000-0008-0000-0200-0000B0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48</xdr:row>
      <xdr:rowOff>0</xdr:rowOff>
    </xdr:from>
    <xdr:ext cx="47625" cy="285750"/>
    <xdr:sp macro="" textlink="">
      <xdr:nvSpPr>
        <xdr:cNvPr id="177" name="Shape 3">
          <a:extLst>
            <a:ext uri="{FF2B5EF4-FFF2-40B4-BE49-F238E27FC236}">
              <a16:creationId xmlns:a16="http://schemas.microsoft.com/office/drawing/2014/main" id="{00000000-0008-0000-0200-0000B1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48</xdr:row>
      <xdr:rowOff>0</xdr:rowOff>
    </xdr:from>
    <xdr:ext cx="47625" cy="285750"/>
    <xdr:sp macro="" textlink="">
      <xdr:nvSpPr>
        <xdr:cNvPr id="178" name="Shape 3">
          <a:extLst>
            <a:ext uri="{FF2B5EF4-FFF2-40B4-BE49-F238E27FC236}">
              <a16:creationId xmlns:a16="http://schemas.microsoft.com/office/drawing/2014/main" id="{00000000-0008-0000-0200-0000B2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48</xdr:row>
      <xdr:rowOff>0</xdr:rowOff>
    </xdr:from>
    <xdr:ext cx="47625" cy="285750"/>
    <xdr:sp macro="" textlink="">
      <xdr:nvSpPr>
        <xdr:cNvPr id="179" name="Shape 3">
          <a:extLst>
            <a:ext uri="{FF2B5EF4-FFF2-40B4-BE49-F238E27FC236}">
              <a16:creationId xmlns:a16="http://schemas.microsoft.com/office/drawing/2014/main" id="{00000000-0008-0000-0200-0000B3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48</xdr:row>
      <xdr:rowOff>0</xdr:rowOff>
    </xdr:from>
    <xdr:ext cx="47625" cy="285750"/>
    <xdr:sp macro="" textlink="">
      <xdr:nvSpPr>
        <xdr:cNvPr id="180" name="Shape 3">
          <a:extLst>
            <a:ext uri="{FF2B5EF4-FFF2-40B4-BE49-F238E27FC236}">
              <a16:creationId xmlns:a16="http://schemas.microsoft.com/office/drawing/2014/main" id="{00000000-0008-0000-0200-0000B4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48</xdr:row>
      <xdr:rowOff>0</xdr:rowOff>
    </xdr:from>
    <xdr:ext cx="47625" cy="285750"/>
    <xdr:sp macro="" textlink="">
      <xdr:nvSpPr>
        <xdr:cNvPr id="181" name="Shape 3">
          <a:extLst>
            <a:ext uri="{FF2B5EF4-FFF2-40B4-BE49-F238E27FC236}">
              <a16:creationId xmlns:a16="http://schemas.microsoft.com/office/drawing/2014/main" id="{00000000-0008-0000-0200-0000B5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48</xdr:row>
      <xdr:rowOff>0</xdr:rowOff>
    </xdr:from>
    <xdr:ext cx="47625" cy="285750"/>
    <xdr:sp macro="" textlink="">
      <xdr:nvSpPr>
        <xdr:cNvPr id="182" name="Shape 3">
          <a:extLst>
            <a:ext uri="{FF2B5EF4-FFF2-40B4-BE49-F238E27FC236}">
              <a16:creationId xmlns:a16="http://schemas.microsoft.com/office/drawing/2014/main" id="{00000000-0008-0000-0200-0000B6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48</xdr:row>
      <xdr:rowOff>0</xdr:rowOff>
    </xdr:from>
    <xdr:ext cx="47625" cy="285750"/>
    <xdr:sp macro="" textlink="">
      <xdr:nvSpPr>
        <xdr:cNvPr id="183" name="Shape 3">
          <a:extLst>
            <a:ext uri="{FF2B5EF4-FFF2-40B4-BE49-F238E27FC236}">
              <a16:creationId xmlns:a16="http://schemas.microsoft.com/office/drawing/2014/main" id="{00000000-0008-0000-0200-0000B7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48</xdr:row>
      <xdr:rowOff>0</xdr:rowOff>
    </xdr:from>
    <xdr:ext cx="47625" cy="285750"/>
    <xdr:sp macro="" textlink="">
      <xdr:nvSpPr>
        <xdr:cNvPr id="184" name="Shape 3">
          <a:extLst>
            <a:ext uri="{FF2B5EF4-FFF2-40B4-BE49-F238E27FC236}">
              <a16:creationId xmlns:a16="http://schemas.microsoft.com/office/drawing/2014/main" id="{00000000-0008-0000-0200-0000B8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48</xdr:row>
      <xdr:rowOff>0</xdr:rowOff>
    </xdr:from>
    <xdr:ext cx="47625" cy="285750"/>
    <xdr:sp macro="" textlink="">
      <xdr:nvSpPr>
        <xdr:cNvPr id="185" name="Shape 3">
          <a:extLst>
            <a:ext uri="{FF2B5EF4-FFF2-40B4-BE49-F238E27FC236}">
              <a16:creationId xmlns:a16="http://schemas.microsoft.com/office/drawing/2014/main" id="{00000000-0008-0000-0200-0000B9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48</xdr:row>
      <xdr:rowOff>0</xdr:rowOff>
    </xdr:from>
    <xdr:ext cx="47625" cy="285750"/>
    <xdr:sp macro="" textlink="">
      <xdr:nvSpPr>
        <xdr:cNvPr id="186" name="Shape 3">
          <a:extLst>
            <a:ext uri="{FF2B5EF4-FFF2-40B4-BE49-F238E27FC236}">
              <a16:creationId xmlns:a16="http://schemas.microsoft.com/office/drawing/2014/main" id="{00000000-0008-0000-0200-0000BA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48</xdr:row>
      <xdr:rowOff>0</xdr:rowOff>
    </xdr:from>
    <xdr:ext cx="47625" cy="285750"/>
    <xdr:sp macro="" textlink="">
      <xdr:nvSpPr>
        <xdr:cNvPr id="187" name="Shape 3">
          <a:extLst>
            <a:ext uri="{FF2B5EF4-FFF2-40B4-BE49-F238E27FC236}">
              <a16:creationId xmlns:a16="http://schemas.microsoft.com/office/drawing/2014/main" id="{00000000-0008-0000-0200-0000BB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48</xdr:row>
      <xdr:rowOff>0</xdr:rowOff>
    </xdr:from>
    <xdr:ext cx="47625" cy="285750"/>
    <xdr:sp macro="" textlink="">
      <xdr:nvSpPr>
        <xdr:cNvPr id="188" name="Shape 3">
          <a:extLst>
            <a:ext uri="{FF2B5EF4-FFF2-40B4-BE49-F238E27FC236}">
              <a16:creationId xmlns:a16="http://schemas.microsoft.com/office/drawing/2014/main" id="{00000000-0008-0000-0200-0000BC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48</xdr:row>
      <xdr:rowOff>0</xdr:rowOff>
    </xdr:from>
    <xdr:ext cx="47625" cy="285750"/>
    <xdr:sp macro="" textlink="">
      <xdr:nvSpPr>
        <xdr:cNvPr id="189" name="Shape 3">
          <a:extLst>
            <a:ext uri="{FF2B5EF4-FFF2-40B4-BE49-F238E27FC236}">
              <a16:creationId xmlns:a16="http://schemas.microsoft.com/office/drawing/2014/main" id="{00000000-0008-0000-0200-0000BD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48</xdr:row>
      <xdr:rowOff>0</xdr:rowOff>
    </xdr:from>
    <xdr:ext cx="47625" cy="285750"/>
    <xdr:sp macro="" textlink="">
      <xdr:nvSpPr>
        <xdr:cNvPr id="190" name="Shape 3">
          <a:extLst>
            <a:ext uri="{FF2B5EF4-FFF2-40B4-BE49-F238E27FC236}">
              <a16:creationId xmlns:a16="http://schemas.microsoft.com/office/drawing/2014/main" id="{00000000-0008-0000-0200-0000BE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48</xdr:row>
      <xdr:rowOff>0</xdr:rowOff>
    </xdr:from>
    <xdr:ext cx="47625" cy="285750"/>
    <xdr:sp macro="" textlink="">
      <xdr:nvSpPr>
        <xdr:cNvPr id="191" name="Shape 3">
          <a:extLst>
            <a:ext uri="{FF2B5EF4-FFF2-40B4-BE49-F238E27FC236}">
              <a16:creationId xmlns:a16="http://schemas.microsoft.com/office/drawing/2014/main" id="{00000000-0008-0000-0200-0000BF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48</xdr:row>
      <xdr:rowOff>0</xdr:rowOff>
    </xdr:from>
    <xdr:ext cx="47625" cy="285750"/>
    <xdr:sp macro="" textlink="">
      <xdr:nvSpPr>
        <xdr:cNvPr id="192" name="Shape 3">
          <a:extLst>
            <a:ext uri="{FF2B5EF4-FFF2-40B4-BE49-F238E27FC236}">
              <a16:creationId xmlns:a16="http://schemas.microsoft.com/office/drawing/2014/main" id="{00000000-0008-0000-0200-0000C0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48</xdr:row>
      <xdr:rowOff>0</xdr:rowOff>
    </xdr:from>
    <xdr:ext cx="47625" cy="285750"/>
    <xdr:sp macro="" textlink="">
      <xdr:nvSpPr>
        <xdr:cNvPr id="193" name="Shape 3">
          <a:extLst>
            <a:ext uri="{FF2B5EF4-FFF2-40B4-BE49-F238E27FC236}">
              <a16:creationId xmlns:a16="http://schemas.microsoft.com/office/drawing/2014/main" id="{00000000-0008-0000-0200-0000C1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48</xdr:row>
      <xdr:rowOff>0</xdr:rowOff>
    </xdr:from>
    <xdr:ext cx="47625" cy="285750"/>
    <xdr:sp macro="" textlink="">
      <xdr:nvSpPr>
        <xdr:cNvPr id="194" name="Shape 3">
          <a:extLst>
            <a:ext uri="{FF2B5EF4-FFF2-40B4-BE49-F238E27FC236}">
              <a16:creationId xmlns:a16="http://schemas.microsoft.com/office/drawing/2014/main" id="{00000000-0008-0000-0200-0000C2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48</xdr:row>
      <xdr:rowOff>0</xdr:rowOff>
    </xdr:from>
    <xdr:ext cx="47625" cy="285750"/>
    <xdr:sp macro="" textlink="">
      <xdr:nvSpPr>
        <xdr:cNvPr id="195" name="Shape 3">
          <a:extLst>
            <a:ext uri="{FF2B5EF4-FFF2-40B4-BE49-F238E27FC236}">
              <a16:creationId xmlns:a16="http://schemas.microsoft.com/office/drawing/2014/main" id="{00000000-0008-0000-0200-0000C3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48</xdr:row>
      <xdr:rowOff>0</xdr:rowOff>
    </xdr:from>
    <xdr:ext cx="47625" cy="285750"/>
    <xdr:sp macro="" textlink="">
      <xdr:nvSpPr>
        <xdr:cNvPr id="196" name="Shape 3">
          <a:extLst>
            <a:ext uri="{FF2B5EF4-FFF2-40B4-BE49-F238E27FC236}">
              <a16:creationId xmlns:a16="http://schemas.microsoft.com/office/drawing/2014/main" id="{00000000-0008-0000-0200-0000C4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48</xdr:row>
      <xdr:rowOff>0</xdr:rowOff>
    </xdr:from>
    <xdr:ext cx="47625" cy="285750"/>
    <xdr:sp macro="" textlink="">
      <xdr:nvSpPr>
        <xdr:cNvPr id="197" name="Shape 3">
          <a:extLst>
            <a:ext uri="{FF2B5EF4-FFF2-40B4-BE49-F238E27FC236}">
              <a16:creationId xmlns:a16="http://schemas.microsoft.com/office/drawing/2014/main" id="{00000000-0008-0000-0200-0000C5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48</xdr:row>
      <xdr:rowOff>0</xdr:rowOff>
    </xdr:from>
    <xdr:ext cx="47625" cy="285750"/>
    <xdr:sp macro="" textlink="">
      <xdr:nvSpPr>
        <xdr:cNvPr id="198" name="Shape 3">
          <a:extLst>
            <a:ext uri="{FF2B5EF4-FFF2-40B4-BE49-F238E27FC236}">
              <a16:creationId xmlns:a16="http://schemas.microsoft.com/office/drawing/2014/main" id="{00000000-0008-0000-0200-0000C6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48</xdr:row>
      <xdr:rowOff>0</xdr:rowOff>
    </xdr:from>
    <xdr:ext cx="47625" cy="285750"/>
    <xdr:sp macro="" textlink="">
      <xdr:nvSpPr>
        <xdr:cNvPr id="199" name="Shape 3">
          <a:extLst>
            <a:ext uri="{FF2B5EF4-FFF2-40B4-BE49-F238E27FC236}">
              <a16:creationId xmlns:a16="http://schemas.microsoft.com/office/drawing/2014/main" id="{00000000-0008-0000-0200-0000C7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48</xdr:row>
      <xdr:rowOff>0</xdr:rowOff>
    </xdr:from>
    <xdr:ext cx="47625" cy="285750"/>
    <xdr:sp macro="" textlink="">
      <xdr:nvSpPr>
        <xdr:cNvPr id="200" name="Shape 3">
          <a:extLst>
            <a:ext uri="{FF2B5EF4-FFF2-40B4-BE49-F238E27FC236}">
              <a16:creationId xmlns:a16="http://schemas.microsoft.com/office/drawing/2014/main" id="{00000000-0008-0000-0200-0000C8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48</xdr:row>
      <xdr:rowOff>0</xdr:rowOff>
    </xdr:from>
    <xdr:ext cx="47625" cy="285750"/>
    <xdr:sp macro="" textlink="">
      <xdr:nvSpPr>
        <xdr:cNvPr id="201" name="Shape 3">
          <a:extLst>
            <a:ext uri="{FF2B5EF4-FFF2-40B4-BE49-F238E27FC236}">
              <a16:creationId xmlns:a16="http://schemas.microsoft.com/office/drawing/2014/main" id="{00000000-0008-0000-0200-0000C9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48</xdr:row>
      <xdr:rowOff>0</xdr:rowOff>
    </xdr:from>
    <xdr:ext cx="47625" cy="285750"/>
    <xdr:sp macro="" textlink="">
      <xdr:nvSpPr>
        <xdr:cNvPr id="202" name="Shape 3">
          <a:extLst>
            <a:ext uri="{FF2B5EF4-FFF2-40B4-BE49-F238E27FC236}">
              <a16:creationId xmlns:a16="http://schemas.microsoft.com/office/drawing/2014/main" id="{00000000-0008-0000-0200-0000CA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48</xdr:row>
      <xdr:rowOff>0</xdr:rowOff>
    </xdr:from>
    <xdr:ext cx="47625" cy="285750"/>
    <xdr:sp macro="" textlink="">
      <xdr:nvSpPr>
        <xdr:cNvPr id="203" name="Shape 3">
          <a:extLst>
            <a:ext uri="{FF2B5EF4-FFF2-40B4-BE49-F238E27FC236}">
              <a16:creationId xmlns:a16="http://schemas.microsoft.com/office/drawing/2014/main" id="{00000000-0008-0000-0200-0000CB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48</xdr:row>
      <xdr:rowOff>0</xdr:rowOff>
    </xdr:from>
    <xdr:ext cx="47625" cy="285750"/>
    <xdr:sp macro="" textlink="">
      <xdr:nvSpPr>
        <xdr:cNvPr id="204" name="Shape 3">
          <a:extLst>
            <a:ext uri="{FF2B5EF4-FFF2-40B4-BE49-F238E27FC236}">
              <a16:creationId xmlns:a16="http://schemas.microsoft.com/office/drawing/2014/main" id="{00000000-0008-0000-0200-0000CC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48</xdr:row>
      <xdr:rowOff>0</xdr:rowOff>
    </xdr:from>
    <xdr:ext cx="47625" cy="285750"/>
    <xdr:sp macro="" textlink="">
      <xdr:nvSpPr>
        <xdr:cNvPr id="205" name="Shape 3">
          <a:extLst>
            <a:ext uri="{FF2B5EF4-FFF2-40B4-BE49-F238E27FC236}">
              <a16:creationId xmlns:a16="http://schemas.microsoft.com/office/drawing/2014/main" id="{00000000-0008-0000-0200-0000CD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48</xdr:row>
      <xdr:rowOff>0</xdr:rowOff>
    </xdr:from>
    <xdr:ext cx="47625" cy="285750"/>
    <xdr:sp macro="" textlink="">
      <xdr:nvSpPr>
        <xdr:cNvPr id="206" name="Shape 3">
          <a:extLst>
            <a:ext uri="{FF2B5EF4-FFF2-40B4-BE49-F238E27FC236}">
              <a16:creationId xmlns:a16="http://schemas.microsoft.com/office/drawing/2014/main" id="{00000000-0008-0000-0200-0000CE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48</xdr:row>
      <xdr:rowOff>0</xdr:rowOff>
    </xdr:from>
    <xdr:ext cx="47625" cy="285750"/>
    <xdr:sp macro="" textlink="">
      <xdr:nvSpPr>
        <xdr:cNvPr id="207" name="Shape 3">
          <a:extLst>
            <a:ext uri="{FF2B5EF4-FFF2-40B4-BE49-F238E27FC236}">
              <a16:creationId xmlns:a16="http://schemas.microsoft.com/office/drawing/2014/main" id="{00000000-0008-0000-0200-0000CF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48</xdr:row>
      <xdr:rowOff>0</xdr:rowOff>
    </xdr:from>
    <xdr:ext cx="47625" cy="285750"/>
    <xdr:sp macro="" textlink="">
      <xdr:nvSpPr>
        <xdr:cNvPr id="208" name="Shape 3">
          <a:extLst>
            <a:ext uri="{FF2B5EF4-FFF2-40B4-BE49-F238E27FC236}">
              <a16:creationId xmlns:a16="http://schemas.microsoft.com/office/drawing/2014/main" id="{00000000-0008-0000-0200-0000D0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48</xdr:row>
      <xdr:rowOff>0</xdr:rowOff>
    </xdr:from>
    <xdr:ext cx="47625" cy="285750"/>
    <xdr:sp macro="" textlink="">
      <xdr:nvSpPr>
        <xdr:cNvPr id="209" name="Shape 3">
          <a:extLst>
            <a:ext uri="{FF2B5EF4-FFF2-40B4-BE49-F238E27FC236}">
              <a16:creationId xmlns:a16="http://schemas.microsoft.com/office/drawing/2014/main" id="{00000000-0008-0000-0200-0000D1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48</xdr:row>
      <xdr:rowOff>0</xdr:rowOff>
    </xdr:from>
    <xdr:ext cx="47625" cy="285750"/>
    <xdr:sp macro="" textlink="">
      <xdr:nvSpPr>
        <xdr:cNvPr id="210" name="Shape 3">
          <a:extLst>
            <a:ext uri="{FF2B5EF4-FFF2-40B4-BE49-F238E27FC236}">
              <a16:creationId xmlns:a16="http://schemas.microsoft.com/office/drawing/2014/main" id="{00000000-0008-0000-0200-0000D2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48</xdr:row>
      <xdr:rowOff>0</xdr:rowOff>
    </xdr:from>
    <xdr:ext cx="47625" cy="285750"/>
    <xdr:sp macro="" textlink="">
      <xdr:nvSpPr>
        <xdr:cNvPr id="211" name="Shape 3">
          <a:extLst>
            <a:ext uri="{FF2B5EF4-FFF2-40B4-BE49-F238E27FC236}">
              <a16:creationId xmlns:a16="http://schemas.microsoft.com/office/drawing/2014/main" id="{00000000-0008-0000-0200-0000D3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48</xdr:row>
      <xdr:rowOff>0</xdr:rowOff>
    </xdr:from>
    <xdr:ext cx="47625" cy="285750"/>
    <xdr:sp macro="" textlink="">
      <xdr:nvSpPr>
        <xdr:cNvPr id="212" name="Shape 3">
          <a:extLst>
            <a:ext uri="{FF2B5EF4-FFF2-40B4-BE49-F238E27FC236}">
              <a16:creationId xmlns:a16="http://schemas.microsoft.com/office/drawing/2014/main" id="{00000000-0008-0000-0200-0000D4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60</xdr:row>
      <xdr:rowOff>0</xdr:rowOff>
    </xdr:from>
    <xdr:ext cx="47625" cy="285750"/>
    <xdr:sp macro="" textlink="">
      <xdr:nvSpPr>
        <xdr:cNvPr id="213" name="Shape 3">
          <a:extLst>
            <a:ext uri="{FF2B5EF4-FFF2-40B4-BE49-F238E27FC236}">
              <a16:creationId xmlns:a16="http://schemas.microsoft.com/office/drawing/2014/main" id="{00000000-0008-0000-0200-0000D5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60</xdr:row>
      <xdr:rowOff>0</xdr:rowOff>
    </xdr:from>
    <xdr:ext cx="47625" cy="285750"/>
    <xdr:sp macro="" textlink="">
      <xdr:nvSpPr>
        <xdr:cNvPr id="214" name="Shape 3">
          <a:extLst>
            <a:ext uri="{FF2B5EF4-FFF2-40B4-BE49-F238E27FC236}">
              <a16:creationId xmlns:a16="http://schemas.microsoft.com/office/drawing/2014/main" id="{00000000-0008-0000-0200-0000D6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51</xdr:row>
      <xdr:rowOff>0</xdr:rowOff>
    </xdr:from>
    <xdr:ext cx="47625" cy="285750"/>
    <xdr:sp macro="" textlink="">
      <xdr:nvSpPr>
        <xdr:cNvPr id="215" name="Shape 3">
          <a:extLst>
            <a:ext uri="{FF2B5EF4-FFF2-40B4-BE49-F238E27FC236}">
              <a16:creationId xmlns:a16="http://schemas.microsoft.com/office/drawing/2014/main" id="{00000000-0008-0000-0200-0000D7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51</xdr:row>
      <xdr:rowOff>0</xdr:rowOff>
    </xdr:from>
    <xdr:ext cx="47625" cy="285750"/>
    <xdr:sp macro="" textlink="">
      <xdr:nvSpPr>
        <xdr:cNvPr id="216" name="Shape 3">
          <a:extLst>
            <a:ext uri="{FF2B5EF4-FFF2-40B4-BE49-F238E27FC236}">
              <a16:creationId xmlns:a16="http://schemas.microsoft.com/office/drawing/2014/main" id="{00000000-0008-0000-0200-0000D8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92</xdr:row>
      <xdr:rowOff>0</xdr:rowOff>
    </xdr:from>
    <xdr:ext cx="47625" cy="285750"/>
    <xdr:sp macro="" textlink="">
      <xdr:nvSpPr>
        <xdr:cNvPr id="217" name="Shape 3">
          <a:extLst>
            <a:ext uri="{FF2B5EF4-FFF2-40B4-BE49-F238E27FC236}">
              <a16:creationId xmlns:a16="http://schemas.microsoft.com/office/drawing/2014/main" id="{00000000-0008-0000-0200-0000D9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92</xdr:row>
      <xdr:rowOff>0</xdr:rowOff>
    </xdr:from>
    <xdr:ext cx="47625" cy="285750"/>
    <xdr:sp macro="" textlink="">
      <xdr:nvSpPr>
        <xdr:cNvPr id="218" name="Shape 3">
          <a:extLst>
            <a:ext uri="{FF2B5EF4-FFF2-40B4-BE49-F238E27FC236}">
              <a16:creationId xmlns:a16="http://schemas.microsoft.com/office/drawing/2014/main" id="{00000000-0008-0000-0200-0000DA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92</xdr:row>
      <xdr:rowOff>0</xdr:rowOff>
    </xdr:from>
    <xdr:ext cx="47625" cy="285750"/>
    <xdr:sp macro="" textlink="">
      <xdr:nvSpPr>
        <xdr:cNvPr id="219" name="Shape 3">
          <a:extLst>
            <a:ext uri="{FF2B5EF4-FFF2-40B4-BE49-F238E27FC236}">
              <a16:creationId xmlns:a16="http://schemas.microsoft.com/office/drawing/2014/main" id="{00000000-0008-0000-0200-0000DB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92</xdr:row>
      <xdr:rowOff>0</xdr:rowOff>
    </xdr:from>
    <xdr:ext cx="47625" cy="285750"/>
    <xdr:sp macro="" textlink="">
      <xdr:nvSpPr>
        <xdr:cNvPr id="220" name="Shape 3">
          <a:extLst>
            <a:ext uri="{FF2B5EF4-FFF2-40B4-BE49-F238E27FC236}">
              <a16:creationId xmlns:a16="http://schemas.microsoft.com/office/drawing/2014/main" id="{00000000-0008-0000-0200-0000DC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93</xdr:row>
      <xdr:rowOff>0</xdr:rowOff>
    </xdr:from>
    <xdr:ext cx="47625" cy="285750"/>
    <xdr:sp macro="" textlink="">
      <xdr:nvSpPr>
        <xdr:cNvPr id="221" name="Shape 3">
          <a:extLst>
            <a:ext uri="{FF2B5EF4-FFF2-40B4-BE49-F238E27FC236}">
              <a16:creationId xmlns:a16="http://schemas.microsoft.com/office/drawing/2014/main" id="{00000000-0008-0000-0200-0000DD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93</xdr:row>
      <xdr:rowOff>0</xdr:rowOff>
    </xdr:from>
    <xdr:ext cx="47625" cy="285750"/>
    <xdr:sp macro="" textlink="">
      <xdr:nvSpPr>
        <xdr:cNvPr id="222" name="Shape 3">
          <a:extLst>
            <a:ext uri="{FF2B5EF4-FFF2-40B4-BE49-F238E27FC236}">
              <a16:creationId xmlns:a16="http://schemas.microsoft.com/office/drawing/2014/main" id="{00000000-0008-0000-0200-0000DE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94</xdr:row>
      <xdr:rowOff>0</xdr:rowOff>
    </xdr:from>
    <xdr:ext cx="47625" cy="285750"/>
    <xdr:sp macro="" textlink="">
      <xdr:nvSpPr>
        <xdr:cNvPr id="223" name="Shape 3">
          <a:extLst>
            <a:ext uri="{FF2B5EF4-FFF2-40B4-BE49-F238E27FC236}">
              <a16:creationId xmlns:a16="http://schemas.microsoft.com/office/drawing/2014/main" id="{00000000-0008-0000-0200-0000DF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94</xdr:row>
      <xdr:rowOff>0</xdr:rowOff>
    </xdr:from>
    <xdr:ext cx="47625" cy="285750"/>
    <xdr:sp macro="" textlink="">
      <xdr:nvSpPr>
        <xdr:cNvPr id="224" name="Shape 3">
          <a:extLst>
            <a:ext uri="{FF2B5EF4-FFF2-40B4-BE49-F238E27FC236}">
              <a16:creationId xmlns:a16="http://schemas.microsoft.com/office/drawing/2014/main" id="{00000000-0008-0000-0200-0000E0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94</xdr:row>
      <xdr:rowOff>0</xdr:rowOff>
    </xdr:from>
    <xdr:ext cx="47625" cy="285750"/>
    <xdr:sp macro="" textlink="">
      <xdr:nvSpPr>
        <xdr:cNvPr id="225" name="Shape 3">
          <a:extLst>
            <a:ext uri="{FF2B5EF4-FFF2-40B4-BE49-F238E27FC236}">
              <a16:creationId xmlns:a16="http://schemas.microsoft.com/office/drawing/2014/main" id="{00000000-0008-0000-0200-0000E1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94</xdr:row>
      <xdr:rowOff>0</xdr:rowOff>
    </xdr:from>
    <xdr:ext cx="47625" cy="285750"/>
    <xdr:sp macro="" textlink="">
      <xdr:nvSpPr>
        <xdr:cNvPr id="226" name="Shape 3">
          <a:extLst>
            <a:ext uri="{FF2B5EF4-FFF2-40B4-BE49-F238E27FC236}">
              <a16:creationId xmlns:a16="http://schemas.microsoft.com/office/drawing/2014/main" id="{00000000-0008-0000-0200-0000E2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95</xdr:row>
      <xdr:rowOff>0</xdr:rowOff>
    </xdr:from>
    <xdr:ext cx="47625" cy="285750"/>
    <xdr:sp macro="" textlink="">
      <xdr:nvSpPr>
        <xdr:cNvPr id="227" name="Shape 3">
          <a:extLst>
            <a:ext uri="{FF2B5EF4-FFF2-40B4-BE49-F238E27FC236}">
              <a16:creationId xmlns:a16="http://schemas.microsoft.com/office/drawing/2014/main" id="{00000000-0008-0000-0200-0000E3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95</xdr:row>
      <xdr:rowOff>0</xdr:rowOff>
    </xdr:from>
    <xdr:ext cx="47625" cy="285750"/>
    <xdr:sp macro="" textlink="">
      <xdr:nvSpPr>
        <xdr:cNvPr id="228" name="Shape 3">
          <a:extLst>
            <a:ext uri="{FF2B5EF4-FFF2-40B4-BE49-F238E27FC236}">
              <a16:creationId xmlns:a16="http://schemas.microsoft.com/office/drawing/2014/main" id="{00000000-0008-0000-0200-0000E4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96</xdr:row>
      <xdr:rowOff>0</xdr:rowOff>
    </xdr:from>
    <xdr:ext cx="47625" cy="285750"/>
    <xdr:sp macro="" textlink="">
      <xdr:nvSpPr>
        <xdr:cNvPr id="229" name="Shape 3">
          <a:extLst>
            <a:ext uri="{FF2B5EF4-FFF2-40B4-BE49-F238E27FC236}">
              <a16:creationId xmlns:a16="http://schemas.microsoft.com/office/drawing/2014/main" id="{00000000-0008-0000-0200-0000E5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96</xdr:row>
      <xdr:rowOff>0</xdr:rowOff>
    </xdr:from>
    <xdr:ext cx="47625" cy="285750"/>
    <xdr:sp macro="" textlink="">
      <xdr:nvSpPr>
        <xdr:cNvPr id="230" name="Shape 3">
          <a:extLst>
            <a:ext uri="{FF2B5EF4-FFF2-40B4-BE49-F238E27FC236}">
              <a16:creationId xmlns:a16="http://schemas.microsoft.com/office/drawing/2014/main" id="{00000000-0008-0000-0200-0000E6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96</xdr:row>
      <xdr:rowOff>0</xdr:rowOff>
    </xdr:from>
    <xdr:ext cx="47625" cy="285750"/>
    <xdr:sp macro="" textlink="">
      <xdr:nvSpPr>
        <xdr:cNvPr id="231" name="Shape 3">
          <a:extLst>
            <a:ext uri="{FF2B5EF4-FFF2-40B4-BE49-F238E27FC236}">
              <a16:creationId xmlns:a16="http://schemas.microsoft.com/office/drawing/2014/main" id="{00000000-0008-0000-0200-0000E7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96</xdr:row>
      <xdr:rowOff>0</xdr:rowOff>
    </xdr:from>
    <xdr:ext cx="47625" cy="285750"/>
    <xdr:sp macro="" textlink="">
      <xdr:nvSpPr>
        <xdr:cNvPr id="232" name="Shape 3">
          <a:extLst>
            <a:ext uri="{FF2B5EF4-FFF2-40B4-BE49-F238E27FC236}">
              <a16:creationId xmlns:a16="http://schemas.microsoft.com/office/drawing/2014/main" id="{00000000-0008-0000-0200-0000E8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97</xdr:row>
      <xdr:rowOff>0</xdr:rowOff>
    </xdr:from>
    <xdr:ext cx="47625" cy="285750"/>
    <xdr:sp macro="" textlink="">
      <xdr:nvSpPr>
        <xdr:cNvPr id="233" name="Shape 3">
          <a:extLst>
            <a:ext uri="{FF2B5EF4-FFF2-40B4-BE49-F238E27FC236}">
              <a16:creationId xmlns:a16="http://schemas.microsoft.com/office/drawing/2014/main" id="{00000000-0008-0000-0200-0000E9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97</xdr:row>
      <xdr:rowOff>0</xdr:rowOff>
    </xdr:from>
    <xdr:ext cx="47625" cy="285750"/>
    <xdr:sp macro="" textlink="">
      <xdr:nvSpPr>
        <xdr:cNvPr id="234" name="Shape 3">
          <a:extLst>
            <a:ext uri="{FF2B5EF4-FFF2-40B4-BE49-F238E27FC236}">
              <a16:creationId xmlns:a16="http://schemas.microsoft.com/office/drawing/2014/main" id="{00000000-0008-0000-0200-0000EA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80</xdr:row>
      <xdr:rowOff>0</xdr:rowOff>
    </xdr:from>
    <xdr:ext cx="47625" cy="285750"/>
    <xdr:sp macro="" textlink="">
      <xdr:nvSpPr>
        <xdr:cNvPr id="235" name="Shape 3">
          <a:extLst>
            <a:ext uri="{FF2B5EF4-FFF2-40B4-BE49-F238E27FC236}">
              <a16:creationId xmlns:a16="http://schemas.microsoft.com/office/drawing/2014/main" id="{00000000-0008-0000-0200-0000EB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80</xdr:row>
      <xdr:rowOff>0</xdr:rowOff>
    </xdr:from>
    <xdr:ext cx="47625" cy="285750"/>
    <xdr:sp macro="" textlink="">
      <xdr:nvSpPr>
        <xdr:cNvPr id="236" name="Shape 3">
          <a:extLst>
            <a:ext uri="{FF2B5EF4-FFF2-40B4-BE49-F238E27FC236}">
              <a16:creationId xmlns:a16="http://schemas.microsoft.com/office/drawing/2014/main" id="{00000000-0008-0000-0200-0000EC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80</xdr:row>
      <xdr:rowOff>0</xdr:rowOff>
    </xdr:from>
    <xdr:ext cx="47625" cy="285750"/>
    <xdr:sp macro="" textlink="">
      <xdr:nvSpPr>
        <xdr:cNvPr id="237" name="Shape 3">
          <a:extLst>
            <a:ext uri="{FF2B5EF4-FFF2-40B4-BE49-F238E27FC236}">
              <a16:creationId xmlns:a16="http://schemas.microsoft.com/office/drawing/2014/main" id="{00000000-0008-0000-0200-0000ED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80</xdr:row>
      <xdr:rowOff>0</xdr:rowOff>
    </xdr:from>
    <xdr:ext cx="47625" cy="285750"/>
    <xdr:sp macro="" textlink="">
      <xdr:nvSpPr>
        <xdr:cNvPr id="238" name="Shape 3">
          <a:extLst>
            <a:ext uri="{FF2B5EF4-FFF2-40B4-BE49-F238E27FC236}">
              <a16:creationId xmlns:a16="http://schemas.microsoft.com/office/drawing/2014/main" id="{00000000-0008-0000-0200-0000EE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80</xdr:row>
      <xdr:rowOff>0</xdr:rowOff>
    </xdr:from>
    <xdr:ext cx="47625" cy="285750"/>
    <xdr:sp macro="" textlink="">
      <xdr:nvSpPr>
        <xdr:cNvPr id="239" name="Shape 3">
          <a:extLst>
            <a:ext uri="{FF2B5EF4-FFF2-40B4-BE49-F238E27FC236}">
              <a16:creationId xmlns:a16="http://schemas.microsoft.com/office/drawing/2014/main" id="{00000000-0008-0000-0200-0000EF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80</xdr:row>
      <xdr:rowOff>0</xdr:rowOff>
    </xdr:from>
    <xdr:ext cx="47625" cy="285750"/>
    <xdr:sp macro="" textlink="">
      <xdr:nvSpPr>
        <xdr:cNvPr id="240" name="Shape 3">
          <a:extLst>
            <a:ext uri="{FF2B5EF4-FFF2-40B4-BE49-F238E27FC236}">
              <a16:creationId xmlns:a16="http://schemas.microsoft.com/office/drawing/2014/main" id="{00000000-0008-0000-0200-0000F0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80</xdr:row>
      <xdr:rowOff>0</xdr:rowOff>
    </xdr:from>
    <xdr:ext cx="47625" cy="285750"/>
    <xdr:sp macro="" textlink="">
      <xdr:nvSpPr>
        <xdr:cNvPr id="241" name="Shape 3">
          <a:extLst>
            <a:ext uri="{FF2B5EF4-FFF2-40B4-BE49-F238E27FC236}">
              <a16:creationId xmlns:a16="http://schemas.microsoft.com/office/drawing/2014/main" id="{00000000-0008-0000-0200-0000F1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80</xdr:row>
      <xdr:rowOff>0</xdr:rowOff>
    </xdr:from>
    <xdr:ext cx="47625" cy="285750"/>
    <xdr:sp macro="" textlink="">
      <xdr:nvSpPr>
        <xdr:cNvPr id="242" name="Shape 3">
          <a:extLst>
            <a:ext uri="{FF2B5EF4-FFF2-40B4-BE49-F238E27FC236}">
              <a16:creationId xmlns:a16="http://schemas.microsoft.com/office/drawing/2014/main" id="{00000000-0008-0000-0200-0000F2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15</xdr:row>
      <xdr:rowOff>0</xdr:rowOff>
    </xdr:from>
    <xdr:ext cx="47625" cy="285750"/>
    <xdr:sp macro="" textlink="">
      <xdr:nvSpPr>
        <xdr:cNvPr id="243" name="Shape 3">
          <a:extLst>
            <a:ext uri="{FF2B5EF4-FFF2-40B4-BE49-F238E27FC236}">
              <a16:creationId xmlns:a16="http://schemas.microsoft.com/office/drawing/2014/main" id="{00000000-0008-0000-0200-0000F3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15</xdr:row>
      <xdr:rowOff>0</xdr:rowOff>
    </xdr:from>
    <xdr:ext cx="47625" cy="285750"/>
    <xdr:sp macro="" textlink="">
      <xdr:nvSpPr>
        <xdr:cNvPr id="244" name="Shape 3">
          <a:extLst>
            <a:ext uri="{FF2B5EF4-FFF2-40B4-BE49-F238E27FC236}">
              <a16:creationId xmlns:a16="http://schemas.microsoft.com/office/drawing/2014/main" id="{00000000-0008-0000-0200-0000F4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15</xdr:row>
      <xdr:rowOff>0</xdr:rowOff>
    </xdr:from>
    <xdr:ext cx="47625" cy="285750"/>
    <xdr:sp macro="" textlink="">
      <xdr:nvSpPr>
        <xdr:cNvPr id="245" name="Shape 3">
          <a:extLst>
            <a:ext uri="{FF2B5EF4-FFF2-40B4-BE49-F238E27FC236}">
              <a16:creationId xmlns:a16="http://schemas.microsoft.com/office/drawing/2014/main" id="{00000000-0008-0000-0200-0000F5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15</xdr:row>
      <xdr:rowOff>0</xdr:rowOff>
    </xdr:from>
    <xdr:ext cx="47625" cy="285750"/>
    <xdr:sp macro="" textlink="">
      <xdr:nvSpPr>
        <xdr:cNvPr id="246" name="Shape 3">
          <a:extLst>
            <a:ext uri="{FF2B5EF4-FFF2-40B4-BE49-F238E27FC236}">
              <a16:creationId xmlns:a16="http://schemas.microsoft.com/office/drawing/2014/main" id="{00000000-0008-0000-0200-0000F6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35</xdr:row>
      <xdr:rowOff>133350</xdr:rowOff>
    </xdr:from>
    <xdr:ext cx="47625" cy="285750"/>
    <xdr:sp macro="" textlink="">
      <xdr:nvSpPr>
        <xdr:cNvPr id="247" name="Shape 3">
          <a:extLst>
            <a:ext uri="{FF2B5EF4-FFF2-40B4-BE49-F238E27FC236}">
              <a16:creationId xmlns:a16="http://schemas.microsoft.com/office/drawing/2014/main" id="{00000000-0008-0000-0200-0000F7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79</xdr:row>
      <xdr:rowOff>0</xdr:rowOff>
    </xdr:from>
    <xdr:ext cx="47625" cy="285750"/>
    <xdr:sp macro="" textlink="">
      <xdr:nvSpPr>
        <xdr:cNvPr id="248" name="Shape 3">
          <a:extLst>
            <a:ext uri="{FF2B5EF4-FFF2-40B4-BE49-F238E27FC236}">
              <a16:creationId xmlns:a16="http://schemas.microsoft.com/office/drawing/2014/main" id="{00000000-0008-0000-0200-0000F8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79</xdr:row>
      <xdr:rowOff>0</xdr:rowOff>
    </xdr:from>
    <xdr:ext cx="47625" cy="285750"/>
    <xdr:sp macro="" textlink="">
      <xdr:nvSpPr>
        <xdr:cNvPr id="249" name="Shape 3">
          <a:extLst>
            <a:ext uri="{FF2B5EF4-FFF2-40B4-BE49-F238E27FC236}">
              <a16:creationId xmlns:a16="http://schemas.microsoft.com/office/drawing/2014/main" id="{00000000-0008-0000-0200-0000F9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48</xdr:row>
      <xdr:rowOff>0</xdr:rowOff>
    </xdr:from>
    <xdr:ext cx="47625" cy="285750"/>
    <xdr:sp macro="" textlink="">
      <xdr:nvSpPr>
        <xdr:cNvPr id="250" name="Shape 3">
          <a:extLst>
            <a:ext uri="{FF2B5EF4-FFF2-40B4-BE49-F238E27FC236}">
              <a16:creationId xmlns:a16="http://schemas.microsoft.com/office/drawing/2014/main" id="{00000000-0008-0000-0200-0000FA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79</xdr:row>
      <xdr:rowOff>0</xdr:rowOff>
    </xdr:from>
    <xdr:ext cx="47625" cy="285750"/>
    <xdr:sp macro="" textlink="">
      <xdr:nvSpPr>
        <xdr:cNvPr id="251" name="Shape 3">
          <a:extLst>
            <a:ext uri="{FF2B5EF4-FFF2-40B4-BE49-F238E27FC236}">
              <a16:creationId xmlns:a16="http://schemas.microsoft.com/office/drawing/2014/main" id="{00000000-0008-0000-0200-0000FB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97</xdr:row>
      <xdr:rowOff>0</xdr:rowOff>
    </xdr:from>
    <xdr:ext cx="47625" cy="285750"/>
    <xdr:sp macro="" textlink="">
      <xdr:nvSpPr>
        <xdr:cNvPr id="252" name="Shape 3">
          <a:extLst>
            <a:ext uri="{FF2B5EF4-FFF2-40B4-BE49-F238E27FC236}">
              <a16:creationId xmlns:a16="http://schemas.microsoft.com/office/drawing/2014/main" id="{00000000-0008-0000-0200-0000FC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15</xdr:row>
      <xdr:rowOff>0</xdr:rowOff>
    </xdr:from>
    <xdr:ext cx="47625" cy="285750"/>
    <xdr:sp macro="" textlink="">
      <xdr:nvSpPr>
        <xdr:cNvPr id="253" name="Shape 3">
          <a:extLst>
            <a:ext uri="{FF2B5EF4-FFF2-40B4-BE49-F238E27FC236}">
              <a16:creationId xmlns:a16="http://schemas.microsoft.com/office/drawing/2014/main" id="{00000000-0008-0000-0200-0000FD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15</xdr:row>
      <xdr:rowOff>0</xdr:rowOff>
    </xdr:from>
    <xdr:ext cx="47625" cy="285750"/>
    <xdr:sp macro="" textlink="">
      <xdr:nvSpPr>
        <xdr:cNvPr id="254" name="Shape 3">
          <a:extLst>
            <a:ext uri="{FF2B5EF4-FFF2-40B4-BE49-F238E27FC236}">
              <a16:creationId xmlns:a16="http://schemas.microsoft.com/office/drawing/2014/main" id="{00000000-0008-0000-0200-0000FE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15</xdr:row>
      <xdr:rowOff>0</xdr:rowOff>
    </xdr:from>
    <xdr:ext cx="47625" cy="285750"/>
    <xdr:sp macro="" textlink="">
      <xdr:nvSpPr>
        <xdr:cNvPr id="255" name="Shape 3">
          <a:extLst>
            <a:ext uri="{FF2B5EF4-FFF2-40B4-BE49-F238E27FC236}">
              <a16:creationId xmlns:a16="http://schemas.microsoft.com/office/drawing/2014/main" id="{00000000-0008-0000-0200-0000FF00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15</xdr:row>
      <xdr:rowOff>0</xdr:rowOff>
    </xdr:from>
    <xdr:ext cx="47625" cy="285750"/>
    <xdr:sp macro="" textlink="">
      <xdr:nvSpPr>
        <xdr:cNvPr id="256" name="Shape 3">
          <a:extLst>
            <a:ext uri="{FF2B5EF4-FFF2-40B4-BE49-F238E27FC236}">
              <a16:creationId xmlns:a16="http://schemas.microsoft.com/office/drawing/2014/main" id="{00000000-0008-0000-0200-000000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35</xdr:row>
      <xdr:rowOff>133350</xdr:rowOff>
    </xdr:from>
    <xdr:ext cx="47625" cy="285750"/>
    <xdr:sp macro="" textlink="">
      <xdr:nvSpPr>
        <xdr:cNvPr id="257" name="Shape 3">
          <a:extLst>
            <a:ext uri="{FF2B5EF4-FFF2-40B4-BE49-F238E27FC236}">
              <a16:creationId xmlns:a16="http://schemas.microsoft.com/office/drawing/2014/main" id="{00000000-0008-0000-0200-000001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79</xdr:row>
      <xdr:rowOff>0</xdr:rowOff>
    </xdr:from>
    <xdr:ext cx="47625" cy="285750"/>
    <xdr:sp macro="" textlink="">
      <xdr:nvSpPr>
        <xdr:cNvPr id="258" name="Shape 3">
          <a:extLst>
            <a:ext uri="{FF2B5EF4-FFF2-40B4-BE49-F238E27FC236}">
              <a16:creationId xmlns:a16="http://schemas.microsoft.com/office/drawing/2014/main" id="{00000000-0008-0000-0200-000002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79</xdr:row>
      <xdr:rowOff>0</xdr:rowOff>
    </xdr:from>
    <xdr:ext cx="47625" cy="285750"/>
    <xdr:sp macro="" textlink="">
      <xdr:nvSpPr>
        <xdr:cNvPr id="259" name="Shape 3">
          <a:extLst>
            <a:ext uri="{FF2B5EF4-FFF2-40B4-BE49-F238E27FC236}">
              <a16:creationId xmlns:a16="http://schemas.microsoft.com/office/drawing/2014/main" id="{00000000-0008-0000-0200-000003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48</xdr:row>
      <xdr:rowOff>0</xdr:rowOff>
    </xdr:from>
    <xdr:ext cx="47625" cy="285750"/>
    <xdr:sp macro="" textlink="">
      <xdr:nvSpPr>
        <xdr:cNvPr id="260" name="Shape 3">
          <a:extLst>
            <a:ext uri="{FF2B5EF4-FFF2-40B4-BE49-F238E27FC236}">
              <a16:creationId xmlns:a16="http://schemas.microsoft.com/office/drawing/2014/main" id="{00000000-0008-0000-0200-000004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79</xdr:row>
      <xdr:rowOff>0</xdr:rowOff>
    </xdr:from>
    <xdr:ext cx="47625" cy="285750"/>
    <xdr:sp macro="" textlink="">
      <xdr:nvSpPr>
        <xdr:cNvPr id="261" name="Shape 3">
          <a:extLst>
            <a:ext uri="{FF2B5EF4-FFF2-40B4-BE49-F238E27FC236}">
              <a16:creationId xmlns:a16="http://schemas.microsoft.com/office/drawing/2014/main" id="{00000000-0008-0000-0200-000005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97</xdr:row>
      <xdr:rowOff>0</xdr:rowOff>
    </xdr:from>
    <xdr:ext cx="47625" cy="285750"/>
    <xdr:sp macro="" textlink="">
      <xdr:nvSpPr>
        <xdr:cNvPr id="262" name="Shape 3">
          <a:extLst>
            <a:ext uri="{FF2B5EF4-FFF2-40B4-BE49-F238E27FC236}">
              <a16:creationId xmlns:a16="http://schemas.microsoft.com/office/drawing/2014/main" id="{00000000-0008-0000-0200-000006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60</xdr:row>
      <xdr:rowOff>0</xdr:rowOff>
    </xdr:from>
    <xdr:ext cx="47625" cy="285750"/>
    <xdr:sp macro="" textlink="">
      <xdr:nvSpPr>
        <xdr:cNvPr id="263" name="Shape 3">
          <a:extLst>
            <a:ext uri="{FF2B5EF4-FFF2-40B4-BE49-F238E27FC236}">
              <a16:creationId xmlns:a16="http://schemas.microsoft.com/office/drawing/2014/main" id="{00000000-0008-0000-0200-000007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51</xdr:row>
      <xdr:rowOff>0</xdr:rowOff>
    </xdr:from>
    <xdr:ext cx="47625" cy="285750"/>
    <xdr:sp macro="" textlink="">
      <xdr:nvSpPr>
        <xdr:cNvPr id="264" name="Shape 3">
          <a:extLst>
            <a:ext uri="{FF2B5EF4-FFF2-40B4-BE49-F238E27FC236}">
              <a16:creationId xmlns:a16="http://schemas.microsoft.com/office/drawing/2014/main" id="{00000000-0008-0000-0200-000008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51</xdr:row>
      <xdr:rowOff>0</xdr:rowOff>
    </xdr:from>
    <xdr:ext cx="47625" cy="285750"/>
    <xdr:sp macro="" textlink="">
      <xdr:nvSpPr>
        <xdr:cNvPr id="265" name="Shape 3">
          <a:extLst>
            <a:ext uri="{FF2B5EF4-FFF2-40B4-BE49-F238E27FC236}">
              <a16:creationId xmlns:a16="http://schemas.microsoft.com/office/drawing/2014/main" id="{00000000-0008-0000-0200-000009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92</xdr:row>
      <xdr:rowOff>0</xdr:rowOff>
    </xdr:from>
    <xdr:ext cx="47625" cy="285750"/>
    <xdr:sp macro="" textlink="">
      <xdr:nvSpPr>
        <xdr:cNvPr id="266" name="Shape 3">
          <a:extLst>
            <a:ext uri="{FF2B5EF4-FFF2-40B4-BE49-F238E27FC236}">
              <a16:creationId xmlns:a16="http://schemas.microsoft.com/office/drawing/2014/main" id="{00000000-0008-0000-0200-00000A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92</xdr:row>
      <xdr:rowOff>0</xdr:rowOff>
    </xdr:from>
    <xdr:ext cx="47625" cy="285750"/>
    <xdr:sp macro="" textlink="">
      <xdr:nvSpPr>
        <xdr:cNvPr id="267" name="Shape 3">
          <a:extLst>
            <a:ext uri="{FF2B5EF4-FFF2-40B4-BE49-F238E27FC236}">
              <a16:creationId xmlns:a16="http://schemas.microsoft.com/office/drawing/2014/main" id="{00000000-0008-0000-0200-00000B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94</xdr:row>
      <xdr:rowOff>0</xdr:rowOff>
    </xdr:from>
    <xdr:ext cx="47625" cy="285750"/>
    <xdr:sp macro="" textlink="">
      <xdr:nvSpPr>
        <xdr:cNvPr id="268" name="Shape 3">
          <a:extLst>
            <a:ext uri="{FF2B5EF4-FFF2-40B4-BE49-F238E27FC236}">
              <a16:creationId xmlns:a16="http://schemas.microsoft.com/office/drawing/2014/main" id="{00000000-0008-0000-0200-00000C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94</xdr:row>
      <xdr:rowOff>0</xdr:rowOff>
    </xdr:from>
    <xdr:ext cx="47625" cy="285750"/>
    <xdr:sp macro="" textlink="">
      <xdr:nvSpPr>
        <xdr:cNvPr id="269" name="Shape 3">
          <a:extLst>
            <a:ext uri="{FF2B5EF4-FFF2-40B4-BE49-F238E27FC236}">
              <a16:creationId xmlns:a16="http://schemas.microsoft.com/office/drawing/2014/main" id="{00000000-0008-0000-0200-00000D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96</xdr:row>
      <xdr:rowOff>0</xdr:rowOff>
    </xdr:from>
    <xdr:ext cx="47625" cy="285750"/>
    <xdr:sp macro="" textlink="">
      <xdr:nvSpPr>
        <xdr:cNvPr id="270" name="Shape 3">
          <a:extLst>
            <a:ext uri="{FF2B5EF4-FFF2-40B4-BE49-F238E27FC236}">
              <a16:creationId xmlns:a16="http://schemas.microsoft.com/office/drawing/2014/main" id="{00000000-0008-0000-0200-00000E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96</xdr:row>
      <xdr:rowOff>0</xdr:rowOff>
    </xdr:from>
    <xdr:ext cx="47625" cy="285750"/>
    <xdr:sp macro="" textlink="">
      <xdr:nvSpPr>
        <xdr:cNvPr id="271" name="Shape 3">
          <a:extLst>
            <a:ext uri="{FF2B5EF4-FFF2-40B4-BE49-F238E27FC236}">
              <a16:creationId xmlns:a16="http://schemas.microsoft.com/office/drawing/2014/main" id="{00000000-0008-0000-0200-00000F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11</xdr:row>
      <xdr:rowOff>0</xdr:rowOff>
    </xdr:from>
    <xdr:ext cx="47625" cy="285750"/>
    <xdr:sp macro="" textlink="">
      <xdr:nvSpPr>
        <xdr:cNvPr id="272" name="Shape 3">
          <a:extLst>
            <a:ext uri="{FF2B5EF4-FFF2-40B4-BE49-F238E27FC236}">
              <a16:creationId xmlns:a16="http://schemas.microsoft.com/office/drawing/2014/main" id="{00000000-0008-0000-0200-000010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11</xdr:row>
      <xdr:rowOff>0</xdr:rowOff>
    </xdr:from>
    <xdr:ext cx="47625" cy="285750"/>
    <xdr:sp macro="" textlink="">
      <xdr:nvSpPr>
        <xdr:cNvPr id="273" name="Shape 3">
          <a:extLst>
            <a:ext uri="{FF2B5EF4-FFF2-40B4-BE49-F238E27FC236}">
              <a16:creationId xmlns:a16="http://schemas.microsoft.com/office/drawing/2014/main" id="{00000000-0008-0000-0200-000011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11</xdr:row>
      <xdr:rowOff>0</xdr:rowOff>
    </xdr:from>
    <xdr:ext cx="47625" cy="285750"/>
    <xdr:sp macro="" textlink="">
      <xdr:nvSpPr>
        <xdr:cNvPr id="274" name="Shape 3">
          <a:extLst>
            <a:ext uri="{FF2B5EF4-FFF2-40B4-BE49-F238E27FC236}">
              <a16:creationId xmlns:a16="http://schemas.microsoft.com/office/drawing/2014/main" id="{00000000-0008-0000-0200-000012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11</xdr:row>
      <xdr:rowOff>0</xdr:rowOff>
    </xdr:from>
    <xdr:ext cx="47625" cy="285750"/>
    <xdr:sp macro="" textlink="">
      <xdr:nvSpPr>
        <xdr:cNvPr id="275" name="Shape 3">
          <a:extLst>
            <a:ext uri="{FF2B5EF4-FFF2-40B4-BE49-F238E27FC236}">
              <a16:creationId xmlns:a16="http://schemas.microsoft.com/office/drawing/2014/main" id="{00000000-0008-0000-0200-000013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31</xdr:row>
      <xdr:rowOff>0</xdr:rowOff>
    </xdr:from>
    <xdr:ext cx="47625" cy="285750"/>
    <xdr:sp macro="" textlink="">
      <xdr:nvSpPr>
        <xdr:cNvPr id="276" name="Shape 3">
          <a:extLst>
            <a:ext uri="{FF2B5EF4-FFF2-40B4-BE49-F238E27FC236}">
              <a16:creationId xmlns:a16="http://schemas.microsoft.com/office/drawing/2014/main" id="{00000000-0008-0000-0200-000014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56</xdr:row>
      <xdr:rowOff>0</xdr:rowOff>
    </xdr:from>
    <xdr:ext cx="47625" cy="285750"/>
    <xdr:sp macro="" textlink="">
      <xdr:nvSpPr>
        <xdr:cNvPr id="277" name="Shape 3">
          <a:extLst>
            <a:ext uri="{FF2B5EF4-FFF2-40B4-BE49-F238E27FC236}">
              <a16:creationId xmlns:a16="http://schemas.microsoft.com/office/drawing/2014/main" id="{00000000-0008-0000-0200-000015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50</xdr:row>
      <xdr:rowOff>133350</xdr:rowOff>
    </xdr:from>
    <xdr:ext cx="47625" cy="285750"/>
    <xdr:sp macro="" textlink="">
      <xdr:nvSpPr>
        <xdr:cNvPr id="278" name="Shape 3">
          <a:extLst>
            <a:ext uri="{FF2B5EF4-FFF2-40B4-BE49-F238E27FC236}">
              <a16:creationId xmlns:a16="http://schemas.microsoft.com/office/drawing/2014/main" id="{00000000-0008-0000-0200-000016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11</xdr:row>
      <xdr:rowOff>0</xdr:rowOff>
    </xdr:from>
    <xdr:ext cx="47625" cy="285750"/>
    <xdr:sp macro="" textlink="">
      <xdr:nvSpPr>
        <xdr:cNvPr id="279" name="Shape 3">
          <a:extLst>
            <a:ext uri="{FF2B5EF4-FFF2-40B4-BE49-F238E27FC236}">
              <a16:creationId xmlns:a16="http://schemas.microsoft.com/office/drawing/2014/main" id="{00000000-0008-0000-0200-000017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11</xdr:row>
      <xdr:rowOff>0</xdr:rowOff>
    </xdr:from>
    <xdr:ext cx="47625" cy="285750"/>
    <xdr:sp macro="" textlink="">
      <xdr:nvSpPr>
        <xdr:cNvPr id="280" name="Shape 3">
          <a:extLst>
            <a:ext uri="{FF2B5EF4-FFF2-40B4-BE49-F238E27FC236}">
              <a16:creationId xmlns:a16="http://schemas.microsoft.com/office/drawing/2014/main" id="{00000000-0008-0000-0200-000018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11</xdr:row>
      <xdr:rowOff>0</xdr:rowOff>
    </xdr:from>
    <xdr:ext cx="47625" cy="285750"/>
    <xdr:sp macro="" textlink="">
      <xdr:nvSpPr>
        <xdr:cNvPr id="281" name="Shape 3">
          <a:extLst>
            <a:ext uri="{FF2B5EF4-FFF2-40B4-BE49-F238E27FC236}">
              <a16:creationId xmlns:a16="http://schemas.microsoft.com/office/drawing/2014/main" id="{00000000-0008-0000-0200-000019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11</xdr:row>
      <xdr:rowOff>0</xdr:rowOff>
    </xdr:from>
    <xdr:ext cx="47625" cy="285750"/>
    <xdr:sp macro="" textlink="">
      <xdr:nvSpPr>
        <xdr:cNvPr id="282" name="Shape 3">
          <a:extLst>
            <a:ext uri="{FF2B5EF4-FFF2-40B4-BE49-F238E27FC236}">
              <a16:creationId xmlns:a16="http://schemas.microsoft.com/office/drawing/2014/main" id="{00000000-0008-0000-0200-00001A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31</xdr:row>
      <xdr:rowOff>0</xdr:rowOff>
    </xdr:from>
    <xdr:ext cx="47625" cy="285750"/>
    <xdr:sp macro="" textlink="">
      <xdr:nvSpPr>
        <xdr:cNvPr id="283" name="Shape 3">
          <a:extLst>
            <a:ext uri="{FF2B5EF4-FFF2-40B4-BE49-F238E27FC236}">
              <a16:creationId xmlns:a16="http://schemas.microsoft.com/office/drawing/2014/main" id="{00000000-0008-0000-0200-00001B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56</xdr:row>
      <xdr:rowOff>0</xdr:rowOff>
    </xdr:from>
    <xdr:ext cx="47625" cy="285750"/>
    <xdr:sp macro="" textlink="">
      <xdr:nvSpPr>
        <xdr:cNvPr id="284" name="Shape 3">
          <a:extLst>
            <a:ext uri="{FF2B5EF4-FFF2-40B4-BE49-F238E27FC236}">
              <a16:creationId xmlns:a16="http://schemas.microsoft.com/office/drawing/2014/main" id="{00000000-0008-0000-0200-00001C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50</xdr:row>
      <xdr:rowOff>133350</xdr:rowOff>
    </xdr:from>
    <xdr:ext cx="47625" cy="285750"/>
    <xdr:sp macro="" textlink="">
      <xdr:nvSpPr>
        <xdr:cNvPr id="285" name="Shape 3">
          <a:extLst>
            <a:ext uri="{FF2B5EF4-FFF2-40B4-BE49-F238E27FC236}">
              <a16:creationId xmlns:a16="http://schemas.microsoft.com/office/drawing/2014/main" id="{00000000-0008-0000-0200-00001D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35</xdr:row>
      <xdr:rowOff>133350</xdr:rowOff>
    </xdr:from>
    <xdr:ext cx="47625" cy="285750"/>
    <xdr:sp macro="" textlink="">
      <xdr:nvSpPr>
        <xdr:cNvPr id="286" name="Shape 3">
          <a:extLst>
            <a:ext uri="{FF2B5EF4-FFF2-40B4-BE49-F238E27FC236}">
              <a16:creationId xmlns:a16="http://schemas.microsoft.com/office/drawing/2014/main" id="{00000000-0008-0000-0200-00001E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35</xdr:row>
      <xdr:rowOff>133350</xdr:rowOff>
    </xdr:from>
    <xdr:ext cx="47625" cy="285750"/>
    <xdr:sp macro="" textlink="">
      <xdr:nvSpPr>
        <xdr:cNvPr id="287" name="Shape 3">
          <a:extLst>
            <a:ext uri="{FF2B5EF4-FFF2-40B4-BE49-F238E27FC236}">
              <a16:creationId xmlns:a16="http://schemas.microsoft.com/office/drawing/2014/main" id="{00000000-0008-0000-0200-00001F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53</xdr:row>
      <xdr:rowOff>133350</xdr:rowOff>
    </xdr:from>
    <xdr:ext cx="47625" cy="285750"/>
    <xdr:sp macro="" textlink="">
      <xdr:nvSpPr>
        <xdr:cNvPr id="288" name="Shape 3">
          <a:extLst>
            <a:ext uri="{FF2B5EF4-FFF2-40B4-BE49-F238E27FC236}">
              <a16:creationId xmlns:a16="http://schemas.microsoft.com/office/drawing/2014/main" id="{00000000-0008-0000-0200-000020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75</xdr:row>
      <xdr:rowOff>0</xdr:rowOff>
    </xdr:from>
    <xdr:ext cx="47625" cy="285750"/>
    <xdr:sp macro="" textlink="">
      <xdr:nvSpPr>
        <xdr:cNvPr id="289" name="Shape 3">
          <a:extLst>
            <a:ext uri="{FF2B5EF4-FFF2-40B4-BE49-F238E27FC236}">
              <a16:creationId xmlns:a16="http://schemas.microsoft.com/office/drawing/2014/main" id="{00000000-0008-0000-0200-000021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75</xdr:row>
      <xdr:rowOff>0</xdr:rowOff>
    </xdr:from>
    <xdr:ext cx="47625" cy="285750"/>
    <xdr:sp macro="" textlink="">
      <xdr:nvSpPr>
        <xdr:cNvPr id="290" name="Shape 3">
          <a:extLst>
            <a:ext uri="{FF2B5EF4-FFF2-40B4-BE49-F238E27FC236}">
              <a16:creationId xmlns:a16="http://schemas.microsoft.com/office/drawing/2014/main" id="{00000000-0008-0000-0200-000022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79</xdr:row>
      <xdr:rowOff>0</xdr:rowOff>
    </xdr:from>
    <xdr:ext cx="47625" cy="285750"/>
    <xdr:sp macro="" textlink="">
      <xdr:nvSpPr>
        <xdr:cNvPr id="291" name="Shape 3">
          <a:extLst>
            <a:ext uri="{FF2B5EF4-FFF2-40B4-BE49-F238E27FC236}">
              <a16:creationId xmlns:a16="http://schemas.microsoft.com/office/drawing/2014/main" id="{00000000-0008-0000-0200-000023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79</xdr:row>
      <xdr:rowOff>0</xdr:rowOff>
    </xdr:from>
    <xdr:ext cx="47625" cy="285750"/>
    <xdr:sp macro="" textlink="">
      <xdr:nvSpPr>
        <xdr:cNvPr id="292" name="Shape 3">
          <a:extLst>
            <a:ext uri="{FF2B5EF4-FFF2-40B4-BE49-F238E27FC236}">
              <a16:creationId xmlns:a16="http://schemas.microsoft.com/office/drawing/2014/main" id="{00000000-0008-0000-0200-000024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31</xdr:row>
      <xdr:rowOff>0</xdr:rowOff>
    </xdr:from>
    <xdr:ext cx="47625" cy="285750"/>
    <xdr:sp macro="" textlink="">
      <xdr:nvSpPr>
        <xdr:cNvPr id="293" name="Shape 3">
          <a:extLst>
            <a:ext uri="{FF2B5EF4-FFF2-40B4-BE49-F238E27FC236}">
              <a16:creationId xmlns:a16="http://schemas.microsoft.com/office/drawing/2014/main" id="{00000000-0008-0000-0200-000025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31</xdr:row>
      <xdr:rowOff>0</xdr:rowOff>
    </xdr:from>
    <xdr:ext cx="47625" cy="285750"/>
    <xdr:sp macro="" textlink="">
      <xdr:nvSpPr>
        <xdr:cNvPr id="294" name="Shape 3">
          <a:extLst>
            <a:ext uri="{FF2B5EF4-FFF2-40B4-BE49-F238E27FC236}">
              <a16:creationId xmlns:a16="http://schemas.microsoft.com/office/drawing/2014/main" id="{00000000-0008-0000-0200-000026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31</xdr:row>
      <xdr:rowOff>0</xdr:rowOff>
    </xdr:from>
    <xdr:ext cx="47625" cy="285750"/>
    <xdr:sp macro="" textlink="">
      <xdr:nvSpPr>
        <xdr:cNvPr id="295" name="Shape 3">
          <a:extLst>
            <a:ext uri="{FF2B5EF4-FFF2-40B4-BE49-F238E27FC236}">
              <a16:creationId xmlns:a16="http://schemas.microsoft.com/office/drawing/2014/main" id="{00000000-0008-0000-0200-000027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31</xdr:row>
      <xdr:rowOff>0</xdr:rowOff>
    </xdr:from>
    <xdr:ext cx="47625" cy="285750"/>
    <xdr:sp macro="" textlink="">
      <xdr:nvSpPr>
        <xdr:cNvPr id="296" name="Shape 3">
          <a:extLst>
            <a:ext uri="{FF2B5EF4-FFF2-40B4-BE49-F238E27FC236}">
              <a16:creationId xmlns:a16="http://schemas.microsoft.com/office/drawing/2014/main" id="{00000000-0008-0000-0200-000028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31</xdr:row>
      <xdr:rowOff>0</xdr:rowOff>
    </xdr:from>
    <xdr:ext cx="47625" cy="285750"/>
    <xdr:sp macro="" textlink="">
      <xdr:nvSpPr>
        <xdr:cNvPr id="297" name="Shape 3">
          <a:extLst>
            <a:ext uri="{FF2B5EF4-FFF2-40B4-BE49-F238E27FC236}">
              <a16:creationId xmlns:a16="http://schemas.microsoft.com/office/drawing/2014/main" id="{00000000-0008-0000-0200-000029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31</xdr:row>
      <xdr:rowOff>0</xdr:rowOff>
    </xdr:from>
    <xdr:ext cx="47625" cy="285750"/>
    <xdr:sp macro="" textlink="">
      <xdr:nvSpPr>
        <xdr:cNvPr id="298" name="Shape 3">
          <a:extLst>
            <a:ext uri="{FF2B5EF4-FFF2-40B4-BE49-F238E27FC236}">
              <a16:creationId xmlns:a16="http://schemas.microsoft.com/office/drawing/2014/main" id="{00000000-0008-0000-0200-00002A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31</xdr:row>
      <xdr:rowOff>0</xdr:rowOff>
    </xdr:from>
    <xdr:ext cx="47625" cy="285750"/>
    <xdr:sp macro="" textlink="">
      <xdr:nvSpPr>
        <xdr:cNvPr id="299" name="Shape 3">
          <a:extLst>
            <a:ext uri="{FF2B5EF4-FFF2-40B4-BE49-F238E27FC236}">
              <a16:creationId xmlns:a16="http://schemas.microsoft.com/office/drawing/2014/main" id="{00000000-0008-0000-0200-00002B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31</xdr:row>
      <xdr:rowOff>0</xdr:rowOff>
    </xdr:from>
    <xdr:ext cx="47625" cy="285750"/>
    <xdr:sp macro="" textlink="">
      <xdr:nvSpPr>
        <xdr:cNvPr id="300" name="Shape 3">
          <a:extLst>
            <a:ext uri="{FF2B5EF4-FFF2-40B4-BE49-F238E27FC236}">
              <a16:creationId xmlns:a16="http://schemas.microsoft.com/office/drawing/2014/main" id="{00000000-0008-0000-0200-00002C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31</xdr:row>
      <xdr:rowOff>0</xdr:rowOff>
    </xdr:from>
    <xdr:ext cx="47625" cy="285750"/>
    <xdr:sp macro="" textlink="">
      <xdr:nvSpPr>
        <xdr:cNvPr id="301" name="Shape 3">
          <a:extLst>
            <a:ext uri="{FF2B5EF4-FFF2-40B4-BE49-F238E27FC236}">
              <a16:creationId xmlns:a16="http://schemas.microsoft.com/office/drawing/2014/main" id="{00000000-0008-0000-0200-00002D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31</xdr:row>
      <xdr:rowOff>0</xdr:rowOff>
    </xdr:from>
    <xdr:ext cx="47625" cy="285750"/>
    <xdr:sp macro="" textlink="">
      <xdr:nvSpPr>
        <xdr:cNvPr id="302" name="Shape 3">
          <a:extLst>
            <a:ext uri="{FF2B5EF4-FFF2-40B4-BE49-F238E27FC236}">
              <a16:creationId xmlns:a16="http://schemas.microsoft.com/office/drawing/2014/main" id="{00000000-0008-0000-0200-00002E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31</xdr:row>
      <xdr:rowOff>0</xdr:rowOff>
    </xdr:from>
    <xdr:ext cx="47625" cy="285750"/>
    <xdr:sp macro="" textlink="">
      <xdr:nvSpPr>
        <xdr:cNvPr id="303" name="Shape 3">
          <a:extLst>
            <a:ext uri="{FF2B5EF4-FFF2-40B4-BE49-F238E27FC236}">
              <a16:creationId xmlns:a16="http://schemas.microsoft.com/office/drawing/2014/main" id="{00000000-0008-0000-0200-00002F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31</xdr:row>
      <xdr:rowOff>0</xdr:rowOff>
    </xdr:from>
    <xdr:ext cx="47625" cy="285750"/>
    <xdr:sp macro="" textlink="">
      <xdr:nvSpPr>
        <xdr:cNvPr id="304" name="Shape 3">
          <a:extLst>
            <a:ext uri="{FF2B5EF4-FFF2-40B4-BE49-F238E27FC236}">
              <a16:creationId xmlns:a16="http://schemas.microsoft.com/office/drawing/2014/main" id="{00000000-0008-0000-0200-000030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31</xdr:row>
      <xdr:rowOff>0</xdr:rowOff>
    </xdr:from>
    <xdr:ext cx="47625" cy="285750"/>
    <xdr:sp macro="" textlink="">
      <xdr:nvSpPr>
        <xdr:cNvPr id="305" name="Shape 3">
          <a:extLst>
            <a:ext uri="{FF2B5EF4-FFF2-40B4-BE49-F238E27FC236}">
              <a16:creationId xmlns:a16="http://schemas.microsoft.com/office/drawing/2014/main" id="{00000000-0008-0000-0200-000031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31</xdr:row>
      <xdr:rowOff>0</xdr:rowOff>
    </xdr:from>
    <xdr:ext cx="47625" cy="285750"/>
    <xdr:sp macro="" textlink="">
      <xdr:nvSpPr>
        <xdr:cNvPr id="306" name="Shape 3">
          <a:extLst>
            <a:ext uri="{FF2B5EF4-FFF2-40B4-BE49-F238E27FC236}">
              <a16:creationId xmlns:a16="http://schemas.microsoft.com/office/drawing/2014/main" id="{00000000-0008-0000-0200-000032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31</xdr:row>
      <xdr:rowOff>0</xdr:rowOff>
    </xdr:from>
    <xdr:ext cx="47625" cy="285750"/>
    <xdr:sp macro="" textlink="">
      <xdr:nvSpPr>
        <xdr:cNvPr id="307" name="Shape 3">
          <a:extLst>
            <a:ext uri="{FF2B5EF4-FFF2-40B4-BE49-F238E27FC236}">
              <a16:creationId xmlns:a16="http://schemas.microsoft.com/office/drawing/2014/main" id="{00000000-0008-0000-0200-000033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31</xdr:row>
      <xdr:rowOff>0</xdr:rowOff>
    </xdr:from>
    <xdr:ext cx="47625" cy="285750"/>
    <xdr:sp macro="" textlink="">
      <xdr:nvSpPr>
        <xdr:cNvPr id="308" name="Shape 3">
          <a:extLst>
            <a:ext uri="{FF2B5EF4-FFF2-40B4-BE49-F238E27FC236}">
              <a16:creationId xmlns:a16="http://schemas.microsoft.com/office/drawing/2014/main" id="{00000000-0008-0000-0200-000034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31</xdr:row>
      <xdr:rowOff>0</xdr:rowOff>
    </xdr:from>
    <xdr:ext cx="47625" cy="285750"/>
    <xdr:sp macro="" textlink="">
      <xdr:nvSpPr>
        <xdr:cNvPr id="309" name="Shape 3">
          <a:extLst>
            <a:ext uri="{FF2B5EF4-FFF2-40B4-BE49-F238E27FC236}">
              <a16:creationId xmlns:a16="http://schemas.microsoft.com/office/drawing/2014/main" id="{00000000-0008-0000-0200-000035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31</xdr:row>
      <xdr:rowOff>0</xdr:rowOff>
    </xdr:from>
    <xdr:ext cx="47625" cy="285750"/>
    <xdr:sp macro="" textlink="">
      <xdr:nvSpPr>
        <xdr:cNvPr id="310" name="Shape 3">
          <a:extLst>
            <a:ext uri="{FF2B5EF4-FFF2-40B4-BE49-F238E27FC236}">
              <a16:creationId xmlns:a16="http://schemas.microsoft.com/office/drawing/2014/main" id="{00000000-0008-0000-0200-000036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31</xdr:row>
      <xdr:rowOff>0</xdr:rowOff>
    </xdr:from>
    <xdr:ext cx="47625" cy="285750"/>
    <xdr:sp macro="" textlink="">
      <xdr:nvSpPr>
        <xdr:cNvPr id="311" name="Shape 3">
          <a:extLst>
            <a:ext uri="{FF2B5EF4-FFF2-40B4-BE49-F238E27FC236}">
              <a16:creationId xmlns:a16="http://schemas.microsoft.com/office/drawing/2014/main" id="{00000000-0008-0000-0200-000037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31</xdr:row>
      <xdr:rowOff>0</xdr:rowOff>
    </xdr:from>
    <xdr:ext cx="47625" cy="285750"/>
    <xdr:sp macro="" textlink="">
      <xdr:nvSpPr>
        <xdr:cNvPr id="312" name="Shape 3">
          <a:extLst>
            <a:ext uri="{FF2B5EF4-FFF2-40B4-BE49-F238E27FC236}">
              <a16:creationId xmlns:a16="http://schemas.microsoft.com/office/drawing/2014/main" id="{00000000-0008-0000-0200-000038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31</xdr:row>
      <xdr:rowOff>0</xdr:rowOff>
    </xdr:from>
    <xdr:ext cx="47625" cy="285750"/>
    <xdr:sp macro="" textlink="">
      <xdr:nvSpPr>
        <xdr:cNvPr id="313" name="Shape 3">
          <a:extLst>
            <a:ext uri="{FF2B5EF4-FFF2-40B4-BE49-F238E27FC236}">
              <a16:creationId xmlns:a16="http://schemas.microsoft.com/office/drawing/2014/main" id="{00000000-0008-0000-0200-000039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31</xdr:row>
      <xdr:rowOff>0</xdr:rowOff>
    </xdr:from>
    <xdr:ext cx="47625" cy="285750"/>
    <xdr:sp macro="" textlink="">
      <xdr:nvSpPr>
        <xdr:cNvPr id="314" name="Shape 3">
          <a:extLst>
            <a:ext uri="{FF2B5EF4-FFF2-40B4-BE49-F238E27FC236}">
              <a16:creationId xmlns:a16="http://schemas.microsoft.com/office/drawing/2014/main" id="{00000000-0008-0000-0200-00003A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31</xdr:row>
      <xdr:rowOff>0</xdr:rowOff>
    </xdr:from>
    <xdr:ext cx="47625" cy="285750"/>
    <xdr:sp macro="" textlink="">
      <xdr:nvSpPr>
        <xdr:cNvPr id="315" name="Shape 3">
          <a:extLst>
            <a:ext uri="{FF2B5EF4-FFF2-40B4-BE49-F238E27FC236}">
              <a16:creationId xmlns:a16="http://schemas.microsoft.com/office/drawing/2014/main" id="{00000000-0008-0000-0200-00003B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31</xdr:row>
      <xdr:rowOff>0</xdr:rowOff>
    </xdr:from>
    <xdr:ext cx="47625" cy="285750"/>
    <xdr:sp macro="" textlink="">
      <xdr:nvSpPr>
        <xdr:cNvPr id="316" name="Shape 3">
          <a:extLst>
            <a:ext uri="{FF2B5EF4-FFF2-40B4-BE49-F238E27FC236}">
              <a16:creationId xmlns:a16="http://schemas.microsoft.com/office/drawing/2014/main" id="{00000000-0008-0000-0200-00003C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31</xdr:row>
      <xdr:rowOff>0</xdr:rowOff>
    </xdr:from>
    <xdr:ext cx="47625" cy="285750"/>
    <xdr:sp macro="" textlink="">
      <xdr:nvSpPr>
        <xdr:cNvPr id="317" name="Shape 3">
          <a:extLst>
            <a:ext uri="{FF2B5EF4-FFF2-40B4-BE49-F238E27FC236}">
              <a16:creationId xmlns:a16="http://schemas.microsoft.com/office/drawing/2014/main" id="{00000000-0008-0000-0200-00003D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31</xdr:row>
      <xdr:rowOff>0</xdr:rowOff>
    </xdr:from>
    <xdr:ext cx="47625" cy="285750"/>
    <xdr:sp macro="" textlink="">
      <xdr:nvSpPr>
        <xdr:cNvPr id="318" name="Shape 3">
          <a:extLst>
            <a:ext uri="{FF2B5EF4-FFF2-40B4-BE49-F238E27FC236}">
              <a16:creationId xmlns:a16="http://schemas.microsoft.com/office/drawing/2014/main" id="{00000000-0008-0000-0200-00003E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31</xdr:row>
      <xdr:rowOff>0</xdr:rowOff>
    </xdr:from>
    <xdr:ext cx="47625" cy="285750"/>
    <xdr:sp macro="" textlink="">
      <xdr:nvSpPr>
        <xdr:cNvPr id="319" name="Shape 3">
          <a:extLst>
            <a:ext uri="{FF2B5EF4-FFF2-40B4-BE49-F238E27FC236}">
              <a16:creationId xmlns:a16="http://schemas.microsoft.com/office/drawing/2014/main" id="{00000000-0008-0000-0200-00003F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31</xdr:row>
      <xdr:rowOff>0</xdr:rowOff>
    </xdr:from>
    <xdr:ext cx="47625" cy="285750"/>
    <xdr:sp macro="" textlink="">
      <xdr:nvSpPr>
        <xdr:cNvPr id="320" name="Shape 3">
          <a:extLst>
            <a:ext uri="{FF2B5EF4-FFF2-40B4-BE49-F238E27FC236}">
              <a16:creationId xmlns:a16="http://schemas.microsoft.com/office/drawing/2014/main" id="{00000000-0008-0000-0200-000040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31</xdr:row>
      <xdr:rowOff>0</xdr:rowOff>
    </xdr:from>
    <xdr:ext cx="47625" cy="285750"/>
    <xdr:sp macro="" textlink="">
      <xdr:nvSpPr>
        <xdr:cNvPr id="321" name="Shape 3">
          <a:extLst>
            <a:ext uri="{FF2B5EF4-FFF2-40B4-BE49-F238E27FC236}">
              <a16:creationId xmlns:a16="http://schemas.microsoft.com/office/drawing/2014/main" id="{00000000-0008-0000-0200-000041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31</xdr:row>
      <xdr:rowOff>0</xdr:rowOff>
    </xdr:from>
    <xdr:ext cx="47625" cy="285750"/>
    <xdr:sp macro="" textlink="">
      <xdr:nvSpPr>
        <xdr:cNvPr id="322" name="Shape 3">
          <a:extLst>
            <a:ext uri="{FF2B5EF4-FFF2-40B4-BE49-F238E27FC236}">
              <a16:creationId xmlns:a16="http://schemas.microsoft.com/office/drawing/2014/main" id="{00000000-0008-0000-0200-000042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33</xdr:row>
      <xdr:rowOff>0</xdr:rowOff>
    </xdr:from>
    <xdr:ext cx="47625" cy="285750"/>
    <xdr:sp macro="" textlink="">
      <xdr:nvSpPr>
        <xdr:cNvPr id="323" name="Shape 3">
          <a:extLst>
            <a:ext uri="{FF2B5EF4-FFF2-40B4-BE49-F238E27FC236}">
              <a16:creationId xmlns:a16="http://schemas.microsoft.com/office/drawing/2014/main" id="{00000000-0008-0000-0200-000043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33</xdr:row>
      <xdr:rowOff>0</xdr:rowOff>
    </xdr:from>
    <xdr:ext cx="47625" cy="285750"/>
    <xdr:sp macro="" textlink="">
      <xdr:nvSpPr>
        <xdr:cNvPr id="324" name="Shape 3">
          <a:extLst>
            <a:ext uri="{FF2B5EF4-FFF2-40B4-BE49-F238E27FC236}">
              <a16:creationId xmlns:a16="http://schemas.microsoft.com/office/drawing/2014/main" id="{00000000-0008-0000-0200-000044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33</xdr:row>
      <xdr:rowOff>0</xdr:rowOff>
    </xdr:from>
    <xdr:ext cx="47625" cy="285750"/>
    <xdr:sp macro="" textlink="">
      <xdr:nvSpPr>
        <xdr:cNvPr id="325" name="Shape 3">
          <a:extLst>
            <a:ext uri="{FF2B5EF4-FFF2-40B4-BE49-F238E27FC236}">
              <a16:creationId xmlns:a16="http://schemas.microsoft.com/office/drawing/2014/main" id="{00000000-0008-0000-0200-000045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33</xdr:row>
      <xdr:rowOff>0</xdr:rowOff>
    </xdr:from>
    <xdr:ext cx="47625" cy="285750"/>
    <xdr:sp macro="" textlink="">
      <xdr:nvSpPr>
        <xdr:cNvPr id="326" name="Shape 3">
          <a:extLst>
            <a:ext uri="{FF2B5EF4-FFF2-40B4-BE49-F238E27FC236}">
              <a16:creationId xmlns:a16="http://schemas.microsoft.com/office/drawing/2014/main" id="{00000000-0008-0000-0200-000046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33</xdr:row>
      <xdr:rowOff>133350</xdr:rowOff>
    </xdr:from>
    <xdr:ext cx="47625" cy="285750"/>
    <xdr:sp macro="" textlink="">
      <xdr:nvSpPr>
        <xdr:cNvPr id="327" name="Shape 3">
          <a:extLst>
            <a:ext uri="{FF2B5EF4-FFF2-40B4-BE49-F238E27FC236}">
              <a16:creationId xmlns:a16="http://schemas.microsoft.com/office/drawing/2014/main" id="{00000000-0008-0000-0200-000047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34</xdr:row>
      <xdr:rowOff>0</xdr:rowOff>
    </xdr:from>
    <xdr:ext cx="47625" cy="285750"/>
    <xdr:sp macro="" textlink="">
      <xdr:nvSpPr>
        <xdr:cNvPr id="328" name="Shape 3">
          <a:extLst>
            <a:ext uri="{FF2B5EF4-FFF2-40B4-BE49-F238E27FC236}">
              <a16:creationId xmlns:a16="http://schemas.microsoft.com/office/drawing/2014/main" id="{00000000-0008-0000-0200-000048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34</xdr:row>
      <xdr:rowOff>0</xdr:rowOff>
    </xdr:from>
    <xdr:ext cx="47625" cy="285750"/>
    <xdr:sp macro="" textlink="">
      <xdr:nvSpPr>
        <xdr:cNvPr id="329" name="Shape 3">
          <a:extLst>
            <a:ext uri="{FF2B5EF4-FFF2-40B4-BE49-F238E27FC236}">
              <a16:creationId xmlns:a16="http://schemas.microsoft.com/office/drawing/2014/main" id="{00000000-0008-0000-0200-000049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34</xdr:row>
      <xdr:rowOff>0</xdr:rowOff>
    </xdr:from>
    <xdr:ext cx="47625" cy="285750"/>
    <xdr:sp macro="" textlink="">
      <xdr:nvSpPr>
        <xdr:cNvPr id="330" name="Shape 3">
          <a:extLst>
            <a:ext uri="{FF2B5EF4-FFF2-40B4-BE49-F238E27FC236}">
              <a16:creationId xmlns:a16="http://schemas.microsoft.com/office/drawing/2014/main" id="{00000000-0008-0000-0200-00004A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34</xdr:row>
      <xdr:rowOff>0</xdr:rowOff>
    </xdr:from>
    <xdr:ext cx="47625" cy="285750"/>
    <xdr:sp macro="" textlink="">
      <xdr:nvSpPr>
        <xdr:cNvPr id="331" name="Shape 3">
          <a:extLst>
            <a:ext uri="{FF2B5EF4-FFF2-40B4-BE49-F238E27FC236}">
              <a16:creationId xmlns:a16="http://schemas.microsoft.com/office/drawing/2014/main" id="{00000000-0008-0000-0200-00004B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34</xdr:row>
      <xdr:rowOff>133350</xdr:rowOff>
    </xdr:from>
    <xdr:ext cx="47625" cy="285750"/>
    <xdr:sp macro="" textlink="">
      <xdr:nvSpPr>
        <xdr:cNvPr id="332" name="Shape 3">
          <a:extLst>
            <a:ext uri="{FF2B5EF4-FFF2-40B4-BE49-F238E27FC236}">
              <a16:creationId xmlns:a16="http://schemas.microsoft.com/office/drawing/2014/main" id="{00000000-0008-0000-0200-00004C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33</xdr:row>
      <xdr:rowOff>0</xdr:rowOff>
    </xdr:from>
    <xdr:ext cx="47625" cy="285750"/>
    <xdr:sp macro="" textlink="">
      <xdr:nvSpPr>
        <xdr:cNvPr id="333" name="Shape 3">
          <a:extLst>
            <a:ext uri="{FF2B5EF4-FFF2-40B4-BE49-F238E27FC236}">
              <a16:creationId xmlns:a16="http://schemas.microsoft.com/office/drawing/2014/main" id="{00000000-0008-0000-0200-00004D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33</xdr:row>
      <xdr:rowOff>0</xdr:rowOff>
    </xdr:from>
    <xdr:ext cx="47625" cy="285750"/>
    <xdr:sp macro="" textlink="">
      <xdr:nvSpPr>
        <xdr:cNvPr id="334" name="Shape 3">
          <a:extLst>
            <a:ext uri="{FF2B5EF4-FFF2-40B4-BE49-F238E27FC236}">
              <a16:creationId xmlns:a16="http://schemas.microsoft.com/office/drawing/2014/main" id="{00000000-0008-0000-0200-00004E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33</xdr:row>
      <xdr:rowOff>0</xdr:rowOff>
    </xdr:from>
    <xdr:ext cx="47625" cy="285750"/>
    <xdr:sp macro="" textlink="">
      <xdr:nvSpPr>
        <xdr:cNvPr id="335" name="Shape 3">
          <a:extLst>
            <a:ext uri="{FF2B5EF4-FFF2-40B4-BE49-F238E27FC236}">
              <a16:creationId xmlns:a16="http://schemas.microsoft.com/office/drawing/2014/main" id="{00000000-0008-0000-0200-00004F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33</xdr:row>
      <xdr:rowOff>0</xdr:rowOff>
    </xdr:from>
    <xdr:ext cx="47625" cy="285750"/>
    <xdr:sp macro="" textlink="">
      <xdr:nvSpPr>
        <xdr:cNvPr id="336" name="Shape 3">
          <a:extLst>
            <a:ext uri="{FF2B5EF4-FFF2-40B4-BE49-F238E27FC236}">
              <a16:creationId xmlns:a16="http://schemas.microsoft.com/office/drawing/2014/main" id="{00000000-0008-0000-0200-000050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33</xdr:row>
      <xdr:rowOff>133350</xdr:rowOff>
    </xdr:from>
    <xdr:ext cx="47625" cy="285750"/>
    <xdr:sp macro="" textlink="">
      <xdr:nvSpPr>
        <xdr:cNvPr id="337" name="Shape 3">
          <a:extLst>
            <a:ext uri="{FF2B5EF4-FFF2-40B4-BE49-F238E27FC236}">
              <a16:creationId xmlns:a16="http://schemas.microsoft.com/office/drawing/2014/main" id="{00000000-0008-0000-0200-000051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34</xdr:row>
      <xdr:rowOff>0</xdr:rowOff>
    </xdr:from>
    <xdr:ext cx="47625" cy="285750"/>
    <xdr:sp macro="" textlink="">
      <xdr:nvSpPr>
        <xdr:cNvPr id="338" name="Shape 3">
          <a:extLst>
            <a:ext uri="{FF2B5EF4-FFF2-40B4-BE49-F238E27FC236}">
              <a16:creationId xmlns:a16="http://schemas.microsoft.com/office/drawing/2014/main" id="{00000000-0008-0000-0200-000052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34</xdr:row>
      <xdr:rowOff>0</xdr:rowOff>
    </xdr:from>
    <xdr:ext cx="47625" cy="285750"/>
    <xdr:sp macro="" textlink="">
      <xdr:nvSpPr>
        <xdr:cNvPr id="339" name="Shape 3">
          <a:extLst>
            <a:ext uri="{FF2B5EF4-FFF2-40B4-BE49-F238E27FC236}">
              <a16:creationId xmlns:a16="http://schemas.microsoft.com/office/drawing/2014/main" id="{00000000-0008-0000-0200-000053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34</xdr:row>
      <xdr:rowOff>0</xdr:rowOff>
    </xdr:from>
    <xdr:ext cx="47625" cy="285750"/>
    <xdr:sp macro="" textlink="">
      <xdr:nvSpPr>
        <xdr:cNvPr id="340" name="Shape 3">
          <a:extLst>
            <a:ext uri="{FF2B5EF4-FFF2-40B4-BE49-F238E27FC236}">
              <a16:creationId xmlns:a16="http://schemas.microsoft.com/office/drawing/2014/main" id="{00000000-0008-0000-0200-000054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34</xdr:row>
      <xdr:rowOff>0</xdr:rowOff>
    </xdr:from>
    <xdr:ext cx="47625" cy="285750"/>
    <xdr:sp macro="" textlink="">
      <xdr:nvSpPr>
        <xdr:cNvPr id="341" name="Shape 3">
          <a:extLst>
            <a:ext uri="{FF2B5EF4-FFF2-40B4-BE49-F238E27FC236}">
              <a16:creationId xmlns:a16="http://schemas.microsoft.com/office/drawing/2014/main" id="{00000000-0008-0000-0200-000055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34</xdr:row>
      <xdr:rowOff>133350</xdr:rowOff>
    </xdr:from>
    <xdr:ext cx="47625" cy="285750"/>
    <xdr:sp macro="" textlink="">
      <xdr:nvSpPr>
        <xdr:cNvPr id="342" name="Shape 3">
          <a:extLst>
            <a:ext uri="{FF2B5EF4-FFF2-40B4-BE49-F238E27FC236}">
              <a16:creationId xmlns:a16="http://schemas.microsoft.com/office/drawing/2014/main" id="{00000000-0008-0000-0200-000056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37</xdr:row>
      <xdr:rowOff>0</xdr:rowOff>
    </xdr:from>
    <xdr:ext cx="47625" cy="285750"/>
    <xdr:sp macro="" textlink="">
      <xdr:nvSpPr>
        <xdr:cNvPr id="343" name="Shape 3">
          <a:extLst>
            <a:ext uri="{FF2B5EF4-FFF2-40B4-BE49-F238E27FC236}">
              <a16:creationId xmlns:a16="http://schemas.microsoft.com/office/drawing/2014/main" id="{00000000-0008-0000-0200-000057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37</xdr:row>
      <xdr:rowOff>0</xdr:rowOff>
    </xdr:from>
    <xdr:ext cx="47625" cy="285750"/>
    <xdr:sp macro="" textlink="">
      <xdr:nvSpPr>
        <xdr:cNvPr id="344" name="Shape 3">
          <a:extLst>
            <a:ext uri="{FF2B5EF4-FFF2-40B4-BE49-F238E27FC236}">
              <a16:creationId xmlns:a16="http://schemas.microsoft.com/office/drawing/2014/main" id="{00000000-0008-0000-0200-000058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37</xdr:row>
      <xdr:rowOff>0</xdr:rowOff>
    </xdr:from>
    <xdr:ext cx="47625" cy="285750"/>
    <xdr:sp macro="" textlink="">
      <xdr:nvSpPr>
        <xdr:cNvPr id="345" name="Shape 3">
          <a:extLst>
            <a:ext uri="{FF2B5EF4-FFF2-40B4-BE49-F238E27FC236}">
              <a16:creationId xmlns:a16="http://schemas.microsoft.com/office/drawing/2014/main" id="{00000000-0008-0000-0200-000059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37</xdr:row>
      <xdr:rowOff>0</xdr:rowOff>
    </xdr:from>
    <xdr:ext cx="47625" cy="285750"/>
    <xdr:sp macro="" textlink="">
      <xdr:nvSpPr>
        <xdr:cNvPr id="346" name="Shape 3">
          <a:extLst>
            <a:ext uri="{FF2B5EF4-FFF2-40B4-BE49-F238E27FC236}">
              <a16:creationId xmlns:a16="http://schemas.microsoft.com/office/drawing/2014/main" id="{00000000-0008-0000-0200-00005A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37</xdr:row>
      <xdr:rowOff>133350</xdr:rowOff>
    </xdr:from>
    <xdr:ext cx="47625" cy="285750"/>
    <xdr:sp macro="" textlink="">
      <xdr:nvSpPr>
        <xdr:cNvPr id="347" name="Shape 3">
          <a:extLst>
            <a:ext uri="{FF2B5EF4-FFF2-40B4-BE49-F238E27FC236}">
              <a16:creationId xmlns:a16="http://schemas.microsoft.com/office/drawing/2014/main" id="{00000000-0008-0000-0200-00005B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37</xdr:row>
      <xdr:rowOff>0</xdr:rowOff>
    </xdr:from>
    <xdr:ext cx="47625" cy="285750"/>
    <xdr:sp macro="" textlink="">
      <xdr:nvSpPr>
        <xdr:cNvPr id="348" name="Shape 3">
          <a:extLst>
            <a:ext uri="{FF2B5EF4-FFF2-40B4-BE49-F238E27FC236}">
              <a16:creationId xmlns:a16="http://schemas.microsoft.com/office/drawing/2014/main" id="{00000000-0008-0000-0200-00005C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37</xdr:row>
      <xdr:rowOff>0</xdr:rowOff>
    </xdr:from>
    <xdr:ext cx="47625" cy="285750"/>
    <xdr:sp macro="" textlink="">
      <xdr:nvSpPr>
        <xdr:cNvPr id="349" name="Shape 3">
          <a:extLst>
            <a:ext uri="{FF2B5EF4-FFF2-40B4-BE49-F238E27FC236}">
              <a16:creationId xmlns:a16="http://schemas.microsoft.com/office/drawing/2014/main" id="{00000000-0008-0000-0200-00005D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37</xdr:row>
      <xdr:rowOff>0</xdr:rowOff>
    </xdr:from>
    <xdr:ext cx="47625" cy="285750"/>
    <xdr:sp macro="" textlink="">
      <xdr:nvSpPr>
        <xdr:cNvPr id="350" name="Shape 3">
          <a:extLst>
            <a:ext uri="{FF2B5EF4-FFF2-40B4-BE49-F238E27FC236}">
              <a16:creationId xmlns:a16="http://schemas.microsoft.com/office/drawing/2014/main" id="{00000000-0008-0000-0200-00005E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37</xdr:row>
      <xdr:rowOff>0</xdr:rowOff>
    </xdr:from>
    <xdr:ext cx="47625" cy="285750"/>
    <xdr:sp macro="" textlink="">
      <xdr:nvSpPr>
        <xdr:cNvPr id="351" name="Shape 3">
          <a:extLst>
            <a:ext uri="{FF2B5EF4-FFF2-40B4-BE49-F238E27FC236}">
              <a16:creationId xmlns:a16="http://schemas.microsoft.com/office/drawing/2014/main" id="{00000000-0008-0000-0200-00005F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37</xdr:row>
      <xdr:rowOff>133350</xdr:rowOff>
    </xdr:from>
    <xdr:ext cx="47625" cy="285750"/>
    <xdr:sp macro="" textlink="">
      <xdr:nvSpPr>
        <xdr:cNvPr id="352" name="Shape 3">
          <a:extLst>
            <a:ext uri="{FF2B5EF4-FFF2-40B4-BE49-F238E27FC236}">
              <a16:creationId xmlns:a16="http://schemas.microsoft.com/office/drawing/2014/main" id="{00000000-0008-0000-0200-000060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38</xdr:row>
      <xdr:rowOff>0</xdr:rowOff>
    </xdr:from>
    <xdr:ext cx="47625" cy="285750"/>
    <xdr:sp macro="" textlink="">
      <xdr:nvSpPr>
        <xdr:cNvPr id="353" name="Shape 3">
          <a:extLst>
            <a:ext uri="{FF2B5EF4-FFF2-40B4-BE49-F238E27FC236}">
              <a16:creationId xmlns:a16="http://schemas.microsoft.com/office/drawing/2014/main" id="{00000000-0008-0000-0200-000061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38</xdr:row>
      <xdr:rowOff>0</xdr:rowOff>
    </xdr:from>
    <xdr:ext cx="47625" cy="285750"/>
    <xdr:sp macro="" textlink="">
      <xdr:nvSpPr>
        <xdr:cNvPr id="354" name="Shape 3">
          <a:extLst>
            <a:ext uri="{FF2B5EF4-FFF2-40B4-BE49-F238E27FC236}">
              <a16:creationId xmlns:a16="http://schemas.microsoft.com/office/drawing/2014/main" id="{00000000-0008-0000-0200-000062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38</xdr:row>
      <xdr:rowOff>0</xdr:rowOff>
    </xdr:from>
    <xdr:ext cx="47625" cy="285750"/>
    <xdr:sp macro="" textlink="">
      <xdr:nvSpPr>
        <xdr:cNvPr id="355" name="Shape 3">
          <a:extLst>
            <a:ext uri="{FF2B5EF4-FFF2-40B4-BE49-F238E27FC236}">
              <a16:creationId xmlns:a16="http://schemas.microsoft.com/office/drawing/2014/main" id="{00000000-0008-0000-0200-000063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38</xdr:row>
      <xdr:rowOff>0</xdr:rowOff>
    </xdr:from>
    <xdr:ext cx="47625" cy="285750"/>
    <xdr:sp macro="" textlink="">
      <xdr:nvSpPr>
        <xdr:cNvPr id="356" name="Shape 3">
          <a:extLst>
            <a:ext uri="{FF2B5EF4-FFF2-40B4-BE49-F238E27FC236}">
              <a16:creationId xmlns:a16="http://schemas.microsoft.com/office/drawing/2014/main" id="{00000000-0008-0000-0200-000064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38</xdr:row>
      <xdr:rowOff>133350</xdr:rowOff>
    </xdr:from>
    <xdr:ext cx="47625" cy="285750"/>
    <xdr:sp macro="" textlink="">
      <xdr:nvSpPr>
        <xdr:cNvPr id="357" name="Shape 3">
          <a:extLst>
            <a:ext uri="{FF2B5EF4-FFF2-40B4-BE49-F238E27FC236}">
              <a16:creationId xmlns:a16="http://schemas.microsoft.com/office/drawing/2014/main" id="{00000000-0008-0000-0200-000065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41</xdr:row>
      <xdr:rowOff>0</xdr:rowOff>
    </xdr:from>
    <xdr:ext cx="47625" cy="285750"/>
    <xdr:sp macro="" textlink="">
      <xdr:nvSpPr>
        <xdr:cNvPr id="358" name="Shape 3">
          <a:extLst>
            <a:ext uri="{FF2B5EF4-FFF2-40B4-BE49-F238E27FC236}">
              <a16:creationId xmlns:a16="http://schemas.microsoft.com/office/drawing/2014/main" id="{00000000-0008-0000-0200-000066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41</xdr:row>
      <xdr:rowOff>0</xdr:rowOff>
    </xdr:from>
    <xdr:ext cx="47625" cy="285750"/>
    <xdr:sp macro="" textlink="">
      <xdr:nvSpPr>
        <xdr:cNvPr id="359" name="Shape 3">
          <a:extLst>
            <a:ext uri="{FF2B5EF4-FFF2-40B4-BE49-F238E27FC236}">
              <a16:creationId xmlns:a16="http://schemas.microsoft.com/office/drawing/2014/main" id="{00000000-0008-0000-0200-000067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41</xdr:row>
      <xdr:rowOff>0</xdr:rowOff>
    </xdr:from>
    <xdr:ext cx="47625" cy="285750"/>
    <xdr:sp macro="" textlink="">
      <xdr:nvSpPr>
        <xdr:cNvPr id="360" name="Shape 3">
          <a:extLst>
            <a:ext uri="{FF2B5EF4-FFF2-40B4-BE49-F238E27FC236}">
              <a16:creationId xmlns:a16="http://schemas.microsoft.com/office/drawing/2014/main" id="{00000000-0008-0000-0200-000068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41</xdr:row>
      <xdr:rowOff>0</xdr:rowOff>
    </xdr:from>
    <xdr:ext cx="47625" cy="285750"/>
    <xdr:sp macro="" textlink="">
      <xdr:nvSpPr>
        <xdr:cNvPr id="361" name="Shape 3">
          <a:extLst>
            <a:ext uri="{FF2B5EF4-FFF2-40B4-BE49-F238E27FC236}">
              <a16:creationId xmlns:a16="http://schemas.microsoft.com/office/drawing/2014/main" id="{00000000-0008-0000-0200-000069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41</xdr:row>
      <xdr:rowOff>133350</xdr:rowOff>
    </xdr:from>
    <xdr:ext cx="47625" cy="285750"/>
    <xdr:sp macro="" textlink="">
      <xdr:nvSpPr>
        <xdr:cNvPr id="362" name="Shape 3">
          <a:extLst>
            <a:ext uri="{FF2B5EF4-FFF2-40B4-BE49-F238E27FC236}">
              <a16:creationId xmlns:a16="http://schemas.microsoft.com/office/drawing/2014/main" id="{00000000-0008-0000-0200-00006A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11</xdr:row>
      <xdr:rowOff>0</xdr:rowOff>
    </xdr:from>
    <xdr:ext cx="47625" cy="285750"/>
    <xdr:sp macro="" textlink="">
      <xdr:nvSpPr>
        <xdr:cNvPr id="363" name="Shape 3">
          <a:extLst>
            <a:ext uri="{FF2B5EF4-FFF2-40B4-BE49-F238E27FC236}">
              <a16:creationId xmlns:a16="http://schemas.microsoft.com/office/drawing/2014/main" id="{00000000-0008-0000-0200-00006B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11</xdr:row>
      <xdr:rowOff>0</xdr:rowOff>
    </xdr:from>
    <xdr:ext cx="47625" cy="285750"/>
    <xdr:sp macro="" textlink="">
      <xdr:nvSpPr>
        <xdr:cNvPr id="364" name="Shape 3">
          <a:extLst>
            <a:ext uri="{FF2B5EF4-FFF2-40B4-BE49-F238E27FC236}">
              <a16:creationId xmlns:a16="http://schemas.microsoft.com/office/drawing/2014/main" id="{00000000-0008-0000-0200-00006C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11</xdr:row>
      <xdr:rowOff>0</xdr:rowOff>
    </xdr:from>
    <xdr:ext cx="47625" cy="285750"/>
    <xdr:sp macro="" textlink="">
      <xdr:nvSpPr>
        <xdr:cNvPr id="365" name="Shape 3">
          <a:extLst>
            <a:ext uri="{FF2B5EF4-FFF2-40B4-BE49-F238E27FC236}">
              <a16:creationId xmlns:a16="http://schemas.microsoft.com/office/drawing/2014/main" id="{00000000-0008-0000-0200-00006D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11</xdr:row>
      <xdr:rowOff>0</xdr:rowOff>
    </xdr:from>
    <xdr:ext cx="47625" cy="285750"/>
    <xdr:sp macro="" textlink="">
      <xdr:nvSpPr>
        <xdr:cNvPr id="366" name="Shape 3">
          <a:extLst>
            <a:ext uri="{FF2B5EF4-FFF2-40B4-BE49-F238E27FC236}">
              <a16:creationId xmlns:a16="http://schemas.microsoft.com/office/drawing/2014/main" id="{00000000-0008-0000-0200-00006E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31</xdr:row>
      <xdr:rowOff>0</xdr:rowOff>
    </xdr:from>
    <xdr:ext cx="47625" cy="285750"/>
    <xdr:sp macro="" textlink="">
      <xdr:nvSpPr>
        <xdr:cNvPr id="367" name="Shape 3">
          <a:extLst>
            <a:ext uri="{FF2B5EF4-FFF2-40B4-BE49-F238E27FC236}">
              <a16:creationId xmlns:a16="http://schemas.microsoft.com/office/drawing/2014/main" id="{00000000-0008-0000-0200-00006F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56</xdr:row>
      <xdr:rowOff>0</xdr:rowOff>
    </xdr:from>
    <xdr:ext cx="47625" cy="285750"/>
    <xdr:sp macro="" textlink="">
      <xdr:nvSpPr>
        <xdr:cNvPr id="368" name="Shape 3">
          <a:extLst>
            <a:ext uri="{FF2B5EF4-FFF2-40B4-BE49-F238E27FC236}">
              <a16:creationId xmlns:a16="http://schemas.microsoft.com/office/drawing/2014/main" id="{00000000-0008-0000-0200-000070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50</xdr:row>
      <xdr:rowOff>133350</xdr:rowOff>
    </xdr:from>
    <xdr:ext cx="47625" cy="285750"/>
    <xdr:sp macro="" textlink="">
      <xdr:nvSpPr>
        <xdr:cNvPr id="369" name="Shape 3">
          <a:extLst>
            <a:ext uri="{FF2B5EF4-FFF2-40B4-BE49-F238E27FC236}">
              <a16:creationId xmlns:a16="http://schemas.microsoft.com/office/drawing/2014/main" id="{00000000-0008-0000-0200-000071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11</xdr:row>
      <xdr:rowOff>0</xdr:rowOff>
    </xdr:from>
    <xdr:ext cx="47625" cy="285750"/>
    <xdr:sp macro="" textlink="">
      <xdr:nvSpPr>
        <xdr:cNvPr id="370" name="Shape 3">
          <a:extLst>
            <a:ext uri="{FF2B5EF4-FFF2-40B4-BE49-F238E27FC236}">
              <a16:creationId xmlns:a16="http://schemas.microsoft.com/office/drawing/2014/main" id="{00000000-0008-0000-0200-000072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11</xdr:row>
      <xdr:rowOff>0</xdr:rowOff>
    </xdr:from>
    <xdr:ext cx="47625" cy="285750"/>
    <xdr:sp macro="" textlink="">
      <xdr:nvSpPr>
        <xdr:cNvPr id="371" name="Shape 3">
          <a:extLst>
            <a:ext uri="{FF2B5EF4-FFF2-40B4-BE49-F238E27FC236}">
              <a16:creationId xmlns:a16="http://schemas.microsoft.com/office/drawing/2014/main" id="{00000000-0008-0000-0200-000073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11</xdr:row>
      <xdr:rowOff>0</xdr:rowOff>
    </xdr:from>
    <xdr:ext cx="47625" cy="285750"/>
    <xdr:sp macro="" textlink="">
      <xdr:nvSpPr>
        <xdr:cNvPr id="372" name="Shape 3">
          <a:extLst>
            <a:ext uri="{FF2B5EF4-FFF2-40B4-BE49-F238E27FC236}">
              <a16:creationId xmlns:a16="http://schemas.microsoft.com/office/drawing/2014/main" id="{00000000-0008-0000-0200-000074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11</xdr:row>
      <xdr:rowOff>0</xdr:rowOff>
    </xdr:from>
    <xdr:ext cx="47625" cy="285750"/>
    <xdr:sp macro="" textlink="">
      <xdr:nvSpPr>
        <xdr:cNvPr id="373" name="Shape 3">
          <a:extLst>
            <a:ext uri="{FF2B5EF4-FFF2-40B4-BE49-F238E27FC236}">
              <a16:creationId xmlns:a16="http://schemas.microsoft.com/office/drawing/2014/main" id="{00000000-0008-0000-0200-000075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31</xdr:row>
      <xdr:rowOff>0</xdr:rowOff>
    </xdr:from>
    <xdr:ext cx="47625" cy="285750"/>
    <xdr:sp macro="" textlink="">
      <xdr:nvSpPr>
        <xdr:cNvPr id="374" name="Shape 3">
          <a:extLst>
            <a:ext uri="{FF2B5EF4-FFF2-40B4-BE49-F238E27FC236}">
              <a16:creationId xmlns:a16="http://schemas.microsoft.com/office/drawing/2014/main" id="{00000000-0008-0000-0200-000076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56</xdr:row>
      <xdr:rowOff>0</xdr:rowOff>
    </xdr:from>
    <xdr:ext cx="47625" cy="285750"/>
    <xdr:sp macro="" textlink="">
      <xdr:nvSpPr>
        <xdr:cNvPr id="375" name="Shape 3">
          <a:extLst>
            <a:ext uri="{FF2B5EF4-FFF2-40B4-BE49-F238E27FC236}">
              <a16:creationId xmlns:a16="http://schemas.microsoft.com/office/drawing/2014/main" id="{00000000-0008-0000-0200-000077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50</xdr:row>
      <xdr:rowOff>133350</xdr:rowOff>
    </xdr:from>
    <xdr:ext cx="47625" cy="285750"/>
    <xdr:sp macro="" textlink="">
      <xdr:nvSpPr>
        <xdr:cNvPr id="376" name="Shape 3">
          <a:extLst>
            <a:ext uri="{FF2B5EF4-FFF2-40B4-BE49-F238E27FC236}">
              <a16:creationId xmlns:a16="http://schemas.microsoft.com/office/drawing/2014/main" id="{00000000-0008-0000-0200-000078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35</xdr:row>
      <xdr:rowOff>133350</xdr:rowOff>
    </xdr:from>
    <xdr:ext cx="47625" cy="285750"/>
    <xdr:sp macro="" textlink="">
      <xdr:nvSpPr>
        <xdr:cNvPr id="377" name="Shape 3">
          <a:extLst>
            <a:ext uri="{FF2B5EF4-FFF2-40B4-BE49-F238E27FC236}">
              <a16:creationId xmlns:a16="http://schemas.microsoft.com/office/drawing/2014/main" id="{00000000-0008-0000-0200-000079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35</xdr:row>
      <xdr:rowOff>133350</xdr:rowOff>
    </xdr:from>
    <xdr:ext cx="47625" cy="285750"/>
    <xdr:sp macro="" textlink="">
      <xdr:nvSpPr>
        <xdr:cNvPr id="378" name="Shape 3">
          <a:extLst>
            <a:ext uri="{FF2B5EF4-FFF2-40B4-BE49-F238E27FC236}">
              <a16:creationId xmlns:a16="http://schemas.microsoft.com/office/drawing/2014/main" id="{00000000-0008-0000-0200-00007A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53</xdr:row>
      <xdr:rowOff>133350</xdr:rowOff>
    </xdr:from>
    <xdr:ext cx="47625" cy="285750"/>
    <xdr:sp macro="" textlink="">
      <xdr:nvSpPr>
        <xdr:cNvPr id="379" name="Shape 3">
          <a:extLst>
            <a:ext uri="{FF2B5EF4-FFF2-40B4-BE49-F238E27FC236}">
              <a16:creationId xmlns:a16="http://schemas.microsoft.com/office/drawing/2014/main" id="{00000000-0008-0000-0200-00007B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75</xdr:row>
      <xdr:rowOff>0</xdr:rowOff>
    </xdr:from>
    <xdr:ext cx="47625" cy="285750"/>
    <xdr:sp macro="" textlink="">
      <xdr:nvSpPr>
        <xdr:cNvPr id="380" name="Shape 3">
          <a:extLst>
            <a:ext uri="{FF2B5EF4-FFF2-40B4-BE49-F238E27FC236}">
              <a16:creationId xmlns:a16="http://schemas.microsoft.com/office/drawing/2014/main" id="{00000000-0008-0000-0200-00007C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75</xdr:row>
      <xdr:rowOff>0</xdr:rowOff>
    </xdr:from>
    <xdr:ext cx="47625" cy="285750"/>
    <xdr:sp macro="" textlink="">
      <xdr:nvSpPr>
        <xdr:cNvPr id="381" name="Shape 3">
          <a:extLst>
            <a:ext uri="{FF2B5EF4-FFF2-40B4-BE49-F238E27FC236}">
              <a16:creationId xmlns:a16="http://schemas.microsoft.com/office/drawing/2014/main" id="{00000000-0008-0000-0200-00007D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79</xdr:row>
      <xdr:rowOff>0</xdr:rowOff>
    </xdr:from>
    <xdr:ext cx="47625" cy="285750"/>
    <xdr:sp macro="" textlink="">
      <xdr:nvSpPr>
        <xdr:cNvPr id="382" name="Shape 3">
          <a:extLst>
            <a:ext uri="{FF2B5EF4-FFF2-40B4-BE49-F238E27FC236}">
              <a16:creationId xmlns:a16="http://schemas.microsoft.com/office/drawing/2014/main" id="{00000000-0008-0000-0200-00007E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79</xdr:row>
      <xdr:rowOff>0</xdr:rowOff>
    </xdr:from>
    <xdr:ext cx="47625" cy="285750"/>
    <xdr:sp macro="" textlink="">
      <xdr:nvSpPr>
        <xdr:cNvPr id="383" name="Shape 3">
          <a:extLst>
            <a:ext uri="{FF2B5EF4-FFF2-40B4-BE49-F238E27FC236}">
              <a16:creationId xmlns:a16="http://schemas.microsoft.com/office/drawing/2014/main" id="{00000000-0008-0000-0200-00007F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31</xdr:row>
      <xdr:rowOff>0</xdr:rowOff>
    </xdr:from>
    <xdr:ext cx="47625" cy="285750"/>
    <xdr:sp macro="" textlink="">
      <xdr:nvSpPr>
        <xdr:cNvPr id="384" name="Shape 3">
          <a:extLst>
            <a:ext uri="{FF2B5EF4-FFF2-40B4-BE49-F238E27FC236}">
              <a16:creationId xmlns:a16="http://schemas.microsoft.com/office/drawing/2014/main" id="{00000000-0008-0000-0200-000080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31</xdr:row>
      <xdr:rowOff>0</xdr:rowOff>
    </xdr:from>
    <xdr:ext cx="47625" cy="285750"/>
    <xdr:sp macro="" textlink="">
      <xdr:nvSpPr>
        <xdr:cNvPr id="385" name="Shape 3">
          <a:extLst>
            <a:ext uri="{FF2B5EF4-FFF2-40B4-BE49-F238E27FC236}">
              <a16:creationId xmlns:a16="http://schemas.microsoft.com/office/drawing/2014/main" id="{00000000-0008-0000-0200-000081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31</xdr:row>
      <xdr:rowOff>0</xdr:rowOff>
    </xdr:from>
    <xdr:ext cx="47625" cy="285750"/>
    <xdr:sp macro="" textlink="">
      <xdr:nvSpPr>
        <xdr:cNvPr id="386" name="Shape 3">
          <a:extLst>
            <a:ext uri="{FF2B5EF4-FFF2-40B4-BE49-F238E27FC236}">
              <a16:creationId xmlns:a16="http://schemas.microsoft.com/office/drawing/2014/main" id="{00000000-0008-0000-0200-000082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31</xdr:row>
      <xdr:rowOff>0</xdr:rowOff>
    </xdr:from>
    <xdr:ext cx="47625" cy="285750"/>
    <xdr:sp macro="" textlink="">
      <xdr:nvSpPr>
        <xdr:cNvPr id="387" name="Shape 3">
          <a:extLst>
            <a:ext uri="{FF2B5EF4-FFF2-40B4-BE49-F238E27FC236}">
              <a16:creationId xmlns:a16="http://schemas.microsoft.com/office/drawing/2014/main" id="{00000000-0008-0000-0200-000083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31</xdr:row>
      <xdr:rowOff>0</xdr:rowOff>
    </xdr:from>
    <xdr:ext cx="47625" cy="285750"/>
    <xdr:sp macro="" textlink="">
      <xdr:nvSpPr>
        <xdr:cNvPr id="388" name="Shape 3">
          <a:extLst>
            <a:ext uri="{FF2B5EF4-FFF2-40B4-BE49-F238E27FC236}">
              <a16:creationId xmlns:a16="http://schemas.microsoft.com/office/drawing/2014/main" id="{00000000-0008-0000-0200-000084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31</xdr:row>
      <xdr:rowOff>0</xdr:rowOff>
    </xdr:from>
    <xdr:ext cx="47625" cy="285750"/>
    <xdr:sp macro="" textlink="">
      <xdr:nvSpPr>
        <xdr:cNvPr id="389" name="Shape 3">
          <a:extLst>
            <a:ext uri="{FF2B5EF4-FFF2-40B4-BE49-F238E27FC236}">
              <a16:creationId xmlns:a16="http://schemas.microsoft.com/office/drawing/2014/main" id="{00000000-0008-0000-0200-000085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31</xdr:row>
      <xdr:rowOff>0</xdr:rowOff>
    </xdr:from>
    <xdr:ext cx="47625" cy="285750"/>
    <xdr:sp macro="" textlink="">
      <xdr:nvSpPr>
        <xdr:cNvPr id="390" name="Shape 3">
          <a:extLst>
            <a:ext uri="{FF2B5EF4-FFF2-40B4-BE49-F238E27FC236}">
              <a16:creationId xmlns:a16="http://schemas.microsoft.com/office/drawing/2014/main" id="{00000000-0008-0000-0200-000086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31</xdr:row>
      <xdr:rowOff>0</xdr:rowOff>
    </xdr:from>
    <xdr:ext cx="47625" cy="285750"/>
    <xdr:sp macro="" textlink="">
      <xdr:nvSpPr>
        <xdr:cNvPr id="391" name="Shape 3">
          <a:extLst>
            <a:ext uri="{FF2B5EF4-FFF2-40B4-BE49-F238E27FC236}">
              <a16:creationId xmlns:a16="http://schemas.microsoft.com/office/drawing/2014/main" id="{00000000-0008-0000-0200-000087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31</xdr:row>
      <xdr:rowOff>0</xdr:rowOff>
    </xdr:from>
    <xdr:ext cx="47625" cy="285750"/>
    <xdr:sp macro="" textlink="">
      <xdr:nvSpPr>
        <xdr:cNvPr id="392" name="Shape 3">
          <a:extLst>
            <a:ext uri="{FF2B5EF4-FFF2-40B4-BE49-F238E27FC236}">
              <a16:creationId xmlns:a16="http://schemas.microsoft.com/office/drawing/2014/main" id="{00000000-0008-0000-0200-000088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31</xdr:row>
      <xdr:rowOff>0</xdr:rowOff>
    </xdr:from>
    <xdr:ext cx="47625" cy="285750"/>
    <xdr:sp macro="" textlink="">
      <xdr:nvSpPr>
        <xdr:cNvPr id="393" name="Shape 3">
          <a:extLst>
            <a:ext uri="{FF2B5EF4-FFF2-40B4-BE49-F238E27FC236}">
              <a16:creationId xmlns:a16="http://schemas.microsoft.com/office/drawing/2014/main" id="{00000000-0008-0000-0200-000089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31</xdr:row>
      <xdr:rowOff>0</xdr:rowOff>
    </xdr:from>
    <xdr:ext cx="47625" cy="285750"/>
    <xdr:sp macro="" textlink="">
      <xdr:nvSpPr>
        <xdr:cNvPr id="394" name="Shape 3">
          <a:extLst>
            <a:ext uri="{FF2B5EF4-FFF2-40B4-BE49-F238E27FC236}">
              <a16:creationId xmlns:a16="http://schemas.microsoft.com/office/drawing/2014/main" id="{00000000-0008-0000-0200-00008A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31</xdr:row>
      <xdr:rowOff>0</xdr:rowOff>
    </xdr:from>
    <xdr:ext cx="47625" cy="285750"/>
    <xdr:sp macro="" textlink="">
      <xdr:nvSpPr>
        <xdr:cNvPr id="395" name="Shape 3">
          <a:extLst>
            <a:ext uri="{FF2B5EF4-FFF2-40B4-BE49-F238E27FC236}">
              <a16:creationId xmlns:a16="http://schemas.microsoft.com/office/drawing/2014/main" id="{00000000-0008-0000-0200-00008B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31</xdr:row>
      <xdr:rowOff>0</xdr:rowOff>
    </xdr:from>
    <xdr:ext cx="47625" cy="285750"/>
    <xdr:sp macro="" textlink="">
      <xdr:nvSpPr>
        <xdr:cNvPr id="396" name="Shape 3">
          <a:extLst>
            <a:ext uri="{FF2B5EF4-FFF2-40B4-BE49-F238E27FC236}">
              <a16:creationId xmlns:a16="http://schemas.microsoft.com/office/drawing/2014/main" id="{00000000-0008-0000-0200-00008C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31</xdr:row>
      <xdr:rowOff>0</xdr:rowOff>
    </xdr:from>
    <xdr:ext cx="47625" cy="285750"/>
    <xdr:sp macro="" textlink="">
      <xdr:nvSpPr>
        <xdr:cNvPr id="397" name="Shape 3">
          <a:extLst>
            <a:ext uri="{FF2B5EF4-FFF2-40B4-BE49-F238E27FC236}">
              <a16:creationId xmlns:a16="http://schemas.microsoft.com/office/drawing/2014/main" id="{00000000-0008-0000-0200-00008D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31</xdr:row>
      <xdr:rowOff>0</xdr:rowOff>
    </xdr:from>
    <xdr:ext cx="47625" cy="285750"/>
    <xdr:sp macro="" textlink="">
      <xdr:nvSpPr>
        <xdr:cNvPr id="398" name="Shape 3">
          <a:extLst>
            <a:ext uri="{FF2B5EF4-FFF2-40B4-BE49-F238E27FC236}">
              <a16:creationId xmlns:a16="http://schemas.microsoft.com/office/drawing/2014/main" id="{00000000-0008-0000-0200-00008E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31</xdr:row>
      <xdr:rowOff>0</xdr:rowOff>
    </xdr:from>
    <xdr:ext cx="47625" cy="285750"/>
    <xdr:sp macro="" textlink="">
      <xdr:nvSpPr>
        <xdr:cNvPr id="399" name="Shape 3">
          <a:extLst>
            <a:ext uri="{FF2B5EF4-FFF2-40B4-BE49-F238E27FC236}">
              <a16:creationId xmlns:a16="http://schemas.microsoft.com/office/drawing/2014/main" id="{00000000-0008-0000-0200-00008F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31</xdr:row>
      <xdr:rowOff>0</xdr:rowOff>
    </xdr:from>
    <xdr:ext cx="47625" cy="285750"/>
    <xdr:sp macro="" textlink="">
      <xdr:nvSpPr>
        <xdr:cNvPr id="400" name="Shape 3">
          <a:extLst>
            <a:ext uri="{FF2B5EF4-FFF2-40B4-BE49-F238E27FC236}">
              <a16:creationId xmlns:a16="http://schemas.microsoft.com/office/drawing/2014/main" id="{00000000-0008-0000-0200-000090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31</xdr:row>
      <xdr:rowOff>0</xdr:rowOff>
    </xdr:from>
    <xdr:ext cx="47625" cy="285750"/>
    <xdr:sp macro="" textlink="">
      <xdr:nvSpPr>
        <xdr:cNvPr id="401" name="Shape 3">
          <a:extLst>
            <a:ext uri="{FF2B5EF4-FFF2-40B4-BE49-F238E27FC236}">
              <a16:creationId xmlns:a16="http://schemas.microsoft.com/office/drawing/2014/main" id="{00000000-0008-0000-0200-000091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31</xdr:row>
      <xdr:rowOff>0</xdr:rowOff>
    </xdr:from>
    <xdr:ext cx="47625" cy="285750"/>
    <xdr:sp macro="" textlink="">
      <xdr:nvSpPr>
        <xdr:cNvPr id="402" name="Shape 3">
          <a:extLst>
            <a:ext uri="{FF2B5EF4-FFF2-40B4-BE49-F238E27FC236}">
              <a16:creationId xmlns:a16="http://schemas.microsoft.com/office/drawing/2014/main" id="{00000000-0008-0000-0200-000092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31</xdr:row>
      <xdr:rowOff>0</xdr:rowOff>
    </xdr:from>
    <xdr:ext cx="47625" cy="285750"/>
    <xdr:sp macro="" textlink="">
      <xdr:nvSpPr>
        <xdr:cNvPr id="403" name="Shape 3">
          <a:extLst>
            <a:ext uri="{FF2B5EF4-FFF2-40B4-BE49-F238E27FC236}">
              <a16:creationId xmlns:a16="http://schemas.microsoft.com/office/drawing/2014/main" id="{00000000-0008-0000-0200-000093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31</xdr:row>
      <xdr:rowOff>0</xdr:rowOff>
    </xdr:from>
    <xdr:ext cx="47625" cy="285750"/>
    <xdr:sp macro="" textlink="">
      <xdr:nvSpPr>
        <xdr:cNvPr id="404" name="Shape 3">
          <a:extLst>
            <a:ext uri="{FF2B5EF4-FFF2-40B4-BE49-F238E27FC236}">
              <a16:creationId xmlns:a16="http://schemas.microsoft.com/office/drawing/2014/main" id="{00000000-0008-0000-0200-000094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31</xdr:row>
      <xdr:rowOff>0</xdr:rowOff>
    </xdr:from>
    <xdr:ext cx="47625" cy="285750"/>
    <xdr:sp macro="" textlink="">
      <xdr:nvSpPr>
        <xdr:cNvPr id="405" name="Shape 3">
          <a:extLst>
            <a:ext uri="{FF2B5EF4-FFF2-40B4-BE49-F238E27FC236}">
              <a16:creationId xmlns:a16="http://schemas.microsoft.com/office/drawing/2014/main" id="{00000000-0008-0000-0200-000095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31</xdr:row>
      <xdr:rowOff>0</xdr:rowOff>
    </xdr:from>
    <xdr:ext cx="47625" cy="285750"/>
    <xdr:sp macro="" textlink="">
      <xdr:nvSpPr>
        <xdr:cNvPr id="406" name="Shape 3">
          <a:extLst>
            <a:ext uri="{FF2B5EF4-FFF2-40B4-BE49-F238E27FC236}">
              <a16:creationId xmlns:a16="http://schemas.microsoft.com/office/drawing/2014/main" id="{00000000-0008-0000-0200-000096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31</xdr:row>
      <xdr:rowOff>0</xdr:rowOff>
    </xdr:from>
    <xdr:ext cx="47625" cy="285750"/>
    <xdr:sp macro="" textlink="">
      <xdr:nvSpPr>
        <xdr:cNvPr id="407" name="Shape 3">
          <a:extLst>
            <a:ext uri="{FF2B5EF4-FFF2-40B4-BE49-F238E27FC236}">
              <a16:creationId xmlns:a16="http://schemas.microsoft.com/office/drawing/2014/main" id="{00000000-0008-0000-0200-000097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31</xdr:row>
      <xdr:rowOff>0</xdr:rowOff>
    </xdr:from>
    <xdr:ext cx="47625" cy="285750"/>
    <xdr:sp macro="" textlink="">
      <xdr:nvSpPr>
        <xdr:cNvPr id="408" name="Shape 3">
          <a:extLst>
            <a:ext uri="{FF2B5EF4-FFF2-40B4-BE49-F238E27FC236}">
              <a16:creationId xmlns:a16="http://schemas.microsoft.com/office/drawing/2014/main" id="{00000000-0008-0000-0200-000098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31</xdr:row>
      <xdr:rowOff>0</xdr:rowOff>
    </xdr:from>
    <xdr:ext cx="47625" cy="285750"/>
    <xdr:sp macro="" textlink="">
      <xdr:nvSpPr>
        <xdr:cNvPr id="409" name="Shape 3">
          <a:extLst>
            <a:ext uri="{FF2B5EF4-FFF2-40B4-BE49-F238E27FC236}">
              <a16:creationId xmlns:a16="http://schemas.microsoft.com/office/drawing/2014/main" id="{00000000-0008-0000-0200-000099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31</xdr:row>
      <xdr:rowOff>0</xdr:rowOff>
    </xdr:from>
    <xdr:ext cx="47625" cy="285750"/>
    <xdr:sp macro="" textlink="">
      <xdr:nvSpPr>
        <xdr:cNvPr id="410" name="Shape 3">
          <a:extLst>
            <a:ext uri="{FF2B5EF4-FFF2-40B4-BE49-F238E27FC236}">
              <a16:creationId xmlns:a16="http://schemas.microsoft.com/office/drawing/2014/main" id="{00000000-0008-0000-0200-00009A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31</xdr:row>
      <xdr:rowOff>0</xdr:rowOff>
    </xdr:from>
    <xdr:ext cx="47625" cy="285750"/>
    <xdr:sp macro="" textlink="">
      <xdr:nvSpPr>
        <xdr:cNvPr id="411" name="Shape 3">
          <a:extLst>
            <a:ext uri="{FF2B5EF4-FFF2-40B4-BE49-F238E27FC236}">
              <a16:creationId xmlns:a16="http://schemas.microsoft.com/office/drawing/2014/main" id="{00000000-0008-0000-0200-00009B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31</xdr:row>
      <xdr:rowOff>0</xdr:rowOff>
    </xdr:from>
    <xdr:ext cx="47625" cy="285750"/>
    <xdr:sp macro="" textlink="">
      <xdr:nvSpPr>
        <xdr:cNvPr id="412" name="Shape 3">
          <a:extLst>
            <a:ext uri="{FF2B5EF4-FFF2-40B4-BE49-F238E27FC236}">
              <a16:creationId xmlns:a16="http://schemas.microsoft.com/office/drawing/2014/main" id="{00000000-0008-0000-0200-00009C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31</xdr:row>
      <xdr:rowOff>0</xdr:rowOff>
    </xdr:from>
    <xdr:ext cx="47625" cy="285750"/>
    <xdr:sp macro="" textlink="">
      <xdr:nvSpPr>
        <xdr:cNvPr id="413" name="Shape 3">
          <a:extLst>
            <a:ext uri="{FF2B5EF4-FFF2-40B4-BE49-F238E27FC236}">
              <a16:creationId xmlns:a16="http://schemas.microsoft.com/office/drawing/2014/main" id="{00000000-0008-0000-0200-00009D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33</xdr:row>
      <xdr:rowOff>0</xdr:rowOff>
    </xdr:from>
    <xdr:ext cx="47625" cy="285750"/>
    <xdr:sp macro="" textlink="">
      <xdr:nvSpPr>
        <xdr:cNvPr id="414" name="Shape 3">
          <a:extLst>
            <a:ext uri="{FF2B5EF4-FFF2-40B4-BE49-F238E27FC236}">
              <a16:creationId xmlns:a16="http://schemas.microsoft.com/office/drawing/2014/main" id="{00000000-0008-0000-0200-00009E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33</xdr:row>
      <xdr:rowOff>0</xdr:rowOff>
    </xdr:from>
    <xdr:ext cx="47625" cy="285750"/>
    <xdr:sp macro="" textlink="">
      <xdr:nvSpPr>
        <xdr:cNvPr id="415" name="Shape 3">
          <a:extLst>
            <a:ext uri="{FF2B5EF4-FFF2-40B4-BE49-F238E27FC236}">
              <a16:creationId xmlns:a16="http://schemas.microsoft.com/office/drawing/2014/main" id="{00000000-0008-0000-0200-00009F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33</xdr:row>
      <xdr:rowOff>0</xdr:rowOff>
    </xdr:from>
    <xdr:ext cx="47625" cy="285750"/>
    <xdr:sp macro="" textlink="">
      <xdr:nvSpPr>
        <xdr:cNvPr id="416" name="Shape 3">
          <a:extLst>
            <a:ext uri="{FF2B5EF4-FFF2-40B4-BE49-F238E27FC236}">
              <a16:creationId xmlns:a16="http://schemas.microsoft.com/office/drawing/2014/main" id="{00000000-0008-0000-0200-0000A0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33</xdr:row>
      <xdr:rowOff>0</xdr:rowOff>
    </xdr:from>
    <xdr:ext cx="47625" cy="285750"/>
    <xdr:sp macro="" textlink="">
      <xdr:nvSpPr>
        <xdr:cNvPr id="417" name="Shape 3">
          <a:extLst>
            <a:ext uri="{FF2B5EF4-FFF2-40B4-BE49-F238E27FC236}">
              <a16:creationId xmlns:a16="http://schemas.microsoft.com/office/drawing/2014/main" id="{00000000-0008-0000-0200-0000A1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33</xdr:row>
      <xdr:rowOff>133350</xdr:rowOff>
    </xdr:from>
    <xdr:ext cx="47625" cy="285750"/>
    <xdr:sp macro="" textlink="">
      <xdr:nvSpPr>
        <xdr:cNvPr id="418" name="Shape 3">
          <a:extLst>
            <a:ext uri="{FF2B5EF4-FFF2-40B4-BE49-F238E27FC236}">
              <a16:creationId xmlns:a16="http://schemas.microsoft.com/office/drawing/2014/main" id="{00000000-0008-0000-0200-0000A2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34</xdr:row>
      <xdr:rowOff>0</xdr:rowOff>
    </xdr:from>
    <xdr:ext cx="47625" cy="285750"/>
    <xdr:sp macro="" textlink="">
      <xdr:nvSpPr>
        <xdr:cNvPr id="419" name="Shape 3">
          <a:extLst>
            <a:ext uri="{FF2B5EF4-FFF2-40B4-BE49-F238E27FC236}">
              <a16:creationId xmlns:a16="http://schemas.microsoft.com/office/drawing/2014/main" id="{00000000-0008-0000-0200-0000A3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34</xdr:row>
      <xdr:rowOff>0</xdr:rowOff>
    </xdr:from>
    <xdr:ext cx="47625" cy="285750"/>
    <xdr:sp macro="" textlink="">
      <xdr:nvSpPr>
        <xdr:cNvPr id="420" name="Shape 3">
          <a:extLst>
            <a:ext uri="{FF2B5EF4-FFF2-40B4-BE49-F238E27FC236}">
              <a16:creationId xmlns:a16="http://schemas.microsoft.com/office/drawing/2014/main" id="{00000000-0008-0000-0200-0000A4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34</xdr:row>
      <xdr:rowOff>0</xdr:rowOff>
    </xdr:from>
    <xdr:ext cx="47625" cy="285750"/>
    <xdr:sp macro="" textlink="">
      <xdr:nvSpPr>
        <xdr:cNvPr id="421" name="Shape 3">
          <a:extLst>
            <a:ext uri="{FF2B5EF4-FFF2-40B4-BE49-F238E27FC236}">
              <a16:creationId xmlns:a16="http://schemas.microsoft.com/office/drawing/2014/main" id="{00000000-0008-0000-0200-0000A5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34</xdr:row>
      <xdr:rowOff>0</xdr:rowOff>
    </xdr:from>
    <xdr:ext cx="47625" cy="285750"/>
    <xdr:sp macro="" textlink="">
      <xdr:nvSpPr>
        <xdr:cNvPr id="422" name="Shape 3">
          <a:extLst>
            <a:ext uri="{FF2B5EF4-FFF2-40B4-BE49-F238E27FC236}">
              <a16:creationId xmlns:a16="http://schemas.microsoft.com/office/drawing/2014/main" id="{00000000-0008-0000-0200-0000A6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34</xdr:row>
      <xdr:rowOff>133350</xdr:rowOff>
    </xdr:from>
    <xdr:ext cx="47625" cy="285750"/>
    <xdr:sp macro="" textlink="">
      <xdr:nvSpPr>
        <xdr:cNvPr id="423" name="Shape 3">
          <a:extLst>
            <a:ext uri="{FF2B5EF4-FFF2-40B4-BE49-F238E27FC236}">
              <a16:creationId xmlns:a16="http://schemas.microsoft.com/office/drawing/2014/main" id="{00000000-0008-0000-0200-0000A7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33</xdr:row>
      <xdr:rowOff>0</xdr:rowOff>
    </xdr:from>
    <xdr:ext cx="47625" cy="285750"/>
    <xdr:sp macro="" textlink="">
      <xdr:nvSpPr>
        <xdr:cNvPr id="424" name="Shape 3">
          <a:extLst>
            <a:ext uri="{FF2B5EF4-FFF2-40B4-BE49-F238E27FC236}">
              <a16:creationId xmlns:a16="http://schemas.microsoft.com/office/drawing/2014/main" id="{00000000-0008-0000-0200-0000A8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33</xdr:row>
      <xdr:rowOff>0</xdr:rowOff>
    </xdr:from>
    <xdr:ext cx="47625" cy="285750"/>
    <xdr:sp macro="" textlink="">
      <xdr:nvSpPr>
        <xdr:cNvPr id="425" name="Shape 3">
          <a:extLst>
            <a:ext uri="{FF2B5EF4-FFF2-40B4-BE49-F238E27FC236}">
              <a16:creationId xmlns:a16="http://schemas.microsoft.com/office/drawing/2014/main" id="{00000000-0008-0000-0200-0000A9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33</xdr:row>
      <xdr:rowOff>0</xdr:rowOff>
    </xdr:from>
    <xdr:ext cx="47625" cy="285750"/>
    <xdr:sp macro="" textlink="">
      <xdr:nvSpPr>
        <xdr:cNvPr id="426" name="Shape 3">
          <a:extLst>
            <a:ext uri="{FF2B5EF4-FFF2-40B4-BE49-F238E27FC236}">
              <a16:creationId xmlns:a16="http://schemas.microsoft.com/office/drawing/2014/main" id="{00000000-0008-0000-0200-0000AA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33</xdr:row>
      <xdr:rowOff>0</xdr:rowOff>
    </xdr:from>
    <xdr:ext cx="47625" cy="285750"/>
    <xdr:sp macro="" textlink="">
      <xdr:nvSpPr>
        <xdr:cNvPr id="427" name="Shape 3">
          <a:extLst>
            <a:ext uri="{FF2B5EF4-FFF2-40B4-BE49-F238E27FC236}">
              <a16:creationId xmlns:a16="http://schemas.microsoft.com/office/drawing/2014/main" id="{00000000-0008-0000-0200-0000AB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33</xdr:row>
      <xdr:rowOff>133350</xdr:rowOff>
    </xdr:from>
    <xdr:ext cx="47625" cy="285750"/>
    <xdr:sp macro="" textlink="">
      <xdr:nvSpPr>
        <xdr:cNvPr id="428" name="Shape 3">
          <a:extLst>
            <a:ext uri="{FF2B5EF4-FFF2-40B4-BE49-F238E27FC236}">
              <a16:creationId xmlns:a16="http://schemas.microsoft.com/office/drawing/2014/main" id="{00000000-0008-0000-0200-0000AC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34</xdr:row>
      <xdr:rowOff>0</xdr:rowOff>
    </xdr:from>
    <xdr:ext cx="47625" cy="285750"/>
    <xdr:sp macro="" textlink="">
      <xdr:nvSpPr>
        <xdr:cNvPr id="429" name="Shape 3">
          <a:extLst>
            <a:ext uri="{FF2B5EF4-FFF2-40B4-BE49-F238E27FC236}">
              <a16:creationId xmlns:a16="http://schemas.microsoft.com/office/drawing/2014/main" id="{00000000-0008-0000-0200-0000AD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34</xdr:row>
      <xdr:rowOff>0</xdr:rowOff>
    </xdr:from>
    <xdr:ext cx="47625" cy="285750"/>
    <xdr:sp macro="" textlink="">
      <xdr:nvSpPr>
        <xdr:cNvPr id="430" name="Shape 3">
          <a:extLst>
            <a:ext uri="{FF2B5EF4-FFF2-40B4-BE49-F238E27FC236}">
              <a16:creationId xmlns:a16="http://schemas.microsoft.com/office/drawing/2014/main" id="{00000000-0008-0000-0200-0000AE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34</xdr:row>
      <xdr:rowOff>0</xdr:rowOff>
    </xdr:from>
    <xdr:ext cx="47625" cy="285750"/>
    <xdr:sp macro="" textlink="">
      <xdr:nvSpPr>
        <xdr:cNvPr id="431" name="Shape 3">
          <a:extLst>
            <a:ext uri="{FF2B5EF4-FFF2-40B4-BE49-F238E27FC236}">
              <a16:creationId xmlns:a16="http://schemas.microsoft.com/office/drawing/2014/main" id="{00000000-0008-0000-0200-0000AF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34</xdr:row>
      <xdr:rowOff>0</xdr:rowOff>
    </xdr:from>
    <xdr:ext cx="47625" cy="285750"/>
    <xdr:sp macro="" textlink="">
      <xdr:nvSpPr>
        <xdr:cNvPr id="432" name="Shape 3">
          <a:extLst>
            <a:ext uri="{FF2B5EF4-FFF2-40B4-BE49-F238E27FC236}">
              <a16:creationId xmlns:a16="http://schemas.microsoft.com/office/drawing/2014/main" id="{00000000-0008-0000-0200-0000B0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34</xdr:row>
      <xdr:rowOff>133350</xdr:rowOff>
    </xdr:from>
    <xdr:ext cx="47625" cy="285750"/>
    <xdr:sp macro="" textlink="">
      <xdr:nvSpPr>
        <xdr:cNvPr id="433" name="Shape 3">
          <a:extLst>
            <a:ext uri="{FF2B5EF4-FFF2-40B4-BE49-F238E27FC236}">
              <a16:creationId xmlns:a16="http://schemas.microsoft.com/office/drawing/2014/main" id="{00000000-0008-0000-0200-0000B1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37</xdr:row>
      <xdr:rowOff>0</xdr:rowOff>
    </xdr:from>
    <xdr:ext cx="47625" cy="285750"/>
    <xdr:sp macro="" textlink="">
      <xdr:nvSpPr>
        <xdr:cNvPr id="434" name="Shape 3">
          <a:extLst>
            <a:ext uri="{FF2B5EF4-FFF2-40B4-BE49-F238E27FC236}">
              <a16:creationId xmlns:a16="http://schemas.microsoft.com/office/drawing/2014/main" id="{00000000-0008-0000-0200-0000B2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37</xdr:row>
      <xdr:rowOff>0</xdr:rowOff>
    </xdr:from>
    <xdr:ext cx="47625" cy="285750"/>
    <xdr:sp macro="" textlink="">
      <xdr:nvSpPr>
        <xdr:cNvPr id="435" name="Shape 3">
          <a:extLst>
            <a:ext uri="{FF2B5EF4-FFF2-40B4-BE49-F238E27FC236}">
              <a16:creationId xmlns:a16="http://schemas.microsoft.com/office/drawing/2014/main" id="{00000000-0008-0000-0200-0000B3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37</xdr:row>
      <xdr:rowOff>0</xdr:rowOff>
    </xdr:from>
    <xdr:ext cx="47625" cy="285750"/>
    <xdr:sp macro="" textlink="">
      <xdr:nvSpPr>
        <xdr:cNvPr id="436" name="Shape 3">
          <a:extLst>
            <a:ext uri="{FF2B5EF4-FFF2-40B4-BE49-F238E27FC236}">
              <a16:creationId xmlns:a16="http://schemas.microsoft.com/office/drawing/2014/main" id="{00000000-0008-0000-0200-0000B4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37</xdr:row>
      <xdr:rowOff>0</xdr:rowOff>
    </xdr:from>
    <xdr:ext cx="47625" cy="285750"/>
    <xdr:sp macro="" textlink="">
      <xdr:nvSpPr>
        <xdr:cNvPr id="437" name="Shape 3">
          <a:extLst>
            <a:ext uri="{FF2B5EF4-FFF2-40B4-BE49-F238E27FC236}">
              <a16:creationId xmlns:a16="http://schemas.microsoft.com/office/drawing/2014/main" id="{00000000-0008-0000-0200-0000B5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37</xdr:row>
      <xdr:rowOff>133350</xdr:rowOff>
    </xdr:from>
    <xdr:ext cx="47625" cy="285750"/>
    <xdr:sp macro="" textlink="">
      <xdr:nvSpPr>
        <xdr:cNvPr id="438" name="Shape 3">
          <a:extLst>
            <a:ext uri="{FF2B5EF4-FFF2-40B4-BE49-F238E27FC236}">
              <a16:creationId xmlns:a16="http://schemas.microsoft.com/office/drawing/2014/main" id="{00000000-0008-0000-0200-0000B6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37</xdr:row>
      <xdr:rowOff>0</xdr:rowOff>
    </xdr:from>
    <xdr:ext cx="47625" cy="285750"/>
    <xdr:sp macro="" textlink="">
      <xdr:nvSpPr>
        <xdr:cNvPr id="439" name="Shape 3">
          <a:extLst>
            <a:ext uri="{FF2B5EF4-FFF2-40B4-BE49-F238E27FC236}">
              <a16:creationId xmlns:a16="http://schemas.microsoft.com/office/drawing/2014/main" id="{00000000-0008-0000-0200-0000B7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37</xdr:row>
      <xdr:rowOff>0</xdr:rowOff>
    </xdr:from>
    <xdr:ext cx="47625" cy="285750"/>
    <xdr:sp macro="" textlink="">
      <xdr:nvSpPr>
        <xdr:cNvPr id="440" name="Shape 3">
          <a:extLst>
            <a:ext uri="{FF2B5EF4-FFF2-40B4-BE49-F238E27FC236}">
              <a16:creationId xmlns:a16="http://schemas.microsoft.com/office/drawing/2014/main" id="{00000000-0008-0000-0200-0000B8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37</xdr:row>
      <xdr:rowOff>0</xdr:rowOff>
    </xdr:from>
    <xdr:ext cx="47625" cy="285750"/>
    <xdr:sp macro="" textlink="">
      <xdr:nvSpPr>
        <xdr:cNvPr id="441" name="Shape 3">
          <a:extLst>
            <a:ext uri="{FF2B5EF4-FFF2-40B4-BE49-F238E27FC236}">
              <a16:creationId xmlns:a16="http://schemas.microsoft.com/office/drawing/2014/main" id="{00000000-0008-0000-0200-0000B9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37</xdr:row>
      <xdr:rowOff>0</xdr:rowOff>
    </xdr:from>
    <xdr:ext cx="47625" cy="285750"/>
    <xdr:sp macro="" textlink="">
      <xdr:nvSpPr>
        <xdr:cNvPr id="442" name="Shape 3">
          <a:extLst>
            <a:ext uri="{FF2B5EF4-FFF2-40B4-BE49-F238E27FC236}">
              <a16:creationId xmlns:a16="http://schemas.microsoft.com/office/drawing/2014/main" id="{00000000-0008-0000-0200-0000BA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37</xdr:row>
      <xdr:rowOff>133350</xdr:rowOff>
    </xdr:from>
    <xdr:ext cx="47625" cy="285750"/>
    <xdr:sp macro="" textlink="">
      <xdr:nvSpPr>
        <xdr:cNvPr id="443" name="Shape 3">
          <a:extLst>
            <a:ext uri="{FF2B5EF4-FFF2-40B4-BE49-F238E27FC236}">
              <a16:creationId xmlns:a16="http://schemas.microsoft.com/office/drawing/2014/main" id="{00000000-0008-0000-0200-0000BB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38</xdr:row>
      <xdr:rowOff>0</xdr:rowOff>
    </xdr:from>
    <xdr:ext cx="47625" cy="285750"/>
    <xdr:sp macro="" textlink="">
      <xdr:nvSpPr>
        <xdr:cNvPr id="444" name="Shape 3">
          <a:extLst>
            <a:ext uri="{FF2B5EF4-FFF2-40B4-BE49-F238E27FC236}">
              <a16:creationId xmlns:a16="http://schemas.microsoft.com/office/drawing/2014/main" id="{00000000-0008-0000-0200-0000BC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38</xdr:row>
      <xdr:rowOff>0</xdr:rowOff>
    </xdr:from>
    <xdr:ext cx="47625" cy="285750"/>
    <xdr:sp macro="" textlink="">
      <xdr:nvSpPr>
        <xdr:cNvPr id="445" name="Shape 3">
          <a:extLst>
            <a:ext uri="{FF2B5EF4-FFF2-40B4-BE49-F238E27FC236}">
              <a16:creationId xmlns:a16="http://schemas.microsoft.com/office/drawing/2014/main" id="{00000000-0008-0000-0200-0000BD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38</xdr:row>
      <xdr:rowOff>0</xdr:rowOff>
    </xdr:from>
    <xdr:ext cx="47625" cy="285750"/>
    <xdr:sp macro="" textlink="">
      <xdr:nvSpPr>
        <xdr:cNvPr id="446" name="Shape 3">
          <a:extLst>
            <a:ext uri="{FF2B5EF4-FFF2-40B4-BE49-F238E27FC236}">
              <a16:creationId xmlns:a16="http://schemas.microsoft.com/office/drawing/2014/main" id="{00000000-0008-0000-0200-0000BE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38</xdr:row>
      <xdr:rowOff>0</xdr:rowOff>
    </xdr:from>
    <xdr:ext cx="47625" cy="285750"/>
    <xdr:sp macro="" textlink="">
      <xdr:nvSpPr>
        <xdr:cNvPr id="447" name="Shape 3">
          <a:extLst>
            <a:ext uri="{FF2B5EF4-FFF2-40B4-BE49-F238E27FC236}">
              <a16:creationId xmlns:a16="http://schemas.microsoft.com/office/drawing/2014/main" id="{00000000-0008-0000-0200-0000BF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38</xdr:row>
      <xdr:rowOff>133350</xdr:rowOff>
    </xdr:from>
    <xdr:ext cx="47625" cy="285750"/>
    <xdr:sp macro="" textlink="">
      <xdr:nvSpPr>
        <xdr:cNvPr id="448" name="Shape 3">
          <a:extLst>
            <a:ext uri="{FF2B5EF4-FFF2-40B4-BE49-F238E27FC236}">
              <a16:creationId xmlns:a16="http://schemas.microsoft.com/office/drawing/2014/main" id="{00000000-0008-0000-0200-0000C0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41</xdr:row>
      <xdr:rowOff>0</xdr:rowOff>
    </xdr:from>
    <xdr:ext cx="47625" cy="285750"/>
    <xdr:sp macro="" textlink="">
      <xdr:nvSpPr>
        <xdr:cNvPr id="449" name="Shape 3">
          <a:extLst>
            <a:ext uri="{FF2B5EF4-FFF2-40B4-BE49-F238E27FC236}">
              <a16:creationId xmlns:a16="http://schemas.microsoft.com/office/drawing/2014/main" id="{00000000-0008-0000-0200-0000C1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41</xdr:row>
      <xdr:rowOff>0</xdr:rowOff>
    </xdr:from>
    <xdr:ext cx="47625" cy="285750"/>
    <xdr:sp macro="" textlink="">
      <xdr:nvSpPr>
        <xdr:cNvPr id="450" name="Shape 3">
          <a:extLst>
            <a:ext uri="{FF2B5EF4-FFF2-40B4-BE49-F238E27FC236}">
              <a16:creationId xmlns:a16="http://schemas.microsoft.com/office/drawing/2014/main" id="{00000000-0008-0000-0200-0000C2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41</xdr:row>
      <xdr:rowOff>0</xdr:rowOff>
    </xdr:from>
    <xdr:ext cx="47625" cy="285750"/>
    <xdr:sp macro="" textlink="">
      <xdr:nvSpPr>
        <xdr:cNvPr id="451" name="Shape 3">
          <a:extLst>
            <a:ext uri="{FF2B5EF4-FFF2-40B4-BE49-F238E27FC236}">
              <a16:creationId xmlns:a16="http://schemas.microsoft.com/office/drawing/2014/main" id="{00000000-0008-0000-0200-0000C3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41</xdr:row>
      <xdr:rowOff>0</xdr:rowOff>
    </xdr:from>
    <xdr:ext cx="47625" cy="285750"/>
    <xdr:sp macro="" textlink="">
      <xdr:nvSpPr>
        <xdr:cNvPr id="452" name="Shape 3">
          <a:extLst>
            <a:ext uri="{FF2B5EF4-FFF2-40B4-BE49-F238E27FC236}">
              <a16:creationId xmlns:a16="http://schemas.microsoft.com/office/drawing/2014/main" id="{00000000-0008-0000-0200-0000C4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41</xdr:row>
      <xdr:rowOff>133350</xdr:rowOff>
    </xdr:from>
    <xdr:ext cx="47625" cy="285750"/>
    <xdr:sp macro="" textlink="">
      <xdr:nvSpPr>
        <xdr:cNvPr id="453" name="Shape 3">
          <a:extLst>
            <a:ext uri="{FF2B5EF4-FFF2-40B4-BE49-F238E27FC236}">
              <a16:creationId xmlns:a16="http://schemas.microsoft.com/office/drawing/2014/main" id="{00000000-0008-0000-0200-0000C5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5</xdr:row>
      <xdr:rowOff>0</xdr:rowOff>
    </xdr:from>
    <xdr:ext cx="47625" cy="285750"/>
    <xdr:sp macro="" textlink="">
      <xdr:nvSpPr>
        <xdr:cNvPr id="454" name="Shape 3">
          <a:extLst>
            <a:ext uri="{FF2B5EF4-FFF2-40B4-BE49-F238E27FC236}">
              <a16:creationId xmlns:a16="http://schemas.microsoft.com/office/drawing/2014/main" id="{00000000-0008-0000-0200-0000C6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5</xdr:row>
      <xdr:rowOff>0</xdr:rowOff>
    </xdr:from>
    <xdr:ext cx="47625" cy="285750"/>
    <xdr:sp macro="" textlink="">
      <xdr:nvSpPr>
        <xdr:cNvPr id="455" name="Shape 3">
          <a:extLst>
            <a:ext uri="{FF2B5EF4-FFF2-40B4-BE49-F238E27FC236}">
              <a16:creationId xmlns:a16="http://schemas.microsoft.com/office/drawing/2014/main" id="{00000000-0008-0000-0200-0000C7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5</xdr:row>
      <xdr:rowOff>0</xdr:rowOff>
    </xdr:from>
    <xdr:ext cx="47625" cy="285750"/>
    <xdr:sp macro="" textlink="">
      <xdr:nvSpPr>
        <xdr:cNvPr id="456" name="Shape 3">
          <a:extLst>
            <a:ext uri="{FF2B5EF4-FFF2-40B4-BE49-F238E27FC236}">
              <a16:creationId xmlns:a16="http://schemas.microsoft.com/office/drawing/2014/main" id="{00000000-0008-0000-0200-0000C8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5</xdr:row>
      <xdr:rowOff>0</xdr:rowOff>
    </xdr:from>
    <xdr:ext cx="47625" cy="285750"/>
    <xdr:sp macro="" textlink="">
      <xdr:nvSpPr>
        <xdr:cNvPr id="457" name="Shape 3">
          <a:extLst>
            <a:ext uri="{FF2B5EF4-FFF2-40B4-BE49-F238E27FC236}">
              <a16:creationId xmlns:a16="http://schemas.microsoft.com/office/drawing/2014/main" id="{00000000-0008-0000-0200-0000C9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5</xdr:row>
      <xdr:rowOff>0</xdr:rowOff>
    </xdr:from>
    <xdr:ext cx="47625" cy="285750"/>
    <xdr:sp macro="" textlink="">
      <xdr:nvSpPr>
        <xdr:cNvPr id="458" name="Shape 3">
          <a:extLst>
            <a:ext uri="{FF2B5EF4-FFF2-40B4-BE49-F238E27FC236}">
              <a16:creationId xmlns:a16="http://schemas.microsoft.com/office/drawing/2014/main" id="{00000000-0008-0000-0200-0000CA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5</xdr:row>
      <xdr:rowOff>0</xdr:rowOff>
    </xdr:from>
    <xdr:ext cx="47625" cy="285750"/>
    <xdr:sp macro="" textlink="">
      <xdr:nvSpPr>
        <xdr:cNvPr id="459" name="Shape 3">
          <a:extLst>
            <a:ext uri="{FF2B5EF4-FFF2-40B4-BE49-F238E27FC236}">
              <a16:creationId xmlns:a16="http://schemas.microsoft.com/office/drawing/2014/main" id="{00000000-0008-0000-0200-0000CB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5</xdr:row>
      <xdr:rowOff>0</xdr:rowOff>
    </xdr:from>
    <xdr:ext cx="47625" cy="285750"/>
    <xdr:sp macro="" textlink="">
      <xdr:nvSpPr>
        <xdr:cNvPr id="460" name="Shape 3">
          <a:extLst>
            <a:ext uri="{FF2B5EF4-FFF2-40B4-BE49-F238E27FC236}">
              <a16:creationId xmlns:a16="http://schemas.microsoft.com/office/drawing/2014/main" id="{00000000-0008-0000-0200-0000CC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5</xdr:row>
      <xdr:rowOff>0</xdr:rowOff>
    </xdr:from>
    <xdr:ext cx="47625" cy="285750"/>
    <xdr:sp macro="" textlink="">
      <xdr:nvSpPr>
        <xdr:cNvPr id="461" name="Shape 3">
          <a:extLst>
            <a:ext uri="{FF2B5EF4-FFF2-40B4-BE49-F238E27FC236}">
              <a16:creationId xmlns:a16="http://schemas.microsoft.com/office/drawing/2014/main" id="{00000000-0008-0000-0200-0000CD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56</xdr:row>
      <xdr:rowOff>0</xdr:rowOff>
    </xdr:from>
    <xdr:ext cx="47625" cy="285750"/>
    <xdr:sp macro="" textlink="">
      <xdr:nvSpPr>
        <xdr:cNvPr id="462" name="Shape 3">
          <a:extLst>
            <a:ext uri="{FF2B5EF4-FFF2-40B4-BE49-F238E27FC236}">
              <a16:creationId xmlns:a16="http://schemas.microsoft.com/office/drawing/2014/main" id="{00000000-0008-0000-0200-0000CE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56</xdr:row>
      <xdr:rowOff>0</xdr:rowOff>
    </xdr:from>
    <xdr:ext cx="47625" cy="285750"/>
    <xdr:sp macro="" textlink="">
      <xdr:nvSpPr>
        <xdr:cNvPr id="463" name="Shape 3">
          <a:extLst>
            <a:ext uri="{FF2B5EF4-FFF2-40B4-BE49-F238E27FC236}">
              <a16:creationId xmlns:a16="http://schemas.microsoft.com/office/drawing/2014/main" id="{00000000-0008-0000-0200-0000CF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35</xdr:row>
      <xdr:rowOff>133350</xdr:rowOff>
    </xdr:from>
    <xdr:ext cx="47625" cy="285750"/>
    <xdr:sp macro="" textlink="">
      <xdr:nvSpPr>
        <xdr:cNvPr id="464" name="Shape 3">
          <a:extLst>
            <a:ext uri="{FF2B5EF4-FFF2-40B4-BE49-F238E27FC236}">
              <a16:creationId xmlns:a16="http://schemas.microsoft.com/office/drawing/2014/main" id="{00000000-0008-0000-0200-0000D0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35</xdr:row>
      <xdr:rowOff>133350</xdr:rowOff>
    </xdr:from>
    <xdr:ext cx="47625" cy="285750"/>
    <xdr:sp macro="" textlink="">
      <xdr:nvSpPr>
        <xdr:cNvPr id="465" name="Shape 3">
          <a:extLst>
            <a:ext uri="{FF2B5EF4-FFF2-40B4-BE49-F238E27FC236}">
              <a16:creationId xmlns:a16="http://schemas.microsoft.com/office/drawing/2014/main" id="{00000000-0008-0000-0200-0000D1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33</xdr:row>
      <xdr:rowOff>0</xdr:rowOff>
    </xdr:from>
    <xdr:ext cx="47625" cy="285750"/>
    <xdr:sp macro="" textlink="">
      <xdr:nvSpPr>
        <xdr:cNvPr id="466" name="Shape 3">
          <a:extLst>
            <a:ext uri="{FF2B5EF4-FFF2-40B4-BE49-F238E27FC236}">
              <a16:creationId xmlns:a16="http://schemas.microsoft.com/office/drawing/2014/main" id="{00000000-0008-0000-0200-0000D2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33</xdr:row>
      <xdr:rowOff>0</xdr:rowOff>
    </xdr:from>
    <xdr:ext cx="47625" cy="285750"/>
    <xdr:sp macro="" textlink="">
      <xdr:nvSpPr>
        <xdr:cNvPr id="467" name="Shape 3">
          <a:extLst>
            <a:ext uri="{FF2B5EF4-FFF2-40B4-BE49-F238E27FC236}">
              <a16:creationId xmlns:a16="http://schemas.microsoft.com/office/drawing/2014/main" id="{00000000-0008-0000-0200-0000D3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33</xdr:row>
      <xdr:rowOff>0</xdr:rowOff>
    </xdr:from>
    <xdr:ext cx="47625" cy="285750"/>
    <xdr:sp macro="" textlink="">
      <xdr:nvSpPr>
        <xdr:cNvPr id="468" name="Shape 3">
          <a:extLst>
            <a:ext uri="{FF2B5EF4-FFF2-40B4-BE49-F238E27FC236}">
              <a16:creationId xmlns:a16="http://schemas.microsoft.com/office/drawing/2014/main" id="{00000000-0008-0000-0200-0000D4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33</xdr:row>
      <xdr:rowOff>0</xdr:rowOff>
    </xdr:from>
    <xdr:ext cx="47625" cy="285750"/>
    <xdr:sp macro="" textlink="">
      <xdr:nvSpPr>
        <xdr:cNvPr id="469" name="Shape 3">
          <a:extLst>
            <a:ext uri="{FF2B5EF4-FFF2-40B4-BE49-F238E27FC236}">
              <a16:creationId xmlns:a16="http://schemas.microsoft.com/office/drawing/2014/main" id="{00000000-0008-0000-0200-0000D5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33</xdr:row>
      <xdr:rowOff>133350</xdr:rowOff>
    </xdr:from>
    <xdr:ext cx="47625" cy="285750"/>
    <xdr:sp macro="" textlink="">
      <xdr:nvSpPr>
        <xdr:cNvPr id="470" name="Shape 3">
          <a:extLst>
            <a:ext uri="{FF2B5EF4-FFF2-40B4-BE49-F238E27FC236}">
              <a16:creationId xmlns:a16="http://schemas.microsoft.com/office/drawing/2014/main" id="{00000000-0008-0000-0200-0000D6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34</xdr:row>
      <xdr:rowOff>0</xdr:rowOff>
    </xdr:from>
    <xdr:ext cx="47625" cy="285750"/>
    <xdr:sp macro="" textlink="">
      <xdr:nvSpPr>
        <xdr:cNvPr id="471" name="Shape 3">
          <a:extLst>
            <a:ext uri="{FF2B5EF4-FFF2-40B4-BE49-F238E27FC236}">
              <a16:creationId xmlns:a16="http://schemas.microsoft.com/office/drawing/2014/main" id="{00000000-0008-0000-0200-0000D7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34</xdr:row>
      <xdr:rowOff>0</xdr:rowOff>
    </xdr:from>
    <xdr:ext cx="47625" cy="285750"/>
    <xdr:sp macro="" textlink="">
      <xdr:nvSpPr>
        <xdr:cNvPr id="472" name="Shape 3">
          <a:extLst>
            <a:ext uri="{FF2B5EF4-FFF2-40B4-BE49-F238E27FC236}">
              <a16:creationId xmlns:a16="http://schemas.microsoft.com/office/drawing/2014/main" id="{00000000-0008-0000-0200-0000D8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34</xdr:row>
      <xdr:rowOff>0</xdr:rowOff>
    </xdr:from>
    <xdr:ext cx="47625" cy="285750"/>
    <xdr:sp macro="" textlink="">
      <xdr:nvSpPr>
        <xdr:cNvPr id="473" name="Shape 3">
          <a:extLst>
            <a:ext uri="{FF2B5EF4-FFF2-40B4-BE49-F238E27FC236}">
              <a16:creationId xmlns:a16="http://schemas.microsoft.com/office/drawing/2014/main" id="{00000000-0008-0000-0200-0000D9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34</xdr:row>
      <xdr:rowOff>0</xdr:rowOff>
    </xdr:from>
    <xdr:ext cx="47625" cy="285750"/>
    <xdr:sp macro="" textlink="">
      <xdr:nvSpPr>
        <xdr:cNvPr id="474" name="Shape 3">
          <a:extLst>
            <a:ext uri="{FF2B5EF4-FFF2-40B4-BE49-F238E27FC236}">
              <a16:creationId xmlns:a16="http://schemas.microsoft.com/office/drawing/2014/main" id="{00000000-0008-0000-0200-0000DA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34</xdr:row>
      <xdr:rowOff>133350</xdr:rowOff>
    </xdr:from>
    <xdr:ext cx="47625" cy="285750"/>
    <xdr:sp macro="" textlink="">
      <xdr:nvSpPr>
        <xdr:cNvPr id="475" name="Shape 3">
          <a:extLst>
            <a:ext uri="{FF2B5EF4-FFF2-40B4-BE49-F238E27FC236}">
              <a16:creationId xmlns:a16="http://schemas.microsoft.com/office/drawing/2014/main" id="{00000000-0008-0000-0200-0000DB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33</xdr:row>
      <xdr:rowOff>0</xdr:rowOff>
    </xdr:from>
    <xdr:ext cx="47625" cy="285750"/>
    <xdr:sp macro="" textlink="">
      <xdr:nvSpPr>
        <xdr:cNvPr id="476" name="Shape 3">
          <a:extLst>
            <a:ext uri="{FF2B5EF4-FFF2-40B4-BE49-F238E27FC236}">
              <a16:creationId xmlns:a16="http://schemas.microsoft.com/office/drawing/2014/main" id="{00000000-0008-0000-0200-0000DC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33</xdr:row>
      <xdr:rowOff>0</xdr:rowOff>
    </xdr:from>
    <xdr:ext cx="47625" cy="285750"/>
    <xdr:sp macro="" textlink="">
      <xdr:nvSpPr>
        <xdr:cNvPr id="477" name="Shape 3">
          <a:extLst>
            <a:ext uri="{FF2B5EF4-FFF2-40B4-BE49-F238E27FC236}">
              <a16:creationId xmlns:a16="http://schemas.microsoft.com/office/drawing/2014/main" id="{00000000-0008-0000-0200-0000DD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33</xdr:row>
      <xdr:rowOff>0</xdr:rowOff>
    </xdr:from>
    <xdr:ext cx="47625" cy="285750"/>
    <xdr:sp macro="" textlink="">
      <xdr:nvSpPr>
        <xdr:cNvPr id="478" name="Shape 3">
          <a:extLst>
            <a:ext uri="{FF2B5EF4-FFF2-40B4-BE49-F238E27FC236}">
              <a16:creationId xmlns:a16="http://schemas.microsoft.com/office/drawing/2014/main" id="{00000000-0008-0000-0200-0000DE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33</xdr:row>
      <xdr:rowOff>0</xdr:rowOff>
    </xdr:from>
    <xdr:ext cx="47625" cy="285750"/>
    <xdr:sp macro="" textlink="">
      <xdr:nvSpPr>
        <xdr:cNvPr id="479" name="Shape 3">
          <a:extLst>
            <a:ext uri="{FF2B5EF4-FFF2-40B4-BE49-F238E27FC236}">
              <a16:creationId xmlns:a16="http://schemas.microsoft.com/office/drawing/2014/main" id="{00000000-0008-0000-0200-0000DF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33</xdr:row>
      <xdr:rowOff>133350</xdr:rowOff>
    </xdr:from>
    <xdr:ext cx="47625" cy="285750"/>
    <xdr:sp macro="" textlink="">
      <xdr:nvSpPr>
        <xdr:cNvPr id="480" name="Shape 3">
          <a:extLst>
            <a:ext uri="{FF2B5EF4-FFF2-40B4-BE49-F238E27FC236}">
              <a16:creationId xmlns:a16="http://schemas.microsoft.com/office/drawing/2014/main" id="{00000000-0008-0000-0200-0000E0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34</xdr:row>
      <xdr:rowOff>0</xdr:rowOff>
    </xdr:from>
    <xdr:ext cx="47625" cy="285750"/>
    <xdr:sp macro="" textlink="">
      <xdr:nvSpPr>
        <xdr:cNvPr id="481" name="Shape 3">
          <a:extLst>
            <a:ext uri="{FF2B5EF4-FFF2-40B4-BE49-F238E27FC236}">
              <a16:creationId xmlns:a16="http://schemas.microsoft.com/office/drawing/2014/main" id="{00000000-0008-0000-0200-0000E1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34</xdr:row>
      <xdr:rowOff>0</xdr:rowOff>
    </xdr:from>
    <xdr:ext cx="47625" cy="285750"/>
    <xdr:sp macro="" textlink="">
      <xdr:nvSpPr>
        <xdr:cNvPr id="482" name="Shape 3">
          <a:extLst>
            <a:ext uri="{FF2B5EF4-FFF2-40B4-BE49-F238E27FC236}">
              <a16:creationId xmlns:a16="http://schemas.microsoft.com/office/drawing/2014/main" id="{00000000-0008-0000-0200-0000E2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34</xdr:row>
      <xdr:rowOff>0</xdr:rowOff>
    </xdr:from>
    <xdr:ext cx="47625" cy="285750"/>
    <xdr:sp macro="" textlink="">
      <xdr:nvSpPr>
        <xdr:cNvPr id="483" name="Shape 3">
          <a:extLst>
            <a:ext uri="{FF2B5EF4-FFF2-40B4-BE49-F238E27FC236}">
              <a16:creationId xmlns:a16="http://schemas.microsoft.com/office/drawing/2014/main" id="{00000000-0008-0000-0200-0000E3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34</xdr:row>
      <xdr:rowOff>0</xdr:rowOff>
    </xdr:from>
    <xdr:ext cx="47625" cy="285750"/>
    <xdr:sp macro="" textlink="">
      <xdr:nvSpPr>
        <xdr:cNvPr id="484" name="Shape 3">
          <a:extLst>
            <a:ext uri="{FF2B5EF4-FFF2-40B4-BE49-F238E27FC236}">
              <a16:creationId xmlns:a16="http://schemas.microsoft.com/office/drawing/2014/main" id="{00000000-0008-0000-0200-0000E4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34</xdr:row>
      <xdr:rowOff>133350</xdr:rowOff>
    </xdr:from>
    <xdr:ext cx="47625" cy="285750"/>
    <xdr:sp macro="" textlink="">
      <xdr:nvSpPr>
        <xdr:cNvPr id="485" name="Shape 3">
          <a:extLst>
            <a:ext uri="{FF2B5EF4-FFF2-40B4-BE49-F238E27FC236}">
              <a16:creationId xmlns:a16="http://schemas.microsoft.com/office/drawing/2014/main" id="{00000000-0008-0000-0200-0000E5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37</xdr:row>
      <xdr:rowOff>0</xdr:rowOff>
    </xdr:from>
    <xdr:ext cx="47625" cy="285750"/>
    <xdr:sp macro="" textlink="">
      <xdr:nvSpPr>
        <xdr:cNvPr id="486" name="Shape 3">
          <a:extLst>
            <a:ext uri="{FF2B5EF4-FFF2-40B4-BE49-F238E27FC236}">
              <a16:creationId xmlns:a16="http://schemas.microsoft.com/office/drawing/2014/main" id="{00000000-0008-0000-0200-0000E6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37</xdr:row>
      <xdr:rowOff>0</xdr:rowOff>
    </xdr:from>
    <xdr:ext cx="47625" cy="285750"/>
    <xdr:sp macro="" textlink="">
      <xdr:nvSpPr>
        <xdr:cNvPr id="487" name="Shape 3">
          <a:extLst>
            <a:ext uri="{FF2B5EF4-FFF2-40B4-BE49-F238E27FC236}">
              <a16:creationId xmlns:a16="http://schemas.microsoft.com/office/drawing/2014/main" id="{00000000-0008-0000-0200-0000E7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37</xdr:row>
      <xdr:rowOff>0</xdr:rowOff>
    </xdr:from>
    <xdr:ext cx="47625" cy="285750"/>
    <xdr:sp macro="" textlink="">
      <xdr:nvSpPr>
        <xdr:cNvPr id="488" name="Shape 3">
          <a:extLst>
            <a:ext uri="{FF2B5EF4-FFF2-40B4-BE49-F238E27FC236}">
              <a16:creationId xmlns:a16="http://schemas.microsoft.com/office/drawing/2014/main" id="{00000000-0008-0000-0200-0000E8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37</xdr:row>
      <xdr:rowOff>0</xdr:rowOff>
    </xdr:from>
    <xdr:ext cx="47625" cy="285750"/>
    <xdr:sp macro="" textlink="">
      <xdr:nvSpPr>
        <xdr:cNvPr id="489" name="Shape 3">
          <a:extLst>
            <a:ext uri="{FF2B5EF4-FFF2-40B4-BE49-F238E27FC236}">
              <a16:creationId xmlns:a16="http://schemas.microsoft.com/office/drawing/2014/main" id="{00000000-0008-0000-0200-0000E9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37</xdr:row>
      <xdr:rowOff>133350</xdr:rowOff>
    </xdr:from>
    <xdr:ext cx="47625" cy="285750"/>
    <xdr:sp macro="" textlink="">
      <xdr:nvSpPr>
        <xdr:cNvPr id="490" name="Shape 3">
          <a:extLst>
            <a:ext uri="{FF2B5EF4-FFF2-40B4-BE49-F238E27FC236}">
              <a16:creationId xmlns:a16="http://schemas.microsoft.com/office/drawing/2014/main" id="{00000000-0008-0000-0200-0000EA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37</xdr:row>
      <xdr:rowOff>0</xdr:rowOff>
    </xdr:from>
    <xdr:ext cx="47625" cy="285750"/>
    <xdr:sp macro="" textlink="">
      <xdr:nvSpPr>
        <xdr:cNvPr id="491" name="Shape 3">
          <a:extLst>
            <a:ext uri="{FF2B5EF4-FFF2-40B4-BE49-F238E27FC236}">
              <a16:creationId xmlns:a16="http://schemas.microsoft.com/office/drawing/2014/main" id="{00000000-0008-0000-0200-0000EB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37</xdr:row>
      <xdr:rowOff>0</xdr:rowOff>
    </xdr:from>
    <xdr:ext cx="47625" cy="285750"/>
    <xdr:sp macro="" textlink="">
      <xdr:nvSpPr>
        <xdr:cNvPr id="492" name="Shape 3">
          <a:extLst>
            <a:ext uri="{FF2B5EF4-FFF2-40B4-BE49-F238E27FC236}">
              <a16:creationId xmlns:a16="http://schemas.microsoft.com/office/drawing/2014/main" id="{00000000-0008-0000-0200-0000EC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37</xdr:row>
      <xdr:rowOff>0</xdr:rowOff>
    </xdr:from>
    <xdr:ext cx="47625" cy="285750"/>
    <xdr:sp macro="" textlink="">
      <xdr:nvSpPr>
        <xdr:cNvPr id="493" name="Shape 3">
          <a:extLst>
            <a:ext uri="{FF2B5EF4-FFF2-40B4-BE49-F238E27FC236}">
              <a16:creationId xmlns:a16="http://schemas.microsoft.com/office/drawing/2014/main" id="{00000000-0008-0000-0200-0000ED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37</xdr:row>
      <xdr:rowOff>0</xdr:rowOff>
    </xdr:from>
    <xdr:ext cx="47625" cy="285750"/>
    <xdr:sp macro="" textlink="">
      <xdr:nvSpPr>
        <xdr:cNvPr id="494" name="Shape 3">
          <a:extLst>
            <a:ext uri="{FF2B5EF4-FFF2-40B4-BE49-F238E27FC236}">
              <a16:creationId xmlns:a16="http://schemas.microsoft.com/office/drawing/2014/main" id="{00000000-0008-0000-0200-0000EE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37</xdr:row>
      <xdr:rowOff>133350</xdr:rowOff>
    </xdr:from>
    <xdr:ext cx="47625" cy="285750"/>
    <xdr:sp macro="" textlink="">
      <xdr:nvSpPr>
        <xdr:cNvPr id="495" name="Shape 3">
          <a:extLst>
            <a:ext uri="{FF2B5EF4-FFF2-40B4-BE49-F238E27FC236}">
              <a16:creationId xmlns:a16="http://schemas.microsoft.com/office/drawing/2014/main" id="{00000000-0008-0000-0200-0000EF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38</xdr:row>
      <xdr:rowOff>0</xdr:rowOff>
    </xdr:from>
    <xdr:ext cx="47625" cy="285750"/>
    <xdr:sp macro="" textlink="">
      <xdr:nvSpPr>
        <xdr:cNvPr id="496" name="Shape 3">
          <a:extLst>
            <a:ext uri="{FF2B5EF4-FFF2-40B4-BE49-F238E27FC236}">
              <a16:creationId xmlns:a16="http://schemas.microsoft.com/office/drawing/2014/main" id="{00000000-0008-0000-0200-0000F0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38</xdr:row>
      <xdr:rowOff>0</xdr:rowOff>
    </xdr:from>
    <xdr:ext cx="47625" cy="285750"/>
    <xdr:sp macro="" textlink="">
      <xdr:nvSpPr>
        <xdr:cNvPr id="497" name="Shape 3">
          <a:extLst>
            <a:ext uri="{FF2B5EF4-FFF2-40B4-BE49-F238E27FC236}">
              <a16:creationId xmlns:a16="http://schemas.microsoft.com/office/drawing/2014/main" id="{00000000-0008-0000-0200-0000F1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38</xdr:row>
      <xdr:rowOff>0</xdr:rowOff>
    </xdr:from>
    <xdr:ext cx="47625" cy="285750"/>
    <xdr:sp macro="" textlink="">
      <xdr:nvSpPr>
        <xdr:cNvPr id="498" name="Shape 3">
          <a:extLst>
            <a:ext uri="{FF2B5EF4-FFF2-40B4-BE49-F238E27FC236}">
              <a16:creationId xmlns:a16="http://schemas.microsoft.com/office/drawing/2014/main" id="{00000000-0008-0000-0200-0000F2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38</xdr:row>
      <xdr:rowOff>0</xdr:rowOff>
    </xdr:from>
    <xdr:ext cx="47625" cy="285750"/>
    <xdr:sp macro="" textlink="">
      <xdr:nvSpPr>
        <xdr:cNvPr id="499" name="Shape 3">
          <a:extLst>
            <a:ext uri="{FF2B5EF4-FFF2-40B4-BE49-F238E27FC236}">
              <a16:creationId xmlns:a16="http://schemas.microsoft.com/office/drawing/2014/main" id="{00000000-0008-0000-0200-0000F3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38</xdr:row>
      <xdr:rowOff>133350</xdr:rowOff>
    </xdr:from>
    <xdr:ext cx="47625" cy="285750"/>
    <xdr:sp macro="" textlink="">
      <xdr:nvSpPr>
        <xdr:cNvPr id="500" name="Shape 3">
          <a:extLst>
            <a:ext uri="{FF2B5EF4-FFF2-40B4-BE49-F238E27FC236}">
              <a16:creationId xmlns:a16="http://schemas.microsoft.com/office/drawing/2014/main" id="{00000000-0008-0000-0200-0000F4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41</xdr:row>
      <xdr:rowOff>0</xdr:rowOff>
    </xdr:from>
    <xdr:ext cx="47625" cy="285750"/>
    <xdr:sp macro="" textlink="">
      <xdr:nvSpPr>
        <xdr:cNvPr id="501" name="Shape 3">
          <a:extLst>
            <a:ext uri="{FF2B5EF4-FFF2-40B4-BE49-F238E27FC236}">
              <a16:creationId xmlns:a16="http://schemas.microsoft.com/office/drawing/2014/main" id="{00000000-0008-0000-0200-0000F5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41</xdr:row>
      <xdr:rowOff>0</xdr:rowOff>
    </xdr:from>
    <xdr:ext cx="47625" cy="285750"/>
    <xdr:sp macro="" textlink="">
      <xdr:nvSpPr>
        <xdr:cNvPr id="502" name="Shape 3">
          <a:extLst>
            <a:ext uri="{FF2B5EF4-FFF2-40B4-BE49-F238E27FC236}">
              <a16:creationId xmlns:a16="http://schemas.microsoft.com/office/drawing/2014/main" id="{00000000-0008-0000-0200-0000F6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41</xdr:row>
      <xdr:rowOff>0</xdr:rowOff>
    </xdr:from>
    <xdr:ext cx="47625" cy="285750"/>
    <xdr:sp macro="" textlink="">
      <xdr:nvSpPr>
        <xdr:cNvPr id="503" name="Shape 3">
          <a:extLst>
            <a:ext uri="{FF2B5EF4-FFF2-40B4-BE49-F238E27FC236}">
              <a16:creationId xmlns:a16="http://schemas.microsoft.com/office/drawing/2014/main" id="{00000000-0008-0000-0200-0000F7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41</xdr:row>
      <xdr:rowOff>0</xdr:rowOff>
    </xdr:from>
    <xdr:ext cx="47625" cy="285750"/>
    <xdr:sp macro="" textlink="">
      <xdr:nvSpPr>
        <xdr:cNvPr id="504" name="Shape 3">
          <a:extLst>
            <a:ext uri="{FF2B5EF4-FFF2-40B4-BE49-F238E27FC236}">
              <a16:creationId xmlns:a16="http://schemas.microsoft.com/office/drawing/2014/main" id="{00000000-0008-0000-0200-0000F8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41</xdr:row>
      <xdr:rowOff>133350</xdr:rowOff>
    </xdr:from>
    <xdr:ext cx="47625" cy="285750"/>
    <xdr:sp macro="" textlink="">
      <xdr:nvSpPr>
        <xdr:cNvPr id="505" name="Shape 3">
          <a:extLst>
            <a:ext uri="{FF2B5EF4-FFF2-40B4-BE49-F238E27FC236}">
              <a16:creationId xmlns:a16="http://schemas.microsoft.com/office/drawing/2014/main" id="{00000000-0008-0000-0200-0000F9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50</xdr:row>
      <xdr:rowOff>133350</xdr:rowOff>
    </xdr:from>
    <xdr:ext cx="47625" cy="285750"/>
    <xdr:sp macro="" textlink="">
      <xdr:nvSpPr>
        <xdr:cNvPr id="506" name="Shape 3">
          <a:extLst>
            <a:ext uri="{FF2B5EF4-FFF2-40B4-BE49-F238E27FC236}">
              <a16:creationId xmlns:a16="http://schemas.microsoft.com/office/drawing/2014/main" id="{00000000-0008-0000-0200-0000FA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50</xdr:row>
      <xdr:rowOff>133350</xdr:rowOff>
    </xdr:from>
    <xdr:ext cx="47625" cy="285750"/>
    <xdr:sp macro="" textlink="">
      <xdr:nvSpPr>
        <xdr:cNvPr id="507" name="Shape 3">
          <a:extLst>
            <a:ext uri="{FF2B5EF4-FFF2-40B4-BE49-F238E27FC236}">
              <a16:creationId xmlns:a16="http://schemas.microsoft.com/office/drawing/2014/main" id="{00000000-0008-0000-0200-0000FB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53</xdr:row>
      <xdr:rowOff>133350</xdr:rowOff>
    </xdr:from>
    <xdr:ext cx="47625" cy="285750"/>
    <xdr:sp macro="" textlink="">
      <xdr:nvSpPr>
        <xdr:cNvPr id="508" name="Shape 3">
          <a:extLst>
            <a:ext uri="{FF2B5EF4-FFF2-40B4-BE49-F238E27FC236}">
              <a16:creationId xmlns:a16="http://schemas.microsoft.com/office/drawing/2014/main" id="{00000000-0008-0000-0200-0000FC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53</xdr:row>
      <xdr:rowOff>133350</xdr:rowOff>
    </xdr:from>
    <xdr:ext cx="47625" cy="285750"/>
    <xdr:sp macro="" textlink="">
      <xdr:nvSpPr>
        <xdr:cNvPr id="509" name="Shape 3">
          <a:extLst>
            <a:ext uri="{FF2B5EF4-FFF2-40B4-BE49-F238E27FC236}">
              <a16:creationId xmlns:a16="http://schemas.microsoft.com/office/drawing/2014/main" id="{00000000-0008-0000-0200-0000FD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50</xdr:row>
      <xdr:rowOff>133350</xdr:rowOff>
    </xdr:from>
    <xdr:ext cx="47625" cy="285750"/>
    <xdr:sp macro="" textlink="">
      <xdr:nvSpPr>
        <xdr:cNvPr id="510" name="Shape 3">
          <a:extLst>
            <a:ext uri="{FF2B5EF4-FFF2-40B4-BE49-F238E27FC236}">
              <a16:creationId xmlns:a16="http://schemas.microsoft.com/office/drawing/2014/main" id="{00000000-0008-0000-0200-0000FE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50</xdr:row>
      <xdr:rowOff>133350</xdr:rowOff>
    </xdr:from>
    <xdr:ext cx="47625" cy="285750"/>
    <xdr:sp macro="" textlink="">
      <xdr:nvSpPr>
        <xdr:cNvPr id="511" name="Shape 3">
          <a:extLst>
            <a:ext uri="{FF2B5EF4-FFF2-40B4-BE49-F238E27FC236}">
              <a16:creationId xmlns:a16="http://schemas.microsoft.com/office/drawing/2014/main" id="{00000000-0008-0000-0200-0000FF01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53</xdr:row>
      <xdr:rowOff>133350</xdr:rowOff>
    </xdr:from>
    <xdr:ext cx="47625" cy="285750"/>
    <xdr:sp macro="" textlink="">
      <xdr:nvSpPr>
        <xdr:cNvPr id="512" name="Shape 3">
          <a:extLst>
            <a:ext uri="{FF2B5EF4-FFF2-40B4-BE49-F238E27FC236}">
              <a16:creationId xmlns:a16="http://schemas.microsoft.com/office/drawing/2014/main" id="{00000000-0008-0000-0200-000000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53</xdr:row>
      <xdr:rowOff>133350</xdr:rowOff>
    </xdr:from>
    <xdr:ext cx="47625" cy="285750"/>
    <xdr:sp macro="" textlink="">
      <xdr:nvSpPr>
        <xdr:cNvPr id="513" name="Shape 3">
          <a:extLst>
            <a:ext uri="{FF2B5EF4-FFF2-40B4-BE49-F238E27FC236}">
              <a16:creationId xmlns:a16="http://schemas.microsoft.com/office/drawing/2014/main" id="{00000000-0008-0000-0200-000001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50</xdr:row>
      <xdr:rowOff>133350</xdr:rowOff>
    </xdr:from>
    <xdr:ext cx="47625" cy="285750"/>
    <xdr:sp macro="" textlink="">
      <xdr:nvSpPr>
        <xdr:cNvPr id="514" name="Shape 3">
          <a:extLst>
            <a:ext uri="{FF2B5EF4-FFF2-40B4-BE49-F238E27FC236}">
              <a16:creationId xmlns:a16="http://schemas.microsoft.com/office/drawing/2014/main" id="{00000000-0008-0000-0200-000002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50</xdr:row>
      <xdr:rowOff>133350</xdr:rowOff>
    </xdr:from>
    <xdr:ext cx="47625" cy="285750"/>
    <xdr:sp macro="" textlink="">
      <xdr:nvSpPr>
        <xdr:cNvPr id="515" name="Shape 3">
          <a:extLst>
            <a:ext uri="{FF2B5EF4-FFF2-40B4-BE49-F238E27FC236}">
              <a16:creationId xmlns:a16="http://schemas.microsoft.com/office/drawing/2014/main" id="{00000000-0008-0000-0200-000003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53</xdr:row>
      <xdr:rowOff>133350</xdr:rowOff>
    </xdr:from>
    <xdr:ext cx="47625" cy="285750"/>
    <xdr:sp macro="" textlink="">
      <xdr:nvSpPr>
        <xdr:cNvPr id="516" name="Shape 3">
          <a:extLst>
            <a:ext uri="{FF2B5EF4-FFF2-40B4-BE49-F238E27FC236}">
              <a16:creationId xmlns:a16="http://schemas.microsoft.com/office/drawing/2014/main" id="{00000000-0008-0000-0200-000004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53</xdr:row>
      <xdr:rowOff>133350</xdr:rowOff>
    </xdr:from>
    <xdr:ext cx="47625" cy="285750"/>
    <xdr:sp macro="" textlink="">
      <xdr:nvSpPr>
        <xdr:cNvPr id="517" name="Shape 3">
          <a:extLst>
            <a:ext uri="{FF2B5EF4-FFF2-40B4-BE49-F238E27FC236}">
              <a16:creationId xmlns:a16="http://schemas.microsoft.com/office/drawing/2014/main" id="{00000000-0008-0000-0200-000005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50</xdr:row>
      <xdr:rowOff>133350</xdr:rowOff>
    </xdr:from>
    <xdr:ext cx="47625" cy="285750"/>
    <xdr:sp macro="" textlink="">
      <xdr:nvSpPr>
        <xdr:cNvPr id="518" name="Shape 3">
          <a:extLst>
            <a:ext uri="{FF2B5EF4-FFF2-40B4-BE49-F238E27FC236}">
              <a16:creationId xmlns:a16="http://schemas.microsoft.com/office/drawing/2014/main" id="{00000000-0008-0000-0200-000006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50</xdr:row>
      <xdr:rowOff>133350</xdr:rowOff>
    </xdr:from>
    <xdr:ext cx="47625" cy="285750"/>
    <xdr:sp macro="" textlink="">
      <xdr:nvSpPr>
        <xdr:cNvPr id="519" name="Shape 3">
          <a:extLst>
            <a:ext uri="{FF2B5EF4-FFF2-40B4-BE49-F238E27FC236}">
              <a16:creationId xmlns:a16="http://schemas.microsoft.com/office/drawing/2014/main" id="{00000000-0008-0000-0200-000007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53</xdr:row>
      <xdr:rowOff>133350</xdr:rowOff>
    </xdr:from>
    <xdr:ext cx="47625" cy="285750"/>
    <xdr:sp macro="" textlink="">
      <xdr:nvSpPr>
        <xdr:cNvPr id="520" name="Shape 3">
          <a:extLst>
            <a:ext uri="{FF2B5EF4-FFF2-40B4-BE49-F238E27FC236}">
              <a16:creationId xmlns:a16="http://schemas.microsoft.com/office/drawing/2014/main" id="{00000000-0008-0000-0200-000008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53</xdr:row>
      <xdr:rowOff>133350</xdr:rowOff>
    </xdr:from>
    <xdr:ext cx="47625" cy="285750"/>
    <xdr:sp macro="" textlink="">
      <xdr:nvSpPr>
        <xdr:cNvPr id="521" name="Shape 3">
          <a:extLst>
            <a:ext uri="{FF2B5EF4-FFF2-40B4-BE49-F238E27FC236}">
              <a16:creationId xmlns:a16="http://schemas.microsoft.com/office/drawing/2014/main" id="{00000000-0008-0000-0200-000009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92</xdr:row>
      <xdr:rowOff>0</xdr:rowOff>
    </xdr:from>
    <xdr:ext cx="47625" cy="285750"/>
    <xdr:sp macro="" textlink="">
      <xdr:nvSpPr>
        <xdr:cNvPr id="522" name="Shape 3">
          <a:extLst>
            <a:ext uri="{FF2B5EF4-FFF2-40B4-BE49-F238E27FC236}">
              <a16:creationId xmlns:a16="http://schemas.microsoft.com/office/drawing/2014/main" id="{00000000-0008-0000-0200-00000A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92</xdr:row>
      <xdr:rowOff>0</xdr:rowOff>
    </xdr:from>
    <xdr:ext cx="47625" cy="285750"/>
    <xdr:sp macro="" textlink="">
      <xdr:nvSpPr>
        <xdr:cNvPr id="523" name="Shape 3">
          <a:extLst>
            <a:ext uri="{FF2B5EF4-FFF2-40B4-BE49-F238E27FC236}">
              <a16:creationId xmlns:a16="http://schemas.microsoft.com/office/drawing/2014/main" id="{00000000-0008-0000-0200-00000B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92</xdr:row>
      <xdr:rowOff>0</xdr:rowOff>
    </xdr:from>
    <xdr:ext cx="47625" cy="285750"/>
    <xdr:sp macro="" textlink="">
      <xdr:nvSpPr>
        <xdr:cNvPr id="524" name="Shape 3">
          <a:extLst>
            <a:ext uri="{FF2B5EF4-FFF2-40B4-BE49-F238E27FC236}">
              <a16:creationId xmlns:a16="http://schemas.microsoft.com/office/drawing/2014/main" id="{00000000-0008-0000-0200-00000C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92</xdr:row>
      <xdr:rowOff>0</xdr:rowOff>
    </xdr:from>
    <xdr:ext cx="47625" cy="285750"/>
    <xdr:sp macro="" textlink="">
      <xdr:nvSpPr>
        <xdr:cNvPr id="525" name="Shape 3">
          <a:extLst>
            <a:ext uri="{FF2B5EF4-FFF2-40B4-BE49-F238E27FC236}">
              <a16:creationId xmlns:a16="http://schemas.microsoft.com/office/drawing/2014/main" id="{00000000-0008-0000-0200-00000D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93</xdr:row>
      <xdr:rowOff>0</xdr:rowOff>
    </xdr:from>
    <xdr:ext cx="47625" cy="285750"/>
    <xdr:sp macro="" textlink="">
      <xdr:nvSpPr>
        <xdr:cNvPr id="526" name="Shape 3">
          <a:extLst>
            <a:ext uri="{FF2B5EF4-FFF2-40B4-BE49-F238E27FC236}">
              <a16:creationId xmlns:a16="http://schemas.microsoft.com/office/drawing/2014/main" id="{00000000-0008-0000-0200-00000E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93</xdr:row>
      <xdr:rowOff>0</xdr:rowOff>
    </xdr:from>
    <xdr:ext cx="47625" cy="285750"/>
    <xdr:sp macro="" textlink="">
      <xdr:nvSpPr>
        <xdr:cNvPr id="527" name="Shape 3">
          <a:extLst>
            <a:ext uri="{FF2B5EF4-FFF2-40B4-BE49-F238E27FC236}">
              <a16:creationId xmlns:a16="http://schemas.microsoft.com/office/drawing/2014/main" id="{00000000-0008-0000-0200-00000F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94</xdr:row>
      <xdr:rowOff>0</xdr:rowOff>
    </xdr:from>
    <xdr:ext cx="47625" cy="285750"/>
    <xdr:sp macro="" textlink="">
      <xdr:nvSpPr>
        <xdr:cNvPr id="528" name="Shape 3">
          <a:extLst>
            <a:ext uri="{FF2B5EF4-FFF2-40B4-BE49-F238E27FC236}">
              <a16:creationId xmlns:a16="http://schemas.microsoft.com/office/drawing/2014/main" id="{00000000-0008-0000-0200-000010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94</xdr:row>
      <xdr:rowOff>0</xdr:rowOff>
    </xdr:from>
    <xdr:ext cx="47625" cy="285750"/>
    <xdr:sp macro="" textlink="">
      <xdr:nvSpPr>
        <xdr:cNvPr id="529" name="Shape 3">
          <a:extLst>
            <a:ext uri="{FF2B5EF4-FFF2-40B4-BE49-F238E27FC236}">
              <a16:creationId xmlns:a16="http://schemas.microsoft.com/office/drawing/2014/main" id="{00000000-0008-0000-0200-000011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94</xdr:row>
      <xdr:rowOff>0</xdr:rowOff>
    </xdr:from>
    <xdr:ext cx="47625" cy="285750"/>
    <xdr:sp macro="" textlink="">
      <xdr:nvSpPr>
        <xdr:cNvPr id="530" name="Shape 3">
          <a:extLst>
            <a:ext uri="{FF2B5EF4-FFF2-40B4-BE49-F238E27FC236}">
              <a16:creationId xmlns:a16="http://schemas.microsoft.com/office/drawing/2014/main" id="{00000000-0008-0000-0200-000012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94</xdr:row>
      <xdr:rowOff>0</xdr:rowOff>
    </xdr:from>
    <xdr:ext cx="47625" cy="285750"/>
    <xdr:sp macro="" textlink="">
      <xdr:nvSpPr>
        <xdr:cNvPr id="531" name="Shape 3">
          <a:extLst>
            <a:ext uri="{FF2B5EF4-FFF2-40B4-BE49-F238E27FC236}">
              <a16:creationId xmlns:a16="http://schemas.microsoft.com/office/drawing/2014/main" id="{00000000-0008-0000-0200-000013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95</xdr:row>
      <xdr:rowOff>0</xdr:rowOff>
    </xdr:from>
    <xdr:ext cx="47625" cy="285750"/>
    <xdr:sp macro="" textlink="">
      <xdr:nvSpPr>
        <xdr:cNvPr id="532" name="Shape 3">
          <a:extLst>
            <a:ext uri="{FF2B5EF4-FFF2-40B4-BE49-F238E27FC236}">
              <a16:creationId xmlns:a16="http://schemas.microsoft.com/office/drawing/2014/main" id="{00000000-0008-0000-0200-000014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95</xdr:row>
      <xdr:rowOff>0</xdr:rowOff>
    </xdr:from>
    <xdr:ext cx="47625" cy="285750"/>
    <xdr:sp macro="" textlink="">
      <xdr:nvSpPr>
        <xdr:cNvPr id="533" name="Shape 3">
          <a:extLst>
            <a:ext uri="{FF2B5EF4-FFF2-40B4-BE49-F238E27FC236}">
              <a16:creationId xmlns:a16="http://schemas.microsoft.com/office/drawing/2014/main" id="{00000000-0008-0000-0200-000015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96</xdr:row>
      <xdr:rowOff>0</xdr:rowOff>
    </xdr:from>
    <xdr:ext cx="47625" cy="285750"/>
    <xdr:sp macro="" textlink="">
      <xdr:nvSpPr>
        <xdr:cNvPr id="534" name="Shape 3">
          <a:extLst>
            <a:ext uri="{FF2B5EF4-FFF2-40B4-BE49-F238E27FC236}">
              <a16:creationId xmlns:a16="http://schemas.microsoft.com/office/drawing/2014/main" id="{00000000-0008-0000-0200-000016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96</xdr:row>
      <xdr:rowOff>0</xdr:rowOff>
    </xdr:from>
    <xdr:ext cx="47625" cy="285750"/>
    <xdr:sp macro="" textlink="">
      <xdr:nvSpPr>
        <xdr:cNvPr id="535" name="Shape 3">
          <a:extLst>
            <a:ext uri="{FF2B5EF4-FFF2-40B4-BE49-F238E27FC236}">
              <a16:creationId xmlns:a16="http://schemas.microsoft.com/office/drawing/2014/main" id="{00000000-0008-0000-0200-000017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96</xdr:row>
      <xdr:rowOff>0</xdr:rowOff>
    </xdr:from>
    <xdr:ext cx="47625" cy="285750"/>
    <xdr:sp macro="" textlink="">
      <xdr:nvSpPr>
        <xdr:cNvPr id="536" name="Shape 3">
          <a:extLst>
            <a:ext uri="{FF2B5EF4-FFF2-40B4-BE49-F238E27FC236}">
              <a16:creationId xmlns:a16="http://schemas.microsoft.com/office/drawing/2014/main" id="{00000000-0008-0000-0200-000018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96</xdr:row>
      <xdr:rowOff>0</xdr:rowOff>
    </xdr:from>
    <xdr:ext cx="47625" cy="285750"/>
    <xdr:sp macro="" textlink="">
      <xdr:nvSpPr>
        <xdr:cNvPr id="537" name="Shape 3">
          <a:extLst>
            <a:ext uri="{FF2B5EF4-FFF2-40B4-BE49-F238E27FC236}">
              <a16:creationId xmlns:a16="http://schemas.microsoft.com/office/drawing/2014/main" id="{00000000-0008-0000-0200-000019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97</xdr:row>
      <xdr:rowOff>0</xdr:rowOff>
    </xdr:from>
    <xdr:ext cx="47625" cy="285750"/>
    <xdr:sp macro="" textlink="">
      <xdr:nvSpPr>
        <xdr:cNvPr id="538" name="Shape 3">
          <a:extLst>
            <a:ext uri="{FF2B5EF4-FFF2-40B4-BE49-F238E27FC236}">
              <a16:creationId xmlns:a16="http://schemas.microsoft.com/office/drawing/2014/main" id="{00000000-0008-0000-0200-00001A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97</xdr:row>
      <xdr:rowOff>0</xdr:rowOff>
    </xdr:from>
    <xdr:ext cx="47625" cy="285750"/>
    <xdr:sp macro="" textlink="">
      <xdr:nvSpPr>
        <xdr:cNvPr id="539" name="Shape 3">
          <a:extLst>
            <a:ext uri="{FF2B5EF4-FFF2-40B4-BE49-F238E27FC236}">
              <a16:creationId xmlns:a16="http://schemas.microsoft.com/office/drawing/2014/main" id="{00000000-0008-0000-0200-00001B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80</xdr:row>
      <xdr:rowOff>0</xdr:rowOff>
    </xdr:from>
    <xdr:ext cx="47625" cy="285750"/>
    <xdr:sp macro="" textlink="">
      <xdr:nvSpPr>
        <xdr:cNvPr id="540" name="Shape 3">
          <a:extLst>
            <a:ext uri="{FF2B5EF4-FFF2-40B4-BE49-F238E27FC236}">
              <a16:creationId xmlns:a16="http://schemas.microsoft.com/office/drawing/2014/main" id="{00000000-0008-0000-0200-00001C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80</xdr:row>
      <xdr:rowOff>0</xdr:rowOff>
    </xdr:from>
    <xdr:ext cx="47625" cy="285750"/>
    <xdr:sp macro="" textlink="">
      <xdr:nvSpPr>
        <xdr:cNvPr id="541" name="Shape 3">
          <a:extLst>
            <a:ext uri="{FF2B5EF4-FFF2-40B4-BE49-F238E27FC236}">
              <a16:creationId xmlns:a16="http://schemas.microsoft.com/office/drawing/2014/main" id="{00000000-0008-0000-0200-00001D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80</xdr:row>
      <xdr:rowOff>0</xdr:rowOff>
    </xdr:from>
    <xdr:ext cx="47625" cy="285750"/>
    <xdr:sp macro="" textlink="">
      <xdr:nvSpPr>
        <xdr:cNvPr id="542" name="Shape 3">
          <a:extLst>
            <a:ext uri="{FF2B5EF4-FFF2-40B4-BE49-F238E27FC236}">
              <a16:creationId xmlns:a16="http://schemas.microsoft.com/office/drawing/2014/main" id="{00000000-0008-0000-0200-00001E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80</xdr:row>
      <xdr:rowOff>0</xdr:rowOff>
    </xdr:from>
    <xdr:ext cx="47625" cy="285750"/>
    <xdr:sp macro="" textlink="">
      <xdr:nvSpPr>
        <xdr:cNvPr id="543" name="Shape 3">
          <a:extLst>
            <a:ext uri="{FF2B5EF4-FFF2-40B4-BE49-F238E27FC236}">
              <a16:creationId xmlns:a16="http://schemas.microsoft.com/office/drawing/2014/main" id="{00000000-0008-0000-0200-00001F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80</xdr:row>
      <xdr:rowOff>0</xdr:rowOff>
    </xdr:from>
    <xdr:ext cx="47625" cy="285750"/>
    <xdr:sp macro="" textlink="">
      <xdr:nvSpPr>
        <xdr:cNvPr id="544" name="Shape 3">
          <a:extLst>
            <a:ext uri="{FF2B5EF4-FFF2-40B4-BE49-F238E27FC236}">
              <a16:creationId xmlns:a16="http://schemas.microsoft.com/office/drawing/2014/main" id="{00000000-0008-0000-0200-000020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80</xdr:row>
      <xdr:rowOff>0</xdr:rowOff>
    </xdr:from>
    <xdr:ext cx="47625" cy="285750"/>
    <xdr:sp macro="" textlink="">
      <xdr:nvSpPr>
        <xdr:cNvPr id="545" name="Shape 3">
          <a:extLst>
            <a:ext uri="{FF2B5EF4-FFF2-40B4-BE49-F238E27FC236}">
              <a16:creationId xmlns:a16="http://schemas.microsoft.com/office/drawing/2014/main" id="{00000000-0008-0000-0200-000021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80</xdr:row>
      <xdr:rowOff>0</xdr:rowOff>
    </xdr:from>
    <xdr:ext cx="47625" cy="285750"/>
    <xdr:sp macro="" textlink="">
      <xdr:nvSpPr>
        <xdr:cNvPr id="546" name="Shape 3">
          <a:extLst>
            <a:ext uri="{FF2B5EF4-FFF2-40B4-BE49-F238E27FC236}">
              <a16:creationId xmlns:a16="http://schemas.microsoft.com/office/drawing/2014/main" id="{00000000-0008-0000-0200-000022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80</xdr:row>
      <xdr:rowOff>0</xdr:rowOff>
    </xdr:from>
    <xdr:ext cx="47625" cy="285750"/>
    <xdr:sp macro="" textlink="">
      <xdr:nvSpPr>
        <xdr:cNvPr id="547" name="Shape 3">
          <a:extLst>
            <a:ext uri="{FF2B5EF4-FFF2-40B4-BE49-F238E27FC236}">
              <a16:creationId xmlns:a16="http://schemas.microsoft.com/office/drawing/2014/main" id="{00000000-0008-0000-0200-000023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83</xdr:row>
      <xdr:rowOff>0</xdr:rowOff>
    </xdr:from>
    <xdr:ext cx="47625" cy="285750"/>
    <xdr:sp macro="" textlink="">
      <xdr:nvSpPr>
        <xdr:cNvPr id="548" name="Shape 3">
          <a:extLst>
            <a:ext uri="{FF2B5EF4-FFF2-40B4-BE49-F238E27FC236}">
              <a16:creationId xmlns:a16="http://schemas.microsoft.com/office/drawing/2014/main" id="{00000000-0008-0000-0200-000024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83</xdr:row>
      <xdr:rowOff>0</xdr:rowOff>
    </xdr:from>
    <xdr:ext cx="47625" cy="285750"/>
    <xdr:sp macro="" textlink="">
      <xdr:nvSpPr>
        <xdr:cNvPr id="549" name="Shape 3">
          <a:extLst>
            <a:ext uri="{FF2B5EF4-FFF2-40B4-BE49-F238E27FC236}">
              <a16:creationId xmlns:a16="http://schemas.microsoft.com/office/drawing/2014/main" id="{00000000-0008-0000-0200-000025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83</xdr:row>
      <xdr:rowOff>0</xdr:rowOff>
    </xdr:from>
    <xdr:ext cx="47625" cy="285750"/>
    <xdr:sp macro="" textlink="">
      <xdr:nvSpPr>
        <xdr:cNvPr id="550" name="Shape 3">
          <a:extLst>
            <a:ext uri="{FF2B5EF4-FFF2-40B4-BE49-F238E27FC236}">
              <a16:creationId xmlns:a16="http://schemas.microsoft.com/office/drawing/2014/main" id="{00000000-0008-0000-0200-000026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83</xdr:row>
      <xdr:rowOff>0</xdr:rowOff>
    </xdr:from>
    <xdr:ext cx="47625" cy="285750"/>
    <xdr:sp macro="" textlink="">
      <xdr:nvSpPr>
        <xdr:cNvPr id="551" name="Shape 3">
          <a:extLst>
            <a:ext uri="{FF2B5EF4-FFF2-40B4-BE49-F238E27FC236}">
              <a16:creationId xmlns:a16="http://schemas.microsoft.com/office/drawing/2014/main" id="{00000000-0008-0000-0200-000027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83</xdr:row>
      <xdr:rowOff>0</xdr:rowOff>
    </xdr:from>
    <xdr:ext cx="47625" cy="285750"/>
    <xdr:sp macro="" textlink="">
      <xdr:nvSpPr>
        <xdr:cNvPr id="552" name="Shape 3">
          <a:extLst>
            <a:ext uri="{FF2B5EF4-FFF2-40B4-BE49-F238E27FC236}">
              <a16:creationId xmlns:a16="http://schemas.microsoft.com/office/drawing/2014/main" id="{00000000-0008-0000-0200-000028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83</xdr:row>
      <xdr:rowOff>0</xdr:rowOff>
    </xdr:from>
    <xdr:ext cx="47625" cy="285750"/>
    <xdr:sp macro="" textlink="">
      <xdr:nvSpPr>
        <xdr:cNvPr id="553" name="Shape 3">
          <a:extLst>
            <a:ext uri="{FF2B5EF4-FFF2-40B4-BE49-F238E27FC236}">
              <a16:creationId xmlns:a16="http://schemas.microsoft.com/office/drawing/2014/main" id="{00000000-0008-0000-0200-000029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83</xdr:row>
      <xdr:rowOff>0</xdr:rowOff>
    </xdr:from>
    <xdr:ext cx="47625" cy="285750"/>
    <xdr:sp macro="" textlink="">
      <xdr:nvSpPr>
        <xdr:cNvPr id="554" name="Shape 3">
          <a:extLst>
            <a:ext uri="{FF2B5EF4-FFF2-40B4-BE49-F238E27FC236}">
              <a16:creationId xmlns:a16="http://schemas.microsoft.com/office/drawing/2014/main" id="{00000000-0008-0000-0200-00002A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83</xdr:row>
      <xdr:rowOff>0</xdr:rowOff>
    </xdr:from>
    <xdr:ext cx="47625" cy="285750"/>
    <xdr:sp macro="" textlink="">
      <xdr:nvSpPr>
        <xdr:cNvPr id="555" name="Shape 3">
          <a:extLst>
            <a:ext uri="{FF2B5EF4-FFF2-40B4-BE49-F238E27FC236}">
              <a16:creationId xmlns:a16="http://schemas.microsoft.com/office/drawing/2014/main" id="{00000000-0008-0000-0200-00002B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86</xdr:row>
      <xdr:rowOff>0</xdr:rowOff>
    </xdr:from>
    <xdr:ext cx="47625" cy="285750"/>
    <xdr:sp macro="" textlink="">
      <xdr:nvSpPr>
        <xdr:cNvPr id="556" name="Shape 3">
          <a:extLst>
            <a:ext uri="{FF2B5EF4-FFF2-40B4-BE49-F238E27FC236}">
              <a16:creationId xmlns:a16="http://schemas.microsoft.com/office/drawing/2014/main" id="{00000000-0008-0000-0200-00002C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86</xdr:row>
      <xdr:rowOff>0</xdr:rowOff>
    </xdr:from>
    <xdr:ext cx="47625" cy="285750"/>
    <xdr:sp macro="" textlink="">
      <xdr:nvSpPr>
        <xdr:cNvPr id="557" name="Shape 3">
          <a:extLst>
            <a:ext uri="{FF2B5EF4-FFF2-40B4-BE49-F238E27FC236}">
              <a16:creationId xmlns:a16="http://schemas.microsoft.com/office/drawing/2014/main" id="{00000000-0008-0000-0200-00002D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86</xdr:row>
      <xdr:rowOff>0</xdr:rowOff>
    </xdr:from>
    <xdr:ext cx="47625" cy="285750"/>
    <xdr:sp macro="" textlink="">
      <xdr:nvSpPr>
        <xdr:cNvPr id="558" name="Shape 3">
          <a:extLst>
            <a:ext uri="{FF2B5EF4-FFF2-40B4-BE49-F238E27FC236}">
              <a16:creationId xmlns:a16="http://schemas.microsoft.com/office/drawing/2014/main" id="{00000000-0008-0000-0200-00002E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86</xdr:row>
      <xdr:rowOff>0</xdr:rowOff>
    </xdr:from>
    <xdr:ext cx="47625" cy="285750"/>
    <xdr:sp macro="" textlink="">
      <xdr:nvSpPr>
        <xdr:cNvPr id="559" name="Shape 3">
          <a:extLst>
            <a:ext uri="{FF2B5EF4-FFF2-40B4-BE49-F238E27FC236}">
              <a16:creationId xmlns:a16="http://schemas.microsoft.com/office/drawing/2014/main" id="{00000000-0008-0000-0200-00002F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86</xdr:row>
      <xdr:rowOff>0</xdr:rowOff>
    </xdr:from>
    <xdr:ext cx="47625" cy="285750"/>
    <xdr:sp macro="" textlink="">
      <xdr:nvSpPr>
        <xdr:cNvPr id="560" name="Shape 3">
          <a:extLst>
            <a:ext uri="{FF2B5EF4-FFF2-40B4-BE49-F238E27FC236}">
              <a16:creationId xmlns:a16="http://schemas.microsoft.com/office/drawing/2014/main" id="{00000000-0008-0000-0200-000030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86</xdr:row>
      <xdr:rowOff>0</xdr:rowOff>
    </xdr:from>
    <xdr:ext cx="47625" cy="285750"/>
    <xdr:sp macro="" textlink="">
      <xdr:nvSpPr>
        <xdr:cNvPr id="561" name="Shape 3">
          <a:extLst>
            <a:ext uri="{FF2B5EF4-FFF2-40B4-BE49-F238E27FC236}">
              <a16:creationId xmlns:a16="http://schemas.microsoft.com/office/drawing/2014/main" id="{00000000-0008-0000-0200-000031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86</xdr:row>
      <xdr:rowOff>0</xdr:rowOff>
    </xdr:from>
    <xdr:ext cx="47625" cy="285750"/>
    <xdr:sp macro="" textlink="">
      <xdr:nvSpPr>
        <xdr:cNvPr id="562" name="Shape 3">
          <a:extLst>
            <a:ext uri="{FF2B5EF4-FFF2-40B4-BE49-F238E27FC236}">
              <a16:creationId xmlns:a16="http://schemas.microsoft.com/office/drawing/2014/main" id="{00000000-0008-0000-0200-000032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86</xdr:row>
      <xdr:rowOff>0</xdr:rowOff>
    </xdr:from>
    <xdr:ext cx="47625" cy="285750"/>
    <xdr:sp macro="" textlink="">
      <xdr:nvSpPr>
        <xdr:cNvPr id="563" name="Shape 3">
          <a:extLst>
            <a:ext uri="{FF2B5EF4-FFF2-40B4-BE49-F238E27FC236}">
              <a16:creationId xmlns:a16="http://schemas.microsoft.com/office/drawing/2014/main" id="{00000000-0008-0000-0200-000033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47</xdr:row>
      <xdr:rowOff>0</xdr:rowOff>
    </xdr:from>
    <xdr:ext cx="47625" cy="285750"/>
    <xdr:sp macro="" textlink="">
      <xdr:nvSpPr>
        <xdr:cNvPr id="564" name="Shape 3">
          <a:extLst>
            <a:ext uri="{FF2B5EF4-FFF2-40B4-BE49-F238E27FC236}">
              <a16:creationId xmlns:a16="http://schemas.microsoft.com/office/drawing/2014/main" id="{00000000-0008-0000-0200-000034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47</xdr:row>
      <xdr:rowOff>0</xdr:rowOff>
    </xdr:from>
    <xdr:ext cx="47625" cy="285750"/>
    <xdr:sp macro="" textlink="">
      <xdr:nvSpPr>
        <xdr:cNvPr id="565" name="Shape 3">
          <a:extLst>
            <a:ext uri="{FF2B5EF4-FFF2-40B4-BE49-F238E27FC236}">
              <a16:creationId xmlns:a16="http://schemas.microsoft.com/office/drawing/2014/main" id="{00000000-0008-0000-0200-000035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56</xdr:row>
      <xdr:rowOff>0</xdr:rowOff>
    </xdr:from>
    <xdr:ext cx="47625" cy="285750"/>
    <xdr:sp macro="" textlink="">
      <xdr:nvSpPr>
        <xdr:cNvPr id="566" name="Shape 3">
          <a:extLst>
            <a:ext uri="{FF2B5EF4-FFF2-40B4-BE49-F238E27FC236}">
              <a16:creationId xmlns:a16="http://schemas.microsoft.com/office/drawing/2014/main" id="{00000000-0008-0000-0200-000036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50</xdr:row>
      <xdr:rowOff>0</xdr:rowOff>
    </xdr:from>
    <xdr:ext cx="47625" cy="285750"/>
    <xdr:sp macro="" textlink="">
      <xdr:nvSpPr>
        <xdr:cNvPr id="567" name="Shape 3">
          <a:extLst>
            <a:ext uri="{FF2B5EF4-FFF2-40B4-BE49-F238E27FC236}">
              <a16:creationId xmlns:a16="http://schemas.microsoft.com/office/drawing/2014/main" id="{00000000-0008-0000-0200-000037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50</xdr:row>
      <xdr:rowOff>0</xdr:rowOff>
    </xdr:from>
    <xdr:ext cx="47625" cy="285750"/>
    <xdr:sp macro="" textlink="">
      <xdr:nvSpPr>
        <xdr:cNvPr id="568" name="Shape 3">
          <a:extLst>
            <a:ext uri="{FF2B5EF4-FFF2-40B4-BE49-F238E27FC236}">
              <a16:creationId xmlns:a16="http://schemas.microsoft.com/office/drawing/2014/main" id="{00000000-0008-0000-0200-000038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47</xdr:row>
      <xdr:rowOff>0</xdr:rowOff>
    </xdr:from>
    <xdr:ext cx="47625" cy="285750"/>
    <xdr:sp macro="" textlink="">
      <xdr:nvSpPr>
        <xdr:cNvPr id="569" name="Shape 3">
          <a:extLst>
            <a:ext uri="{FF2B5EF4-FFF2-40B4-BE49-F238E27FC236}">
              <a16:creationId xmlns:a16="http://schemas.microsoft.com/office/drawing/2014/main" id="{00000000-0008-0000-0200-000039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47</xdr:row>
      <xdr:rowOff>0</xdr:rowOff>
    </xdr:from>
    <xdr:ext cx="47625" cy="285750"/>
    <xdr:sp macro="" textlink="">
      <xdr:nvSpPr>
        <xdr:cNvPr id="570" name="Shape 3">
          <a:extLst>
            <a:ext uri="{FF2B5EF4-FFF2-40B4-BE49-F238E27FC236}">
              <a16:creationId xmlns:a16="http://schemas.microsoft.com/office/drawing/2014/main" id="{00000000-0008-0000-0200-00003A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47</xdr:row>
      <xdr:rowOff>0</xdr:rowOff>
    </xdr:from>
    <xdr:ext cx="47625" cy="285750"/>
    <xdr:sp macro="" textlink="">
      <xdr:nvSpPr>
        <xdr:cNvPr id="571" name="Shape 3">
          <a:extLst>
            <a:ext uri="{FF2B5EF4-FFF2-40B4-BE49-F238E27FC236}">
              <a16:creationId xmlns:a16="http://schemas.microsoft.com/office/drawing/2014/main" id="{00000000-0008-0000-0200-00003B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47</xdr:row>
      <xdr:rowOff>0</xdr:rowOff>
    </xdr:from>
    <xdr:ext cx="47625" cy="285750"/>
    <xdr:sp macro="" textlink="">
      <xdr:nvSpPr>
        <xdr:cNvPr id="572" name="Shape 3">
          <a:extLst>
            <a:ext uri="{FF2B5EF4-FFF2-40B4-BE49-F238E27FC236}">
              <a16:creationId xmlns:a16="http://schemas.microsoft.com/office/drawing/2014/main" id="{00000000-0008-0000-0200-00003C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47</xdr:row>
      <xdr:rowOff>0</xdr:rowOff>
    </xdr:from>
    <xdr:ext cx="47625" cy="285750"/>
    <xdr:sp macro="" textlink="">
      <xdr:nvSpPr>
        <xdr:cNvPr id="573" name="Shape 3">
          <a:extLst>
            <a:ext uri="{FF2B5EF4-FFF2-40B4-BE49-F238E27FC236}">
              <a16:creationId xmlns:a16="http://schemas.microsoft.com/office/drawing/2014/main" id="{00000000-0008-0000-0200-00003D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47</xdr:row>
      <xdr:rowOff>0</xdr:rowOff>
    </xdr:from>
    <xdr:ext cx="47625" cy="285750"/>
    <xdr:sp macro="" textlink="">
      <xdr:nvSpPr>
        <xdr:cNvPr id="574" name="Shape 3">
          <a:extLst>
            <a:ext uri="{FF2B5EF4-FFF2-40B4-BE49-F238E27FC236}">
              <a16:creationId xmlns:a16="http://schemas.microsoft.com/office/drawing/2014/main" id="{00000000-0008-0000-0200-00003E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47</xdr:row>
      <xdr:rowOff>0</xdr:rowOff>
    </xdr:from>
    <xdr:ext cx="47625" cy="285750"/>
    <xdr:sp macro="" textlink="">
      <xdr:nvSpPr>
        <xdr:cNvPr id="575" name="Shape 3">
          <a:extLst>
            <a:ext uri="{FF2B5EF4-FFF2-40B4-BE49-F238E27FC236}">
              <a16:creationId xmlns:a16="http://schemas.microsoft.com/office/drawing/2014/main" id="{00000000-0008-0000-0200-00003F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47</xdr:row>
      <xdr:rowOff>0</xdr:rowOff>
    </xdr:from>
    <xdr:ext cx="47625" cy="285750"/>
    <xdr:sp macro="" textlink="">
      <xdr:nvSpPr>
        <xdr:cNvPr id="576" name="Shape 3">
          <a:extLst>
            <a:ext uri="{FF2B5EF4-FFF2-40B4-BE49-F238E27FC236}">
              <a16:creationId xmlns:a16="http://schemas.microsoft.com/office/drawing/2014/main" id="{00000000-0008-0000-0200-000040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47</xdr:row>
      <xdr:rowOff>0</xdr:rowOff>
    </xdr:from>
    <xdr:ext cx="47625" cy="285750"/>
    <xdr:sp macro="" textlink="">
      <xdr:nvSpPr>
        <xdr:cNvPr id="577" name="Shape 3">
          <a:extLst>
            <a:ext uri="{FF2B5EF4-FFF2-40B4-BE49-F238E27FC236}">
              <a16:creationId xmlns:a16="http://schemas.microsoft.com/office/drawing/2014/main" id="{00000000-0008-0000-0200-000041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47</xdr:row>
      <xdr:rowOff>0</xdr:rowOff>
    </xdr:from>
    <xdr:ext cx="47625" cy="285750"/>
    <xdr:sp macro="" textlink="">
      <xdr:nvSpPr>
        <xdr:cNvPr id="578" name="Shape 3">
          <a:extLst>
            <a:ext uri="{FF2B5EF4-FFF2-40B4-BE49-F238E27FC236}">
              <a16:creationId xmlns:a16="http://schemas.microsoft.com/office/drawing/2014/main" id="{00000000-0008-0000-0200-000042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47</xdr:row>
      <xdr:rowOff>0</xdr:rowOff>
    </xdr:from>
    <xdr:ext cx="47625" cy="285750"/>
    <xdr:sp macro="" textlink="">
      <xdr:nvSpPr>
        <xdr:cNvPr id="579" name="Shape 3">
          <a:extLst>
            <a:ext uri="{FF2B5EF4-FFF2-40B4-BE49-F238E27FC236}">
              <a16:creationId xmlns:a16="http://schemas.microsoft.com/office/drawing/2014/main" id="{00000000-0008-0000-0200-000043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47</xdr:row>
      <xdr:rowOff>0</xdr:rowOff>
    </xdr:from>
    <xdr:ext cx="47625" cy="285750"/>
    <xdr:sp macro="" textlink="">
      <xdr:nvSpPr>
        <xdr:cNvPr id="580" name="Shape 3">
          <a:extLst>
            <a:ext uri="{FF2B5EF4-FFF2-40B4-BE49-F238E27FC236}">
              <a16:creationId xmlns:a16="http://schemas.microsoft.com/office/drawing/2014/main" id="{00000000-0008-0000-0200-000044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47</xdr:row>
      <xdr:rowOff>0</xdr:rowOff>
    </xdr:from>
    <xdr:ext cx="47625" cy="285750"/>
    <xdr:sp macro="" textlink="">
      <xdr:nvSpPr>
        <xdr:cNvPr id="581" name="Shape 3">
          <a:extLst>
            <a:ext uri="{FF2B5EF4-FFF2-40B4-BE49-F238E27FC236}">
              <a16:creationId xmlns:a16="http://schemas.microsoft.com/office/drawing/2014/main" id="{00000000-0008-0000-0200-000045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47</xdr:row>
      <xdr:rowOff>0</xdr:rowOff>
    </xdr:from>
    <xdr:ext cx="47625" cy="285750"/>
    <xdr:sp macro="" textlink="">
      <xdr:nvSpPr>
        <xdr:cNvPr id="582" name="Shape 3">
          <a:extLst>
            <a:ext uri="{FF2B5EF4-FFF2-40B4-BE49-F238E27FC236}">
              <a16:creationId xmlns:a16="http://schemas.microsoft.com/office/drawing/2014/main" id="{00000000-0008-0000-0200-000046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47</xdr:row>
      <xdr:rowOff>0</xdr:rowOff>
    </xdr:from>
    <xdr:ext cx="47625" cy="285750"/>
    <xdr:sp macro="" textlink="">
      <xdr:nvSpPr>
        <xdr:cNvPr id="583" name="Shape 3">
          <a:extLst>
            <a:ext uri="{FF2B5EF4-FFF2-40B4-BE49-F238E27FC236}">
              <a16:creationId xmlns:a16="http://schemas.microsoft.com/office/drawing/2014/main" id="{00000000-0008-0000-0200-000047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47</xdr:row>
      <xdr:rowOff>0</xdr:rowOff>
    </xdr:from>
    <xdr:ext cx="47625" cy="285750"/>
    <xdr:sp macro="" textlink="">
      <xdr:nvSpPr>
        <xdr:cNvPr id="584" name="Shape 3">
          <a:extLst>
            <a:ext uri="{FF2B5EF4-FFF2-40B4-BE49-F238E27FC236}">
              <a16:creationId xmlns:a16="http://schemas.microsoft.com/office/drawing/2014/main" id="{00000000-0008-0000-0200-000048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47</xdr:row>
      <xdr:rowOff>0</xdr:rowOff>
    </xdr:from>
    <xdr:ext cx="47625" cy="285750"/>
    <xdr:sp macro="" textlink="">
      <xdr:nvSpPr>
        <xdr:cNvPr id="585" name="Shape 3">
          <a:extLst>
            <a:ext uri="{FF2B5EF4-FFF2-40B4-BE49-F238E27FC236}">
              <a16:creationId xmlns:a16="http://schemas.microsoft.com/office/drawing/2014/main" id="{00000000-0008-0000-0200-000049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47</xdr:row>
      <xdr:rowOff>0</xdr:rowOff>
    </xdr:from>
    <xdr:ext cx="47625" cy="285750"/>
    <xdr:sp macro="" textlink="">
      <xdr:nvSpPr>
        <xdr:cNvPr id="586" name="Shape 3">
          <a:extLst>
            <a:ext uri="{FF2B5EF4-FFF2-40B4-BE49-F238E27FC236}">
              <a16:creationId xmlns:a16="http://schemas.microsoft.com/office/drawing/2014/main" id="{00000000-0008-0000-0200-00004A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47</xdr:row>
      <xdr:rowOff>0</xdr:rowOff>
    </xdr:from>
    <xdr:ext cx="47625" cy="285750"/>
    <xdr:sp macro="" textlink="">
      <xdr:nvSpPr>
        <xdr:cNvPr id="587" name="Shape 3">
          <a:extLst>
            <a:ext uri="{FF2B5EF4-FFF2-40B4-BE49-F238E27FC236}">
              <a16:creationId xmlns:a16="http://schemas.microsoft.com/office/drawing/2014/main" id="{00000000-0008-0000-0200-00004B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47</xdr:row>
      <xdr:rowOff>0</xdr:rowOff>
    </xdr:from>
    <xdr:ext cx="47625" cy="285750"/>
    <xdr:sp macro="" textlink="">
      <xdr:nvSpPr>
        <xdr:cNvPr id="588" name="Shape 3">
          <a:extLst>
            <a:ext uri="{FF2B5EF4-FFF2-40B4-BE49-F238E27FC236}">
              <a16:creationId xmlns:a16="http://schemas.microsoft.com/office/drawing/2014/main" id="{00000000-0008-0000-0200-00004C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47</xdr:row>
      <xdr:rowOff>0</xdr:rowOff>
    </xdr:from>
    <xdr:ext cx="47625" cy="285750"/>
    <xdr:sp macro="" textlink="">
      <xdr:nvSpPr>
        <xdr:cNvPr id="589" name="Shape 3">
          <a:extLst>
            <a:ext uri="{FF2B5EF4-FFF2-40B4-BE49-F238E27FC236}">
              <a16:creationId xmlns:a16="http://schemas.microsoft.com/office/drawing/2014/main" id="{00000000-0008-0000-0200-00004D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47</xdr:row>
      <xdr:rowOff>0</xdr:rowOff>
    </xdr:from>
    <xdr:ext cx="47625" cy="285750"/>
    <xdr:sp macro="" textlink="">
      <xdr:nvSpPr>
        <xdr:cNvPr id="590" name="Shape 3">
          <a:extLst>
            <a:ext uri="{FF2B5EF4-FFF2-40B4-BE49-F238E27FC236}">
              <a16:creationId xmlns:a16="http://schemas.microsoft.com/office/drawing/2014/main" id="{00000000-0008-0000-0200-00004E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47</xdr:row>
      <xdr:rowOff>0</xdr:rowOff>
    </xdr:from>
    <xdr:ext cx="47625" cy="285750"/>
    <xdr:sp macro="" textlink="">
      <xdr:nvSpPr>
        <xdr:cNvPr id="591" name="Shape 3">
          <a:extLst>
            <a:ext uri="{FF2B5EF4-FFF2-40B4-BE49-F238E27FC236}">
              <a16:creationId xmlns:a16="http://schemas.microsoft.com/office/drawing/2014/main" id="{00000000-0008-0000-0200-00004F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47</xdr:row>
      <xdr:rowOff>0</xdr:rowOff>
    </xdr:from>
    <xdr:ext cx="47625" cy="285750"/>
    <xdr:sp macro="" textlink="">
      <xdr:nvSpPr>
        <xdr:cNvPr id="592" name="Shape 3">
          <a:extLst>
            <a:ext uri="{FF2B5EF4-FFF2-40B4-BE49-F238E27FC236}">
              <a16:creationId xmlns:a16="http://schemas.microsoft.com/office/drawing/2014/main" id="{00000000-0008-0000-0200-000050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47</xdr:row>
      <xdr:rowOff>0</xdr:rowOff>
    </xdr:from>
    <xdr:ext cx="47625" cy="285750"/>
    <xdr:sp macro="" textlink="">
      <xdr:nvSpPr>
        <xdr:cNvPr id="593" name="Shape 3">
          <a:extLst>
            <a:ext uri="{FF2B5EF4-FFF2-40B4-BE49-F238E27FC236}">
              <a16:creationId xmlns:a16="http://schemas.microsoft.com/office/drawing/2014/main" id="{00000000-0008-0000-0200-000051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47</xdr:row>
      <xdr:rowOff>0</xdr:rowOff>
    </xdr:from>
    <xdr:ext cx="47625" cy="285750"/>
    <xdr:sp macro="" textlink="">
      <xdr:nvSpPr>
        <xdr:cNvPr id="594" name="Shape 3">
          <a:extLst>
            <a:ext uri="{FF2B5EF4-FFF2-40B4-BE49-F238E27FC236}">
              <a16:creationId xmlns:a16="http://schemas.microsoft.com/office/drawing/2014/main" id="{00000000-0008-0000-0200-000052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47</xdr:row>
      <xdr:rowOff>0</xdr:rowOff>
    </xdr:from>
    <xdr:ext cx="47625" cy="285750"/>
    <xdr:sp macro="" textlink="">
      <xdr:nvSpPr>
        <xdr:cNvPr id="595" name="Shape 3">
          <a:extLst>
            <a:ext uri="{FF2B5EF4-FFF2-40B4-BE49-F238E27FC236}">
              <a16:creationId xmlns:a16="http://schemas.microsoft.com/office/drawing/2014/main" id="{00000000-0008-0000-0200-000053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47</xdr:row>
      <xdr:rowOff>0</xdr:rowOff>
    </xdr:from>
    <xdr:ext cx="47625" cy="285750"/>
    <xdr:sp macro="" textlink="">
      <xdr:nvSpPr>
        <xdr:cNvPr id="596" name="Shape 3">
          <a:extLst>
            <a:ext uri="{FF2B5EF4-FFF2-40B4-BE49-F238E27FC236}">
              <a16:creationId xmlns:a16="http://schemas.microsoft.com/office/drawing/2014/main" id="{00000000-0008-0000-0200-000054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47</xdr:row>
      <xdr:rowOff>0</xdr:rowOff>
    </xdr:from>
    <xdr:ext cx="47625" cy="285750"/>
    <xdr:sp macro="" textlink="">
      <xdr:nvSpPr>
        <xdr:cNvPr id="597" name="Shape 3">
          <a:extLst>
            <a:ext uri="{FF2B5EF4-FFF2-40B4-BE49-F238E27FC236}">
              <a16:creationId xmlns:a16="http://schemas.microsoft.com/office/drawing/2014/main" id="{00000000-0008-0000-0200-000055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47</xdr:row>
      <xdr:rowOff>0</xdr:rowOff>
    </xdr:from>
    <xdr:ext cx="47625" cy="285750"/>
    <xdr:sp macro="" textlink="">
      <xdr:nvSpPr>
        <xdr:cNvPr id="598" name="Shape 3">
          <a:extLst>
            <a:ext uri="{FF2B5EF4-FFF2-40B4-BE49-F238E27FC236}">
              <a16:creationId xmlns:a16="http://schemas.microsoft.com/office/drawing/2014/main" id="{00000000-0008-0000-0200-000056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47</xdr:row>
      <xdr:rowOff>0</xdr:rowOff>
    </xdr:from>
    <xdr:ext cx="47625" cy="285750"/>
    <xdr:sp macro="" textlink="">
      <xdr:nvSpPr>
        <xdr:cNvPr id="599" name="Shape 3">
          <a:extLst>
            <a:ext uri="{FF2B5EF4-FFF2-40B4-BE49-F238E27FC236}">
              <a16:creationId xmlns:a16="http://schemas.microsoft.com/office/drawing/2014/main" id="{00000000-0008-0000-0200-000057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47</xdr:row>
      <xdr:rowOff>0</xdr:rowOff>
    </xdr:from>
    <xdr:ext cx="47625" cy="285750"/>
    <xdr:sp macro="" textlink="">
      <xdr:nvSpPr>
        <xdr:cNvPr id="600" name="Shape 3">
          <a:extLst>
            <a:ext uri="{FF2B5EF4-FFF2-40B4-BE49-F238E27FC236}">
              <a16:creationId xmlns:a16="http://schemas.microsoft.com/office/drawing/2014/main" id="{00000000-0008-0000-0200-000058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47</xdr:row>
      <xdr:rowOff>0</xdr:rowOff>
    </xdr:from>
    <xdr:ext cx="47625" cy="285750"/>
    <xdr:sp macro="" textlink="">
      <xdr:nvSpPr>
        <xdr:cNvPr id="601" name="Shape 3">
          <a:extLst>
            <a:ext uri="{FF2B5EF4-FFF2-40B4-BE49-F238E27FC236}">
              <a16:creationId xmlns:a16="http://schemas.microsoft.com/office/drawing/2014/main" id="{00000000-0008-0000-0200-000059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47</xdr:row>
      <xdr:rowOff>0</xdr:rowOff>
    </xdr:from>
    <xdr:ext cx="47625" cy="285750"/>
    <xdr:sp macro="" textlink="">
      <xdr:nvSpPr>
        <xdr:cNvPr id="602" name="Shape 3">
          <a:extLst>
            <a:ext uri="{FF2B5EF4-FFF2-40B4-BE49-F238E27FC236}">
              <a16:creationId xmlns:a16="http://schemas.microsoft.com/office/drawing/2014/main" id="{00000000-0008-0000-0200-00005A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47</xdr:row>
      <xdr:rowOff>0</xdr:rowOff>
    </xdr:from>
    <xdr:ext cx="47625" cy="285750"/>
    <xdr:sp macro="" textlink="">
      <xdr:nvSpPr>
        <xdr:cNvPr id="603" name="Shape 3">
          <a:extLst>
            <a:ext uri="{FF2B5EF4-FFF2-40B4-BE49-F238E27FC236}">
              <a16:creationId xmlns:a16="http://schemas.microsoft.com/office/drawing/2014/main" id="{00000000-0008-0000-0200-00005B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47</xdr:row>
      <xdr:rowOff>0</xdr:rowOff>
    </xdr:from>
    <xdr:ext cx="47625" cy="285750"/>
    <xdr:sp macro="" textlink="">
      <xdr:nvSpPr>
        <xdr:cNvPr id="604" name="Shape 3">
          <a:extLst>
            <a:ext uri="{FF2B5EF4-FFF2-40B4-BE49-F238E27FC236}">
              <a16:creationId xmlns:a16="http://schemas.microsoft.com/office/drawing/2014/main" id="{00000000-0008-0000-0200-00005C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47</xdr:row>
      <xdr:rowOff>0</xdr:rowOff>
    </xdr:from>
    <xdr:ext cx="47625" cy="285750"/>
    <xdr:sp macro="" textlink="">
      <xdr:nvSpPr>
        <xdr:cNvPr id="605" name="Shape 3">
          <a:extLst>
            <a:ext uri="{FF2B5EF4-FFF2-40B4-BE49-F238E27FC236}">
              <a16:creationId xmlns:a16="http://schemas.microsoft.com/office/drawing/2014/main" id="{00000000-0008-0000-0200-00005D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47</xdr:row>
      <xdr:rowOff>0</xdr:rowOff>
    </xdr:from>
    <xdr:ext cx="47625" cy="285750"/>
    <xdr:sp macro="" textlink="">
      <xdr:nvSpPr>
        <xdr:cNvPr id="606" name="Shape 3">
          <a:extLst>
            <a:ext uri="{FF2B5EF4-FFF2-40B4-BE49-F238E27FC236}">
              <a16:creationId xmlns:a16="http://schemas.microsoft.com/office/drawing/2014/main" id="{00000000-0008-0000-0200-00005E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47</xdr:row>
      <xdr:rowOff>0</xdr:rowOff>
    </xdr:from>
    <xdr:ext cx="47625" cy="285750"/>
    <xdr:sp macro="" textlink="">
      <xdr:nvSpPr>
        <xdr:cNvPr id="607" name="Shape 3">
          <a:extLst>
            <a:ext uri="{FF2B5EF4-FFF2-40B4-BE49-F238E27FC236}">
              <a16:creationId xmlns:a16="http://schemas.microsoft.com/office/drawing/2014/main" id="{00000000-0008-0000-0200-00005F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47</xdr:row>
      <xdr:rowOff>0</xdr:rowOff>
    </xdr:from>
    <xdr:ext cx="47625" cy="285750"/>
    <xdr:sp macro="" textlink="">
      <xdr:nvSpPr>
        <xdr:cNvPr id="608" name="Shape 3">
          <a:extLst>
            <a:ext uri="{FF2B5EF4-FFF2-40B4-BE49-F238E27FC236}">
              <a16:creationId xmlns:a16="http://schemas.microsoft.com/office/drawing/2014/main" id="{00000000-0008-0000-0200-000060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47</xdr:row>
      <xdr:rowOff>0</xdr:rowOff>
    </xdr:from>
    <xdr:ext cx="47625" cy="285750"/>
    <xdr:sp macro="" textlink="">
      <xdr:nvSpPr>
        <xdr:cNvPr id="609" name="Shape 3">
          <a:extLst>
            <a:ext uri="{FF2B5EF4-FFF2-40B4-BE49-F238E27FC236}">
              <a16:creationId xmlns:a16="http://schemas.microsoft.com/office/drawing/2014/main" id="{00000000-0008-0000-0200-000061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47</xdr:row>
      <xdr:rowOff>0</xdr:rowOff>
    </xdr:from>
    <xdr:ext cx="47625" cy="285750"/>
    <xdr:sp macro="" textlink="">
      <xdr:nvSpPr>
        <xdr:cNvPr id="610" name="Shape 3">
          <a:extLst>
            <a:ext uri="{FF2B5EF4-FFF2-40B4-BE49-F238E27FC236}">
              <a16:creationId xmlns:a16="http://schemas.microsoft.com/office/drawing/2014/main" id="{00000000-0008-0000-0200-000062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47</xdr:row>
      <xdr:rowOff>0</xdr:rowOff>
    </xdr:from>
    <xdr:ext cx="47625" cy="285750"/>
    <xdr:sp macro="" textlink="">
      <xdr:nvSpPr>
        <xdr:cNvPr id="611" name="Shape 3">
          <a:extLst>
            <a:ext uri="{FF2B5EF4-FFF2-40B4-BE49-F238E27FC236}">
              <a16:creationId xmlns:a16="http://schemas.microsoft.com/office/drawing/2014/main" id="{00000000-0008-0000-0200-000063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47</xdr:row>
      <xdr:rowOff>0</xdr:rowOff>
    </xdr:from>
    <xdr:ext cx="47625" cy="285750"/>
    <xdr:sp macro="" textlink="">
      <xdr:nvSpPr>
        <xdr:cNvPr id="612" name="Shape 3">
          <a:extLst>
            <a:ext uri="{FF2B5EF4-FFF2-40B4-BE49-F238E27FC236}">
              <a16:creationId xmlns:a16="http://schemas.microsoft.com/office/drawing/2014/main" id="{00000000-0008-0000-0200-000064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47</xdr:row>
      <xdr:rowOff>0</xdr:rowOff>
    </xdr:from>
    <xdr:ext cx="47625" cy="285750"/>
    <xdr:sp macro="" textlink="">
      <xdr:nvSpPr>
        <xdr:cNvPr id="613" name="Shape 3">
          <a:extLst>
            <a:ext uri="{FF2B5EF4-FFF2-40B4-BE49-F238E27FC236}">
              <a16:creationId xmlns:a16="http://schemas.microsoft.com/office/drawing/2014/main" id="{00000000-0008-0000-0200-000065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47</xdr:row>
      <xdr:rowOff>0</xdr:rowOff>
    </xdr:from>
    <xdr:ext cx="47625" cy="285750"/>
    <xdr:sp macro="" textlink="">
      <xdr:nvSpPr>
        <xdr:cNvPr id="614" name="Shape 3">
          <a:extLst>
            <a:ext uri="{FF2B5EF4-FFF2-40B4-BE49-F238E27FC236}">
              <a16:creationId xmlns:a16="http://schemas.microsoft.com/office/drawing/2014/main" id="{00000000-0008-0000-0200-000066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47</xdr:row>
      <xdr:rowOff>0</xdr:rowOff>
    </xdr:from>
    <xdr:ext cx="47625" cy="285750"/>
    <xdr:sp macro="" textlink="">
      <xdr:nvSpPr>
        <xdr:cNvPr id="615" name="Shape 3">
          <a:extLst>
            <a:ext uri="{FF2B5EF4-FFF2-40B4-BE49-F238E27FC236}">
              <a16:creationId xmlns:a16="http://schemas.microsoft.com/office/drawing/2014/main" id="{00000000-0008-0000-0200-000067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47</xdr:row>
      <xdr:rowOff>0</xdr:rowOff>
    </xdr:from>
    <xdr:ext cx="47625" cy="285750"/>
    <xdr:sp macro="" textlink="">
      <xdr:nvSpPr>
        <xdr:cNvPr id="616" name="Shape 3">
          <a:extLst>
            <a:ext uri="{FF2B5EF4-FFF2-40B4-BE49-F238E27FC236}">
              <a16:creationId xmlns:a16="http://schemas.microsoft.com/office/drawing/2014/main" id="{00000000-0008-0000-0200-000068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47</xdr:row>
      <xdr:rowOff>0</xdr:rowOff>
    </xdr:from>
    <xdr:ext cx="47625" cy="285750"/>
    <xdr:sp macro="" textlink="">
      <xdr:nvSpPr>
        <xdr:cNvPr id="617" name="Shape 3">
          <a:extLst>
            <a:ext uri="{FF2B5EF4-FFF2-40B4-BE49-F238E27FC236}">
              <a16:creationId xmlns:a16="http://schemas.microsoft.com/office/drawing/2014/main" id="{00000000-0008-0000-0200-000069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47</xdr:row>
      <xdr:rowOff>0</xdr:rowOff>
    </xdr:from>
    <xdr:ext cx="47625" cy="285750"/>
    <xdr:sp macro="" textlink="">
      <xdr:nvSpPr>
        <xdr:cNvPr id="618" name="Shape 3">
          <a:extLst>
            <a:ext uri="{FF2B5EF4-FFF2-40B4-BE49-F238E27FC236}">
              <a16:creationId xmlns:a16="http://schemas.microsoft.com/office/drawing/2014/main" id="{00000000-0008-0000-0200-00006A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47</xdr:row>
      <xdr:rowOff>0</xdr:rowOff>
    </xdr:from>
    <xdr:ext cx="47625" cy="285750"/>
    <xdr:sp macro="" textlink="">
      <xdr:nvSpPr>
        <xdr:cNvPr id="619" name="Shape 3">
          <a:extLst>
            <a:ext uri="{FF2B5EF4-FFF2-40B4-BE49-F238E27FC236}">
              <a16:creationId xmlns:a16="http://schemas.microsoft.com/office/drawing/2014/main" id="{00000000-0008-0000-0200-00006B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47</xdr:row>
      <xdr:rowOff>0</xdr:rowOff>
    </xdr:from>
    <xdr:ext cx="47625" cy="285750"/>
    <xdr:sp macro="" textlink="">
      <xdr:nvSpPr>
        <xdr:cNvPr id="620" name="Shape 3">
          <a:extLst>
            <a:ext uri="{FF2B5EF4-FFF2-40B4-BE49-F238E27FC236}">
              <a16:creationId xmlns:a16="http://schemas.microsoft.com/office/drawing/2014/main" id="{00000000-0008-0000-0200-00006C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47</xdr:row>
      <xdr:rowOff>0</xdr:rowOff>
    </xdr:from>
    <xdr:ext cx="47625" cy="285750"/>
    <xdr:sp macro="" textlink="">
      <xdr:nvSpPr>
        <xdr:cNvPr id="621" name="Shape 3">
          <a:extLst>
            <a:ext uri="{FF2B5EF4-FFF2-40B4-BE49-F238E27FC236}">
              <a16:creationId xmlns:a16="http://schemas.microsoft.com/office/drawing/2014/main" id="{00000000-0008-0000-0200-00006D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47</xdr:row>
      <xdr:rowOff>0</xdr:rowOff>
    </xdr:from>
    <xdr:ext cx="47625" cy="285750"/>
    <xdr:sp macro="" textlink="">
      <xdr:nvSpPr>
        <xdr:cNvPr id="622" name="Shape 3">
          <a:extLst>
            <a:ext uri="{FF2B5EF4-FFF2-40B4-BE49-F238E27FC236}">
              <a16:creationId xmlns:a16="http://schemas.microsoft.com/office/drawing/2014/main" id="{00000000-0008-0000-0200-00006E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47</xdr:row>
      <xdr:rowOff>0</xdr:rowOff>
    </xdr:from>
    <xdr:ext cx="47625" cy="285750"/>
    <xdr:sp macro="" textlink="">
      <xdr:nvSpPr>
        <xdr:cNvPr id="623" name="Shape 3">
          <a:extLst>
            <a:ext uri="{FF2B5EF4-FFF2-40B4-BE49-F238E27FC236}">
              <a16:creationId xmlns:a16="http://schemas.microsoft.com/office/drawing/2014/main" id="{00000000-0008-0000-0200-00006F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47</xdr:row>
      <xdr:rowOff>0</xdr:rowOff>
    </xdr:from>
    <xdr:ext cx="47625" cy="285750"/>
    <xdr:sp macro="" textlink="">
      <xdr:nvSpPr>
        <xdr:cNvPr id="624" name="Shape 3">
          <a:extLst>
            <a:ext uri="{FF2B5EF4-FFF2-40B4-BE49-F238E27FC236}">
              <a16:creationId xmlns:a16="http://schemas.microsoft.com/office/drawing/2014/main" id="{00000000-0008-0000-0200-000070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47</xdr:row>
      <xdr:rowOff>0</xdr:rowOff>
    </xdr:from>
    <xdr:ext cx="47625" cy="285750"/>
    <xdr:sp macro="" textlink="">
      <xdr:nvSpPr>
        <xdr:cNvPr id="625" name="Shape 3">
          <a:extLst>
            <a:ext uri="{FF2B5EF4-FFF2-40B4-BE49-F238E27FC236}">
              <a16:creationId xmlns:a16="http://schemas.microsoft.com/office/drawing/2014/main" id="{00000000-0008-0000-0200-000071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47</xdr:row>
      <xdr:rowOff>0</xdr:rowOff>
    </xdr:from>
    <xdr:ext cx="47625" cy="285750"/>
    <xdr:sp macro="" textlink="">
      <xdr:nvSpPr>
        <xdr:cNvPr id="626" name="Shape 3">
          <a:extLst>
            <a:ext uri="{FF2B5EF4-FFF2-40B4-BE49-F238E27FC236}">
              <a16:creationId xmlns:a16="http://schemas.microsoft.com/office/drawing/2014/main" id="{00000000-0008-0000-0200-000072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47</xdr:row>
      <xdr:rowOff>0</xdr:rowOff>
    </xdr:from>
    <xdr:ext cx="47625" cy="285750"/>
    <xdr:sp macro="" textlink="">
      <xdr:nvSpPr>
        <xdr:cNvPr id="627" name="Shape 3">
          <a:extLst>
            <a:ext uri="{FF2B5EF4-FFF2-40B4-BE49-F238E27FC236}">
              <a16:creationId xmlns:a16="http://schemas.microsoft.com/office/drawing/2014/main" id="{00000000-0008-0000-0200-000073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47</xdr:row>
      <xdr:rowOff>0</xdr:rowOff>
    </xdr:from>
    <xdr:ext cx="47625" cy="285750"/>
    <xdr:sp macro="" textlink="">
      <xdr:nvSpPr>
        <xdr:cNvPr id="628" name="Shape 3">
          <a:extLst>
            <a:ext uri="{FF2B5EF4-FFF2-40B4-BE49-F238E27FC236}">
              <a16:creationId xmlns:a16="http://schemas.microsoft.com/office/drawing/2014/main" id="{00000000-0008-0000-0200-000074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47</xdr:row>
      <xdr:rowOff>0</xdr:rowOff>
    </xdr:from>
    <xdr:ext cx="47625" cy="285750"/>
    <xdr:sp macro="" textlink="">
      <xdr:nvSpPr>
        <xdr:cNvPr id="629" name="Shape 3">
          <a:extLst>
            <a:ext uri="{FF2B5EF4-FFF2-40B4-BE49-F238E27FC236}">
              <a16:creationId xmlns:a16="http://schemas.microsoft.com/office/drawing/2014/main" id="{00000000-0008-0000-0200-000075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47</xdr:row>
      <xdr:rowOff>0</xdr:rowOff>
    </xdr:from>
    <xdr:ext cx="47625" cy="285750"/>
    <xdr:sp macro="" textlink="">
      <xdr:nvSpPr>
        <xdr:cNvPr id="630" name="Shape 3">
          <a:extLst>
            <a:ext uri="{FF2B5EF4-FFF2-40B4-BE49-F238E27FC236}">
              <a16:creationId xmlns:a16="http://schemas.microsoft.com/office/drawing/2014/main" id="{00000000-0008-0000-0200-000076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47</xdr:row>
      <xdr:rowOff>0</xdr:rowOff>
    </xdr:from>
    <xdr:ext cx="47625" cy="285750"/>
    <xdr:sp macro="" textlink="">
      <xdr:nvSpPr>
        <xdr:cNvPr id="631" name="Shape 3">
          <a:extLst>
            <a:ext uri="{FF2B5EF4-FFF2-40B4-BE49-F238E27FC236}">
              <a16:creationId xmlns:a16="http://schemas.microsoft.com/office/drawing/2014/main" id="{00000000-0008-0000-0200-000077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47</xdr:row>
      <xdr:rowOff>0</xdr:rowOff>
    </xdr:from>
    <xdr:ext cx="47625" cy="285750"/>
    <xdr:sp macro="" textlink="">
      <xdr:nvSpPr>
        <xdr:cNvPr id="632" name="Shape 3">
          <a:extLst>
            <a:ext uri="{FF2B5EF4-FFF2-40B4-BE49-F238E27FC236}">
              <a16:creationId xmlns:a16="http://schemas.microsoft.com/office/drawing/2014/main" id="{00000000-0008-0000-0200-000078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47</xdr:row>
      <xdr:rowOff>0</xdr:rowOff>
    </xdr:from>
    <xdr:ext cx="47625" cy="285750"/>
    <xdr:sp macro="" textlink="">
      <xdr:nvSpPr>
        <xdr:cNvPr id="633" name="Shape 3">
          <a:extLst>
            <a:ext uri="{FF2B5EF4-FFF2-40B4-BE49-F238E27FC236}">
              <a16:creationId xmlns:a16="http://schemas.microsoft.com/office/drawing/2014/main" id="{00000000-0008-0000-0200-000079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47</xdr:row>
      <xdr:rowOff>0</xdr:rowOff>
    </xdr:from>
    <xdr:ext cx="47625" cy="285750"/>
    <xdr:sp macro="" textlink="">
      <xdr:nvSpPr>
        <xdr:cNvPr id="634" name="Shape 3">
          <a:extLst>
            <a:ext uri="{FF2B5EF4-FFF2-40B4-BE49-F238E27FC236}">
              <a16:creationId xmlns:a16="http://schemas.microsoft.com/office/drawing/2014/main" id="{00000000-0008-0000-0200-00007A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47</xdr:row>
      <xdr:rowOff>0</xdr:rowOff>
    </xdr:from>
    <xdr:ext cx="47625" cy="285750"/>
    <xdr:sp macro="" textlink="">
      <xdr:nvSpPr>
        <xdr:cNvPr id="635" name="Shape 3">
          <a:extLst>
            <a:ext uri="{FF2B5EF4-FFF2-40B4-BE49-F238E27FC236}">
              <a16:creationId xmlns:a16="http://schemas.microsoft.com/office/drawing/2014/main" id="{00000000-0008-0000-0200-00007B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47</xdr:row>
      <xdr:rowOff>0</xdr:rowOff>
    </xdr:from>
    <xdr:ext cx="47625" cy="285750"/>
    <xdr:sp macro="" textlink="">
      <xdr:nvSpPr>
        <xdr:cNvPr id="636" name="Shape 3">
          <a:extLst>
            <a:ext uri="{FF2B5EF4-FFF2-40B4-BE49-F238E27FC236}">
              <a16:creationId xmlns:a16="http://schemas.microsoft.com/office/drawing/2014/main" id="{00000000-0008-0000-0200-00007C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47</xdr:row>
      <xdr:rowOff>0</xdr:rowOff>
    </xdr:from>
    <xdr:ext cx="47625" cy="285750"/>
    <xdr:sp macro="" textlink="">
      <xdr:nvSpPr>
        <xdr:cNvPr id="637" name="Shape 3">
          <a:extLst>
            <a:ext uri="{FF2B5EF4-FFF2-40B4-BE49-F238E27FC236}">
              <a16:creationId xmlns:a16="http://schemas.microsoft.com/office/drawing/2014/main" id="{00000000-0008-0000-0200-00007D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47</xdr:row>
      <xdr:rowOff>0</xdr:rowOff>
    </xdr:from>
    <xdr:ext cx="47625" cy="285750"/>
    <xdr:sp macro="" textlink="">
      <xdr:nvSpPr>
        <xdr:cNvPr id="638" name="Shape 3">
          <a:extLst>
            <a:ext uri="{FF2B5EF4-FFF2-40B4-BE49-F238E27FC236}">
              <a16:creationId xmlns:a16="http://schemas.microsoft.com/office/drawing/2014/main" id="{00000000-0008-0000-0200-00007E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47</xdr:row>
      <xdr:rowOff>0</xdr:rowOff>
    </xdr:from>
    <xdr:ext cx="47625" cy="285750"/>
    <xdr:sp macro="" textlink="">
      <xdr:nvSpPr>
        <xdr:cNvPr id="639" name="Shape 3">
          <a:extLst>
            <a:ext uri="{FF2B5EF4-FFF2-40B4-BE49-F238E27FC236}">
              <a16:creationId xmlns:a16="http://schemas.microsoft.com/office/drawing/2014/main" id="{00000000-0008-0000-0200-00007F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47</xdr:row>
      <xdr:rowOff>0</xdr:rowOff>
    </xdr:from>
    <xdr:ext cx="47625" cy="285750"/>
    <xdr:sp macro="" textlink="">
      <xdr:nvSpPr>
        <xdr:cNvPr id="640" name="Shape 3">
          <a:extLst>
            <a:ext uri="{FF2B5EF4-FFF2-40B4-BE49-F238E27FC236}">
              <a16:creationId xmlns:a16="http://schemas.microsoft.com/office/drawing/2014/main" id="{00000000-0008-0000-0200-000080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47</xdr:row>
      <xdr:rowOff>0</xdr:rowOff>
    </xdr:from>
    <xdr:ext cx="47625" cy="285750"/>
    <xdr:sp macro="" textlink="">
      <xdr:nvSpPr>
        <xdr:cNvPr id="641" name="Shape 3">
          <a:extLst>
            <a:ext uri="{FF2B5EF4-FFF2-40B4-BE49-F238E27FC236}">
              <a16:creationId xmlns:a16="http://schemas.microsoft.com/office/drawing/2014/main" id="{00000000-0008-0000-0200-000081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47</xdr:row>
      <xdr:rowOff>0</xdr:rowOff>
    </xdr:from>
    <xdr:ext cx="47625" cy="285750"/>
    <xdr:sp macro="" textlink="">
      <xdr:nvSpPr>
        <xdr:cNvPr id="642" name="Shape 3">
          <a:extLst>
            <a:ext uri="{FF2B5EF4-FFF2-40B4-BE49-F238E27FC236}">
              <a16:creationId xmlns:a16="http://schemas.microsoft.com/office/drawing/2014/main" id="{00000000-0008-0000-0200-000082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47</xdr:row>
      <xdr:rowOff>0</xdr:rowOff>
    </xdr:from>
    <xdr:ext cx="47625" cy="285750"/>
    <xdr:sp macro="" textlink="">
      <xdr:nvSpPr>
        <xdr:cNvPr id="643" name="Shape 3">
          <a:extLst>
            <a:ext uri="{FF2B5EF4-FFF2-40B4-BE49-F238E27FC236}">
              <a16:creationId xmlns:a16="http://schemas.microsoft.com/office/drawing/2014/main" id="{00000000-0008-0000-0200-000083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47</xdr:row>
      <xdr:rowOff>0</xdr:rowOff>
    </xdr:from>
    <xdr:ext cx="47625" cy="285750"/>
    <xdr:sp macro="" textlink="">
      <xdr:nvSpPr>
        <xdr:cNvPr id="644" name="Shape 3">
          <a:extLst>
            <a:ext uri="{FF2B5EF4-FFF2-40B4-BE49-F238E27FC236}">
              <a16:creationId xmlns:a16="http://schemas.microsoft.com/office/drawing/2014/main" id="{00000000-0008-0000-0200-000084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47</xdr:row>
      <xdr:rowOff>0</xdr:rowOff>
    </xdr:from>
    <xdr:ext cx="47625" cy="285750"/>
    <xdr:sp macro="" textlink="">
      <xdr:nvSpPr>
        <xdr:cNvPr id="645" name="Shape 3">
          <a:extLst>
            <a:ext uri="{FF2B5EF4-FFF2-40B4-BE49-F238E27FC236}">
              <a16:creationId xmlns:a16="http://schemas.microsoft.com/office/drawing/2014/main" id="{00000000-0008-0000-0200-000085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47</xdr:row>
      <xdr:rowOff>0</xdr:rowOff>
    </xdr:from>
    <xdr:ext cx="47625" cy="285750"/>
    <xdr:sp macro="" textlink="">
      <xdr:nvSpPr>
        <xdr:cNvPr id="646" name="Shape 3">
          <a:extLst>
            <a:ext uri="{FF2B5EF4-FFF2-40B4-BE49-F238E27FC236}">
              <a16:creationId xmlns:a16="http://schemas.microsoft.com/office/drawing/2014/main" id="{00000000-0008-0000-0200-000086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47</xdr:row>
      <xdr:rowOff>0</xdr:rowOff>
    </xdr:from>
    <xdr:ext cx="47625" cy="285750"/>
    <xdr:sp macro="" textlink="">
      <xdr:nvSpPr>
        <xdr:cNvPr id="647" name="Shape 3">
          <a:extLst>
            <a:ext uri="{FF2B5EF4-FFF2-40B4-BE49-F238E27FC236}">
              <a16:creationId xmlns:a16="http://schemas.microsoft.com/office/drawing/2014/main" id="{00000000-0008-0000-0200-000087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47</xdr:row>
      <xdr:rowOff>0</xdr:rowOff>
    </xdr:from>
    <xdr:ext cx="47625" cy="285750"/>
    <xdr:sp macro="" textlink="">
      <xdr:nvSpPr>
        <xdr:cNvPr id="648" name="Shape 3">
          <a:extLst>
            <a:ext uri="{FF2B5EF4-FFF2-40B4-BE49-F238E27FC236}">
              <a16:creationId xmlns:a16="http://schemas.microsoft.com/office/drawing/2014/main" id="{00000000-0008-0000-0200-000088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47</xdr:row>
      <xdr:rowOff>0</xdr:rowOff>
    </xdr:from>
    <xdr:ext cx="47625" cy="285750"/>
    <xdr:sp macro="" textlink="">
      <xdr:nvSpPr>
        <xdr:cNvPr id="649" name="Shape 3">
          <a:extLst>
            <a:ext uri="{FF2B5EF4-FFF2-40B4-BE49-F238E27FC236}">
              <a16:creationId xmlns:a16="http://schemas.microsoft.com/office/drawing/2014/main" id="{00000000-0008-0000-0200-000089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47</xdr:row>
      <xdr:rowOff>0</xdr:rowOff>
    </xdr:from>
    <xdr:ext cx="47625" cy="285750"/>
    <xdr:sp macro="" textlink="">
      <xdr:nvSpPr>
        <xdr:cNvPr id="650" name="Shape 3">
          <a:extLst>
            <a:ext uri="{FF2B5EF4-FFF2-40B4-BE49-F238E27FC236}">
              <a16:creationId xmlns:a16="http://schemas.microsoft.com/office/drawing/2014/main" id="{00000000-0008-0000-0200-00008A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47</xdr:row>
      <xdr:rowOff>0</xdr:rowOff>
    </xdr:from>
    <xdr:ext cx="47625" cy="285750"/>
    <xdr:sp macro="" textlink="">
      <xdr:nvSpPr>
        <xdr:cNvPr id="651" name="Shape 3">
          <a:extLst>
            <a:ext uri="{FF2B5EF4-FFF2-40B4-BE49-F238E27FC236}">
              <a16:creationId xmlns:a16="http://schemas.microsoft.com/office/drawing/2014/main" id="{00000000-0008-0000-0200-00008B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47</xdr:row>
      <xdr:rowOff>0</xdr:rowOff>
    </xdr:from>
    <xdr:ext cx="47625" cy="285750"/>
    <xdr:sp macro="" textlink="">
      <xdr:nvSpPr>
        <xdr:cNvPr id="652" name="Shape 3">
          <a:extLst>
            <a:ext uri="{FF2B5EF4-FFF2-40B4-BE49-F238E27FC236}">
              <a16:creationId xmlns:a16="http://schemas.microsoft.com/office/drawing/2014/main" id="{00000000-0008-0000-0200-00008C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56</xdr:row>
      <xdr:rowOff>0</xdr:rowOff>
    </xdr:from>
    <xdr:ext cx="47625" cy="285750"/>
    <xdr:sp macro="" textlink="">
      <xdr:nvSpPr>
        <xdr:cNvPr id="653" name="Shape 3">
          <a:extLst>
            <a:ext uri="{FF2B5EF4-FFF2-40B4-BE49-F238E27FC236}">
              <a16:creationId xmlns:a16="http://schemas.microsoft.com/office/drawing/2014/main" id="{00000000-0008-0000-0200-00008D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56</xdr:row>
      <xdr:rowOff>0</xdr:rowOff>
    </xdr:from>
    <xdr:ext cx="47625" cy="285750"/>
    <xdr:sp macro="" textlink="">
      <xdr:nvSpPr>
        <xdr:cNvPr id="654" name="Shape 3">
          <a:extLst>
            <a:ext uri="{FF2B5EF4-FFF2-40B4-BE49-F238E27FC236}">
              <a16:creationId xmlns:a16="http://schemas.microsoft.com/office/drawing/2014/main" id="{00000000-0008-0000-0200-00008E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50</xdr:row>
      <xdr:rowOff>0</xdr:rowOff>
    </xdr:from>
    <xdr:ext cx="47625" cy="285750"/>
    <xdr:sp macro="" textlink="">
      <xdr:nvSpPr>
        <xdr:cNvPr id="655" name="Shape 3">
          <a:extLst>
            <a:ext uri="{FF2B5EF4-FFF2-40B4-BE49-F238E27FC236}">
              <a16:creationId xmlns:a16="http://schemas.microsoft.com/office/drawing/2014/main" id="{00000000-0008-0000-0200-00008F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50</xdr:row>
      <xdr:rowOff>0</xdr:rowOff>
    </xdr:from>
    <xdr:ext cx="47625" cy="285750"/>
    <xdr:sp macro="" textlink="">
      <xdr:nvSpPr>
        <xdr:cNvPr id="656" name="Shape 3">
          <a:extLst>
            <a:ext uri="{FF2B5EF4-FFF2-40B4-BE49-F238E27FC236}">
              <a16:creationId xmlns:a16="http://schemas.microsoft.com/office/drawing/2014/main" id="{00000000-0008-0000-0200-000090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47</xdr:row>
      <xdr:rowOff>0</xdr:rowOff>
    </xdr:from>
    <xdr:ext cx="47625" cy="285750"/>
    <xdr:sp macro="" textlink="">
      <xdr:nvSpPr>
        <xdr:cNvPr id="657" name="Shape 3">
          <a:extLst>
            <a:ext uri="{FF2B5EF4-FFF2-40B4-BE49-F238E27FC236}">
              <a16:creationId xmlns:a16="http://schemas.microsoft.com/office/drawing/2014/main" id="{00000000-0008-0000-0200-000091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47</xdr:row>
      <xdr:rowOff>0</xdr:rowOff>
    </xdr:from>
    <xdr:ext cx="47625" cy="285750"/>
    <xdr:sp macro="" textlink="">
      <xdr:nvSpPr>
        <xdr:cNvPr id="658" name="Shape 3">
          <a:extLst>
            <a:ext uri="{FF2B5EF4-FFF2-40B4-BE49-F238E27FC236}">
              <a16:creationId xmlns:a16="http://schemas.microsoft.com/office/drawing/2014/main" id="{00000000-0008-0000-0200-000092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56</xdr:row>
      <xdr:rowOff>0</xdr:rowOff>
    </xdr:from>
    <xdr:ext cx="47625" cy="285750"/>
    <xdr:sp macro="" textlink="">
      <xdr:nvSpPr>
        <xdr:cNvPr id="659" name="Shape 3">
          <a:extLst>
            <a:ext uri="{FF2B5EF4-FFF2-40B4-BE49-F238E27FC236}">
              <a16:creationId xmlns:a16="http://schemas.microsoft.com/office/drawing/2014/main" id="{00000000-0008-0000-0200-000093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50</xdr:row>
      <xdr:rowOff>0</xdr:rowOff>
    </xdr:from>
    <xdr:ext cx="47625" cy="285750"/>
    <xdr:sp macro="" textlink="">
      <xdr:nvSpPr>
        <xdr:cNvPr id="660" name="Shape 3">
          <a:extLst>
            <a:ext uri="{FF2B5EF4-FFF2-40B4-BE49-F238E27FC236}">
              <a16:creationId xmlns:a16="http://schemas.microsoft.com/office/drawing/2014/main" id="{00000000-0008-0000-0200-000094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50</xdr:row>
      <xdr:rowOff>0</xdr:rowOff>
    </xdr:from>
    <xdr:ext cx="47625" cy="285750"/>
    <xdr:sp macro="" textlink="">
      <xdr:nvSpPr>
        <xdr:cNvPr id="661" name="Shape 3">
          <a:extLst>
            <a:ext uri="{FF2B5EF4-FFF2-40B4-BE49-F238E27FC236}">
              <a16:creationId xmlns:a16="http://schemas.microsoft.com/office/drawing/2014/main" id="{00000000-0008-0000-0200-000095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75</xdr:row>
      <xdr:rowOff>0</xdr:rowOff>
    </xdr:from>
    <xdr:ext cx="47625" cy="285750"/>
    <xdr:sp macro="" textlink="">
      <xdr:nvSpPr>
        <xdr:cNvPr id="662" name="Shape 3">
          <a:extLst>
            <a:ext uri="{FF2B5EF4-FFF2-40B4-BE49-F238E27FC236}">
              <a16:creationId xmlns:a16="http://schemas.microsoft.com/office/drawing/2014/main" id="{00000000-0008-0000-0200-000096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75</xdr:row>
      <xdr:rowOff>0</xdr:rowOff>
    </xdr:from>
    <xdr:ext cx="47625" cy="285750"/>
    <xdr:sp macro="" textlink="">
      <xdr:nvSpPr>
        <xdr:cNvPr id="663" name="Shape 3">
          <a:extLst>
            <a:ext uri="{FF2B5EF4-FFF2-40B4-BE49-F238E27FC236}">
              <a16:creationId xmlns:a16="http://schemas.microsoft.com/office/drawing/2014/main" id="{00000000-0008-0000-0200-000097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75</xdr:row>
      <xdr:rowOff>0</xdr:rowOff>
    </xdr:from>
    <xdr:ext cx="47625" cy="285750"/>
    <xdr:sp macro="" textlink="">
      <xdr:nvSpPr>
        <xdr:cNvPr id="664" name="Shape 3">
          <a:extLst>
            <a:ext uri="{FF2B5EF4-FFF2-40B4-BE49-F238E27FC236}">
              <a16:creationId xmlns:a16="http://schemas.microsoft.com/office/drawing/2014/main" id="{00000000-0008-0000-0200-000098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75</xdr:row>
      <xdr:rowOff>0</xdr:rowOff>
    </xdr:from>
    <xdr:ext cx="47625" cy="285750"/>
    <xdr:sp macro="" textlink="">
      <xdr:nvSpPr>
        <xdr:cNvPr id="665" name="Shape 3">
          <a:extLst>
            <a:ext uri="{FF2B5EF4-FFF2-40B4-BE49-F238E27FC236}">
              <a16:creationId xmlns:a16="http://schemas.microsoft.com/office/drawing/2014/main" id="{00000000-0008-0000-0200-000099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75</xdr:row>
      <xdr:rowOff>0</xdr:rowOff>
    </xdr:from>
    <xdr:ext cx="47625" cy="285750"/>
    <xdr:sp macro="" textlink="">
      <xdr:nvSpPr>
        <xdr:cNvPr id="666" name="Shape 3">
          <a:extLst>
            <a:ext uri="{FF2B5EF4-FFF2-40B4-BE49-F238E27FC236}">
              <a16:creationId xmlns:a16="http://schemas.microsoft.com/office/drawing/2014/main" id="{00000000-0008-0000-0200-00009A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75</xdr:row>
      <xdr:rowOff>0</xdr:rowOff>
    </xdr:from>
    <xdr:ext cx="47625" cy="285750"/>
    <xdr:sp macro="" textlink="">
      <xdr:nvSpPr>
        <xdr:cNvPr id="667" name="Shape 3">
          <a:extLst>
            <a:ext uri="{FF2B5EF4-FFF2-40B4-BE49-F238E27FC236}">
              <a16:creationId xmlns:a16="http://schemas.microsoft.com/office/drawing/2014/main" id="{00000000-0008-0000-0200-00009B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75</xdr:row>
      <xdr:rowOff>0</xdr:rowOff>
    </xdr:from>
    <xdr:ext cx="47625" cy="285750"/>
    <xdr:sp macro="" textlink="">
      <xdr:nvSpPr>
        <xdr:cNvPr id="668" name="Shape 3">
          <a:extLst>
            <a:ext uri="{FF2B5EF4-FFF2-40B4-BE49-F238E27FC236}">
              <a16:creationId xmlns:a16="http://schemas.microsoft.com/office/drawing/2014/main" id="{00000000-0008-0000-0200-00009C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75</xdr:row>
      <xdr:rowOff>0</xdr:rowOff>
    </xdr:from>
    <xdr:ext cx="47625" cy="285750"/>
    <xdr:sp macro="" textlink="">
      <xdr:nvSpPr>
        <xdr:cNvPr id="669" name="Shape 3">
          <a:extLst>
            <a:ext uri="{FF2B5EF4-FFF2-40B4-BE49-F238E27FC236}">
              <a16:creationId xmlns:a16="http://schemas.microsoft.com/office/drawing/2014/main" id="{00000000-0008-0000-0200-00009D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75</xdr:row>
      <xdr:rowOff>0</xdr:rowOff>
    </xdr:from>
    <xdr:ext cx="47625" cy="285750"/>
    <xdr:sp macro="" textlink="">
      <xdr:nvSpPr>
        <xdr:cNvPr id="670" name="Shape 3">
          <a:extLst>
            <a:ext uri="{FF2B5EF4-FFF2-40B4-BE49-F238E27FC236}">
              <a16:creationId xmlns:a16="http://schemas.microsoft.com/office/drawing/2014/main" id="{00000000-0008-0000-0200-00009E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75</xdr:row>
      <xdr:rowOff>0</xdr:rowOff>
    </xdr:from>
    <xdr:ext cx="47625" cy="285750"/>
    <xdr:sp macro="" textlink="">
      <xdr:nvSpPr>
        <xdr:cNvPr id="671" name="Shape 3">
          <a:extLst>
            <a:ext uri="{FF2B5EF4-FFF2-40B4-BE49-F238E27FC236}">
              <a16:creationId xmlns:a16="http://schemas.microsoft.com/office/drawing/2014/main" id="{00000000-0008-0000-0200-00009F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75</xdr:row>
      <xdr:rowOff>0</xdr:rowOff>
    </xdr:from>
    <xdr:ext cx="47625" cy="285750"/>
    <xdr:sp macro="" textlink="">
      <xdr:nvSpPr>
        <xdr:cNvPr id="672" name="Shape 3">
          <a:extLst>
            <a:ext uri="{FF2B5EF4-FFF2-40B4-BE49-F238E27FC236}">
              <a16:creationId xmlns:a16="http://schemas.microsoft.com/office/drawing/2014/main" id="{00000000-0008-0000-0200-0000A0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75</xdr:row>
      <xdr:rowOff>0</xdr:rowOff>
    </xdr:from>
    <xdr:ext cx="47625" cy="285750"/>
    <xdr:sp macro="" textlink="">
      <xdr:nvSpPr>
        <xdr:cNvPr id="673" name="Shape 3">
          <a:extLst>
            <a:ext uri="{FF2B5EF4-FFF2-40B4-BE49-F238E27FC236}">
              <a16:creationId xmlns:a16="http://schemas.microsoft.com/office/drawing/2014/main" id="{00000000-0008-0000-0200-0000A1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75</xdr:row>
      <xdr:rowOff>0</xdr:rowOff>
    </xdr:from>
    <xdr:ext cx="47625" cy="285750"/>
    <xdr:sp macro="" textlink="">
      <xdr:nvSpPr>
        <xdr:cNvPr id="674" name="Shape 3">
          <a:extLst>
            <a:ext uri="{FF2B5EF4-FFF2-40B4-BE49-F238E27FC236}">
              <a16:creationId xmlns:a16="http://schemas.microsoft.com/office/drawing/2014/main" id="{00000000-0008-0000-0200-0000A2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75</xdr:row>
      <xdr:rowOff>0</xdr:rowOff>
    </xdr:from>
    <xdr:ext cx="47625" cy="285750"/>
    <xdr:sp macro="" textlink="">
      <xdr:nvSpPr>
        <xdr:cNvPr id="675" name="Shape 3">
          <a:extLst>
            <a:ext uri="{FF2B5EF4-FFF2-40B4-BE49-F238E27FC236}">
              <a16:creationId xmlns:a16="http://schemas.microsoft.com/office/drawing/2014/main" id="{00000000-0008-0000-0200-0000A3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75</xdr:row>
      <xdr:rowOff>0</xdr:rowOff>
    </xdr:from>
    <xdr:ext cx="47625" cy="285750"/>
    <xdr:sp macro="" textlink="">
      <xdr:nvSpPr>
        <xdr:cNvPr id="676" name="Shape 3">
          <a:extLst>
            <a:ext uri="{FF2B5EF4-FFF2-40B4-BE49-F238E27FC236}">
              <a16:creationId xmlns:a16="http://schemas.microsoft.com/office/drawing/2014/main" id="{00000000-0008-0000-0200-0000A4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75</xdr:row>
      <xdr:rowOff>0</xdr:rowOff>
    </xdr:from>
    <xdr:ext cx="47625" cy="285750"/>
    <xdr:sp macro="" textlink="">
      <xdr:nvSpPr>
        <xdr:cNvPr id="677" name="Shape 3">
          <a:extLst>
            <a:ext uri="{FF2B5EF4-FFF2-40B4-BE49-F238E27FC236}">
              <a16:creationId xmlns:a16="http://schemas.microsoft.com/office/drawing/2014/main" id="{00000000-0008-0000-0200-0000A5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75</xdr:row>
      <xdr:rowOff>0</xdr:rowOff>
    </xdr:from>
    <xdr:ext cx="47625" cy="285750"/>
    <xdr:sp macro="" textlink="">
      <xdr:nvSpPr>
        <xdr:cNvPr id="678" name="Shape 3">
          <a:extLst>
            <a:ext uri="{FF2B5EF4-FFF2-40B4-BE49-F238E27FC236}">
              <a16:creationId xmlns:a16="http://schemas.microsoft.com/office/drawing/2014/main" id="{00000000-0008-0000-0200-0000A6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75</xdr:row>
      <xdr:rowOff>0</xdr:rowOff>
    </xdr:from>
    <xdr:ext cx="47625" cy="285750"/>
    <xdr:sp macro="" textlink="">
      <xdr:nvSpPr>
        <xdr:cNvPr id="679" name="Shape 3">
          <a:extLst>
            <a:ext uri="{FF2B5EF4-FFF2-40B4-BE49-F238E27FC236}">
              <a16:creationId xmlns:a16="http://schemas.microsoft.com/office/drawing/2014/main" id="{00000000-0008-0000-0200-0000A7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75</xdr:row>
      <xdr:rowOff>0</xdr:rowOff>
    </xdr:from>
    <xdr:ext cx="47625" cy="285750"/>
    <xdr:sp macro="" textlink="">
      <xdr:nvSpPr>
        <xdr:cNvPr id="680" name="Shape 3">
          <a:extLst>
            <a:ext uri="{FF2B5EF4-FFF2-40B4-BE49-F238E27FC236}">
              <a16:creationId xmlns:a16="http://schemas.microsoft.com/office/drawing/2014/main" id="{00000000-0008-0000-0200-0000A8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75</xdr:row>
      <xdr:rowOff>0</xdr:rowOff>
    </xdr:from>
    <xdr:ext cx="47625" cy="285750"/>
    <xdr:sp macro="" textlink="">
      <xdr:nvSpPr>
        <xdr:cNvPr id="681" name="Shape 3">
          <a:extLst>
            <a:ext uri="{FF2B5EF4-FFF2-40B4-BE49-F238E27FC236}">
              <a16:creationId xmlns:a16="http://schemas.microsoft.com/office/drawing/2014/main" id="{00000000-0008-0000-0200-0000A9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75</xdr:row>
      <xdr:rowOff>0</xdr:rowOff>
    </xdr:from>
    <xdr:ext cx="47625" cy="285750"/>
    <xdr:sp macro="" textlink="">
      <xdr:nvSpPr>
        <xdr:cNvPr id="682" name="Shape 3">
          <a:extLst>
            <a:ext uri="{FF2B5EF4-FFF2-40B4-BE49-F238E27FC236}">
              <a16:creationId xmlns:a16="http://schemas.microsoft.com/office/drawing/2014/main" id="{00000000-0008-0000-0200-0000AA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75</xdr:row>
      <xdr:rowOff>0</xdr:rowOff>
    </xdr:from>
    <xdr:ext cx="47625" cy="285750"/>
    <xdr:sp macro="" textlink="">
      <xdr:nvSpPr>
        <xdr:cNvPr id="683" name="Shape 3">
          <a:extLst>
            <a:ext uri="{FF2B5EF4-FFF2-40B4-BE49-F238E27FC236}">
              <a16:creationId xmlns:a16="http://schemas.microsoft.com/office/drawing/2014/main" id="{00000000-0008-0000-0200-0000AB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75</xdr:row>
      <xdr:rowOff>0</xdr:rowOff>
    </xdr:from>
    <xdr:ext cx="47625" cy="285750"/>
    <xdr:sp macro="" textlink="">
      <xdr:nvSpPr>
        <xdr:cNvPr id="684" name="Shape 3">
          <a:extLst>
            <a:ext uri="{FF2B5EF4-FFF2-40B4-BE49-F238E27FC236}">
              <a16:creationId xmlns:a16="http://schemas.microsoft.com/office/drawing/2014/main" id="{00000000-0008-0000-0200-0000AC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75</xdr:row>
      <xdr:rowOff>0</xdr:rowOff>
    </xdr:from>
    <xdr:ext cx="47625" cy="285750"/>
    <xdr:sp macro="" textlink="">
      <xdr:nvSpPr>
        <xdr:cNvPr id="685" name="Shape 3">
          <a:extLst>
            <a:ext uri="{FF2B5EF4-FFF2-40B4-BE49-F238E27FC236}">
              <a16:creationId xmlns:a16="http://schemas.microsoft.com/office/drawing/2014/main" id="{00000000-0008-0000-0200-0000AD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75</xdr:row>
      <xdr:rowOff>0</xdr:rowOff>
    </xdr:from>
    <xdr:ext cx="47625" cy="285750"/>
    <xdr:sp macro="" textlink="">
      <xdr:nvSpPr>
        <xdr:cNvPr id="686" name="Shape 3">
          <a:extLst>
            <a:ext uri="{FF2B5EF4-FFF2-40B4-BE49-F238E27FC236}">
              <a16:creationId xmlns:a16="http://schemas.microsoft.com/office/drawing/2014/main" id="{00000000-0008-0000-0200-0000AE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75</xdr:row>
      <xdr:rowOff>0</xdr:rowOff>
    </xdr:from>
    <xdr:ext cx="47625" cy="285750"/>
    <xdr:sp macro="" textlink="">
      <xdr:nvSpPr>
        <xdr:cNvPr id="687" name="Shape 3">
          <a:extLst>
            <a:ext uri="{FF2B5EF4-FFF2-40B4-BE49-F238E27FC236}">
              <a16:creationId xmlns:a16="http://schemas.microsoft.com/office/drawing/2014/main" id="{00000000-0008-0000-0200-0000AF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76</xdr:row>
      <xdr:rowOff>0</xdr:rowOff>
    </xdr:from>
    <xdr:ext cx="47625" cy="285750"/>
    <xdr:sp macro="" textlink="">
      <xdr:nvSpPr>
        <xdr:cNvPr id="688" name="Shape 3">
          <a:extLst>
            <a:ext uri="{FF2B5EF4-FFF2-40B4-BE49-F238E27FC236}">
              <a16:creationId xmlns:a16="http://schemas.microsoft.com/office/drawing/2014/main" id="{00000000-0008-0000-0200-0000B0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76</xdr:row>
      <xdr:rowOff>0</xdr:rowOff>
    </xdr:from>
    <xdr:ext cx="47625" cy="285750"/>
    <xdr:sp macro="" textlink="">
      <xdr:nvSpPr>
        <xdr:cNvPr id="689" name="Shape 3">
          <a:extLst>
            <a:ext uri="{FF2B5EF4-FFF2-40B4-BE49-F238E27FC236}">
              <a16:creationId xmlns:a16="http://schemas.microsoft.com/office/drawing/2014/main" id="{00000000-0008-0000-0200-0000B1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76</xdr:row>
      <xdr:rowOff>0</xdr:rowOff>
    </xdr:from>
    <xdr:ext cx="47625" cy="285750"/>
    <xdr:sp macro="" textlink="">
      <xdr:nvSpPr>
        <xdr:cNvPr id="690" name="Shape 3">
          <a:extLst>
            <a:ext uri="{FF2B5EF4-FFF2-40B4-BE49-F238E27FC236}">
              <a16:creationId xmlns:a16="http://schemas.microsoft.com/office/drawing/2014/main" id="{00000000-0008-0000-0200-0000B2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76</xdr:row>
      <xdr:rowOff>0</xdr:rowOff>
    </xdr:from>
    <xdr:ext cx="47625" cy="285750"/>
    <xdr:sp macro="" textlink="">
      <xdr:nvSpPr>
        <xdr:cNvPr id="691" name="Shape 3">
          <a:extLst>
            <a:ext uri="{FF2B5EF4-FFF2-40B4-BE49-F238E27FC236}">
              <a16:creationId xmlns:a16="http://schemas.microsoft.com/office/drawing/2014/main" id="{00000000-0008-0000-0200-0000B3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76</xdr:row>
      <xdr:rowOff>0</xdr:rowOff>
    </xdr:from>
    <xdr:ext cx="47625" cy="285750"/>
    <xdr:sp macro="" textlink="">
      <xdr:nvSpPr>
        <xdr:cNvPr id="692" name="Shape 3">
          <a:extLst>
            <a:ext uri="{FF2B5EF4-FFF2-40B4-BE49-F238E27FC236}">
              <a16:creationId xmlns:a16="http://schemas.microsoft.com/office/drawing/2014/main" id="{00000000-0008-0000-0200-0000B4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76</xdr:row>
      <xdr:rowOff>0</xdr:rowOff>
    </xdr:from>
    <xdr:ext cx="47625" cy="285750"/>
    <xdr:sp macro="" textlink="">
      <xdr:nvSpPr>
        <xdr:cNvPr id="693" name="Shape 3">
          <a:extLst>
            <a:ext uri="{FF2B5EF4-FFF2-40B4-BE49-F238E27FC236}">
              <a16:creationId xmlns:a16="http://schemas.microsoft.com/office/drawing/2014/main" id="{00000000-0008-0000-0200-0000B5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0</xdr:row>
      <xdr:rowOff>0</xdr:rowOff>
    </xdr:from>
    <xdr:ext cx="47625" cy="285750"/>
    <xdr:sp macro="" textlink="">
      <xdr:nvSpPr>
        <xdr:cNvPr id="694" name="Shape 3">
          <a:extLst>
            <a:ext uri="{FF2B5EF4-FFF2-40B4-BE49-F238E27FC236}">
              <a16:creationId xmlns:a16="http://schemas.microsoft.com/office/drawing/2014/main" id="{00000000-0008-0000-0200-0000B6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0</xdr:row>
      <xdr:rowOff>0</xdr:rowOff>
    </xdr:from>
    <xdr:ext cx="47625" cy="285750"/>
    <xdr:sp macro="" textlink="">
      <xdr:nvSpPr>
        <xdr:cNvPr id="695" name="Shape 3">
          <a:extLst>
            <a:ext uri="{FF2B5EF4-FFF2-40B4-BE49-F238E27FC236}">
              <a16:creationId xmlns:a16="http://schemas.microsoft.com/office/drawing/2014/main" id="{00000000-0008-0000-0200-0000B7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0</xdr:row>
      <xdr:rowOff>0</xdr:rowOff>
    </xdr:from>
    <xdr:ext cx="47625" cy="285750"/>
    <xdr:sp macro="" textlink="">
      <xdr:nvSpPr>
        <xdr:cNvPr id="696" name="Shape 3">
          <a:extLst>
            <a:ext uri="{FF2B5EF4-FFF2-40B4-BE49-F238E27FC236}">
              <a16:creationId xmlns:a16="http://schemas.microsoft.com/office/drawing/2014/main" id="{00000000-0008-0000-0200-0000B8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0</xdr:row>
      <xdr:rowOff>0</xdr:rowOff>
    </xdr:from>
    <xdr:ext cx="47625" cy="285750"/>
    <xdr:sp macro="" textlink="">
      <xdr:nvSpPr>
        <xdr:cNvPr id="697" name="Shape 3">
          <a:extLst>
            <a:ext uri="{FF2B5EF4-FFF2-40B4-BE49-F238E27FC236}">
              <a16:creationId xmlns:a16="http://schemas.microsoft.com/office/drawing/2014/main" id="{00000000-0008-0000-0200-0000B9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0</xdr:row>
      <xdr:rowOff>0</xdr:rowOff>
    </xdr:from>
    <xdr:ext cx="47625" cy="285750"/>
    <xdr:sp macro="" textlink="">
      <xdr:nvSpPr>
        <xdr:cNvPr id="698" name="Shape 3">
          <a:extLst>
            <a:ext uri="{FF2B5EF4-FFF2-40B4-BE49-F238E27FC236}">
              <a16:creationId xmlns:a16="http://schemas.microsoft.com/office/drawing/2014/main" id="{00000000-0008-0000-0200-0000BA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0</xdr:row>
      <xdr:rowOff>0</xdr:rowOff>
    </xdr:from>
    <xdr:ext cx="47625" cy="285750"/>
    <xdr:sp macro="" textlink="">
      <xdr:nvSpPr>
        <xdr:cNvPr id="699" name="Shape 3">
          <a:extLst>
            <a:ext uri="{FF2B5EF4-FFF2-40B4-BE49-F238E27FC236}">
              <a16:creationId xmlns:a16="http://schemas.microsoft.com/office/drawing/2014/main" id="{00000000-0008-0000-0200-0000BB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0</xdr:row>
      <xdr:rowOff>0</xdr:rowOff>
    </xdr:from>
    <xdr:ext cx="47625" cy="285750"/>
    <xdr:sp macro="" textlink="">
      <xdr:nvSpPr>
        <xdr:cNvPr id="700" name="Shape 3">
          <a:extLst>
            <a:ext uri="{FF2B5EF4-FFF2-40B4-BE49-F238E27FC236}">
              <a16:creationId xmlns:a16="http://schemas.microsoft.com/office/drawing/2014/main" id="{00000000-0008-0000-0200-0000BC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0</xdr:row>
      <xdr:rowOff>0</xdr:rowOff>
    </xdr:from>
    <xdr:ext cx="47625" cy="285750"/>
    <xdr:sp macro="" textlink="">
      <xdr:nvSpPr>
        <xdr:cNvPr id="701" name="Shape 3">
          <a:extLst>
            <a:ext uri="{FF2B5EF4-FFF2-40B4-BE49-F238E27FC236}">
              <a16:creationId xmlns:a16="http://schemas.microsoft.com/office/drawing/2014/main" id="{00000000-0008-0000-0200-0000BD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0</xdr:row>
      <xdr:rowOff>0</xdr:rowOff>
    </xdr:from>
    <xdr:ext cx="47625" cy="285750"/>
    <xdr:sp macro="" textlink="">
      <xdr:nvSpPr>
        <xdr:cNvPr id="702" name="Shape 3">
          <a:extLst>
            <a:ext uri="{FF2B5EF4-FFF2-40B4-BE49-F238E27FC236}">
              <a16:creationId xmlns:a16="http://schemas.microsoft.com/office/drawing/2014/main" id="{00000000-0008-0000-0200-0000BE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0</xdr:row>
      <xdr:rowOff>0</xdr:rowOff>
    </xdr:from>
    <xdr:ext cx="47625" cy="285750"/>
    <xdr:sp macro="" textlink="">
      <xdr:nvSpPr>
        <xdr:cNvPr id="703" name="Shape 3">
          <a:extLst>
            <a:ext uri="{FF2B5EF4-FFF2-40B4-BE49-F238E27FC236}">
              <a16:creationId xmlns:a16="http://schemas.microsoft.com/office/drawing/2014/main" id="{00000000-0008-0000-0200-0000BF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0</xdr:row>
      <xdr:rowOff>0</xdr:rowOff>
    </xdr:from>
    <xdr:ext cx="47625" cy="285750"/>
    <xdr:sp macro="" textlink="">
      <xdr:nvSpPr>
        <xdr:cNvPr id="704" name="Shape 3">
          <a:extLst>
            <a:ext uri="{FF2B5EF4-FFF2-40B4-BE49-F238E27FC236}">
              <a16:creationId xmlns:a16="http://schemas.microsoft.com/office/drawing/2014/main" id="{00000000-0008-0000-0200-0000C0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0</xdr:row>
      <xdr:rowOff>0</xdr:rowOff>
    </xdr:from>
    <xdr:ext cx="47625" cy="285750"/>
    <xdr:sp macro="" textlink="">
      <xdr:nvSpPr>
        <xdr:cNvPr id="705" name="Shape 3">
          <a:extLst>
            <a:ext uri="{FF2B5EF4-FFF2-40B4-BE49-F238E27FC236}">
              <a16:creationId xmlns:a16="http://schemas.microsoft.com/office/drawing/2014/main" id="{00000000-0008-0000-0200-0000C1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0</xdr:row>
      <xdr:rowOff>0</xdr:rowOff>
    </xdr:from>
    <xdr:ext cx="47625" cy="285750"/>
    <xdr:sp macro="" textlink="">
      <xdr:nvSpPr>
        <xdr:cNvPr id="706" name="Shape 3">
          <a:extLst>
            <a:ext uri="{FF2B5EF4-FFF2-40B4-BE49-F238E27FC236}">
              <a16:creationId xmlns:a16="http://schemas.microsoft.com/office/drawing/2014/main" id="{00000000-0008-0000-0200-0000C2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0</xdr:row>
      <xdr:rowOff>0</xdr:rowOff>
    </xdr:from>
    <xdr:ext cx="47625" cy="285750"/>
    <xdr:sp macro="" textlink="">
      <xdr:nvSpPr>
        <xdr:cNvPr id="707" name="Shape 3">
          <a:extLst>
            <a:ext uri="{FF2B5EF4-FFF2-40B4-BE49-F238E27FC236}">
              <a16:creationId xmlns:a16="http://schemas.microsoft.com/office/drawing/2014/main" id="{00000000-0008-0000-0200-0000C3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0</xdr:row>
      <xdr:rowOff>0</xdr:rowOff>
    </xdr:from>
    <xdr:ext cx="47625" cy="285750"/>
    <xdr:sp macro="" textlink="">
      <xdr:nvSpPr>
        <xdr:cNvPr id="708" name="Shape 3">
          <a:extLst>
            <a:ext uri="{FF2B5EF4-FFF2-40B4-BE49-F238E27FC236}">
              <a16:creationId xmlns:a16="http://schemas.microsoft.com/office/drawing/2014/main" id="{00000000-0008-0000-0200-0000C4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0</xdr:row>
      <xdr:rowOff>0</xdr:rowOff>
    </xdr:from>
    <xdr:ext cx="47625" cy="285750"/>
    <xdr:sp macro="" textlink="">
      <xdr:nvSpPr>
        <xdr:cNvPr id="709" name="Shape 3">
          <a:extLst>
            <a:ext uri="{FF2B5EF4-FFF2-40B4-BE49-F238E27FC236}">
              <a16:creationId xmlns:a16="http://schemas.microsoft.com/office/drawing/2014/main" id="{00000000-0008-0000-0200-0000C5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56</xdr:row>
      <xdr:rowOff>0</xdr:rowOff>
    </xdr:from>
    <xdr:ext cx="47625" cy="285750"/>
    <xdr:sp macro="" textlink="">
      <xdr:nvSpPr>
        <xdr:cNvPr id="710" name="Shape 3">
          <a:extLst>
            <a:ext uri="{FF2B5EF4-FFF2-40B4-BE49-F238E27FC236}">
              <a16:creationId xmlns:a16="http://schemas.microsoft.com/office/drawing/2014/main" id="{00000000-0008-0000-0200-0000C6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56</xdr:row>
      <xdr:rowOff>0</xdr:rowOff>
    </xdr:from>
    <xdr:ext cx="47625" cy="285750"/>
    <xdr:sp macro="" textlink="">
      <xdr:nvSpPr>
        <xdr:cNvPr id="711" name="Shape 3">
          <a:extLst>
            <a:ext uri="{FF2B5EF4-FFF2-40B4-BE49-F238E27FC236}">
              <a16:creationId xmlns:a16="http://schemas.microsoft.com/office/drawing/2014/main" id="{00000000-0008-0000-0200-0000C7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56</xdr:row>
      <xdr:rowOff>0</xdr:rowOff>
    </xdr:from>
    <xdr:ext cx="47625" cy="285750"/>
    <xdr:sp macro="" textlink="">
      <xdr:nvSpPr>
        <xdr:cNvPr id="712" name="Shape 3">
          <a:extLst>
            <a:ext uri="{FF2B5EF4-FFF2-40B4-BE49-F238E27FC236}">
              <a16:creationId xmlns:a16="http://schemas.microsoft.com/office/drawing/2014/main" id="{00000000-0008-0000-0200-0000C8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156</xdr:row>
      <xdr:rowOff>0</xdr:rowOff>
    </xdr:from>
    <xdr:ext cx="47625" cy="285750"/>
    <xdr:sp macro="" textlink="">
      <xdr:nvSpPr>
        <xdr:cNvPr id="713" name="Shape 3">
          <a:extLst>
            <a:ext uri="{FF2B5EF4-FFF2-40B4-BE49-F238E27FC236}">
              <a16:creationId xmlns:a16="http://schemas.microsoft.com/office/drawing/2014/main" id="{00000000-0008-0000-0200-0000C9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156</xdr:row>
      <xdr:rowOff>0</xdr:rowOff>
    </xdr:from>
    <xdr:ext cx="47625" cy="285750"/>
    <xdr:sp macro="" textlink="">
      <xdr:nvSpPr>
        <xdr:cNvPr id="714" name="Shape 3">
          <a:extLst>
            <a:ext uri="{FF2B5EF4-FFF2-40B4-BE49-F238E27FC236}">
              <a16:creationId xmlns:a16="http://schemas.microsoft.com/office/drawing/2014/main" id="{00000000-0008-0000-0200-0000CA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156</xdr:row>
      <xdr:rowOff>0</xdr:rowOff>
    </xdr:from>
    <xdr:ext cx="47625" cy="285750"/>
    <xdr:sp macro="" textlink="">
      <xdr:nvSpPr>
        <xdr:cNvPr id="715" name="Shape 3">
          <a:extLst>
            <a:ext uri="{FF2B5EF4-FFF2-40B4-BE49-F238E27FC236}">
              <a16:creationId xmlns:a16="http://schemas.microsoft.com/office/drawing/2014/main" id="{00000000-0008-0000-0200-0000CB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156</xdr:row>
      <xdr:rowOff>0</xdr:rowOff>
    </xdr:from>
    <xdr:ext cx="47625" cy="285750"/>
    <xdr:sp macro="" textlink="">
      <xdr:nvSpPr>
        <xdr:cNvPr id="716" name="Shape 3">
          <a:extLst>
            <a:ext uri="{FF2B5EF4-FFF2-40B4-BE49-F238E27FC236}">
              <a16:creationId xmlns:a16="http://schemas.microsoft.com/office/drawing/2014/main" id="{00000000-0008-0000-0200-0000CC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156</xdr:row>
      <xdr:rowOff>0</xdr:rowOff>
    </xdr:from>
    <xdr:ext cx="47625" cy="285750"/>
    <xdr:sp macro="" textlink="">
      <xdr:nvSpPr>
        <xdr:cNvPr id="717" name="Shape 3">
          <a:extLst>
            <a:ext uri="{FF2B5EF4-FFF2-40B4-BE49-F238E27FC236}">
              <a16:creationId xmlns:a16="http://schemas.microsoft.com/office/drawing/2014/main" id="{00000000-0008-0000-0200-0000CD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156</xdr:row>
      <xdr:rowOff>0</xdr:rowOff>
    </xdr:from>
    <xdr:ext cx="47625" cy="285750"/>
    <xdr:sp macro="" textlink="">
      <xdr:nvSpPr>
        <xdr:cNvPr id="718" name="Shape 3">
          <a:extLst>
            <a:ext uri="{FF2B5EF4-FFF2-40B4-BE49-F238E27FC236}">
              <a16:creationId xmlns:a16="http://schemas.microsoft.com/office/drawing/2014/main" id="{00000000-0008-0000-0200-0000CE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156</xdr:row>
      <xdr:rowOff>0</xdr:rowOff>
    </xdr:from>
    <xdr:ext cx="47625" cy="285750"/>
    <xdr:sp macro="" textlink="">
      <xdr:nvSpPr>
        <xdr:cNvPr id="719" name="Shape 3">
          <a:extLst>
            <a:ext uri="{FF2B5EF4-FFF2-40B4-BE49-F238E27FC236}">
              <a16:creationId xmlns:a16="http://schemas.microsoft.com/office/drawing/2014/main" id="{00000000-0008-0000-0200-0000CF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156</xdr:row>
      <xdr:rowOff>0</xdr:rowOff>
    </xdr:from>
    <xdr:ext cx="47625" cy="285750"/>
    <xdr:sp macro="" textlink="">
      <xdr:nvSpPr>
        <xdr:cNvPr id="720" name="Shape 3">
          <a:extLst>
            <a:ext uri="{FF2B5EF4-FFF2-40B4-BE49-F238E27FC236}">
              <a16:creationId xmlns:a16="http://schemas.microsoft.com/office/drawing/2014/main" id="{00000000-0008-0000-0200-0000D0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156</xdr:row>
      <xdr:rowOff>0</xdr:rowOff>
    </xdr:from>
    <xdr:ext cx="47625" cy="285750"/>
    <xdr:sp macro="" textlink="">
      <xdr:nvSpPr>
        <xdr:cNvPr id="721" name="Shape 3">
          <a:extLst>
            <a:ext uri="{FF2B5EF4-FFF2-40B4-BE49-F238E27FC236}">
              <a16:creationId xmlns:a16="http://schemas.microsoft.com/office/drawing/2014/main" id="{00000000-0008-0000-0200-0000D1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156</xdr:row>
      <xdr:rowOff>0</xdr:rowOff>
    </xdr:from>
    <xdr:ext cx="47625" cy="285750"/>
    <xdr:sp macro="" textlink="">
      <xdr:nvSpPr>
        <xdr:cNvPr id="722" name="Shape 3">
          <a:extLst>
            <a:ext uri="{FF2B5EF4-FFF2-40B4-BE49-F238E27FC236}">
              <a16:creationId xmlns:a16="http://schemas.microsoft.com/office/drawing/2014/main" id="{00000000-0008-0000-0200-0000D2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156</xdr:row>
      <xdr:rowOff>0</xdr:rowOff>
    </xdr:from>
    <xdr:ext cx="47625" cy="285750"/>
    <xdr:sp macro="" textlink="">
      <xdr:nvSpPr>
        <xdr:cNvPr id="723" name="Shape 3">
          <a:extLst>
            <a:ext uri="{FF2B5EF4-FFF2-40B4-BE49-F238E27FC236}">
              <a16:creationId xmlns:a16="http://schemas.microsoft.com/office/drawing/2014/main" id="{00000000-0008-0000-0200-0000D3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156</xdr:row>
      <xdr:rowOff>0</xdr:rowOff>
    </xdr:from>
    <xdr:ext cx="47625" cy="285750"/>
    <xdr:sp macro="" textlink="">
      <xdr:nvSpPr>
        <xdr:cNvPr id="724" name="Shape 3">
          <a:extLst>
            <a:ext uri="{FF2B5EF4-FFF2-40B4-BE49-F238E27FC236}">
              <a16:creationId xmlns:a16="http://schemas.microsoft.com/office/drawing/2014/main" id="{00000000-0008-0000-0200-0000D4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156</xdr:row>
      <xdr:rowOff>0</xdr:rowOff>
    </xdr:from>
    <xdr:ext cx="47625" cy="285750"/>
    <xdr:sp macro="" textlink="">
      <xdr:nvSpPr>
        <xdr:cNvPr id="725" name="Shape 3">
          <a:extLst>
            <a:ext uri="{FF2B5EF4-FFF2-40B4-BE49-F238E27FC236}">
              <a16:creationId xmlns:a16="http://schemas.microsoft.com/office/drawing/2014/main" id="{00000000-0008-0000-0200-0000D5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156</xdr:row>
      <xdr:rowOff>0</xdr:rowOff>
    </xdr:from>
    <xdr:ext cx="47625" cy="285750"/>
    <xdr:sp macro="" textlink="">
      <xdr:nvSpPr>
        <xdr:cNvPr id="726" name="Shape 3">
          <a:extLst>
            <a:ext uri="{FF2B5EF4-FFF2-40B4-BE49-F238E27FC236}">
              <a16:creationId xmlns:a16="http://schemas.microsoft.com/office/drawing/2014/main" id="{00000000-0008-0000-0200-0000D6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156</xdr:row>
      <xdr:rowOff>0</xdr:rowOff>
    </xdr:from>
    <xdr:ext cx="47625" cy="285750"/>
    <xdr:sp macro="" textlink="">
      <xdr:nvSpPr>
        <xdr:cNvPr id="727" name="Shape 3">
          <a:extLst>
            <a:ext uri="{FF2B5EF4-FFF2-40B4-BE49-F238E27FC236}">
              <a16:creationId xmlns:a16="http://schemas.microsoft.com/office/drawing/2014/main" id="{00000000-0008-0000-0200-0000D7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156</xdr:row>
      <xdr:rowOff>0</xdr:rowOff>
    </xdr:from>
    <xdr:ext cx="47625" cy="285750"/>
    <xdr:sp macro="" textlink="">
      <xdr:nvSpPr>
        <xdr:cNvPr id="728" name="Shape 3">
          <a:extLst>
            <a:ext uri="{FF2B5EF4-FFF2-40B4-BE49-F238E27FC236}">
              <a16:creationId xmlns:a16="http://schemas.microsoft.com/office/drawing/2014/main" id="{00000000-0008-0000-0200-0000D8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156</xdr:row>
      <xdr:rowOff>0</xdr:rowOff>
    </xdr:from>
    <xdr:ext cx="47625" cy="285750"/>
    <xdr:sp macro="" textlink="">
      <xdr:nvSpPr>
        <xdr:cNvPr id="729" name="Shape 3">
          <a:extLst>
            <a:ext uri="{FF2B5EF4-FFF2-40B4-BE49-F238E27FC236}">
              <a16:creationId xmlns:a16="http://schemas.microsoft.com/office/drawing/2014/main" id="{00000000-0008-0000-0200-0000D9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156</xdr:row>
      <xdr:rowOff>0</xdr:rowOff>
    </xdr:from>
    <xdr:ext cx="47625" cy="285750"/>
    <xdr:sp macro="" textlink="">
      <xdr:nvSpPr>
        <xdr:cNvPr id="730" name="Shape 3">
          <a:extLst>
            <a:ext uri="{FF2B5EF4-FFF2-40B4-BE49-F238E27FC236}">
              <a16:creationId xmlns:a16="http://schemas.microsoft.com/office/drawing/2014/main" id="{00000000-0008-0000-0200-0000DA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156</xdr:row>
      <xdr:rowOff>0</xdr:rowOff>
    </xdr:from>
    <xdr:ext cx="47625" cy="285750"/>
    <xdr:sp macro="" textlink="">
      <xdr:nvSpPr>
        <xdr:cNvPr id="731" name="Shape 3">
          <a:extLst>
            <a:ext uri="{FF2B5EF4-FFF2-40B4-BE49-F238E27FC236}">
              <a16:creationId xmlns:a16="http://schemas.microsoft.com/office/drawing/2014/main" id="{00000000-0008-0000-0200-0000DB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156</xdr:row>
      <xdr:rowOff>0</xdr:rowOff>
    </xdr:from>
    <xdr:ext cx="47625" cy="285750"/>
    <xdr:sp macro="" textlink="">
      <xdr:nvSpPr>
        <xdr:cNvPr id="732" name="Shape 3">
          <a:extLst>
            <a:ext uri="{FF2B5EF4-FFF2-40B4-BE49-F238E27FC236}">
              <a16:creationId xmlns:a16="http://schemas.microsoft.com/office/drawing/2014/main" id="{00000000-0008-0000-0200-0000DC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156</xdr:row>
      <xdr:rowOff>0</xdr:rowOff>
    </xdr:from>
    <xdr:ext cx="47625" cy="285750"/>
    <xdr:sp macro="" textlink="">
      <xdr:nvSpPr>
        <xdr:cNvPr id="733" name="Shape 3">
          <a:extLst>
            <a:ext uri="{FF2B5EF4-FFF2-40B4-BE49-F238E27FC236}">
              <a16:creationId xmlns:a16="http://schemas.microsoft.com/office/drawing/2014/main" id="{00000000-0008-0000-0200-0000DD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156</xdr:row>
      <xdr:rowOff>0</xdr:rowOff>
    </xdr:from>
    <xdr:ext cx="47625" cy="285750"/>
    <xdr:sp macro="" textlink="">
      <xdr:nvSpPr>
        <xdr:cNvPr id="734" name="Shape 3">
          <a:extLst>
            <a:ext uri="{FF2B5EF4-FFF2-40B4-BE49-F238E27FC236}">
              <a16:creationId xmlns:a16="http://schemas.microsoft.com/office/drawing/2014/main" id="{00000000-0008-0000-0200-0000DE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156</xdr:row>
      <xdr:rowOff>0</xdr:rowOff>
    </xdr:from>
    <xdr:ext cx="47625" cy="285750"/>
    <xdr:sp macro="" textlink="">
      <xdr:nvSpPr>
        <xdr:cNvPr id="735" name="Shape 3">
          <a:extLst>
            <a:ext uri="{FF2B5EF4-FFF2-40B4-BE49-F238E27FC236}">
              <a16:creationId xmlns:a16="http://schemas.microsoft.com/office/drawing/2014/main" id="{00000000-0008-0000-0200-0000DF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156</xdr:row>
      <xdr:rowOff>0</xdr:rowOff>
    </xdr:from>
    <xdr:ext cx="47625" cy="285750"/>
    <xdr:sp macro="" textlink="">
      <xdr:nvSpPr>
        <xdr:cNvPr id="736" name="Shape 3">
          <a:extLst>
            <a:ext uri="{FF2B5EF4-FFF2-40B4-BE49-F238E27FC236}">
              <a16:creationId xmlns:a16="http://schemas.microsoft.com/office/drawing/2014/main" id="{00000000-0008-0000-0200-0000E0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156</xdr:row>
      <xdr:rowOff>0</xdr:rowOff>
    </xdr:from>
    <xdr:ext cx="47625" cy="285750"/>
    <xdr:sp macro="" textlink="">
      <xdr:nvSpPr>
        <xdr:cNvPr id="737" name="Shape 3">
          <a:extLst>
            <a:ext uri="{FF2B5EF4-FFF2-40B4-BE49-F238E27FC236}">
              <a16:creationId xmlns:a16="http://schemas.microsoft.com/office/drawing/2014/main" id="{00000000-0008-0000-0200-0000E1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156</xdr:row>
      <xdr:rowOff>0</xdr:rowOff>
    </xdr:from>
    <xdr:ext cx="47625" cy="285750"/>
    <xdr:sp macro="" textlink="">
      <xdr:nvSpPr>
        <xdr:cNvPr id="738" name="Shape 3">
          <a:extLst>
            <a:ext uri="{FF2B5EF4-FFF2-40B4-BE49-F238E27FC236}">
              <a16:creationId xmlns:a16="http://schemas.microsoft.com/office/drawing/2014/main" id="{00000000-0008-0000-0200-0000E2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156</xdr:row>
      <xdr:rowOff>0</xdr:rowOff>
    </xdr:from>
    <xdr:ext cx="47625" cy="285750"/>
    <xdr:sp macro="" textlink="">
      <xdr:nvSpPr>
        <xdr:cNvPr id="739" name="Shape 3">
          <a:extLst>
            <a:ext uri="{FF2B5EF4-FFF2-40B4-BE49-F238E27FC236}">
              <a16:creationId xmlns:a16="http://schemas.microsoft.com/office/drawing/2014/main" id="{00000000-0008-0000-0200-0000E3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156</xdr:row>
      <xdr:rowOff>0</xdr:rowOff>
    </xdr:from>
    <xdr:ext cx="47625" cy="285750"/>
    <xdr:sp macro="" textlink="">
      <xdr:nvSpPr>
        <xdr:cNvPr id="740" name="Shape 3">
          <a:extLst>
            <a:ext uri="{FF2B5EF4-FFF2-40B4-BE49-F238E27FC236}">
              <a16:creationId xmlns:a16="http://schemas.microsoft.com/office/drawing/2014/main" id="{00000000-0008-0000-0200-0000E4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156</xdr:row>
      <xdr:rowOff>0</xdr:rowOff>
    </xdr:from>
    <xdr:ext cx="47625" cy="285750"/>
    <xdr:sp macro="" textlink="">
      <xdr:nvSpPr>
        <xdr:cNvPr id="741" name="Shape 3">
          <a:extLst>
            <a:ext uri="{FF2B5EF4-FFF2-40B4-BE49-F238E27FC236}">
              <a16:creationId xmlns:a16="http://schemas.microsoft.com/office/drawing/2014/main" id="{00000000-0008-0000-0200-0000E5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156</xdr:row>
      <xdr:rowOff>0</xdr:rowOff>
    </xdr:from>
    <xdr:ext cx="47625" cy="285750"/>
    <xdr:sp macro="" textlink="">
      <xdr:nvSpPr>
        <xdr:cNvPr id="742" name="Shape 3">
          <a:extLst>
            <a:ext uri="{FF2B5EF4-FFF2-40B4-BE49-F238E27FC236}">
              <a16:creationId xmlns:a16="http://schemas.microsoft.com/office/drawing/2014/main" id="{00000000-0008-0000-0200-0000E6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156</xdr:row>
      <xdr:rowOff>0</xdr:rowOff>
    </xdr:from>
    <xdr:ext cx="47625" cy="285750"/>
    <xdr:sp macro="" textlink="">
      <xdr:nvSpPr>
        <xdr:cNvPr id="743" name="Shape 3">
          <a:extLst>
            <a:ext uri="{FF2B5EF4-FFF2-40B4-BE49-F238E27FC236}">
              <a16:creationId xmlns:a16="http://schemas.microsoft.com/office/drawing/2014/main" id="{00000000-0008-0000-0200-0000E7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156</xdr:row>
      <xdr:rowOff>0</xdr:rowOff>
    </xdr:from>
    <xdr:ext cx="47625" cy="285750"/>
    <xdr:sp macro="" textlink="">
      <xdr:nvSpPr>
        <xdr:cNvPr id="744" name="Shape 3">
          <a:extLst>
            <a:ext uri="{FF2B5EF4-FFF2-40B4-BE49-F238E27FC236}">
              <a16:creationId xmlns:a16="http://schemas.microsoft.com/office/drawing/2014/main" id="{00000000-0008-0000-0200-0000E8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159</xdr:row>
      <xdr:rowOff>0</xdr:rowOff>
    </xdr:from>
    <xdr:ext cx="47625" cy="285750"/>
    <xdr:sp macro="" textlink="">
      <xdr:nvSpPr>
        <xdr:cNvPr id="745" name="Shape 3">
          <a:extLst>
            <a:ext uri="{FF2B5EF4-FFF2-40B4-BE49-F238E27FC236}">
              <a16:creationId xmlns:a16="http://schemas.microsoft.com/office/drawing/2014/main" id="{00000000-0008-0000-0200-0000E9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159</xdr:row>
      <xdr:rowOff>0</xdr:rowOff>
    </xdr:from>
    <xdr:ext cx="47625" cy="285750"/>
    <xdr:sp macro="" textlink="">
      <xdr:nvSpPr>
        <xdr:cNvPr id="746" name="Shape 3">
          <a:extLst>
            <a:ext uri="{FF2B5EF4-FFF2-40B4-BE49-F238E27FC236}">
              <a16:creationId xmlns:a16="http://schemas.microsoft.com/office/drawing/2014/main" id="{00000000-0008-0000-0200-0000EA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159</xdr:row>
      <xdr:rowOff>0</xdr:rowOff>
    </xdr:from>
    <xdr:ext cx="47625" cy="285750"/>
    <xdr:sp macro="" textlink="">
      <xdr:nvSpPr>
        <xdr:cNvPr id="747" name="Shape 3">
          <a:extLst>
            <a:ext uri="{FF2B5EF4-FFF2-40B4-BE49-F238E27FC236}">
              <a16:creationId xmlns:a16="http://schemas.microsoft.com/office/drawing/2014/main" id="{00000000-0008-0000-0200-0000EB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159</xdr:row>
      <xdr:rowOff>0</xdr:rowOff>
    </xdr:from>
    <xdr:ext cx="47625" cy="285750"/>
    <xdr:sp macro="" textlink="">
      <xdr:nvSpPr>
        <xdr:cNvPr id="748" name="Shape 3">
          <a:extLst>
            <a:ext uri="{FF2B5EF4-FFF2-40B4-BE49-F238E27FC236}">
              <a16:creationId xmlns:a16="http://schemas.microsoft.com/office/drawing/2014/main" id="{00000000-0008-0000-0200-0000EC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159</xdr:row>
      <xdr:rowOff>0</xdr:rowOff>
    </xdr:from>
    <xdr:ext cx="47625" cy="285750"/>
    <xdr:sp macro="" textlink="">
      <xdr:nvSpPr>
        <xdr:cNvPr id="749" name="Shape 3">
          <a:extLst>
            <a:ext uri="{FF2B5EF4-FFF2-40B4-BE49-F238E27FC236}">
              <a16:creationId xmlns:a16="http://schemas.microsoft.com/office/drawing/2014/main" id="{00000000-0008-0000-0200-0000ED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159</xdr:row>
      <xdr:rowOff>0</xdr:rowOff>
    </xdr:from>
    <xdr:ext cx="47625" cy="285750"/>
    <xdr:sp macro="" textlink="">
      <xdr:nvSpPr>
        <xdr:cNvPr id="750" name="Shape 3">
          <a:extLst>
            <a:ext uri="{FF2B5EF4-FFF2-40B4-BE49-F238E27FC236}">
              <a16:creationId xmlns:a16="http://schemas.microsoft.com/office/drawing/2014/main" id="{00000000-0008-0000-0200-0000EE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159</xdr:row>
      <xdr:rowOff>0</xdr:rowOff>
    </xdr:from>
    <xdr:ext cx="47625" cy="285750"/>
    <xdr:sp macro="" textlink="">
      <xdr:nvSpPr>
        <xdr:cNvPr id="751" name="Shape 3">
          <a:extLst>
            <a:ext uri="{FF2B5EF4-FFF2-40B4-BE49-F238E27FC236}">
              <a16:creationId xmlns:a16="http://schemas.microsoft.com/office/drawing/2014/main" id="{00000000-0008-0000-0200-0000EF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159</xdr:row>
      <xdr:rowOff>0</xdr:rowOff>
    </xdr:from>
    <xdr:ext cx="47625" cy="285750"/>
    <xdr:sp macro="" textlink="">
      <xdr:nvSpPr>
        <xdr:cNvPr id="752" name="Shape 3">
          <a:extLst>
            <a:ext uri="{FF2B5EF4-FFF2-40B4-BE49-F238E27FC236}">
              <a16:creationId xmlns:a16="http://schemas.microsoft.com/office/drawing/2014/main" id="{00000000-0008-0000-0200-0000F0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159</xdr:row>
      <xdr:rowOff>0</xdr:rowOff>
    </xdr:from>
    <xdr:ext cx="47625" cy="285750"/>
    <xdr:sp macro="" textlink="">
      <xdr:nvSpPr>
        <xdr:cNvPr id="753" name="Shape 3">
          <a:extLst>
            <a:ext uri="{FF2B5EF4-FFF2-40B4-BE49-F238E27FC236}">
              <a16:creationId xmlns:a16="http://schemas.microsoft.com/office/drawing/2014/main" id="{00000000-0008-0000-0200-0000F1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159</xdr:row>
      <xdr:rowOff>0</xdr:rowOff>
    </xdr:from>
    <xdr:ext cx="47625" cy="285750"/>
    <xdr:sp macro="" textlink="">
      <xdr:nvSpPr>
        <xdr:cNvPr id="754" name="Shape 3">
          <a:extLst>
            <a:ext uri="{FF2B5EF4-FFF2-40B4-BE49-F238E27FC236}">
              <a16:creationId xmlns:a16="http://schemas.microsoft.com/office/drawing/2014/main" id="{00000000-0008-0000-0200-0000F2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159</xdr:row>
      <xdr:rowOff>0</xdr:rowOff>
    </xdr:from>
    <xdr:ext cx="47625" cy="285750"/>
    <xdr:sp macro="" textlink="">
      <xdr:nvSpPr>
        <xdr:cNvPr id="755" name="Shape 3">
          <a:extLst>
            <a:ext uri="{FF2B5EF4-FFF2-40B4-BE49-F238E27FC236}">
              <a16:creationId xmlns:a16="http://schemas.microsoft.com/office/drawing/2014/main" id="{00000000-0008-0000-0200-0000F3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159</xdr:row>
      <xdr:rowOff>0</xdr:rowOff>
    </xdr:from>
    <xdr:ext cx="47625" cy="285750"/>
    <xdr:sp macro="" textlink="">
      <xdr:nvSpPr>
        <xdr:cNvPr id="756" name="Shape 3">
          <a:extLst>
            <a:ext uri="{FF2B5EF4-FFF2-40B4-BE49-F238E27FC236}">
              <a16:creationId xmlns:a16="http://schemas.microsoft.com/office/drawing/2014/main" id="{00000000-0008-0000-0200-0000F4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159</xdr:row>
      <xdr:rowOff>0</xdr:rowOff>
    </xdr:from>
    <xdr:ext cx="47625" cy="285750"/>
    <xdr:sp macro="" textlink="">
      <xdr:nvSpPr>
        <xdr:cNvPr id="757" name="Shape 3">
          <a:extLst>
            <a:ext uri="{FF2B5EF4-FFF2-40B4-BE49-F238E27FC236}">
              <a16:creationId xmlns:a16="http://schemas.microsoft.com/office/drawing/2014/main" id="{00000000-0008-0000-0200-0000F5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159</xdr:row>
      <xdr:rowOff>0</xdr:rowOff>
    </xdr:from>
    <xdr:ext cx="47625" cy="285750"/>
    <xdr:sp macro="" textlink="">
      <xdr:nvSpPr>
        <xdr:cNvPr id="758" name="Shape 3">
          <a:extLst>
            <a:ext uri="{FF2B5EF4-FFF2-40B4-BE49-F238E27FC236}">
              <a16:creationId xmlns:a16="http://schemas.microsoft.com/office/drawing/2014/main" id="{00000000-0008-0000-0200-0000F6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159</xdr:row>
      <xdr:rowOff>0</xdr:rowOff>
    </xdr:from>
    <xdr:ext cx="47625" cy="285750"/>
    <xdr:sp macro="" textlink="">
      <xdr:nvSpPr>
        <xdr:cNvPr id="759" name="Shape 3">
          <a:extLst>
            <a:ext uri="{FF2B5EF4-FFF2-40B4-BE49-F238E27FC236}">
              <a16:creationId xmlns:a16="http://schemas.microsoft.com/office/drawing/2014/main" id="{00000000-0008-0000-0200-0000F7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159</xdr:row>
      <xdr:rowOff>0</xdr:rowOff>
    </xdr:from>
    <xdr:ext cx="47625" cy="285750"/>
    <xdr:sp macro="" textlink="">
      <xdr:nvSpPr>
        <xdr:cNvPr id="760" name="Shape 3">
          <a:extLst>
            <a:ext uri="{FF2B5EF4-FFF2-40B4-BE49-F238E27FC236}">
              <a16:creationId xmlns:a16="http://schemas.microsoft.com/office/drawing/2014/main" id="{00000000-0008-0000-0200-0000F8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159</xdr:row>
      <xdr:rowOff>0</xdr:rowOff>
    </xdr:from>
    <xdr:ext cx="47625" cy="285750"/>
    <xdr:sp macro="" textlink="">
      <xdr:nvSpPr>
        <xdr:cNvPr id="761" name="Shape 3">
          <a:extLst>
            <a:ext uri="{FF2B5EF4-FFF2-40B4-BE49-F238E27FC236}">
              <a16:creationId xmlns:a16="http://schemas.microsoft.com/office/drawing/2014/main" id="{00000000-0008-0000-0200-0000F9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159</xdr:row>
      <xdr:rowOff>0</xdr:rowOff>
    </xdr:from>
    <xdr:ext cx="47625" cy="285750"/>
    <xdr:sp macro="" textlink="">
      <xdr:nvSpPr>
        <xdr:cNvPr id="762" name="Shape 3">
          <a:extLst>
            <a:ext uri="{FF2B5EF4-FFF2-40B4-BE49-F238E27FC236}">
              <a16:creationId xmlns:a16="http://schemas.microsoft.com/office/drawing/2014/main" id="{00000000-0008-0000-0200-0000FA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159</xdr:row>
      <xdr:rowOff>0</xdr:rowOff>
    </xdr:from>
    <xdr:ext cx="47625" cy="285750"/>
    <xdr:sp macro="" textlink="">
      <xdr:nvSpPr>
        <xdr:cNvPr id="763" name="Shape 3">
          <a:extLst>
            <a:ext uri="{FF2B5EF4-FFF2-40B4-BE49-F238E27FC236}">
              <a16:creationId xmlns:a16="http://schemas.microsoft.com/office/drawing/2014/main" id="{00000000-0008-0000-0200-0000FB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159</xdr:row>
      <xdr:rowOff>0</xdr:rowOff>
    </xdr:from>
    <xdr:ext cx="47625" cy="285750"/>
    <xdr:sp macro="" textlink="">
      <xdr:nvSpPr>
        <xdr:cNvPr id="764" name="Shape 3">
          <a:extLst>
            <a:ext uri="{FF2B5EF4-FFF2-40B4-BE49-F238E27FC236}">
              <a16:creationId xmlns:a16="http://schemas.microsoft.com/office/drawing/2014/main" id="{00000000-0008-0000-0200-0000FC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159</xdr:row>
      <xdr:rowOff>0</xdr:rowOff>
    </xdr:from>
    <xdr:ext cx="47625" cy="285750"/>
    <xdr:sp macro="" textlink="">
      <xdr:nvSpPr>
        <xdr:cNvPr id="765" name="Shape 3">
          <a:extLst>
            <a:ext uri="{FF2B5EF4-FFF2-40B4-BE49-F238E27FC236}">
              <a16:creationId xmlns:a16="http://schemas.microsoft.com/office/drawing/2014/main" id="{00000000-0008-0000-0200-0000FD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159</xdr:row>
      <xdr:rowOff>0</xdr:rowOff>
    </xdr:from>
    <xdr:ext cx="47625" cy="285750"/>
    <xdr:sp macro="" textlink="">
      <xdr:nvSpPr>
        <xdr:cNvPr id="766" name="Shape 3">
          <a:extLst>
            <a:ext uri="{FF2B5EF4-FFF2-40B4-BE49-F238E27FC236}">
              <a16:creationId xmlns:a16="http://schemas.microsoft.com/office/drawing/2014/main" id="{00000000-0008-0000-0200-0000FE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159</xdr:row>
      <xdr:rowOff>0</xdr:rowOff>
    </xdr:from>
    <xdr:ext cx="47625" cy="285750"/>
    <xdr:sp macro="" textlink="">
      <xdr:nvSpPr>
        <xdr:cNvPr id="767" name="Shape 3">
          <a:extLst>
            <a:ext uri="{FF2B5EF4-FFF2-40B4-BE49-F238E27FC236}">
              <a16:creationId xmlns:a16="http://schemas.microsoft.com/office/drawing/2014/main" id="{00000000-0008-0000-0200-0000FF02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159</xdr:row>
      <xdr:rowOff>0</xdr:rowOff>
    </xdr:from>
    <xdr:ext cx="47625" cy="285750"/>
    <xdr:sp macro="" textlink="">
      <xdr:nvSpPr>
        <xdr:cNvPr id="768" name="Shape 3">
          <a:extLst>
            <a:ext uri="{FF2B5EF4-FFF2-40B4-BE49-F238E27FC236}">
              <a16:creationId xmlns:a16="http://schemas.microsoft.com/office/drawing/2014/main" id="{00000000-0008-0000-0200-000000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159</xdr:row>
      <xdr:rowOff>0</xdr:rowOff>
    </xdr:from>
    <xdr:ext cx="47625" cy="285750"/>
    <xdr:sp macro="" textlink="">
      <xdr:nvSpPr>
        <xdr:cNvPr id="769" name="Shape 3">
          <a:extLst>
            <a:ext uri="{FF2B5EF4-FFF2-40B4-BE49-F238E27FC236}">
              <a16:creationId xmlns:a16="http://schemas.microsoft.com/office/drawing/2014/main" id="{00000000-0008-0000-0200-000001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159</xdr:row>
      <xdr:rowOff>0</xdr:rowOff>
    </xdr:from>
    <xdr:ext cx="47625" cy="285750"/>
    <xdr:sp macro="" textlink="">
      <xdr:nvSpPr>
        <xdr:cNvPr id="770" name="Shape 3">
          <a:extLst>
            <a:ext uri="{FF2B5EF4-FFF2-40B4-BE49-F238E27FC236}">
              <a16:creationId xmlns:a16="http://schemas.microsoft.com/office/drawing/2014/main" id="{00000000-0008-0000-0200-000002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159</xdr:row>
      <xdr:rowOff>0</xdr:rowOff>
    </xdr:from>
    <xdr:ext cx="47625" cy="285750"/>
    <xdr:sp macro="" textlink="">
      <xdr:nvSpPr>
        <xdr:cNvPr id="771" name="Shape 3">
          <a:extLst>
            <a:ext uri="{FF2B5EF4-FFF2-40B4-BE49-F238E27FC236}">
              <a16:creationId xmlns:a16="http://schemas.microsoft.com/office/drawing/2014/main" id="{00000000-0008-0000-0200-000003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159</xdr:row>
      <xdr:rowOff>0</xdr:rowOff>
    </xdr:from>
    <xdr:ext cx="47625" cy="285750"/>
    <xdr:sp macro="" textlink="">
      <xdr:nvSpPr>
        <xdr:cNvPr id="772" name="Shape 3">
          <a:extLst>
            <a:ext uri="{FF2B5EF4-FFF2-40B4-BE49-F238E27FC236}">
              <a16:creationId xmlns:a16="http://schemas.microsoft.com/office/drawing/2014/main" id="{00000000-0008-0000-0200-000004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159</xdr:row>
      <xdr:rowOff>0</xdr:rowOff>
    </xdr:from>
    <xdr:ext cx="47625" cy="285750"/>
    <xdr:sp macro="" textlink="">
      <xdr:nvSpPr>
        <xdr:cNvPr id="773" name="Shape 3">
          <a:extLst>
            <a:ext uri="{FF2B5EF4-FFF2-40B4-BE49-F238E27FC236}">
              <a16:creationId xmlns:a16="http://schemas.microsoft.com/office/drawing/2014/main" id="{00000000-0008-0000-0200-000005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159</xdr:row>
      <xdr:rowOff>0</xdr:rowOff>
    </xdr:from>
    <xdr:ext cx="47625" cy="285750"/>
    <xdr:sp macro="" textlink="">
      <xdr:nvSpPr>
        <xdr:cNvPr id="774" name="Shape 3">
          <a:extLst>
            <a:ext uri="{FF2B5EF4-FFF2-40B4-BE49-F238E27FC236}">
              <a16:creationId xmlns:a16="http://schemas.microsoft.com/office/drawing/2014/main" id="{00000000-0008-0000-0200-000006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159</xdr:row>
      <xdr:rowOff>0</xdr:rowOff>
    </xdr:from>
    <xdr:ext cx="47625" cy="285750"/>
    <xdr:sp macro="" textlink="">
      <xdr:nvSpPr>
        <xdr:cNvPr id="775" name="Shape 3">
          <a:extLst>
            <a:ext uri="{FF2B5EF4-FFF2-40B4-BE49-F238E27FC236}">
              <a16:creationId xmlns:a16="http://schemas.microsoft.com/office/drawing/2014/main" id="{00000000-0008-0000-0200-000007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159</xdr:row>
      <xdr:rowOff>0</xdr:rowOff>
    </xdr:from>
    <xdr:ext cx="47625" cy="285750"/>
    <xdr:sp macro="" textlink="">
      <xdr:nvSpPr>
        <xdr:cNvPr id="776" name="Shape 3">
          <a:extLst>
            <a:ext uri="{FF2B5EF4-FFF2-40B4-BE49-F238E27FC236}">
              <a16:creationId xmlns:a16="http://schemas.microsoft.com/office/drawing/2014/main" id="{00000000-0008-0000-0200-000008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159</xdr:row>
      <xdr:rowOff>0</xdr:rowOff>
    </xdr:from>
    <xdr:ext cx="47625" cy="285750"/>
    <xdr:sp macro="" textlink="">
      <xdr:nvSpPr>
        <xdr:cNvPr id="777" name="Shape 3">
          <a:extLst>
            <a:ext uri="{FF2B5EF4-FFF2-40B4-BE49-F238E27FC236}">
              <a16:creationId xmlns:a16="http://schemas.microsoft.com/office/drawing/2014/main" id="{00000000-0008-0000-0200-000009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159</xdr:row>
      <xdr:rowOff>0</xdr:rowOff>
    </xdr:from>
    <xdr:ext cx="47625" cy="285750"/>
    <xdr:sp macro="" textlink="">
      <xdr:nvSpPr>
        <xdr:cNvPr id="778" name="Shape 3">
          <a:extLst>
            <a:ext uri="{FF2B5EF4-FFF2-40B4-BE49-F238E27FC236}">
              <a16:creationId xmlns:a16="http://schemas.microsoft.com/office/drawing/2014/main" id="{00000000-0008-0000-0200-00000A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159</xdr:row>
      <xdr:rowOff>0</xdr:rowOff>
    </xdr:from>
    <xdr:ext cx="47625" cy="285750"/>
    <xdr:sp macro="" textlink="">
      <xdr:nvSpPr>
        <xdr:cNvPr id="779" name="Shape 3">
          <a:extLst>
            <a:ext uri="{FF2B5EF4-FFF2-40B4-BE49-F238E27FC236}">
              <a16:creationId xmlns:a16="http://schemas.microsoft.com/office/drawing/2014/main" id="{00000000-0008-0000-0200-00000B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159</xdr:row>
      <xdr:rowOff>0</xdr:rowOff>
    </xdr:from>
    <xdr:ext cx="47625" cy="285750"/>
    <xdr:sp macro="" textlink="">
      <xdr:nvSpPr>
        <xdr:cNvPr id="780" name="Shape 3">
          <a:extLst>
            <a:ext uri="{FF2B5EF4-FFF2-40B4-BE49-F238E27FC236}">
              <a16:creationId xmlns:a16="http://schemas.microsoft.com/office/drawing/2014/main" id="{00000000-0008-0000-0200-00000C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159</xdr:row>
      <xdr:rowOff>0</xdr:rowOff>
    </xdr:from>
    <xdr:ext cx="47625" cy="285750"/>
    <xdr:sp macro="" textlink="">
      <xdr:nvSpPr>
        <xdr:cNvPr id="781" name="Shape 3">
          <a:extLst>
            <a:ext uri="{FF2B5EF4-FFF2-40B4-BE49-F238E27FC236}">
              <a16:creationId xmlns:a16="http://schemas.microsoft.com/office/drawing/2014/main" id="{00000000-0008-0000-0200-00000D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159</xdr:row>
      <xdr:rowOff>0</xdr:rowOff>
    </xdr:from>
    <xdr:ext cx="47625" cy="285750"/>
    <xdr:sp macro="" textlink="">
      <xdr:nvSpPr>
        <xdr:cNvPr id="782" name="Shape 3">
          <a:extLst>
            <a:ext uri="{FF2B5EF4-FFF2-40B4-BE49-F238E27FC236}">
              <a16:creationId xmlns:a16="http://schemas.microsoft.com/office/drawing/2014/main" id="{00000000-0008-0000-0200-00000E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159</xdr:row>
      <xdr:rowOff>0</xdr:rowOff>
    </xdr:from>
    <xdr:ext cx="47625" cy="285750"/>
    <xdr:sp macro="" textlink="">
      <xdr:nvSpPr>
        <xdr:cNvPr id="783" name="Shape 3">
          <a:extLst>
            <a:ext uri="{FF2B5EF4-FFF2-40B4-BE49-F238E27FC236}">
              <a16:creationId xmlns:a16="http://schemas.microsoft.com/office/drawing/2014/main" id="{00000000-0008-0000-0200-00000F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159</xdr:row>
      <xdr:rowOff>0</xdr:rowOff>
    </xdr:from>
    <xdr:ext cx="47625" cy="285750"/>
    <xdr:sp macro="" textlink="">
      <xdr:nvSpPr>
        <xdr:cNvPr id="784" name="Shape 3">
          <a:extLst>
            <a:ext uri="{FF2B5EF4-FFF2-40B4-BE49-F238E27FC236}">
              <a16:creationId xmlns:a16="http://schemas.microsoft.com/office/drawing/2014/main" id="{00000000-0008-0000-0200-000010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159</xdr:row>
      <xdr:rowOff>0</xdr:rowOff>
    </xdr:from>
    <xdr:ext cx="47625" cy="285750"/>
    <xdr:sp macro="" textlink="">
      <xdr:nvSpPr>
        <xdr:cNvPr id="785" name="Shape 3">
          <a:extLst>
            <a:ext uri="{FF2B5EF4-FFF2-40B4-BE49-F238E27FC236}">
              <a16:creationId xmlns:a16="http://schemas.microsoft.com/office/drawing/2014/main" id="{00000000-0008-0000-0200-000011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159</xdr:row>
      <xdr:rowOff>0</xdr:rowOff>
    </xdr:from>
    <xdr:ext cx="47625" cy="285750"/>
    <xdr:sp macro="" textlink="">
      <xdr:nvSpPr>
        <xdr:cNvPr id="786" name="Shape 3">
          <a:extLst>
            <a:ext uri="{FF2B5EF4-FFF2-40B4-BE49-F238E27FC236}">
              <a16:creationId xmlns:a16="http://schemas.microsoft.com/office/drawing/2014/main" id="{00000000-0008-0000-0200-000012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159</xdr:row>
      <xdr:rowOff>0</xdr:rowOff>
    </xdr:from>
    <xdr:ext cx="47625" cy="285750"/>
    <xdr:sp macro="" textlink="">
      <xdr:nvSpPr>
        <xdr:cNvPr id="787" name="Shape 3">
          <a:extLst>
            <a:ext uri="{FF2B5EF4-FFF2-40B4-BE49-F238E27FC236}">
              <a16:creationId xmlns:a16="http://schemas.microsoft.com/office/drawing/2014/main" id="{00000000-0008-0000-0200-000013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159</xdr:row>
      <xdr:rowOff>0</xdr:rowOff>
    </xdr:from>
    <xdr:ext cx="47625" cy="285750"/>
    <xdr:sp macro="" textlink="">
      <xdr:nvSpPr>
        <xdr:cNvPr id="788" name="Shape 3">
          <a:extLst>
            <a:ext uri="{FF2B5EF4-FFF2-40B4-BE49-F238E27FC236}">
              <a16:creationId xmlns:a16="http://schemas.microsoft.com/office/drawing/2014/main" id="{00000000-0008-0000-0200-000014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159</xdr:row>
      <xdr:rowOff>0</xdr:rowOff>
    </xdr:from>
    <xdr:ext cx="47625" cy="285750"/>
    <xdr:sp macro="" textlink="">
      <xdr:nvSpPr>
        <xdr:cNvPr id="789" name="Shape 3">
          <a:extLst>
            <a:ext uri="{FF2B5EF4-FFF2-40B4-BE49-F238E27FC236}">
              <a16:creationId xmlns:a16="http://schemas.microsoft.com/office/drawing/2014/main" id="{00000000-0008-0000-0200-000015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159</xdr:row>
      <xdr:rowOff>0</xdr:rowOff>
    </xdr:from>
    <xdr:ext cx="47625" cy="285750"/>
    <xdr:sp macro="" textlink="">
      <xdr:nvSpPr>
        <xdr:cNvPr id="790" name="Shape 3">
          <a:extLst>
            <a:ext uri="{FF2B5EF4-FFF2-40B4-BE49-F238E27FC236}">
              <a16:creationId xmlns:a16="http://schemas.microsoft.com/office/drawing/2014/main" id="{00000000-0008-0000-0200-000016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159</xdr:row>
      <xdr:rowOff>0</xdr:rowOff>
    </xdr:from>
    <xdr:ext cx="47625" cy="285750"/>
    <xdr:sp macro="" textlink="">
      <xdr:nvSpPr>
        <xdr:cNvPr id="791" name="Shape 3">
          <a:extLst>
            <a:ext uri="{FF2B5EF4-FFF2-40B4-BE49-F238E27FC236}">
              <a16:creationId xmlns:a16="http://schemas.microsoft.com/office/drawing/2014/main" id="{00000000-0008-0000-0200-000017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159</xdr:row>
      <xdr:rowOff>0</xdr:rowOff>
    </xdr:from>
    <xdr:ext cx="47625" cy="285750"/>
    <xdr:sp macro="" textlink="">
      <xdr:nvSpPr>
        <xdr:cNvPr id="792" name="Shape 3">
          <a:extLst>
            <a:ext uri="{FF2B5EF4-FFF2-40B4-BE49-F238E27FC236}">
              <a16:creationId xmlns:a16="http://schemas.microsoft.com/office/drawing/2014/main" id="{00000000-0008-0000-0200-000018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159</xdr:row>
      <xdr:rowOff>0</xdr:rowOff>
    </xdr:from>
    <xdr:ext cx="47625" cy="285750"/>
    <xdr:sp macro="" textlink="">
      <xdr:nvSpPr>
        <xdr:cNvPr id="793" name="Shape 3">
          <a:extLst>
            <a:ext uri="{FF2B5EF4-FFF2-40B4-BE49-F238E27FC236}">
              <a16:creationId xmlns:a16="http://schemas.microsoft.com/office/drawing/2014/main" id="{00000000-0008-0000-0200-000019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159</xdr:row>
      <xdr:rowOff>0</xdr:rowOff>
    </xdr:from>
    <xdr:ext cx="47625" cy="285750"/>
    <xdr:sp macro="" textlink="">
      <xdr:nvSpPr>
        <xdr:cNvPr id="794" name="Shape 3">
          <a:extLst>
            <a:ext uri="{FF2B5EF4-FFF2-40B4-BE49-F238E27FC236}">
              <a16:creationId xmlns:a16="http://schemas.microsoft.com/office/drawing/2014/main" id="{00000000-0008-0000-0200-00001A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159</xdr:row>
      <xdr:rowOff>0</xdr:rowOff>
    </xdr:from>
    <xdr:ext cx="47625" cy="285750"/>
    <xdr:sp macro="" textlink="">
      <xdr:nvSpPr>
        <xdr:cNvPr id="795" name="Shape 3">
          <a:extLst>
            <a:ext uri="{FF2B5EF4-FFF2-40B4-BE49-F238E27FC236}">
              <a16:creationId xmlns:a16="http://schemas.microsoft.com/office/drawing/2014/main" id="{00000000-0008-0000-0200-00001B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159</xdr:row>
      <xdr:rowOff>0</xdr:rowOff>
    </xdr:from>
    <xdr:ext cx="47625" cy="285750"/>
    <xdr:sp macro="" textlink="">
      <xdr:nvSpPr>
        <xdr:cNvPr id="796" name="Shape 3">
          <a:extLst>
            <a:ext uri="{FF2B5EF4-FFF2-40B4-BE49-F238E27FC236}">
              <a16:creationId xmlns:a16="http://schemas.microsoft.com/office/drawing/2014/main" id="{00000000-0008-0000-0200-00001C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159</xdr:row>
      <xdr:rowOff>0</xdr:rowOff>
    </xdr:from>
    <xdr:ext cx="47625" cy="285750"/>
    <xdr:sp macro="" textlink="">
      <xdr:nvSpPr>
        <xdr:cNvPr id="797" name="Shape 3">
          <a:extLst>
            <a:ext uri="{FF2B5EF4-FFF2-40B4-BE49-F238E27FC236}">
              <a16:creationId xmlns:a16="http://schemas.microsoft.com/office/drawing/2014/main" id="{00000000-0008-0000-0200-00001D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159</xdr:row>
      <xdr:rowOff>0</xdr:rowOff>
    </xdr:from>
    <xdr:ext cx="47625" cy="285750"/>
    <xdr:sp macro="" textlink="">
      <xdr:nvSpPr>
        <xdr:cNvPr id="798" name="Shape 3">
          <a:extLst>
            <a:ext uri="{FF2B5EF4-FFF2-40B4-BE49-F238E27FC236}">
              <a16:creationId xmlns:a16="http://schemas.microsoft.com/office/drawing/2014/main" id="{00000000-0008-0000-0200-00001E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159</xdr:row>
      <xdr:rowOff>0</xdr:rowOff>
    </xdr:from>
    <xdr:ext cx="47625" cy="285750"/>
    <xdr:sp macro="" textlink="">
      <xdr:nvSpPr>
        <xdr:cNvPr id="799" name="Shape 3">
          <a:extLst>
            <a:ext uri="{FF2B5EF4-FFF2-40B4-BE49-F238E27FC236}">
              <a16:creationId xmlns:a16="http://schemas.microsoft.com/office/drawing/2014/main" id="{00000000-0008-0000-0200-00001F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159</xdr:row>
      <xdr:rowOff>0</xdr:rowOff>
    </xdr:from>
    <xdr:ext cx="47625" cy="285750"/>
    <xdr:sp macro="" textlink="">
      <xdr:nvSpPr>
        <xdr:cNvPr id="800" name="Shape 3">
          <a:extLst>
            <a:ext uri="{FF2B5EF4-FFF2-40B4-BE49-F238E27FC236}">
              <a16:creationId xmlns:a16="http://schemas.microsoft.com/office/drawing/2014/main" id="{00000000-0008-0000-0200-000020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159</xdr:row>
      <xdr:rowOff>0</xdr:rowOff>
    </xdr:from>
    <xdr:ext cx="47625" cy="285750"/>
    <xdr:sp macro="" textlink="">
      <xdr:nvSpPr>
        <xdr:cNvPr id="801" name="Shape 3">
          <a:extLst>
            <a:ext uri="{FF2B5EF4-FFF2-40B4-BE49-F238E27FC236}">
              <a16:creationId xmlns:a16="http://schemas.microsoft.com/office/drawing/2014/main" id="{00000000-0008-0000-0200-000021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159</xdr:row>
      <xdr:rowOff>0</xdr:rowOff>
    </xdr:from>
    <xdr:ext cx="47625" cy="285750"/>
    <xdr:sp macro="" textlink="">
      <xdr:nvSpPr>
        <xdr:cNvPr id="802" name="Shape 3">
          <a:extLst>
            <a:ext uri="{FF2B5EF4-FFF2-40B4-BE49-F238E27FC236}">
              <a16:creationId xmlns:a16="http://schemas.microsoft.com/office/drawing/2014/main" id="{00000000-0008-0000-0200-000022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159</xdr:row>
      <xdr:rowOff>0</xdr:rowOff>
    </xdr:from>
    <xdr:ext cx="47625" cy="285750"/>
    <xdr:sp macro="" textlink="">
      <xdr:nvSpPr>
        <xdr:cNvPr id="803" name="Shape 3">
          <a:extLst>
            <a:ext uri="{FF2B5EF4-FFF2-40B4-BE49-F238E27FC236}">
              <a16:creationId xmlns:a16="http://schemas.microsoft.com/office/drawing/2014/main" id="{00000000-0008-0000-0200-000023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159</xdr:row>
      <xdr:rowOff>0</xdr:rowOff>
    </xdr:from>
    <xdr:ext cx="47625" cy="285750"/>
    <xdr:sp macro="" textlink="">
      <xdr:nvSpPr>
        <xdr:cNvPr id="804" name="Shape 3">
          <a:extLst>
            <a:ext uri="{FF2B5EF4-FFF2-40B4-BE49-F238E27FC236}">
              <a16:creationId xmlns:a16="http://schemas.microsoft.com/office/drawing/2014/main" id="{00000000-0008-0000-0200-000024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159</xdr:row>
      <xdr:rowOff>0</xdr:rowOff>
    </xdr:from>
    <xdr:ext cx="47625" cy="285750"/>
    <xdr:sp macro="" textlink="">
      <xdr:nvSpPr>
        <xdr:cNvPr id="805" name="Shape 3">
          <a:extLst>
            <a:ext uri="{FF2B5EF4-FFF2-40B4-BE49-F238E27FC236}">
              <a16:creationId xmlns:a16="http://schemas.microsoft.com/office/drawing/2014/main" id="{00000000-0008-0000-0200-000025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159</xdr:row>
      <xdr:rowOff>0</xdr:rowOff>
    </xdr:from>
    <xdr:ext cx="47625" cy="285750"/>
    <xdr:sp macro="" textlink="">
      <xdr:nvSpPr>
        <xdr:cNvPr id="806" name="Shape 3">
          <a:extLst>
            <a:ext uri="{FF2B5EF4-FFF2-40B4-BE49-F238E27FC236}">
              <a16:creationId xmlns:a16="http://schemas.microsoft.com/office/drawing/2014/main" id="{00000000-0008-0000-0200-000026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159</xdr:row>
      <xdr:rowOff>0</xdr:rowOff>
    </xdr:from>
    <xdr:ext cx="47625" cy="285750"/>
    <xdr:sp macro="" textlink="">
      <xdr:nvSpPr>
        <xdr:cNvPr id="807" name="Shape 3">
          <a:extLst>
            <a:ext uri="{FF2B5EF4-FFF2-40B4-BE49-F238E27FC236}">
              <a16:creationId xmlns:a16="http://schemas.microsoft.com/office/drawing/2014/main" id="{00000000-0008-0000-0200-000027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159</xdr:row>
      <xdr:rowOff>0</xdr:rowOff>
    </xdr:from>
    <xdr:ext cx="47625" cy="285750"/>
    <xdr:sp macro="" textlink="">
      <xdr:nvSpPr>
        <xdr:cNvPr id="808" name="Shape 3">
          <a:extLst>
            <a:ext uri="{FF2B5EF4-FFF2-40B4-BE49-F238E27FC236}">
              <a16:creationId xmlns:a16="http://schemas.microsoft.com/office/drawing/2014/main" id="{00000000-0008-0000-0200-000028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162</xdr:row>
      <xdr:rowOff>133350</xdr:rowOff>
    </xdr:from>
    <xdr:ext cx="47625" cy="285750"/>
    <xdr:sp macro="" textlink="">
      <xdr:nvSpPr>
        <xdr:cNvPr id="809" name="Shape 3">
          <a:extLst>
            <a:ext uri="{FF2B5EF4-FFF2-40B4-BE49-F238E27FC236}">
              <a16:creationId xmlns:a16="http://schemas.microsoft.com/office/drawing/2014/main" id="{00000000-0008-0000-0200-000029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162</xdr:row>
      <xdr:rowOff>133350</xdr:rowOff>
    </xdr:from>
    <xdr:ext cx="47625" cy="285750"/>
    <xdr:sp macro="" textlink="">
      <xdr:nvSpPr>
        <xdr:cNvPr id="810" name="Shape 3">
          <a:extLst>
            <a:ext uri="{FF2B5EF4-FFF2-40B4-BE49-F238E27FC236}">
              <a16:creationId xmlns:a16="http://schemas.microsoft.com/office/drawing/2014/main" id="{00000000-0008-0000-0200-00002A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162</xdr:row>
      <xdr:rowOff>133350</xdr:rowOff>
    </xdr:from>
    <xdr:ext cx="47625" cy="285750"/>
    <xdr:sp macro="" textlink="">
      <xdr:nvSpPr>
        <xdr:cNvPr id="811" name="Shape 3">
          <a:extLst>
            <a:ext uri="{FF2B5EF4-FFF2-40B4-BE49-F238E27FC236}">
              <a16:creationId xmlns:a16="http://schemas.microsoft.com/office/drawing/2014/main" id="{00000000-0008-0000-0200-00002B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162</xdr:row>
      <xdr:rowOff>133350</xdr:rowOff>
    </xdr:from>
    <xdr:ext cx="47625" cy="285750"/>
    <xdr:sp macro="" textlink="">
      <xdr:nvSpPr>
        <xdr:cNvPr id="812" name="Shape 3">
          <a:extLst>
            <a:ext uri="{FF2B5EF4-FFF2-40B4-BE49-F238E27FC236}">
              <a16:creationId xmlns:a16="http://schemas.microsoft.com/office/drawing/2014/main" id="{00000000-0008-0000-0200-00002C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162</xdr:row>
      <xdr:rowOff>133350</xdr:rowOff>
    </xdr:from>
    <xdr:ext cx="47625" cy="285750"/>
    <xdr:sp macro="" textlink="">
      <xdr:nvSpPr>
        <xdr:cNvPr id="813" name="Shape 3">
          <a:extLst>
            <a:ext uri="{FF2B5EF4-FFF2-40B4-BE49-F238E27FC236}">
              <a16:creationId xmlns:a16="http://schemas.microsoft.com/office/drawing/2014/main" id="{00000000-0008-0000-0200-00002D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162</xdr:row>
      <xdr:rowOff>133350</xdr:rowOff>
    </xdr:from>
    <xdr:ext cx="47625" cy="285750"/>
    <xdr:sp macro="" textlink="">
      <xdr:nvSpPr>
        <xdr:cNvPr id="814" name="Shape 3">
          <a:extLst>
            <a:ext uri="{FF2B5EF4-FFF2-40B4-BE49-F238E27FC236}">
              <a16:creationId xmlns:a16="http://schemas.microsoft.com/office/drawing/2014/main" id="{00000000-0008-0000-0200-00002E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162</xdr:row>
      <xdr:rowOff>133350</xdr:rowOff>
    </xdr:from>
    <xdr:ext cx="47625" cy="285750"/>
    <xdr:sp macro="" textlink="">
      <xdr:nvSpPr>
        <xdr:cNvPr id="815" name="Shape 3">
          <a:extLst>
            <a:ext uri="{FF2B5EF4-FFF2-40B4-BE49-F238E27FC236}">
              <a16:creationId xmlns:a16="http://schemas.microsoft.com/office/drawing/2014/main" id="{00000000-0008-0000-0200-00002F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162</xdr:row>
      <xdr:rowOff>133350</xdr:rowOff>
    </xdr:from>
    <xdr:ext cx="47625" cy="285750"/>
    <xdr:sp macro="" textlink="">
      <xdr:nvSpPr>
        <xdr:cNvPr id="816" name="Shape 3">
          <a:extLst>
            <a:ext uri="{FF2B5EF4-FFF2-40B4-BE49-F238E27FC236}">
              <a16:creationId xmlns:a16="http://schemas.microsoft.com/office/drawing/2014/main" id="{00000000-0008-0000-0200-000030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162</xdr:row>
      <xdr:rowOff>133350</xdr:rowOff>
    </xdr:from>
    <xdr:ext cx="47625" cy="285750"/>
    <xdr:sp macro="" textlink="">
      <xdr:nvSpPr>
        <xdr:cNvPr id="817" name="Shape 3">
          <a:extLst>
            <a:ext uri="{FF2B5EF4-FFF2-40B4-BE49-F238E27FC236}">
              <a16:creationId xmlns:a16="http://schemas.microsoft.com/office/drawing/2014/main" id="{00000000-0008-0000-0200-000031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162</xdr:row>
      <xdr:rowOff>133350</xdr:rowOff>
    </xdr:from>
    <xdr:ext cx="47625" cy="285750"/>
    <xdr:sp macro="" textlink="">
      <xdr:nvSpPr>
        <xdr:cNvPr id="818" name="Shape 3">
          <a:extLst>
            <a:ext uri="{FF2B5EF4-FFF2-40B4-BE49-F238E27FC236}">
              <a16:creationId xmlns:a16="http://schemas.microsoft.com/office/drawing/2014/main" id="{00000000-0008-0000-0200-000032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162</xdr:row>
      <xdr:rowOff>133350</xdr:rowOff>
    </xdr:from>
    <xdr:ext cx="47625" cy="285750"/>
    <xdr:sp macro="" textlink="">
      <xdr:nvSpPr>
        <xdr:cNvPr id="819" name="Shape 3">
          <a:extLst>
            <a:ext uri="{FF2B5EF4-FFF2-40B4-BE49-F238E27FC236}">
              <a16:creationId xmlns:a16="http://schemas.microsoft.com/office/drawing/2014/main" id="{00000000-0008-0000-0200-000033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162</xdr:row>
      <xdr:rowOff>133350</xdr:rowOff>
    </xdr:from>
    <xdr:ext cx="47625" cy="285750"/>
    <xdr:sp macro="" textlink="">
      <xdr:nvSpPr>
        <xdr:cNvPr id="820" name="Shape 3">
          <a:extLst>
            <a:ext uri="{FF2B5EF4-FFF2-40B4-BE49-F238E27FC236}">
              <a16:creationId xmlns:a16="http://schemas.microsoft.com/office/drawing/2014/main" id="{00000000-0008-0000-0200-000034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162</xdr:row>
      <xdr:rowOff>133350</xdr:rowOff>
    </xdr:from>
    <xdr:ext cx="47625" cy="285750"/>
    <xdr:sp macro="" textlink="">
      <xdr:nvSpPr>
        <xdr:cNvPr id="821" name="Shape 3">
          <a:extLst>
            <a:ext uri="{FF2B5EF4-FFF2-40B4-BE49-F238E27FC236}">
              <a16:creationId xmlns:a16="http://schemas.microsoft.com/office/drawing/2014/main" id="{00000000-0008-0000-0200-000035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162</xdr:row>
      <xdr:rowOff>133350</xdr:rowOff>
    </xdr:from>
    <xdr:ext cx="47625" cy="285750"/>
    <xdr:sp macro="" textlink="">
      <xdr:nvSpPr>
        <xdr:cNvPr id="822" name="Shape 3">
          <a:extLst>
            <a:ext uri="{FF2B5EF4-FFF2-40B4-BE49-F238E27FC236}">
              <a16:creationId xmlns:a16="http://schemas.microsoft.com/office/drawing/2014/main" id="{00000000-0008-0000-0200-000036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161</xdr:row>
      <xdr:rowOff>0</xdr:rowOff>
    </xdr:from>
    <xdr:ext cx="47625" cy="285750"/>
    <xdr:sp macro="" textlink="">
      <xdr:nvSpPr>
        <xdr:cNvPr id="823" name="Shape 3">
          <a:extLst>
            <a:ext uri="{FF2B5EF4-FFF2-40B4-BE49-F238E27FC236}">
              <a16:creationId xmlns:a16="http://schemas.microsoft.com/office/drawing/2014/main" id="{00000000-0008-0000-0200-000037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161</xdr:row>
      <xdr:rowOff>0</xdr:rowOff>
    </xdr:from>
    <xdr:ext cx="47625" cy="285750"/>
    <xdr:sp macro="" textlink="">
      <xdr:nvSpPr>
        <xdr:cNvPr id="824" name="Shape 3">
          <a:extLst>
            <a:ext uri="{FF2B5EF4-FFF2-40B4-BE49-F238E27FC236}">
              <a16:creationId xmlns:a16="http://schemas.microsoft.com/office/drawing/2014/main" id="{00000000-0008-0000-0200-000038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161</xdr:row>
      <xdr:rowOff>0</xdr:rowOff>
    </xdr:from>
    <xdr:ext cx="47625" cy="285750"/>
    <xdr:sp macro="" textlink="">
      <xdr:nvSpPr>
        <xdr:cNvPr id="825" name="Shape 3">
          <a:extLst>
            <a:ext uri="{FF2B5EF4-FFF2-40B4-BE49-F238E27FC236}">
              <a16:creationId xmlns:a16="http://schemas.microsoft.com/office/drawing/2014/main" id="{00000000-0008-0000-0200-000039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161</xdr:row>
      <xdr:rowOff>0</xdr:rowOff>
    </xdr:from>
    <xdr:ext cx="47625" cy="285750"/>
    <xdr:sp macro="" textlink="">
      <xdr:nvSpPr>
        <xdr:cNvPr id="826" name="Shape 3">
          <a:extLst>
            <a:ext uri="{FF2B5EF4-FFF2-40B4-BE49-F238E27FC236}">
              <a16:creationId xmlns:a16="http://schemas.microsoft.com/office/drawing/2014/main" id="{00000000-0008-0000-0200-00003A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161</xdr:row>
      <xdr:rowOff>0</xdr:rowOff>
    </xdr:from>
    <xdr:ext cx="47625" cy="285750"/>
    <xdr:sp macro="" textlink="">
      <xdr:nvSpPr>
        <xdr:cNvPr id="827" name="Shape 3">
          <a:extLst>
            <a:ext uri="{FF2B5EF4-FFF2-40B4-BE49-F238E27FC236}">
              <a16:creationId xmlns:a16="http://schemas.microsoft.com/office/drawing/2014/main" id="{00000000-0008-0000-0200-00003B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161</xdr:row>
      <xdr:rowOff>0</xdr:rowOff>
    </xdr:from>
    <xdr:ext cx="47625" cy="285750"/>
    <xdr:sp macro="" textlink="">
      <xdr:nvSpPr>
        <xdr:cNvPr id="828" name="Shape 3">
          <a:extLst>
            <a:ext uri="{FF2B5EF4-FFF2-40B4-BE49-F238E27FC236}">
              <a16:creationId xmlns:a16="http://schemas.microsoft.com/office/drawing/2014/main" id="{00000000-0008-0000-0200-00003C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161</xdr:row>
      <xdr:rowOff>0</xdr:rowOff>
    </xdr:from>
    <xdr:ext cx="47625" cy="285750"/>
    <xdr:sp macro="" textlink="">
      <xdr:nvSpPr>
        <xdr:cNvPr id="829" name="Shape 3">
          <a:extLst>
            <a:ext uri="{FF2B5EF4-FFF2-40B4-BE49-F238E27FC236}">
              <a16:creationId xmlns:a16="http://schemas.microsoft.com/office/drawing/2014/main" id="{00000000-0008-0000-0200-00003D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161</xdr:row>
      <xdr:rowOff>0</xdr:rowOff>
    </xdr:from>
    <xdr:ext cx="47625" cy="285750"/>
    <xdr:sp macro="" textlink="">
      <xdr:nvSpPr>
        <xdr:cNvPr id="830" name="Shape 3">
          <a:extLst>
            <a:ext uri="{FF2B5EF4-FFF2-40B4-BE49-F238E27FC236}">
              <a16:creationId xmlns:a16="http://schemas.microsoft.com/office/drawing/2014/main" id="{00000000-0008-0000-0200-00003E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161</xdr:row>
      <xdr:rowOff>0</xdr:rowOff>
    </xdr:from>
    <xdr:ext cx="47625" cy="285750"/>
    <xdr:sp macro="" textlink="">
      <xdr:nvSpPr>
        <xdr:cNvPr id="831" name="Shape 3">
          <a:extLst>
            <a:ext uri="{FF2B5EF4-FFF2-40B4-BE49-F238E27FC236}">
              <a16:creationId xmlns:a16="http://schemas.microsoft.com/office/drawing/2014/main" id="{00000000-0008-0000-0200-00003F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161</xdr:row>
      <xdr:rowOff>0</xdr:rowOff>
    </xdr:from>
    <xdr:ext cx="47625" cy="285750"/>
    <xdr:sp macro="" textlink="">
      <xdr:nvSpPr>
        <xdr:cNvPr id="832" name="Shape 3">
          <a:extLst>
            <a:ext uri="{FF2B5EF4-FFF2-40B4-BE49-F238E27FC236}">
              <a16:creationId xmlns:a16="http://schemas.microsoft.com/office/drawing/2014/main" id="{00000000-0008-0000-0200-000040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161</xdr:row>
      <xdr:rowOff>0</xdr:rowOff>
    </xdr:from>
    <xdr:ext cx="47625" cy="285750"/>
    <xdr:sp macro="" textlink="">
      <xdr:nvSpPr>
        <xdr:cNvPr id="833" name="Shape 3">
          <a:extLst>
            <a:ext uri="{FF2B5EF4-FFF2-40B4-BE49-F238E27FC236}">
              <a16:creationId xmlns:a16="http://schemas.microsoft.com/office/drawing/2014/main" id="{00000000-0008-0000-0200-000041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161</xdr:row>
      <xdr:rowOff>0</xdr:rowOff>
    </xdr:from>
    <xdr:ext cx="47625" cy="285750"/>
    <xdr:sp macro="" textlink="">
      <xdr:nvSpPr>
        <xdr:cNvPr id="834" name="Shape 3">
          <a:extLst>
            <a:ext uri="{FF2B5EF4-FFF2-40B4-BE49-F238E27FC236}">
              <a16:creationId xmlns:a16="http://schemas.microsoft.com/office/drawing/2014/main" id="{00000000-0008-0000-0200-000042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161</xdr:row>
      <xdr:rowOff>0</xdr:rowOff>
    </xdr:from>
    <xdr:ext cx="47625" cy="285750"/>
    <xdr:sp macro="" textlink="">
      <xdr:nvSpPr>
        <xdr:cNvPr id="835" name="Shape 3">
          <a:extLst>
            <a:ext uri="{FF2B5EF4-FFF2-40B4-BE49-F238E27FC236}">
              <a16:creationId xmlns:a16="http://schemas.microsoft.com/office/drawing/2014/main" id="{00000000-0008-0000-0200-000043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161</xdr:row>
      <xdr:rowOff>0</xdr:rowOff>
    </xdr:from>
    <xdr:ext cx="47625" cy="285750"/>
    <xdr:sp macro="" textlink="">
      <xdr:nvSpPr>
        <xdr:cNvPr id="836" name="Shape 3">
          <a:extLst>
            <a:ext uri="{FF2B5EF4-FFF2-40B4-BE49-F238E27FC236}">
              <a16:creationId xmlns:a16="http://schemas.microsoft.com/office/drawing/2014/main" id="{00000000-0008-0000-0200-000044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161</xdr:row>
      <xdr:rowOff>0</xdr:rowOff>
    </xdr:from>
    <xdr:ext cx="47625" cy="285750"/>
    <xdr:sp macro="" textlink="">
      <xdr:nvSpPr>
        <xdr:cNvPr id="837" name="Shape 3">
          <a:extLst>
            <a:ext uri="{FF2B5EF4-FFF2-40B4-BE49-F238E27FC236}">
              <a16:creationId xmlns:a16="http://schemas.microsoft.com/office/drawing/2014/main" id="{00000000-0008-0000-0200-000045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161</xdr:row>
      <xdr:rowOff>0</xdr:rowOff>
    </xdr:from>
    <xdr:ext cx="47625" cy="285750"/>
    <xdr:sp macro="" textlink="">
      <xdr:nvSpPr>
        <xdr:cNvPr id="838" name="Shape 3">
          <a:extLst>
            <a:ext uri="{FF2B5EF4-FFF2-40B4-BE49-F238E27FC236}">
              <a16:creationId xmlns:a16="http://schemas.microsoft.com/office/drawing/2014/main" id="{00000000-0008-0000-0200-000046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161</xdr:row>
      <xdr:rowOff>0</xdr:rowOff>
    </xdr:from>
    <xdr:ext cx="47625" cy="285750"/>
    <xdr:sp macro="" textlink="">
      <xdr:nvSpPr>
        <xdr:cNvPr id="839" name="Shape 3">
          <a:extLst>
            <a:ext uri="{FF2B5EF4-FFF2-40B4-BE49-F238E27FC236}">
              <a16:creationId xmlns:a16="http://schemas.microsoft.com/office/drawing/2014/main" id="{00000000-0008-0000-0200-000047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161</xdr:row>
      <xdr:rowOff>0</xdr:rowOff>
    </xdr:from>
    <xdr:ext cx="47625" cy="285750"/>
    <xdr:sp macro="" textlink="">
      <xdr:nvSpPr>
        <xdr:cNvPr id="840" name="Shape 3">
          <a:extLst>
            <a:ext uri="{FF2B5EF4-FFF2-40B4-BE49-F238E27FC236}">
              <a16:creationId xmlns:a16="http://schemas.microsoft.com/office/drawing/2014/main" id="{00000000-0008-0000-0200-000048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161</xdr:row>
      <xdr:rowOff>0</xdr:rowOff>
    </xdr:from>
    <xdr:ext cx="47625" cy="285750"/>
    <xdr:sp macro="" textlink="">
      <xdr:nvSpPr>
        <xdr:cNvPr id="841" name="Shape 3">
          <a:extLst>
            <a:ext uri="{FF2B5EF4-FFF2-40B4-BE49-F238E27FC236}">
              <a16:creationId xmlns:a16="http://schemas.microsoft.com/office/drawing/2014/main" id="{00000000-0008-0000-0200-000049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161</xdr:row>
      <xdr:rowOff>0</xdr:rowOff>
    </xdr:from>
    <xdr:ext cx="47625" cy="285750"/>
    <xdr:sp macro="" textlink="">
      <xdr:nvSpPr>
        <xdr:cNvPr id="842" name="Shape 3">
          <a:extLst>
            <a:ext uri="{FF2B5EF4-FFF2-40B4-BE49-F238E27FC236}">
              <a16:creationId xmlns:a16="http://schemas.microsoft.com/office/drawing/2014/main" id="{00000000-0008-0000-0200-00004A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161</xdr:row>
      <xdr:rowOff>0</xdr:rowOff>
    </xdr:from>
    <xdr:ext cx="47625" cy="285750"/>
    <xdr:sp macro="" textlink="">
      <xdr:nvSpPr>
        <xdr:cNvPr id="843" name="Shape 3">
          <a:extLst>
            <a:ext uri="{FF2B5EF4-FFF2-40B4-BE49-F238E27FC236}">
              <a16:creationId xmlns:a16="http://schemas.microsoft.com/office/drawing/2014/main" id="{00000000-0008-0000-0200-00004B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161</xdr:row>
      <xdr:rowOff>0</xdr:rowOff>
    </xdr:from>
    <xdr:ext cx="47625" cy="285750"/>
    <xdr:sp macro="" textlink="">
      <xdr:nvSpPr>
        <xdr:cNvPr id="844" name="Shape 3">
          <a:extLst>
            <a:ext uri="{FF2B5EF4-FFF2-40B4-BE49-F238E27FC236}">
              <a16:creationId xmlns:a16="http://schemas.microsoft.com/office/drawing/2014/main" id="{00000000-0008-0000-0200-00004C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161</xdr:row>
      <xdr:rowOff>0</xdr:rowOff>
    </xdr:from>
    <xdr:ext cx="47625" cy="285750"/>
    <xdr:sp macro="" textlink="">
      <xdr:nvSpPr>
        <xdr:cNvPr id="845" name="Shape 3">
          <a:extLst>
            <a:ext uri="{FF2B5EF4-FFF2-40B4-BE49-F238E27FC236}">
              <a16:creationId xmlns:a16="http://schemas.microsoft.com/office/drawing/2014/main" id="{00000000-0008-0000-0200-00004D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161</xdr:row>
      <xdr:rowOff>0</xdr:rowOff>
    </xdr:from>
    <xdr:ext cx="47625" cy="285750"/>
    <xdr:sp macro="" textlink="">
      <xdr:nvSpPr>
        <xdr:cNvPr id="846" name="Shape 3">
          <a:extLst>
            <a:ext uri="{FF2B5EF4-FFF2-40B4-BE49-F238E27FC236}">
              <a16:creationId xmlns:a16="http://schemas.microsoft.com/office/drawing/2014/main" id="{00000000-0008-0000-0200-00004E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161</xdr:row>
      <xdr:rowOff>0</xdr:rowOff>
    </xdr:from>
    <xdr:ext cx="47625" cy="285750"/>
    <xdr:sp macro="" textlink="">
      <xdr:nvSpPr>
        <xdr:cNvPr id="847" name="Shape 3">
          <a:extLst>
            <a:ext uri="{FF2B5EF4-FFF2-40B4-BE49-F238E27FC236}">
              <a16:creationId xmlns:a16="http://schemas.microsoft.com/office/drawing/2014/main" id="{00000000-0008-0000-0200-00004F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161</xdr:row>
      <xdr:rowOff>0</xdr:rowOff>
    </xdr:from>
    <xdr:ext cx="47625" cy="285750"/>
    <xdr:sp macro="" textlink="">
      <xdr:nvSpPr>
        <xdr:cNvPr id="848" name="Shape 3">
          <a:extLst>
            <a:ext uri="{FF2B5EF4-FFF2-40B4-BE49-F238E27FC236}">
              <a16:creationId xmlns:a16="http://schemas.microsoft.com/office/drawing/2014/main" id="{00000000-0008-0000-0200-000050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161</xdr:row>
      <xdr:rowOff>0</xdr:rowOff>
    </xdr:from>
    <xdr:ext cx="47625" cy="285750"/>
    <xdr:sp macro="" textlink="">
      <xdr:nvSpPr>
        <xdr:cNvPr id="849" name="Shape 3">
          <a:extLst>
            <a:ext uri="{FF2B5EF4-FFF2-40B4-BE49-F238E27FC236}">
              <a16:creationId xmlns:a16="http://schemas.microsoft.com/office/drawing/2014/main" id="{00000000-0008-0000-0200-000051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161</xdr:row>
      <xdr:rowOff>0</xdr:rowOff>
    </xdr:from>
    <xdr:ext cx="47625" cy="285750"/>
    <xdr:sp macro="" textlink="">
      <xdr:nvSpPr>
        <xdr:cNvPr id="850" name="Shape 3">
          <a:extLst>
            <a:ext uri="{FF2B5EF4-FFF2-40B4-BE49-F238E27FC236}">
              <a16:creationId xmlns:a16="http://schemas.microsoft.com/office/drawing/2014/main" id="{00000000-0008-0000-0200-000052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161</xdr:row>
      <xdr:rowOff>0</xdr:rowOff>
    </xdr:from>
    <xdr:ext cx="47625" cy="285750"/>
    <xdr:sp macro="" textlink="">
      <xdr:nvSpPr>
        <xdr:cNvPr id="851" name="Shape 3">
          <a:extLst>
            <a:ext uri="{FF2B5EF4-FFF2-40B4-BE49-F238E27FC236}">
              <a16:creationId xmlns:a16="http://schemas.microsoft.com/office/drawing/2014/main" id="{00000000-0008-0000-0200-000053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161</xdr:row>
      <xdr:rowOff>0</xdr:rowOff>
    </xdr:from>
    <xdr:ext cx="47625" cy="285750"/>
    <xdr:sp macro="" textlink="">
      <xdr:nvSpPr>
        <xdr:cNvPr id="852" name="Shape 3">
          <a:extLst>
            <a:ext uri="{FF2B5EF4-FFF2-40B4-BE49-F238E27FC236}">
              <a16:creationId xmlns:a16="http://schemas.microsoft.com/office/drawing/2014/main" id="{00000000-0008-0000-0200-000054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161</xdr:row>
      <xdr:rowOff>0</xdr:rowOff>
    </xdr:from>
    <xdr:ext cx="47625" cy="285750"/>
    <xdr:sp macro="" textlink="">
      <xdr:nvSpPr>
        <xdr:cNvPr id="853" name="Shape 3">
          <a:extLst>
            <a:ext uri="{FF2B5EF4-FFF2-40B4-BE49-F238E27FC236}">
              <a16:creationId xmlns:a16="http://schemas.microsoft.com/office/drawing/2014/main" id="{00000000-0008-0000-0200-000055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161</xdr:row>
      <xdr:rowOff>0</xdr:rowOff>
    </xdr:from>
    <xdr:ext cx="47625" cy="285750"/>
    <xdr:sp macro="" textlink="">
      <xdr:nvSpPr>
        <xdr:cNvPr id="854" name="Shape 3">
          <a:extLst>
            <a:ext uri="{FF2B5EF4-FFF2-40B4-BE49-F238E27FC236}">
              <a16:creationId xmlns:a16="http://schemas.microsoft.com/office/drawing/2014/main" id="{00000000-0008-0000-0200-000056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164</xdr:row>
      <xdr:rowOff>0</xdr:rowOff>
    </xdr:from>
    <xdr:ext cx="47625" cy="285750"/>
    <xdr:sp macro="" textlink="">
      <xdr:nvSpPr>
        <xdr:cNvPr id="855" name="Shape 3">
          <a:extLst>
            <a:ext uri="{FF2B5EF4-FFF2-40B4-BE49-F238E27FC236}">
              <a16:creationId xmlns:a16="http://schemas.microsoft.com/office/drawing/2014/main" id="{00000000-0008-0000-0200-000057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164</xdr:row>
      <xdr:rowOff>0</xdr:rowOff>
    </xdr:from>
    <xdr:ext cx="47625" cy="285750"/>
    <xdr:sp macro="" textlink="">
      <xdr:nvSpPr>
        <xdr:cNvPr id="856" name="Shape 3">
          <a:extLst>
            <a:ext uri="{FF2B5EF4-FFF2-40B4-BE49-F238E27FC236}">
              <a16:creationId xmlns:a16="http://schemas.microsoft.com/office/drawing/2014/main" id="{00000000-0008-0000-0200-000058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164</xdr:row>
      <xdr:rowOff>0</xdr:rowOff>
    </xdr:from>
    <xdr:ext cx="47625" cy="285750"/>
    <xdr:sp macro="" textlink="">
      <xdr:nvSpPr>
        <xdr:cNvPr id="857" name="Shape 3">
          <a:extLst>
            <a:ext uri="{FF2B5EF4-FFF2-40B4-BE49-F238E27FC236}">
              <a16:creationId xmlns:a16="http://schemas.microsoft.com/office/drawing/2014/main" id="{00000000-0008-0000-0200-000059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164</xdr:row>
      <xdr:rowOff>0</xdr:rowOff>
    </xdr:from>
    <xdr:ext cx="47625" cy="285750"/>
    <xdr:sp macro="" textlink="">
      <xdr:nvSpPr>
        <xdr:cNvPr id="858" name="Shape 3">
          <a:extLst>
            <a:ext uri="{FF2B5EF4-FFF2-40B4-BE49-F238E27FC236}">
              <a16:creationId xmlns:a16="http://schemas.microsoft.com/office/drawing/2014/main" id="{00000000-0008-0000-0200-00005A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164</xdr:row>
      <xdr:rowOff>0</xdr:rowOff>
    </xdr:from>
    <xdr:ext cx="47625" cy="285750"/>
    <xdr:sp macro="" textlink="">
      <xdr:nvSpPr>
        <xdr:cNvPr id="859" name="Shape 3">
          <a:extLst>
            <a:ext uri="{FF2B5EF4-FFF2-40B4-BE49-F238E27FC236}">
              <a16:creationId xmlns:a16="http://schemas.microsoft.com/office/drawing/2014/main" id="{00000000-0008-0000-0200-00005B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164</xdr:row>
      <xdr:rowOff>0</xdr:rowOff>
    </xdr:from>
    <xdr:ext cx="47625" cy="285750"/>
    <xdr:sp macro="" textlink="">
      <xdr:nvSpPr>
        <xdr:cNvPr id="860" name="Shape 3">
          <a:extLst>
            <a:ext uri="{FF2B5EF4-FFF2-40B4-BE49-F238E27FC236}">
              <a16:creationId xmlns:a16="http://schemas.microsoft.com/office/drawing/2014/main" id="{00000000-0008-0000-0200-00005C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164</xdr:row>
      <xdr:rowOff>0</xdr:rowOff>
    </xdr:from>
    <xdr:ext cx="47625" cy="285750"/>
    <xdr:sp macro="" textlink="">
      <xdr:nvSpPr>
        <xdr:cNvPr id="861" name="Shape 3">
          <a:extLst>
            <a:ext uri="{FF2B5EF4-FFF2-40B4-BE49-F238E27FC236}">
              <a16:creationId xmlns:a16="http://schemas.microsoft.com/office/drawing/2014/main" id="{00000000-0008-0000-0200-00005D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164</xdr:row>
      <xdr:rowOff>0</xdr:rowOff>
    </xdr:from>
    <xdr:ext cx="47625" cy="285750"/>
    <xdr:sp macro="" textlink="">
      <xdr:nvSpPr>
        <xdr:cNvPr id="862" name="Shape 3">
          <a:extLst>
            <a:ext uri="{FF2B5EF4-FFF2-40B4-BE49-F238E27FC236}">
              <a16:creationId xmlns:a16="http://schemas.microsoft.com/office/drawing/2014/main" id="{00000000-0008-0000-0200-00005E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164</xdr:row>
      <xdr:rowOff>0</xdr:rowOff>
    </xdr:from>
    <xdr:ext cx="47625" cy="285750"/>
    <xdr:sp macro="" textlink="">
      <xdr:nvSpPr>
        <xdr:cNvPr id="863" name="Shape 3">
          <a:extLst>
            <a:ext uri="{FF2B5EF4-FFF2-40B4-BE49-F238E27FC236}">
              <a16:creationId xmlns:a16="http://schemas.microsoft.com/office/drawing/2014/main" id="{00000000-0008-0000-0200-00005F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164</xdr:row>
      <xdr:rowOff>0</xdr:rowOff>
    </xdr:from>
    <xdr:ext cx="47625" cy="285750"/>
    <xdr:sp macro="" textlink="">
      <xdr:nvSpPr>
        <xdr:cNvPr id="864" name="Shape 3">
          <a:extLst>
            <a:ext uri="{FF2B5EF4-FFF2-40B4-BE49-F238E27FC236}">
              <a16:creationId xmlns:a16="http://schemas.microsoft.com/office/drawing/2014/main" id="{00000000-0008-0000-0200-000060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164</xdr:row>
      <xdr:rowOff>0</xdr:rowOff>
    </xdr:from>
    <xdr:ext cx="47625" cy="285750"/>
    <xdr:sp macro="" textlink="">
      <xdr:nvSpPr>
        <xdr:cNvPr id="865" name="Shape 3">
          <a:extLst>
            <a:ext uri="{FF2B5EF4-FFF2-40B4-BE49-F238E27FC236}">
              <a16:creationId xmlns:a16="http://schemas.microsoft.com/office/drawing/2014/main" id="{00000000-0008-0000-0200-000061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164</xdr:row>
      <xdr:rowOff>0</xdr:rowOff>
    </xdr:from>
    <xdr:ext cx="47625" cy="285750"/>
    <xdr:sp macro="" textlink="">
      <xdr:nvSpPr>
        <xdr:cNvPr id="866" name="Shape 3">
          <a:extLst>
            <a:ext uri="{FF2B5EF4-FFF2-40B4-BE49-F238E27FC236}">
              <a16:creationId xmlns:a16="http://schemas.microsoft.com/office/drawing/2014/main" id="{00000000-0008-0000-0200-000062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164</xdr:row>
      <xdr:rowOff>0</xdr:rowOff>
    </xdr:from>
    <xdr:ext cx="47625" cy="285750"/>
    <xdr:sp macro="" textlink="">
      <xdr:nvSpPr>
        <xdr:cNvPr id="867" name="Shape 3">
          <a:extLst>
            <a:ext uri="{FF2B5EF4-FFF2-40B4-BE49-F238E27FC236}">
              <a16:creationId xmlns:a16="http://schemas.microsoft.com/office/drawing/2014/main" id="{00000000-0008-0000-0200-000063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164</xdr:row>
      <xdr:rowOff>0</xdr:rowOff>
    </xdr:from>
    <xdr:ext cx="47625" cy="285750"/>
    <xdr:sp macro="" textlink="">
      <xdr:nvSpPr>
        <xdr:cNvPr id="868" name="Shape 3">
          <a:extLst>
            <a:ext uri="{FF2B5EF4-FFF2-40B4-BE49-F238E27FC236}">
              <a16:creationId xmlns:a16="http://schemas.microsoft.com/office/drawing/2014/main" id="{00000000-0008-0000-0200-000064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164</xdr:row>
      <xdr:rowOff>0</xdr:rowOff>
    </xdr:from>
    <xdr:ext cx="47625" cy="285750"/>
    <xdr:sp macro="" textlink="">
      <xdr:nvSpPr>
        <xdr:cNvPr id="869" name="Shape 3">
          <a:extLst>
            <a:ext uri="{FF2B5EF4-FFF2-40B4-BE49-F238E27FC236}">
              <a16:creationId xmlns:a16="http://schemas.microsoft.com/office/drawing/2014/main" id="{00000000-0008-0000-0200-000065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164</xdr:row>
      <xdr:rowOff>0</xdr:rowOff>
    </xdr:from>
    <xdr:ext cx="47625" cy="285750"/>
    <xdr:sp macro="" textlink="">
      <xdr:nvSpPr>
        <xdr:cNvPr id="870" name="Shape 3">
          <a:extLst>
            <a:ext uri="{FF2B5EF4-FFF2-40B4-BE49-F238E27FC236}">
              <a16:creationId xmlns:a16="http://schemas.microsoft.com/office/drawing/2014/main" id="{00000000-0008-0000-0200-000066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164</xdr:row>
      <xdr:rowOff>0</xdr:rowOff>
    </xdr:from>
    <xdr:ext cx="47625" cy="285750"/>
    <xdr:sp macro="" textlink="">
      <xdr:nvSpPr>
        <xdr:cNvPr id="871" name="Shape 3">
          <a:extLst>
            <a:ext uri="{FF2B5EF4-FFF2-40B4-BE49-F238E27FC236}">
              <a16:creationId xmlns:a16="http://schemas.microsoft.com/office/drawing/2014/main" id="{00000000-0008-0000-0200-000067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164</xdr:row>
      <xdr:rowOff>0</xdr:rowOff>
    </xdr:from>
    <xdr:ext cx="47625" cy="285750"/>
    <xdr:sp macro="" textlink="">
      <xdr:nvSpPr>
        <xdr:cNvPr id="872" name="Shape 3">
          <a:extLst>
            <a:ext uri="{FF2B5EF4-FFF2-40B4-BE49-F238E27FC236}">
              <a16:creationId xmlns:a16="http://schemas.microsoft.com/office/drawing/2014/main" id="{00000000-0008-0000-0200-000068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164</xdr:row>
      <xdr:rowOff>0</xdr:rowOff>
    </xdr:from>
    <xdr:ext cx="47625" cy="285750"/>
    <xdr:sp macro="" textlink="">
      <xdr:nvSpPr>
        <xdr:cNvPr id="873" name="Shape 3">
          <a:extLst>
            <a:ext uri="{FF2B5EF4-FFF2-40B4-BE49-F238E27FC236}">
              <a16:creationId xmlns:a16="http://schemas.microsoft.com/office/drawing/2014/main" id="{00000000-0008-0000-0200-000069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164</xdr:row>
      <xdr:rowOff>0</xdr:rowOff>
    </xdr:from>
    <xdr:ext cx="47625" cy="285750"/>
    <xdr:sp macro="" textlink="">
      <xdr:nvSpPr>
        <xdr:cNvPr id="874" name="Shape 3">
          <a:extLst>
            <a:ext uri="{FF2B5EF4-FFF2-40B4-BE49-F238E27FC236}">
              <a16:creationId xmlns:a16="http://schemas.microsoft.com/office/drawing/2014/main" id="{00000000-0008-0000-0200-00006A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164</xdr:row>
      <xdr:rowOff>0</xdr:rowOff>
    </xdr:from>
    <xdr:ext cx="47625" cy="285750"/>
    <xdr:sp macro="" textlink="">
      <xdr:nvSpPr>
        <xdr:cNvPr id="875" name="Shape 3">
          <a:extLst>
            <a:ext uri="{FF2B5EF4-FFF2-40B4-BE49-F238E27FC236}">
              <a16:creationId xmlns:a16="http://schemas.microsoft.com/office/drawing/2014/main" id="{00000000-0008-0000-0200-00006B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164</xdr:row>
      <xdr:rowOff>0</xdr:rowOff>
    </xdr:from>
    <xdr:ext cx="47625" cy="285750"/>
    <xdr:sp macro="" textlink="">
      <xdr:nvSpPr>
        <xdr:cNvPr id="876" name="Shape 3">
          <a:extLst>
            <a:ext uri="{FF2B5EF4-FFF2-40B4-BE49-F238E27FC236}">
              <a16:creationId xmlns:a16="http://schemas.microsoft.com/office/drawing/2014/main" id="{00000000-0008-0000-0200-00006C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164</xdr:row>
      <xdr:rowOff>0</xdr:rowOff>
    </xdr:from>
    <xdr:ext cx="47625" cy="285750"/>
    <xdr:sp macro="" textlink="">
      <xdr:nvSpPr>
        <xdr:cNvPr id="877" name="Shape 3">
          <a:extLst>
            <a:ext uri="{FF2B5EF4-FFF2-40B4-BE49-F238E27FC236}">
              <a16:creationId xmlns:a16="http://schemas.microsoft.com/office/drawing/2014/main" id="{00000000-0008-0000-0200-00006D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164</xdr:row>
      <xdr:rowOff>0</xdr:rowOff>
    </xdr:from>
    <xdr:ext cx="47625" cy="285750"/>
    <xdr:sp macro="" textlink="">
      <xdr:nvSpPr>
        <xdr:cNvPr id="878" name="Shape 3">
          <a:extLst>
            <a:ext uri="{FF2B5EF4-FFF2-40B4-BE49-F238E27FC236}">
              <a16:creationId xmlns:a16="http://schemas.microsoft.com/office/drawing/2014/main" id="{00000000-0008-0000-0200-00006E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164</xdr:row>
      <xdr:rowOff>0</xdr:rowOff>
    </xdr:from>
    <xdr:ext cx="47625" cy="285750"/>
    <xdr:sp macro="" textlink="">
      <xdr:nvSpPr>
        <xdr:cNvPr id="879" name="Shape 3">
          <a:extLst>
            <a:ext uri="{FF2B5EF4-FFF2-40B4-BE49-F238E27FC236}">
              <a16:creationId xmlns:a16="http://schemas.microsoft.com/office/drawing/2014/main" id="{00000000-0008-0000-0200-00006F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164</xdr:row>
      <xdr:rowOff>0</xdr:rowOff>
    </xdr:from>
    <xdr:ext cx="47625" cy="285750"/>
    <xdr:sp macro="" textlink="">
      <xdr:nvSpPr>
        <xdr:cNvPr id="880" name="Shape 3">
          <a:extLst>
            <a:ext uri="{FF2B5EF4-FFF2-40B4-BE49-F238E27FC236}">
              <a16:creationId xmlns:a16="http://schemas.microsoft.com/office/drawing/2014/main" id="{00000000-0008-0000-0200-000070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164</xdr:row>
      <xdr:rowOff>0</xdr:rowOff>
    </xdr:from>
    <xdr:ext cx="47625" cy="285750"/>
    <xdr:sp macro="" textlink="">
      <xdr:nvSpPr>
        <xdr:cNvPr id="881" name="Shape 3">
          <a:extLst>
            <a:ext uri="{FF2B5EF4-FFF2-40B4-BE49-F238E27FC236}">
              <a16:creationId xmlns:a16="http://schemas.microsoft.com/office/drawing/2014/main" id="{00000000-0008-0000-0200-000071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164</xdr:row>
      <xdr:rowOff>0</xdr:rowOff>
    </xdr:from>
    <xdr:ext cx="47625" cy="285750"/>
    <xdr:sp macro="" textlink="">
      <xdr:nvSpPr>
        <xdr:cNvPr id="882" name="Shape 3">
          <a:extLst>
            <a:ext uri="{FF2B5EF4-FFF2-40B4-BE49-F238E27FC236}">
              <a16:creationId xmlns:a16="http://schemas.microsoft.com/office/drawing/2014/main" id="{00000000-0008-0000-0200-000072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164</xdr:row>
      <xdr:rowOff>0</xdr:rowOff>
    </xdr:from>
    <xdr:ext cx="47625" cy="285750"/>
    <xdr:sp macro="" textlink="">
      <xdr:nvSpPr>
        <xdr:cNvPr id="883" name="Shape 3">
          <a:extLst>
            <a:ext uri="{FF2B5EF4-FFF2-40B4-BE49-F238E27FC236}">
              <a16:creationId xmlns:a16="http://schemas.microsoft.com/office/drawing/2014/main" id="{00000000-0008-0000-0200-000073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164</xdr:row>
      <xdr:rowOff>0</xdr:rowOff>
    </xdr:from>
    <xdr:ext cx="47625" cy="285750"/>
    <xdr:sp macro="" textlink="">
      <xdr:nvSpPr>
        <xdr:cNvPr id="884" name="Shape 3">
          <a:extLst>
            <a:ext uri="{FF2B5EF4-FFF2-40B4-BE49-F238E27FC236}">
              <a16:creationId xmlns:a16="http://schemas.microsoft.com/office/drawing/2014/main" id="{00000000-0008-0000-0200-000074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164</xdr:row>
      <xdr:rowOff>0</xdr:rowOff>
    </xdr:from>
    <xdr:ext cx="47625" cy="285750"/>
    <xdr:sp macro="" textlink="">
      <xdr:nvSpPr>
        <xdr:cNvPr id="885" name="Shape 3">
          <a:extLst>
            <a:ext uri="{FF2B5EF4-FFF2-40B4-BE49-F238E27FC236}">
              <a16:creationId xmlns:a16="http://schemas.microsoft.com/office/drawing/2014/main" id="{00000000-0008-0000-0200-000075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164</xdr:row>
      <xdr:rowOff>0</xdr:rowOff>
    </xdr:from>
    <xdr:ext cx="47625" cy="285750"/>
    <xdr:sp macro="" textlink="">
      <xdr:nvSpPr>
        <xdr:cNvPr id="886" name="Shape 3">
          <a:extLst>
            <a:ext uri="{FF2B5EF4-FFF2-40B4-BE49-F238E27FC236}">
              <a16:creationId xmlns:a16="http://schemas.microsoft.com/office/drawing/2014/main" id="{00000000-0008-0000-0200-000076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164</xdr:row>
      <xdr:rowOff>0</xdr:rowOff>
    </xdr:from>
    <xdr:ext cx="47625" cy="285750"/>
    <xdr:sp macro="" textlink="">
      <xdr:nvSpPr>
        <xdr:cNvPr id="887" name="Shape 3">
          <a:extLst>
            <a:ext uri="{FF2B5EF4-FFF2-40B4-BE49-F238E27FC236}">
              <a16:creationId xmlns:a16="http://schemas.microsoft.com/office/drawing/2014/main" id="{00000000-0008-0000-0200-000077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164</xdr:row>
      <xdr:rowOff>0</xdr:rowOff>
    </xdr:from>
    <xdr:ext cx="47625" cy="285750"/>
    <xdr:sp macro="" textlink="">
      <xdr:nvSpPr>
        <xdr:cNvPr id="888" name="Shape 3">
          <a:extLst>
            <a:ext uri="{FF2B5EF4-FFF2-40B4-BE49-F238E27FC236}">
              <a16:creationId xmlns:a16="http://schemas.microsoft.com/office/drawing/2014/main" id="{00000000-0008-0000-0200-000078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164</xdr:row>
      <xdr:rowOff>0</xdr:rowOff>
    </xdr:from>
    <xdr:ext cx="47625" cy="285750"/>
    <xdr:sp macro="" textlink="">
      <xdr:nvSpPr>
        <xdr:cNvPr id="889" name="Shape 3">
          <a:extLst>
            <a:ext uri="{FF2B5EF4-FFF2-40B4-BE49-F238E27FC236}">
              <a16:creationId xmlns:a16="http://schemas.microsoft.com/office/drawing/2014/main" id="{00000000-0008-0000-0200-000079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164</xdr:row>
      <xdr:rowOff>0</xdr:rowOff>
    </xdr:from>
    <xdr:ext cx="47625" cy="285750"/>
    <xdr:sp macro="" textlink="">
      <xdr:nvSpPr>
        <xdr:cNvPr id="890" name="Shape 3">
          <a:extLst>
            <a:ext uri="{FF2B5EF4-FFF2-40B4-BE49-F238E27FC236}">
              <a16:creationId xmlns:a16="http://schemas.microsoft.com/office/drawing/2014/main" id="{00000000-0008-0000-0200-00007A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164</xdr:row>
      <xdr:rowOff>0</xdr:rowOff>
    </xdr:from>
    <xdr:ext cx="47625" cy="285750"/>
    <xdr:sp macro="" textlink="">
      <xdr:nvSpPr>
        <xdr:cNvPr id="891" name="Shape 3">
          <a:extLst>
            <a:ext uri="{FF2B5EF4-FFF2-40B4-BE49-F238E27FC236}">
              <a16:creationId xmlns:a16="http://schemas.microsoft.com/office/drawing/2014/main" id="{00000000-0008-0000-0200-00007B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164</xdr:row>
      <xdr:rowOff>0</xdr:rowOff>
    </xdr:from>
    <xdr:ext cx="47625" cy="285750"/>
    <xdr:sp macro="" textlink="">
      <xdr:nvSpPr>
        <xdr:cNvPr id="892" name="Shape 3">
          <a:extLst>
            <a:ext uri="{FF2B5EF4-FFF2-40B4-BE49-F238E27FC236}">
              <a16:creationId xmlns:a16="http://schemas.microsoft.com/office/drawing/2014/main" id="{00000000-0008-0000-0200-00007C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164</xdr:row>
      <xdr:rowOff>0</xdr:rowOff>
    </xdr:from>
    <xdr:ext cx="47625" cy="285750"/>
    <xdr:sp macro="" textlink="">
      <xdr:nvSpPr>
        <xdr:cNvPr id="893" name="Shape 3">
          <a:extLst>
            <a:ext uri="{FF2B5EF4-FFF2-40B4-BE49-F238E27FC236}">
              <a16:creationId xmlns:a16="http://schemas.microsoft.com/office/drawing/2014/main" id="{00000000-0008-0000-0200-00007D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164</xdr:row>
      <xdr:rowOff>0</xdr:rowOff>
    </xdr:from>
    <xdr:ext cx="47625" cy="285750"/>
    <xdr:sp macro="" textlink="">
      <xdr:nvSpPr>
        <xdr:cNvPr id="894" name="Shape 3">
          <a:extLst>
            <a:ext uri="{FF2B5EF4-FFF2-40B4-BE49-F238E27FC236}">
              <a16:creationId xmlns:a16="http://schemas.microsoft.com/office/drawing/2014/main" id="{00000000-0008-0000-0200-00007E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164</xdr:row>
      <xdr:rowOff>0</xdr:rowOff>
    </xdr:from>
    <xdr:ext cx="47625" cy="285750"/>
    <xdr:sp macro="" textlink="">
      <xdr:nvSpPr>
        <xdr:cNvPr id="895" name="Shape 3">
          <a:extLst>
            <a:ext uri="{FF2B5EF4-FFF2-40B4-BE49-F238E27FC236}">
              <a16:creationId xmlns:a16="http://schemas.microsoft.com/office/drawing/2014/main" id="{00000000-0008-0000-0200-00007F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164</xdr:row>
      <xdr:rowOff>0</xdr:rowOff>
    </xdr:from>
    <xdr:ext cx="47625" cy="285750"/>
    <xdr:sp macro="" textlink="">
      <xdr:nvSpPr>
        <xdr:cNvPr id="896" name="Shape 3">
          <a:extLst>
            <a:ext uri="{FF2B5EF4-FFF2-40B4-BE49-F238E27FC236}">
              <a16:creationId xmlns:a16="http://schemas.microsoft.com/office/drawing/2014/main" id="{00000000-0008-0000-0200-000080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164</xdr:row>
      <xdr:rowOff>0</xdr:rowOff>
    </xdr:from>
    <xdr:ext cx="47625" cy="285750"/>
    <xdr:sp macro="" textlink="">
      <xdr:nvSpPr>
        <xdr:cNvPr id="897" name="Shape 3">
          <a:extLst>
            <a:ext uri="{FF2B5EF4-FFF2-40B4-BE49-F238E27FC236}">
              <a16:creationId xmlns:a16="http://schemas.microsoft.com/office/drawing/2014/main" id="{00000000-0008-0000-0200-000081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164</xdr:row>
      <xdr:rowOff>0</xdr:rowOff>
    </xdr:from>
    <xdr:ext cx="47625" cy="285750"/>
    <xdr:sp macro="" textlink="">
      <xdr:nvSpPr>
        <xdr:cNvPr id="898" name="Shape 3">
          <a:extLst>
            <a:ext uri="{FF2B5EF4-FFF2-40B4-BE49-F238E27FC236}">
              <a16:creationId xmlns:a16="http://schemas.microsoft.com/office/drawing/2014/main" id="{00000000-0008-0000-0200-000082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164</xdr:row>
      <xdr:rowOff>0</xdr:rowOff>
    </xdr:from>
    <xdr:ext cx="47625" cy="285750"/>
    <xdr:sp macro="" textlink="">
      <xdr:nvSpPr>
        <xdr:cNvPr id="899" name="Shape 3">
          <a:extLst>
            <a:ext uri="{FF2B5EF4-FFF2-40B4-BE49-F238E27FC236}">
              <a16:creationId xmlns:a16="http://schemas.microsoft.com/office/drawing/2014/main" id="{00000000-0008-0000-0200-000083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164</xdr:row>
      <xdr:rowOff>0</xdr:rowOff>
    </xdr:from>
    <xdr:ext cx="47625" cy="285750"/>
    <xdr:sp macro="" textlink="">
      <xdr:nvSpPr>
        <xdr:cNvPr id="900" name="Shape 3">
          <a:extLst>
            <a:ext uri="{FF2B5EF4-FFF2-40B4-BE49-F238E27FC236}">
              <a16:creationId xmlns:a16="http://schemas.microsoft.com/office/drawing/2014/main" id="{00000000-0008-0000-0200-000084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164</xdr:row>
      <xdr:rowOff>0</xdr:rowOff>
    </xdr:from>
    <xdr:ext cx="47625" cy="285750"/>
    <xdr:sp macro="" textlink="">
      <xdr:nvSpPr>
        <xdr:cNvPr id="901" name="Shape 3">
          <a:extLst>
            <a:ext uri="{FF2B5EF4-FFF2-40B4-BE49-F238E27FC236}">
              <a16:creationId xmlns:a16="http://schemas.microsoft.com/office/drawing/2014/main" id="{00000000-0008-0000-0200-000085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164</xdr:row>
      <xdr:rowOff>0</xdr:rowOff>
    </xdr:from>
    <xdr:ext cx="47625" cy="285750"/>
    <xdr:sp macro="" textlink="">
      <xdr:nvSpPr>
        <xdr:cNvPr id="902" name="Shape 3">
          <a:extLst>
            <a:ext uri="{FF2B5EF4-FFF2-40B4-BE49-F238E27FC236}">
              <a16:creationId xmlns:a16="http://schemas.microsoft.com/office/drawing/2014/main" id="{00000000-0008-0000-0200-000086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164</xdr:row>
      <xdr:rowOff>0</xdr:rowOff>
    </xdr:from>
    <xdr:ext cx="47625" cy="285750"/>
    <xdr:sp macro="" textlink="">
      <xdr:nvSpPr>
        <xdr:cNvPr id="903" name="Shape 3">
          <a:extLst>
            <a:ext uri="{FF2B5EF4-FFF2-40B4-BE49-F238E27FC236}">
              <a16:creationId xmlns:a16="http://schemas.microsoft.com/office/drawing/2014/main" id="{00000000-0008-0000-0200-000087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164</xdr:row>
      <xdr:rowOff>0</xdr:rowOff>
    </xdr:from>
    <xdr:ext cx="47625" cy="285750"/>
    <xdr:sp macro="" textlink="">
      <xdr:nvSpPr>
        <xdr:cNvPr id="904" name="Shape 3">
          <a:extLst>
            <a:ext uri="{FF2B5EF4-FFF2-40B4-BE49-F238E27FC236}">
              <a16:creationId xmlns:a16="http://schemas.microsoft.com/office/drawing/2014/main" id="{00000000-0008-0000-0200-000088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164</xdr:row>
      <xdr:rowOff>0</xdr:rowOff>
    </xdr:from>
    <xdr:ext cx="47625" cy="285750"/>
    <xdr:sp macro="" textlink="">
      <xdr:nvSpPr>
        <xdr:cNvPr id="905" name="Shape 3">
          <a:extLst>
            <a:ext uri="{FF2B5EF4-FFF2-40B4-BE49-F238E27FC236}">
              <a16:creationId xmlns:a16="http://schemas.microsoft.com/office/drawing/2014/main" id="{00000000-0008-0000-0200-000089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164</xdr:row>
      <xdr:rowOff>0</xdr:rowOff>
    </xdr:from>
    <xdr:ext cx="47625" cy="285750"/>
    <xdr:sp macro="" textlink="">
      <xdr:nvSpPr>
        <xdr:cNvPr id="906" name="Shape 3">
          <a:extLst>
            <a:ext uri="{FF2B5EF4-FFF2-40B4-BE49-F238E27FC236}">
              <a16:creationId xmlns:a16="http://schemas.microsoft.com/office/drawing/2014/main" id="{00000000-0008-0000-0200-00008A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164</xdr:row>
      <xdr:rowOff>0</xdr:rowOff>
    </xdr:from>
    <xdr:ext cx="47625" cy="285750"/>
    <xdr:sp macro="" textlink="">
      <xdr:nvSpPr>
        <xdr:cNvPr id="907" name="Shape 3">
          <a:extLst>
            <a:ext uri="{FF2B5EF4-FFF2-40B4-BE49-F238E27FC236}">
              <a16:creationId xmlns:a16="http://schemas.microsoft.com/office/drawing/2014/main" id="{00000000-0008-0000-0200-00008B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164</xdr:row>
      <xdr:rowOff>0</xdr:rowOff>
    </xdr:from>
    <xdr:ext cx="47625" cy="285750"/>
    <xdr:sp macro="" textlink="">
      <xdr:nvSpPr>
        <xdr:cNvPr id="908" name="Shape 3">
          <a:extLst>
            <a:ext uri="{FF2B5EF4-FFF2-40B4-BE49-F238E27FC236}">
              <a16:creationId xmlns:a16="http://schemas.microsoft.com/office/drawing/2014/main" id="{00000000-0008-0000-0200-00008C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164</xdr:row>
      <xdr:rowOff>0</xdr:rowOff>
    </xdr:from>
    <xdr:ext cx="47625" cy="285750"/>
    <xdr:sp macro="" textlink="">
      <xdr:nvSpPr>
        <xdr:cNvPr id="909" name="Shape 3">
          <a:extLst>
            <a:ext uri="{FF2B5EF4-FFF2-40B4-BE49-F238E27FC236}">
              <a16:creationId xmlns:a16="http://schemas.microsoft.com/office/drawing/2014/main" id="{00000000-0008-0000-0200-00008D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164</xdr:row>
      <xdr:rowOff>0</xdr:rowOff>
    </xdr:from>
    <xdr:ext cx="47625" cy="285750"/>
    <xdr:sp macro="" textlink="">
      <xdr:nvSpPr>
        <xdr:cNvPr id="910" name="Shape 3">
          <a:extLst>
            <a:ext uri="{FF2B5EF4-FFF2-40B4-BE49-F238E27FC236}">
              <a16:creationId xmlns:a16="http://schemas.microsoft.com/office/drawing/2014/main" id="{00000000-0008-0000-0200-00008E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164</xdr:row>
      <xdr:rowOff>0</xdr:rowOff>
    </xdr:from>
    <xdr:ext cx="47625" cy="285750"/>
    <xdr:sp macro="" textlink="">
      <xdr:nvSpPr>
        <xdr:cNvPr id="911" name="Shape 3">
          <a:extLst>
            <a:ext uri="{FF2B5EF4-FFF2-40B4-BE49-F238E27FC236}">
              <a16:creationId xmlns:a16="http://schemas.microsoft.com/office/drawing/2014/main" id="{00000000-0008-0000-0200-00008F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164</xdr:row>
      <xdr:rowOff>0</xdr:rowOff>
    </xdr:from>
    <xdr:ext cx="47625" cy="285750"/>
    <xdr:sp macro="" textlink="">
      <xdr:nvSpPr>
        <xdr:cNvPr id="912" name="Shape 3">
          <a:extLst>
            <a:ext uri="{FF2B5EF4-FFF2-40B4-BE49-F238E27FC236}">
              <a16:creationId xmlns:a16="http://schemas.microsoft.com/office/drawing/2014/main" id="{00000000-0008-0000-0200-000090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164</xdr:row>
      <xdr:rowOff>0</xdr:rowOff>
    </xdr:from>
    <xdr:ext cx="47625" cy="285750"/>
    <xdr:sp macro="" textlink="">
      <xdr:nvSpPr>
        <xdr:cNvPr id="913" name="Shape 3">
          <a:extLst>
            <a:ext uri="{FF2B5EF4-FFF2-40B4-BE49-F238E27FC236}">
              <a16:creationId xmlns:a16="http://schemas.microsoft.com/office/drawing/2014/main" id="{00000000-0008-0000-0200-000091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164</xdr:row>
      <xdr:rowOff>0</xdr:rowOff>
    </xdr:from>
    <xdr:ext cx="47625" cy="285750"/>
    <xdr:sp macro="" textlink="">
      <xdr:nvSpPr>
        <xdr:cNvPr id="914" name="Shape 3">
          <a:extLst>
            <a:ext uri="{FF2B5EF4-FFF2-40B4-BE49-F238E27FC236}">
              <a16:creationId xmlns:a16="http://schemas.microsoft.com/office/drawing/2014/main" id="{00000000-0008-0000-0200-000092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164</xdr:row>
      <xdr:rowOff>0</xdr:rowOff>
    </xdr:from>
    <xdr:ext cx="47625" cy="285750"/>
    <xdr:sp macro="" textlink="">
      <xdr:nvSpPr>
        <xdr:cNvPr id="915" name="Shape 3">
          <a:extLst>
            <a:ext uri="{FF2B5EF4-FFF2-40B4-BE49-F238E27FC236}">
              <a16:creationId xmlns:a16="http://schemas.microsoft.com/office/drawing/2014/main" id="{00000000-0008-0000-0200-000093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164</xdr:row>
      <xdr:rowOff>0</xdr:rowOff>
    </xdr:from>
    <xdr:ext cx="47625" cy="285750"/>
    <xdr:sp macro="" textlink="">
      <xdr:nvSpPr>
        <xdr:cNvPr id="916" name="Shape 3">
          <a:extLst>
            <a:ext uri="{FF2B5EF4-FFF2-40B4-BE49-F238E27FC236}">
              <a16:creationId xmlns:a16="http://schemas.microsoft.com/office/drawing/2014/main" id="{00000000-0008-0000-0200-000094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164</xdr:row>
      <xdr:rowOff>0</xdr:rowOff>
    </xdr:from>
    <xdr:ext cx="47625" cy="285750"/>
    <xdr:sp macro="" textlink="">
      <xdr:nvSpPr>
        <xdr:cNvPr id="917" name="Shape 3">
          <a:extLst>
            <a:ext uri="{FF2B5EF4-FFF2-40B4-BE49-F238E27FC236}">
              <a16:creationId xmlns:a16="http://schemas.microsoft.com/office/drawing/2014/main" id="{00000000-0008-0000-0200-000095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164</xdr:row>
      <xdr:rowOff>0</xdr:rowOff>
    </xdr:from>
    <xdr:ext cx="47625" cy="285750"/>
    <xdr:sp macro="" textlink="">
      <xdr:nvSpPr>
        <xdr:cNvPr id="918" name="Shape 3">
          <a:extLst>
            <a:ext uri="{FF2B5EF4-FFF2-40B4-BE49-F238E27FC236}">
              <a16:creationId xmlns:a16="http://schemas.microsoft.com/office/drawing/2014/main" id="{00000000-0008-0000-0200-000096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169</xdr:row>
      <xdr:rowOff>0</xdr:rowOff>
    </xdr:from>
    <xdr:ext cx="47625" cy="285750"/>
    <xdr:sp macro="" textlink="">
      <xdr:nvSpPr>
        <xdr:cNvPr id="919" name="Shape 3">
          <a:extLst>
            <a:ext uri="{FF2B5EF4-FFF2-40B4-BE49-F238E27FC236}">
              <a16:creationId xmlns:a16="http://schemas.microsoft.com/office/drawing/2014/main" id="{00000000-0008-0000-0200-000097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169</xdr:row>
      <xdr:rowOff>0</xdr:rowOff>
    </xdr:from>
    <xdr:ext cx="47625" cy="285750"/>
    <xdr:sp macro="" textlink="">
      <xdr:nvSpPr>
        <xdr:cNvPr id="920" name="Shape 3">
          <a:extLst>
            <a:ext uri="{FF2B5EF4-FFF2-40B4-BE49-F238E27FC236}">
              <a16:creationId xmlns:a16="http://schemas.microsoft.com/office/drawing/2014/main" id="{00000000-0008-0000-0200-000098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169</xdr:row>
      <xdr:rowOff>0</xdr:rowOff>
    </xdr:from>
    <xdr:ext cx="47625" cy="285750"/>
    <xdr:sp macro="" textlink="">
      <xdr:nvSpPr>
        <xdr:cNvPr id="921" name="Shape 3">
          <a:extLst>
            <a:ext uri="{FF2B5EF4-FFF2-40B4-BE49-F238E27FC236}">
              <a16:creationId xmlns:a16="http://schemas.microsoft.com/office/drawing/2014/main" id="{00000000-0008-0000-0200-000099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169</xdr:row>
      <xdr:rowOff>0</xdr:rowOff>
    </xdr:from>
    <xdr:ext cx="47625" cy="285750"/>
    <xdr:sp macro="" textlink="">
      <xdr:nvSpPr>
        <xdr:cNvPr id="922" name="Shape 3">
          <a:extLst>
            <a:ext uri="{FF2B5EF4-FFF2-40B4-BE49-F238E27FC236}">
              <a16:creationId xmlns:a16="http://schemas.microsoft.com/office/drawing/2014/main" id="{00000000-0008-0000-0200-00009A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169</xdr:row>
      <xdr:rowOff>0</xdr:rowOff>
    </xdr:from>
    <xdr:ext cx="47625" cy="285750"/>
    <xdr:sp macro="" textlink="">
      <xdr:nvSpPr>
        <xdr:cNvPr id="923" name="Shape 3">
          <a:extLst>
            <a:ext uri="{FF2B5EF4-FFF2-40B4-BE49-F238E27FC236}">
              <a16:creationId xmlns:a16="http://schemas.microsoft.com/office/drawing/2014/main" id="{00000000-0008-0000-0200-00009B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169</xdr:row>
      <xdr:rowOff>0</xdr:rowOff>
    </xdr:from>
    <xdr:ext cx="47625" cy="285750"/>
    <xdr:sp macro="" textlink="">
      <xdr:nvSpPr>
        <xdr:cNvPr id="924" name="Shape 3">
          <a:extLst>
            <a:ext uri="{FF2B5EF4-FFF2-40B4-BE49-F238E27FC236}">
              <a16:creationId xmlns:a16="http://schemas.microsoft.com/office/drawing/2014/main" id="{00000000-0008-0000-0200-00009C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169</xdr:row>
      <xdr:rowOff>0</xdr:rowOff>
    </xdr:from>
    <xdr:ext cx="47625" cy="285750"/>
    <xdr:sp macro="" textlink="">
      <xdr:nvSpPr>
        <xdr:cNvPr id="925" name="Shape 3">
          <a:extLst>
            <a:ext uri="{FF2B5EF4-FFF2-40B4-BE49-F238E27FC236}">
              <a16:creationId xmlns:a16="http://schemas.microsoft.com/office/drawing/2014/main" id="{00000000-0008-0000-0200-00009D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169</xdr:row>
      <xdr:rowOff>0</xdr:rowOff>
    </xdr:from>
    <xdr:ext cx="47625" cy="285750"/>
    <xdr:sp macro="" textlink="">
      <xdr:nvSpPr>
        <xdr:cNvPr id="926" name="Shape 3">
          <a:extLst>
            <a:ext uri="{FF2B5EF4-FFF2-40B4-BE49-F238E27FC236}">
              <a16:creationId xmlns:a16="http://schemas.microsoft.com/office/drawing/2014/main" id="{00000000-0008-0000-0200-00009E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169</xdr:row>
      <xdr:rowOff>0</xdr:rowOff>
    </xdr:from>
    <xdr:ext cx="47625" cy="285750"/>
    <xdr:sp macro="" textlink="">
      <xdr:nvSpPr>
        <xdr:cNvPr id="927" name="Shape 3">
          <a:extLst>
            <a:ext uri="{FF2B5EF4-FFF2-40B4-BE49-F238E27FC236}">
              <a16:creationId xmlns:a16="http://schemas.microsoft.com/office/drawing/2014/main" id="{00000000-0008-0000-0200-00009F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169</xdr:row>
      <xdr:rowOff>0</xdr:rowOff>
    </xdr:from>
    <xdr:ext cx="47625" cy="285750"/>
    <xdr:sp macro="" textlink="">
      <xdr:nvSpPr>
        <xdr:cNvPr id="928" name="Shape 3">
          <a:extLst>
            <a:ext uri="{FF2B5EF4-FFF2-40B4-BE49-F238E27FC236}">
              <a16:creationId xmlns:a16="http://schemas.microsoft.com/office/drawing/2014/main" id="{00000000-0008-0000-0200-0000A0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169</xdr:row>
      <xdr:rowOff>0</xdr:rowOff>
    </xdr:from>
    <xdr:ext cx="47625" cy="285750"/>
    <xdr:sp macro="" textlink="">
      <xdr:nvSpPr>
        <xdr:cNvPr id="929" name="Shape 3">
          <a:extLst>
            <a:ext uri="{FF2B5EF4-FFF2-40B4-BE49-F238E27FC236}">
              <a16:creationId xmlns:a16="http://schemas.microsoft.com/office/drawing/2014/main" id="{00000000-0008-0000-0200-0000A1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169</xdr:row>
      <xdr:rowOff>0</xdr:rowOff>
    </xdr:from>
    <xdr:ext cx="47625" cy="285750"/>
    <xdr:sp macro="" textlink="">
      <xdr:nvSpPr>
        <xdr:cNvPr id="930" name="Shape 3">
          <a:extLst>
            <a:ext uri="{FF2B5EF4-FFF2-40B4-BE49-F238E27FC236}">
              <a16:creationId xmlns:a16="http://schemas.microsoft.com/office/drawing/2014/main" id="{00000000-0008-0000-0200-0000A2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169</xdr:row>
      <xdr:rowOff>0</xdr:rowOff>
    </xdr:from>
    <xdr:ext cx="47625" cy="285750"/>
    <xdr:sp macro="" textlink="">
      <xdr:nvSpPr>
        <xdr:cNvPr id="931" name="Shape 3">
          <a:extLst>
            <a:ext uri="{FF2B5EF4-FFF2-40B4-BE49-F238E27FC236}">
              <a16:creationId xmlns:a16="http://schemas.microsoft.com/office/drawing/2014/main" id="{00000000-0008-0000-0200-0000A3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169</xdr:row>
      <xdr:rowOff>0</xdr:rowOff>
    </xdr:from>
    <xdr:ext cx="47625" cy="285750"/>
    <xdr:sp macro="" textlink="">
      <xdr:nvSpPr>
        <xdr:cNvPr id="932" name="Shape 3">
          <a:extLst>
            <a:ext uri="{FF2B5EF4-FFF2-40B4-BE49-F238E27FC236}">
              <a16:creationId xmlns:a16="http://schemas.microsoft.com/office/drawing/2014/main" id="{00000000-0008-0000-0200-0000A4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169</xdr:row>
      <xdr:rowOff>0</xdr:rowOff>
    </xdr:from>
    <xdr:ext cx="47625" cy="285750"/>
    <xdr:sp macro="" textlink="">
      <xdr:nvSpPr>
        <xdr:cNvPr id="933" name="Shape 3">
          <a:extLst>
            <a:ext uri="{FF2B5EF4-FFF2-40B4-BE49-F238E27FC236}">
              <a16:creationId xmlns:a16="http://schemas.microsoft.com/office/drawing/2014/main" id="{00000000-0008-0000-0200-0000A5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169</xdr:row>
      <xdr:rowOff>0</xdr:rowOff>
    </xdr:from>
    <xdr:ext cx="47625" cy="285750"/>
    <xdr:sp macro="" textlink="">
      <xdr:nvSpPr>
        <xdr:cNvPr id="934" name="Shape 3">
          <a:extLst>
            <a:ext uri="{FF2B5EF4-FFF2-40B4-BE49-F238E27FC236}">
              <a16:creationId xmlns:a16="http://schemas.microsoft.com/office/drawing/2014/main" id="{00000000-0008-0000-0200-0000A6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169</xdr:row>
      <xdr:rowOff>0</xdr:rowOff>
    </xdr:from>
    <xdr:ext cx="47625" cy="285750"/>
    <xdr:sp macro="" textlink="">
      <xdr:nvSpPr>
        <xdr:cNvPr id="935" name="Shape 3">
          <a:extLst>
            <a:ext uri="{FF2B5EF4-FFF2-40B4-BE49-F238E27FC236}">
              <a16:creationId xmlns:a16="http://schemas.microsoft.com/office/drawing/2014/main" id="{00000000-0008-0000-0200-0000A7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169</xdr:row>
      <xdr:rowOff>0</xdr:rowOff>
    </xdr:from>
    <xdr:ext cx="47625" cy="285750"/>
    <xdr:sp macro="" textlink="">
      <xdr:nvSpPr>
        <xdr:cNvPr id="936" name="Shape 3">
          <a:extLst>
            <a:ext uri="{FF2B5EF4-FFF2-40B4-BE49-F238E27FC236}">
              <a16:creationId xmlns:a16="http://schemas.microsoft.com/office/drawing/2014/main" id="{00000000-0008-0000-0200-0000A8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169</xdr:row>
      <xdr:rowOff>0</xdr:rowOff>
    </xdr:from>
    <xdr:ext cx="47625" cy="285750"/>
    <xdr:sp macro="" textlink="">
      <xdr:nvSpPr>
        <xdr:cNvPr id="937" name="Shape 3">
          <a:extLst>
            <a:ext uri="{FF2B5EF4-FFF2-40B4-BE49-F238E27FC236}">
              <a16:creationId xmlns:a16="http://schemas.microsoft.com/office/drawing/2014/main" id="{00000000-0008-0000-0200-0000A9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169</xdr:row>
      <xdr:rowOff>0</xdr:rowOff>
    </xdr:from>
    <xdr:ext cx="47625" cy="285750"/>
    <xdr:sp macro="" textlink="">
      <xdr:nvSpPr>
        <xdr:cNvPr id="938" name="Shape 3">
          <a:extLst>
            <a:ext uri="{FF2B5EF4-FFF2-40B4-BE49-F238E27FC236}">
              <a16:creationId xmlns:a16="http://schemas.microsoft.com/office/drawing/2014/main" id="{00000000-0008-0000-0200-0000AA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169</xdr:row>
      <xdr:rowOff>0</xdr:rowOff>
    </xdr:from>
    <xdr:ext cx="47625" cy="285750"/>
    <xdr:sp macro="" textlink="">
      <xdr:nvSpPr>
        <xdr:cNvPr id="939" name="Shape 3">
          <a:extLst>
            <a:ext uri="{FF2B5EF4-FFF2-40B4-BE49-F238E27FC236}">
              <a16:creationId xmlns:a16="http://schemas.microsoft.com/office/drawing/2014/main" id="{00000000-0008-0000-0200-0000AB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169</xdr:row>
      <xdr:rowOff>0</xdr:rowOff>
    </xdr:from>
    <xdr:ext cx="47625" cy="285750"/>
    <xdr:sp macro="" textlink="">
      <xdr:nvSpPr>
        <xdr:cNvPr id="940" name="Shape 3">
          <a:extLst>
            <a:ext uri="{FF2B5EF4-FFF2-40B4-BE49-F238E27FC236}">
              <a16:creationId xmlns:a16="http://schemas.microsoft.com/office/drawing/2014/main" id="{00000000-0008-0000-0200-0000AC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169</xdr:row>
      <xdr:rowOff>0</xdr:rowOff>
    </xdr:from>
    <xdr:ext cx="47625" cy="285750"/>
    <xdr:sp macro="" textlink="">
      <xdr:nvSpPr>
        <xdr:cNvPr id="941" name="Shape 3">
          <a:extLst>
            <a:ext uri="{FF2B5EF4-FFF2-40B4-BE49-F238E27FC236}">
              <a16:creationId xmlns:a16="http://schemas.microsoft.com/office/drawing/2014/main" id="{00000000-0008-0000-0200-0000AD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169</xdr:row>
      <xdr:rowOff>0</xdr:rowOff>
    </xdr:from>
    <xdr:ext cx="47625" cy="285750"/>
    <xdr:sp macro="" textlink="">
      <xdr:nvSpPr>
        <xdr:cNvPr id="942" name="Shape 3">
          <a:extLst>
            <a:ext uri="{FF2B5EF4-FFF2-40B4-BE49-F238E27FC236}">
              <a16:creationId xmlns:a16="http://schemas.microsoft.com/office/drawing/2014/main" id="{00000000-0008-0000-0200-0000AE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169</xdr:row>
      <xdr:rowOff>0</xdr:rowOff>
    </xdr:from>
    <xdr:ext cx="47625" cy="285750"/>
    <xdr:sp macro="" textlink="">
      <xdr:nvSpPr>
        <xdr:cNvPr id="943" name="Shape 3">
          <a:extLst>
            <a:ext uri="{FF2B5EF4-FFF2-40B4-BE49-F238E27FC236}">
              <a16:creationId xmlns:a16="http://schemas.microsoft.com/office/drawing/2014/main" id="{00000000-0008-0000-0200-0000AF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169</xdr:row>
      <xdr:rowOff>0</xdr:rowOff>
    </xdr:from>
    <xdr:ext cx="47625" cy="285750"/>
    <xdr:sp macro="" textlink="">
      <xdr:nvSpPr>
        <xdr:cNvPr id="944" name="Shape 3">
          <a:extLst>
            <a:ext uri="{FF2B5EF4-FFF2-40B4-BE49-F238E27FC236}">
              <a16:creationId xmlns:a16="http://schemas.microsoft.com/office/drawing/2014/main" id="{00000000-0008-0000-0200-0000B0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169</xdr:row>
      <xdr:rowOff>0</xdr:rowOff>
    </xdr:from>
    <xdr:ext cx="47625" cy="285750"/>
    <xdr:sp macro="" textlink="">
      <xdr:nvSpPr>
        <xdr:cNvPr id="945" name="Shape 3">
          <a:extLst>
            <a:ext uri="{FF2B5EF4-FFF2-40B4-BE49-F238E27FC236}">
              <a16:creationId xmlns:a16="http://schemas.microsoft.com/office/drawing/2014/main" id="{00000000-0008-0000-0200-0000B1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169</xdr:row>
      <xdr:rowOff>0</xdr:rowOff>
    </xdr:from>
    <xdr:ext cx="47625" cy="285750"/>
    <xdr:sp macro="" textlink="">
      <xdr:nvSpPr>
        <xdr:cNvPr id="946" name="Shape 3">
          <a:extLst>
            <a:ext uri="{FF2B5EF4-FFF2-40B4-BE49-F238E27FC236}">
              <a16:creationId xmlns:a16="http://schemas.microsoft.com/office/drawing/2014/main" id="{00000000-0008-0000-0200-0000B2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169</xdr:row>
      <xdr:rowOff>0</xdr:rowOff>
    </xdr:from>
    <xdr:ext cx="47625" cy="285750"/>
    <xdr:sp macro="" textlink="">
      <xdr:nvSpPr>
        <xdr:cNvPr id="947" name="Shape 3">
          <a:extLst>
            <a:ext uri="{FF2B5EF4-FFF2-40B4-BE49-F238E27FC236}">
              <a16:creationId xmlns:a16="http://schemas.microsoft.com/office/drawing/2014/main" id="{00000000-0008-0000-0200-0000B3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169</xdr:row>
      <xdr:rowOff>0</xdr:rowOff>
    </xdr:from>
    <xdr:ext cx="47625" cy="285750"/>
    <xdr:sp macro="" textlink="">
      <xdr:nvSpPr>
        <xdr:cNvPr id="948" name="Shape 3">
          <a:extLst>
            <a:ext uri="{FF2B5EF4-FFF2-40B4-BE49-F238E27FC236}">
              <a16:creationId xmlns:a16="http://schemas.microsoft.com/office/drawing/2014/main" id="{00000000-0008-0000-0200-0000B4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169</xdr:row>
      <xdr:rowOff>0</xdr:rowOff>
    </xdr:from>
    <xdr:ext cx="47625" cy="285750"/>
    <xdr:sp macro="" textlink="">
      <xdr:nvSpPr>
        <xdr:cNvPr id="949" name="Shape 3">
          <a:extLst>
            <a:ext uri="{FF2B5EF4-FFF2-40B4-BE49-F238E27FC236}">
              <a16:creationId xmlns:a16="http://schemas.microsoft.com/office/drawing/2014/main" id="{00000000-0008-0000-0200-0000B5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169</xdr:row>
      <xdr:rowOff>0</xdr:rowOff>
    </xdr:from>
    <xdr:ext cx="47625" cy="285750"/>
    <xdr:sp macro="" textlink="">
      <xdr:nvSpPr>
        <xdr:cNvPr id="950" name="Shape 3">
          <a:extLst>
            <a:ext uri="{FF2B5EF4-FFF2-40B4-BE49-F238E27FC236}">
              <a16:creationId xmlns:a16="http://schemas.microsoft.com/office/drawing/2014/main" id="{00000000-0008-0000-0200-0000B6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169</xdr:row>
      <xdr:rowOff>0</xdr:rowOff>
    </xdr:from>
    <xdr:ext cx="47625" cy="285750"/>
    <xdr:sp macro="" textlink="">
      <xdr:nvSpPr>
        <xdr:cNvPr id="951" name="Shape 3">
          <a:extLst>
            <a:ext uri="{FF2B5EF4-FFF2-40B4-BE49-F238E27FC236}">
              <a16:creationId xmlns:a16="http://schemas.microsoft.com/office/drawing/2014/main" id="{00000000-0008-0000-0200-0000B7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169</xdr:row>
      <xdr:rowOff>0</xdr:rowOff>
    </xdr:from>
    <xdr:ext cx="47625" cy="285750"/>
    <xdr:sp macro="" textlink="">
      <xdr:nvSpPr>
        <xdr:cNvPr id="952" name="Shape 3">
          <a:extLst>
            <a:ext uri="{FF2B5EF4-FFF2-40B4-BE49-F238E27FC236}">
              <a16:creationId xmlns:a16="http://schemas.microsoft.com/office/drawing/2014/main" id="{00000000-0008-0000-0200-0000B8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169</xdr:row>
      <xdr:rowOff>0</xdr:rowOff>
    </xdr:from>
    <xdr:ext cx="47625" cy="285750"/>
    <xdr:sp macro="" textlink="">
      <xdr:nvSpPr>
        <xdr:cNvPr id="953" name="Shape 3">
          <a:extLst>
            <a:ext uri="{FF2B5EF4-FFF2-40B4-BE49-F238E27FC236}">
              <a16:creationId xmlns:a16="http://schemas.microsoft.com/office/drawing/2014/main" id="{00000000-0008-0000-0200-0000B9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169</xdr:row>
      <xdr:rowOff>0</xdr:rowOff>
    </xdr:from>
    <xdr:ext cx="47625" cy="285750"/>
    <xdr:sp macro="" textlink="">
      <xdr:nvSpPr>
        <xdr:cNvPr id="954" name="Shape 3">
          <a:extLst>
            <a:ext uri="{FF2B5EF4-FFF2-40B4-BE49-F238E27FC236}">
              <a16:creationId xmlns:a16="http://schemas.microsoft.com/office/drawing/2014/main" id="{00000000-0008-0000-0200-0000BA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169</xdr:row>
      <xdr:rowOff>0</xdr:rowOff>
    </xdr:from>
    <xdr:ext cx="47625" cy="285750"/>
    <xdr:sp macro="" textlink="">
      <xdr:nvSpPr>
        <xdr:cNvPr id="955" name="Shape 3">
          <a:extLst>
            <a:ext uri="{FF2B5EF4-FFF2-40B4-BE49-F238E27FC236}">
              <a16:creationId xmlns:a16="http://schemas.microsoft.com/office/drawing/2014/main" id="{00000000-0008-0000-0200-0000BB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169</xdr:row>
      <xdr:rowOff>0</xdr:rowOff>
    </xdr:from>
    <xdr:ext cx="47625" cy="285750"/>
    <xdr:sp macro="" textlink="">
      <xdr:nvSpPr>
        <xdr:cNvPr id="956" name="Shape 3">
          <a:extLst>
            <a:ext uri="{FF2B5EF4-FFF2-40B4-BE49-F238E27FC236}">
              <a16:creationId xmlns:a16="http://schemas.microsoft.com/office/drawing/2014/main" id="{00000000-0008-0000-0200-0000BC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169</xdr:row>
      <xdr:rowOff>0</xdr:rowOff>
    </xdr:from>
    <xdr:ext cx="47625" cy="285750"/>
    <xdr:sp macro="" textlink="">
      <xdr:nvSpPr>
        <xdr:cNvPr id="957" name="Shape 3">
          <a:extLst>
            <a:ext uri="{FF2B5EF4-FFF2-40B4-BE49-F238E27FC236}">
              <a16:creationId xmlns:a16="http://schemas.microsoft.com/office/drawing/2014/main" id="{00000000-0008-0000-0200-0000BD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169</xdr:row>
      <xdr:rowOff>0</xdr:rowOff>
    </xdr:from>
    <xdr:ext cx="47625" cy="285750"/>
    <xdr:sp macro="" textlink="">
      <xdr:nvSpPr>
        <xdr:cNvPr id="958" name="Shape 3">
          <a:extLst>
            <a:ext uri="{FF2B5EF4-FFF2-40B4-BE49-F238E27FC236}">
              <a16:creationId xmlns:a16="http://schemas.microsoft.com/office/drawing/2014/main" id="{00000000-0008-0000-0200-0000BE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169</xdr:row>
      <xdr:rowOff>0</xdr:rowOff>
    </xdr:from>
    <xdr:ext cx="47625" cy="285750"/>
    <xdr:sp macro="" textlink="">
      <xdr:nvSpPr>
        <xdr:cNvPr id="959" name="Shape 3">
          <a:extLst>
            <a:ext uri="{FF2B5EF4-FFF2-40B4-BE49-F238E27FC236}">
              <a16:creationId xmlns:a16="http://schemas.microsoft.com/office/drawing/2014/main" id="{00000000-0008-0000-0200-0000BF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169</xdr:row>
      <xdr:rowOff>0</xdr:rowOff>
    </xdr:from>
    <xdr:ext cx="47625" cy="285750"/>
    <xdr:sp macro="" textlink="">
      <xdr:nvSpPr>
        <xdr:cNvPr id="960" name="Shape 3">
          <a:extLst>
            <a:ext uri="{FF2B5EF4-FFF2-40B4-BE49-F238E27FC236}">
              <a16:creationId xmlns:a16="http://schemas.microsoft.com/office/drawing/2014/main" id="{00000000-0008-0000-0200-0000C0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169</xdr:row>
      <xdr:rowOff>0</xdr:rowOff>
    </xdr:from>
    <xdr:ext cx="47625" cy="285750"/>
    <xdr:sp macro="" textlink="">
      <xdr:nvSpPr>
        <xdr:cNvPr id="961" name="Shape 3">
          <a:extLst>
            <a:ext uri="{FF2B5EF4-FFF2-40B4-BE49-F238E27FC236}">
              <a16:creationId xmlns:a16="http://schemas.microsoft.com/office/drawing/2014/main" id="{00000000-0008-0000-0200-0000C1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169</xdr:row>
      <xdr:rowOff>0</xdr:rowOff>
    </xdr:from>
    <xdr:ext cx="47625" cy="285750"/>
    <xdr:sp macro="" textlink="">
      <xdr:nvSpPr>
        <xdr:cNvPr id="962" name="Shape 3">
          <a:extLst>
            <a:ext uri="{FF2B5EF4-FFF2-40B4-BE49-F238E27FC236}">
              <a16:creationId xmlns:a16="http://schemas.microsoft.com/office/drawing/2014/main" id="{00000000-0008-0000-0200-0000C2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169</xdr:row>
      <xdr:rowOff>0</xdr:rowOff>
    </xdr:from>
    <xdr:ext cx="47625" cy="285750"/>
    <xdr:sp macro="" textlink="">
      <xdr:nvSpPr>
        <xdr:cNvPr id="963" name="Shape 3">
          <a:extLst>
            <a:ext uri="{FF2B5EF4-FFF2-40B4-BE49-F238E27FC236}">
              <a16:creationId xmlns:a16="http://schemas.microsoft.com/office/drawing/2014/main" id="{00000000-0008-0000-0200-0000C3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169</xdr:row>
      <xdr:rowOff>0</xdr:rowOff>
    </xdr:from>
    <xdr:ext cx="47625" cy="285750"/>
    <xdr:sp macro="" textlink="">
      <xdr:nvSpPr>
        <xdr:cNvPr id="964" name="Shape 3">
          <a:extLst>
            <a:ext uri="{FF2B5EF4-FFF2-40B4-BE49-F238E27FC236}">
              <a16:creationId xmlns:a16="http://schemas.microsoft.com/office/drawing/2014/main" id="{00000000-0008-0000-0200-0000C4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169</xdr:row>
      <xdr:rowOff>0</xdr:rowOff>
    </xdr:from>
    <xdr:ext cx="47625" cy="285750"/>
    <xdr:sp macro="" textlink="">
      <xdr:nvSpPr>
        <xdr:cNvPr id="965" name="Shape 3">
          <a:extLst>
            <a:ext uri="{FF2B5EF4-FFF2-40B4-BE49-F238E27FC236}">
              <a16:creationId xmlns:a16="http://schemas.microsoft.com/office/drawing/2014/main" id="{00000000-0008-0000-0200-0000C5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169</xdr:row>
      <xdr:rowOff>0</xdr:rowOff>
    </xdr:from>
    <xdr:ext cx="47625" cy="285750"/>
    <xdr:sp macro="" textlink="">
      <xdr:nvSpPr>
        <xdr:cNvPr id="966" name="Shape 3">
          <a:extLst>
            <a:ext uri="{FF2B5EF4-FFF2-40B4-BE49-F238E27FC236}">
              <a16:creationId xmlns:a16="http://schemas.microsoft.com/office/drawing/2014/main" id="{00000000-0008-0000-0200-0000C6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169</xdr:row>
      <xdr:rowOff>0</xdr:rowOff>
    </xdr:from>
    <xdr:ext cx="47625" cy="285750"/>
    <xdr:sp macro="" textlink="">
      <xdr:nvSpPr>
        <xdr:cNvPr id="967" name="Shape 3">
          <a:extLst>
            <a:ext uri="{FF2B5EF4-FFF2-40B4-BE49-F238E27FC236}">
              <a16:creationId xmlns:a16="http://schemas.microsoft.com/office/drawing/2014/main" id="{00000000-0008-0000-0200-0000C7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169</xdr:row>
      <xdr:rowOff>0</xdr:rowOff>
    </xdr:from>
    <xdr:ext cx="47625" cy="285750"/>
    <xdr:sp macro="" textlink="">
      <xdr:nvSpPr>
        <xdr:cNvPr id="968" name="Shape 3">
          <a:extLst>
            <a:ext uri="{FF2B5EF4-FFF2-40B4-BE49-F238E27FC236}">
              <a16:creationId xmlns:a16="http://schemas.microsoft.com/office/drawing/2014/main" id="{00000000-0008-0000-0200-0000C8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169</xdr:row>
      <xdr:rowOff>0</xdr:rowOff>
    </xdr:from>
    <xdr:ext cx="47625" cy="285750"/>
    <xdr:sp macro="" textlink="">
      <xdr:nvSpPr>
        <xdr:cNvPr id="969" name="Shape 3">
          <a:extLst>
            <a:ext uri="{FF2B5EF4-FFF2-40B4-BE49-F238E27FC236}">
              <a16:creationId xmlns:a16="http://schemas.microsoft.com/office/drawing/2014/main" id="{00000000-0008-0000-0200-0000C9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169</xdr:row>
      <xdr:rowOff>0</xdr:rowOff>
    </xdr:from>
    <xdr:ext cx="47625" cy="285750"/>
    <xdr:sp macro="" textlink="">
      <xdr:nvSpPr>
        <xdr:cNvPr id="970" name="Shape 3">
          <a:extLst>
            <a:ext uri="{FF2B5EF4-FFF2-40B4-BE49-F238E27FC236}">
              <a16:creationId xmlns:a16="http://schemas.microsoft.com/office/drawing/2014/main" id="{00000000-0008-0000-0200-0000CA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169</xdr:row>
      <xdr:rowOff>0</xdr:rowOff>
    </xdr:from>
    <xdr:ext cx="47625" cy="285750"/>
    <xdr:sp macro="" textlink="">
      <xdr:nvSpPr>
        <xdr:cNvPr id="971" name="Shape 3">
          <a:extLst>
            <a:ext uri="{FF2B5EF4-FFF2-40B4-BE49-F238E27FC236}">
              <a16:creationId xmlns:a16="http://schemas.microsoft.com/office/drawing/2014/main" id="{00000000-0008-0000-0200-0000CB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169</xdr:row>
      <xdr:rowOff>0</xdr:rowOff>
    </xdr:from>
    <xdr:ext cx="47625" cy="285750"/>
    <xdr:sp macro="" textlink="">
      <xdr:nvSpPr>
        <xdr:cNvPr id="972" name="Shape 3">
          <a:extLst>
            <a:ext uri="{FF2B5EF4-FFF2-40B4-BE49-F238E27FC236}">
              <a16:creationId xmlns:a16="http://schemas.microsoft.com/office/drawing/2014/main" id="{00000000-0008-0000-0200-0000CC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169</xdr:row>
      <xdr:rowOff>0</xdr:rowOff>
    </xdr:from>
    <xdr:ext cx="47625" cy="285750"/>
    <xdr:sp macro="" textlink="">
      <xdr:nvSpPr>
        <xdr:cNvPr id="973" name="Shape 3">
          <a:extLst>
            <a:ext uri="{FF2B5EF4-FFF2-40B4-BE49-F238E27FC236}">
              <a16:creationId xmlns:a16="http://schemas.microsoft.com/office/drawing/2014/main" id="{00000000-0008-0000-0200-0000CD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169</xdr:row>
      <xdr:rowOff>0</xdr:rowOff>
    </xdr:from>
    <xdr:ext cx="47625" cy="285750"/>
    <xdr:sp macro="" textlink="">
      <xdr:nvSpPr>
        <xdr:cNvPr id="974" name="Shape 3">
          <a:extLst>
            <a:ext uri="{FF2B5EF4-FFF2-40B4-BE49-F238E27FC236}">
              <a16:creationId xmlns:a16="http://schemas.microsoft.com/office/drawing/2014/main" id="{00000000-0008-0000-0200-0000CE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169</xdr:row>
      <xdr:rowOff>0</xdr:rowOff>
    </xdr:from>
    <xdr:ext cx="47625" cy="285750"/>
    <xdr:sp macro="" textlink="">
      <xdr:nvSpPr>
        <xdr:cNvPr id="975" name="Shape 3">
          <a:extLst>
            <a:ext uri="{FF2B5EF4-FFF2-40B4-BE49-F238E27FC236}">
              <a16:creationId xmlns:a16="http://schemas.microsoft.com/office/drawing/2014/main" id="{00000000-0008-0000-0200-0000CF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169</xdr:row>
      <xdr:rowOff>0</xdr:rowOff>
    </xdr:from>
    <xdr:ext cx="47625" cy="285750"/>
    <xdr:sp macro="" textlink="">
      <xdr:nvSpPr>
        <xdr:cNvPr id="976" name="Shape 3">
          <a:extLst>
            <a:ext uri="{FF2B5EF4-FFF2-40B4-BE49-F238E27FC236}">
              <a16:creationId xmlns:a16="http://schemas.microsoft.com/office/drawing/2014/main" id="{00000000-0008-0000-0200-0000D0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169</xdr:row>
      <xdr:rowOff>0</xdr:rowOff>
    </xdr:from>
    <xdr:ext cx="47625" cy="285750"/>
    <xdr:sp macro="" textlink="">
      <xdr:nvSpPr>
        <xdr:cNvPr id="977" name="Shape 3">
          <a:extLst>
            <a:ext uri="{FF2B5EF4-FFF2-40B4-BE49-F238E27FC236}">
              <a16:creationId xmlns:a16="http://schemas.microsoft.com/office/drawing/2014/main" id="{00000000-0008-0000-0200-0000D1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169</xdr:row>
      <xdr:rowOff>0</xdr:rowOff>
    </xdr:from>
    <xdr:ext cx="47625" cy="285750"/>
    <xdr:sp macro="" textlink="">
      <xdr:nvSpPr>
        <xdr:cNvPr id="978" name="Shape 3">
          <a:extLst>
            <a:ext uri="{FF2B5EF4-FFF2-40B4-BE49-F238E27FC236}">
              <a16:creationId xmlns:a16="http://schemas.microsoft.com/office/drawing/2014/main" id="{00000000-0008-0000-0200-0000D2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169</xdr:row>
      <xdr:rowOff>0</xdr:rowOff>
    </xdr:from>
    <xdr:ext cx="47625" cy="285750"/>
    <xdr:sp macro="" textlink="">
      <xdr:nvSpPr>
        <xdr:cNvPr id="979" name="Shape 3">
          <a:extLst>
            <a:ext uri="{FF2B5EF4-FFF2-40B4-BE49-F238E27FC236}">
              <a16:creationId xmlns:a16="http://schemas.microsoft.com/office/drawing/2014/main" id="{00000000-0008-0000-0200-0000D3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169</xdr:row>
      <xdr:rowOff>0</xdr:rowOff>
    </xdr:from>
    <xdr:ext cx="47625" cy="285750"/>
    <xdr:sp macro="" textlink="">
      <xdr:nvSpPr>
        <xdr:cNvPr id="980" name="Shape 3">
          <a:extLst>
            <a:ext uri="{FF2B5EF4-FFF2-40B4-BE49-F238E27FC236}">
              <a16:creationId xmlns:a16="http://schemas.microsoft.com/office/drawing/2014/main" id="{00000000-0008-0000-0200-0000D4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169</xdr:row>
      <xdr:rowOff>0</xdr:rowOff>
    </xdr:from>
    <xdr:ext cx="47625" cy="285750"/>
    <xdr:sp macro="" textlink="">
      <xdr:nvSpPr>
        <xdr:cNvPr id="981" name="Shape 3">
          <a:extLst>
            <a:ext uri="{FF2B5EF4-FFF2-40B4-BE49-F238E27FC236}">
              <a16:creationId xmlns:a16="http://schemas.microsoft.com/office/drawing/2014/main" id="{00000000-0008-0000-0200-0000D5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169</xdr:row>
      <xdr:rowOff>0</xdr:rowOff>
    </xdr:from>
    <xdr:ext cx="47625" cy="285750"/>
    <xdr:sp macro="" textlink="">
      <xdr:nvSpPr>
        <xdr:cNvPr id="982" name="Shape 3">
          <a:extLst>
            <a:ext uri="{FF2B5EF4-FFF2-40B4-BE49-F238E27FC236}">
              <a16:creationId xmlns:a16="http://schemas.microsoft.com/office/drawing/2014/main" id="{00000000-0008-0000-0200-0000D6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166</xdr:row>
      <xdr:rowOff>0</xdr:rowOff>
    </xdr:from>
    <xdr:ext cx="47625" cy="285750"/>
    <xdr:sp macro="" textlink="">
      <xdr:nvSpPr>
        <xdr:cNvPr id="983" name="Shape 3">
          <a:extLst>
            <a:ext uri="{FF2B5EF4-FFF2-40B4-BE49-F238E27FC236}">
              <a16:creationId xmlns:a16="http://schemas.microsoft.com/office/drawing/2014/main" id="{00000000-0008-0000-0200-0000D7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166</xdr:row>
      <xdr:rowOff>0</xdr:rowOff>
    </xdr:from>
    <xdr:ext cx="47625" cy="285750"/>
    <xdr:sp macro="" textlink="">
      <xdr:nvSpPr>
        <xdr:cNvPr id="984" name="Shape 3">
          <a:extLst>
            <a:ext uri="{FF2B5EF4-FFF2-40B4-BE49-F238E27FC236}">
              <a16:creationId xmlns:a16="http://schemas.microsoft.com/office/drawing/2014/main" id="{00000000-0008-0000-0200-0000D8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166</xdr:row>
      <xdr:rowOff>0</xdr:rowOff>
    </xdr:from>
    <xdr:ext cx="47625" cy="285750"/>
    <xdr:sp macro="" textlink="">
      <xdr:nvSpPr>
        <xdr:cNvPr id="985" name="Shape 3">
          <a:extLst>
            <a:ext uri="{FF2B5EF4-FFF2-40B4-BE49-F238E27FC236}">
              <a16:creationId xmlns:a16="http://schemas.microsoft.com/office/drawing/2014/main" id="{00000000-0008-0000-0200-0000D9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166</xdr:row>
      <xdr:rowOff>0</xdr:rowOff>
    </xdr:from>
    <xdr:ext cx="47625" cy="285750"/>
    <xdr:sp macro="" textlink="">
      <xdr:nvSpPr>
        <xdr:cNvPr id="986" name="Shape 3">
          <a:extLst>
            <a:ext uri="{FF2B5EF4-FFF2-40B4-BE49-F238E27FC236}">
              <a16:creationId xmlns:a16="http://schemas.microsoft.com/office/drawing/2014/main" id="{00000000-0008-0000-0200-0000DA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166</xdr:row>
      <xdr:rowOff>0</xdr:rowOff>
    </xdr:from>
    <xdr:ext cx="47625" cy="285750"/>
    <xdr:sp macro="" textlink="">
      <xdr:nvSpPr>
        <xdr:cNvPr id="987" name="Shape 3">
          <a:extLst>
            <a:ext uri="{FF2B5EF4-FFF2-40B4-BE49-F238E27FC236}">
              <a16:creationId xmlns:a16="http://schemas.microsoft.com/office/drawing/2014/main" id="{00000000-0008-0000-0200-0000DB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166</xdr:row>
      <xdr:rowOff>0</xdr:rowOff>
    </xdr:from>
    <xdr:ext cx="47625" cy="285750"/>
    <xdr:sp macro="" textlink="">
      <xdr:nvSpPr>
        <xdr:cNvPr id="988" name="Shape 3">
          <a:extLst>
            <a:ext uri="{FF2B5EF4-FFF2-40B4-BE49-F238E27FC236}">
              <a16:creationId xmlns:a16="http://schemas.microsoft.com/office/drawing/2014/main" id="{00000000-0008-0000-0200-0000DC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166</xdr:row>
      <xdr:rowOff>0</xdr:rowOff>
    </xdr:from>
    <xdr:ext cx="47625" cy="285750"/>
    <xdr:sp macro="" textlink="">
      <xdr:nvSpPr>
        <xdr:cNvPr id="989" name="Shape 3">
          <a:extLst>
            <a:ext uri="{FF2B5EF4-FFF2-40B4-BE49-F238E27FC236}">
              <a16:creationId xmlns:a16="http://schemas.microsoft.com/office/drawing/2014/main" id="{00000000-0008-0000-0200-0000DD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166</xdr:row>
      <xdr:rowOff>0</xdr:rowOff>
    </xdr:from>
    <xdr:ext cx="47625" cy="285750"/>
    <xdr:sp macro="" textlink="">
      <xdr:nvSpPr>
        <xdr:cNvPr id="990" name="Shape 3">
          <a:extLst>
            <a:ext uri="{FF2B5EF4-FFF2-40B4-BE49-F238E27FC236}">
              <a16:creationId xmlns:a16="http://schemas.microsoft.com/office/drawing/2014/main" id="{00000000-0008-0000-0200-0000DE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166</xdr:row>
      <xdr:rowOff>0</xdr:rowOff>
    </xdr:from>
    <xdr:ext cx="47625" cy="285750"/>
    <xdr:sp macro="" textlink="">
      <xdr:nvSpPr>
        <xdr:cNvPr id="991" name="Shape 3">
          <a:extLst>
            <a:ext uri="{FF2B5EF4-FFF2-40B4-BE49-F238E27FC236}">
              <a16:creationId xmlns:a16="http://schemas.microsoft.com/office/drawing/2014/main" id="{00000000-0008-0000-0200-0000DF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166</xdr:row>
      <xdr:rowOff>0</xdr:rowOff>
    </xdr:from>
    <xdr:ext cx="47625" cy="285750"/>
    <xdr:sp macro="" textlink="">
      <xdr:nvSpPr>
        <xdr:cNvPr id="992" name="Shape 3">
          <a:extLst>
            <a:ext uri="{FF2B5EF4-FFF2-40B4-BE49-F238E27FC236}">
              <a16:creationId xmlns:a16="http://schemas.microsoft.com/office/drawing/2014/main" id="{00000000-0008-0000-0200-0000E0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166</xdr:row>
      <xdr:rowOff>0</xdr:rowOff>
    </xdr:from>
    <xdr:ext cx="47625" cy="285750"/>
    <xdr:sp macro="" textlink="">
      <xdr:nvSpPr>
        <xdr:cNvPr id="993" name="Shape 3">
          <a:extLst>
            <a:ext uri="{FF2B5EF4-FFF2-40B4-BE49-F238E27FC236}">
              <a16:creationId xmlns:a16="http://schemas.microsoft.com/office/drawing/2014/main" id="{00000000-0008-0000-0200-0000E1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166</xdr:row>
      <xdr:rowOff>0</xdr:rowOff>
    </xdr:from>
    <xdr:ext cx="47625" cy="285750"/>
    <xdr:sp macro="" textlink="">
      <xdr:nvSpPr>
        <xdr:cNvPr id="994" name="Shape 3">
          <a:extLst>
            <a:ext uri="{FF2B5EF4-FFF2-40B4-BE49-F238E27FC236}">
              <a16:creationId xmlns:a16="http://schemas.microsoft.com/office/drawing/2014/main" id="{00000000-0008-0000-0200-0000E2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166</xdr:row>
      <xdr:rowOff>0</xdr:rowOff>
    </xdr:from>
    <xdr:ext cx="47625" cy="285750"/>
    <xdr:sp macro="" textlink="">
      <xdr:nvSpPr>
        <xdr:cNvPr id="995" name="Shape 3">
          <a:extLst>
            <a:ext uri="{FF2B5EF4-FFF2-40B4-BE49-F238E27FC236}">
              <a16:creationId xmlns:a16="http://schemas.microsoft.com/office/drawing/2014/main" id="{00000000-0008-0000-0200-0000E3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166</xdr:row>
      <xdr:rowOff>0</xdr:rowOff>
    </xdr:from>
    <xdr:ext cx="47625" cy="285750"/>
    <xdr:sp macro="" textlink="">
      <xdr:nvSpPr>
        <xdr:cNvPr id="996" name="Shape 3">
          <a:extLst>
            <a:ext uri="{FF2B5EF4-FFF2-40B4-BE49-F238E27FC236}">
              <a16:creationId xmlns:a16="http://schemas.microsoft.com/office/drawing/2014/main" id="{00000000-0008-0000-0200-0000E4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166</xdr:row>
      <xdr:rowOff>0</xdr:rowOff>
    </xdr:from>
    <xdr:ext cx="47625" cy="285750"/>
    <xdr:sp macro="" textlink="">
      <xdr:nvSpPr>
        <xdr:cNvPr id="997" name="Shape 3">
          <a:extLst>
            <a:ext uri="{FF2B5EF4-FFF2-40B4-BE49-F238E27FC236}">
              <a16:creationId xmlns:a16="http://schemas.microsoft.com/office/drawing/2014/main" id="{00000000-0008-0000-0200-0000E5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166</xdr:row>
      <xdr:rowOff>0</xdr:rowOff>
    </xdr:from>
    <xdr:ext cx="47625" cy="285750"/>
    <xdr:sp macro="" textlink="">
      <xdr:nvSpPr>
        <xdr:cNvPr id="998" name="Shape 3">
          <a:extLst>
            <a:ext uri="{FF2B5EF4-FFF2-40B4-BE49-F238E27FC236}">
              <a16:creationId xmlns:a16="http://schemas.microsoft.com/office/drawing/2014/main" id="{00000000-0008-0000-0200-0000E6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166</xdr:row>
      <xdr:rowOff>0</xdr:rowOff>
    </xdr:from>
    <xdr:ext cx="47625" cy="285750"/>
    <xdr:sp macro="" textlink="">
      <xdr:nvSpPr>
        <xdr:cNvPr id="999" name="Shape 3">
          <a:extLst>
            <a:ext uri="{FF2B5EF4-FFF2-40B4-BE49-F238E27FC236}">
              <a16:creationId xmlns:a16="http://schemas.microsoft.com/office/drawing/2014/main" id="{00000000-0008-0000-0200-0000E7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166</xdr:row>
      <xdr:rowOff>0</xdr:rowOff>
    </xdr:from>
    <xdr:ext cx="47625" cy="285750"/>
    <xdr:sp macro="" textlink="">
      <xdr:nvSpPr>
        <xdr:cNvPr id="1000" name="Shape 3">
          <a:extLst>
            <a:ext uri="{FF2B5EF4-FFF2-40B4-BE49-F238E27FC236}">
              <a16:creationId xmlns:a16="http://schemas.microsoft.com/office/drawing/2014/main" id="{00000000-0008-0000-0200-0000E8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166</xdr:row>
      <xdr:rowOff>0</xdr:rowOff>
    </xdr:from>
    <xdr:ext cx="47625" cy="285750"/>
    <xdr:sp macro="" textlink="">
      <xdr:nvSpPr>
        <xdr:cNvPr id="1001" name="Shape 3">
          <a:extLst>
            <a:ext uri="{FF2B5EF4-FFF2-40B4-BE49-F238E27FC236}">
              <a16:creationId xmlns:a16="http://schemas.microsoft.com/office/drawing/2014/main" id="{00000000-0008-0000-0200-0000E9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166</xdr:row>
      <xdr:rowOff>0</xdr:rowOff>
    </xdr:from>
    <xdr:ext cx="47625" cy="285750"/>
    <xdr:sp macro="" textlink="">
      <xdr:nvSpPr>
        <xdr:cNvPr id="1002" name="Shape 3">
          <a:extLst>
            <a:ext uri="{FF2B5EF4-FFF2-40B4-BE49-F238E27FC236}">
              <a16:creationId xmlns:a16="http://schemas.microsoft.com/office/drawing/2014/main" id="{00000000-0008-0000-0200-0000EA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166</xdr:row>
      <xdr:rowOff>0</xdr:rowOff>
    </xdr:from>
    <xdr:ext cx="47625" cy="285750"/>
    <xdr:sp macro="" textlink="">
      <xdr:nvSpPr>
        <xdr:cNvPr id="1003" name="Shape 3">
          <a:extLst>
            <a:ext uri="{FF2B5EF4-FFF2-40B4-BE49-F238E27FC236}">
              <a16:creationId xmlns:a16="http://schemas.microsoft.com/office/drawing/2014/main" id="{00000000-0008-0000-0200-0000EB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166</xdr:row>
      <xdr:rowOff>0</xdr:rowOff>
    </xdr:from>
    <xdr:ext cx="47625" cy="285750"/>
    <xdr:sp macro="" textlink="">
      <xdr:nvSpPr>
        <xdr:cNvPr id="1004" name="Shape 3">
          <a:extLst>
            <a:ext uri="{FF2B5EF4-FFF2-40B4-BE49-F238E27FC236}">
              <a16:creationId xmlns:a16="http://schemas.microsoft.com/office/drawing/2014/main" id="{00000000-0008-0000-0200-0000EC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166</xdr:row>
      <xdr:rowOff>0</xdr:rowOff>
    </xdr:from>
    <xdr:ext cx="47625" cy="285750"/>
    <xdr:sp macro="" textlink="">
      <xdr:nvSpPr>
        <xdr:cNvPr id="1005" name="Shape 3">
          <a:extLst>
            <a:ext uri="{FF2B5EF4-FFF2-40B4-BE49-F238E27FC236}">
              <a16:creationId xmlns:a16="http://schemas.microsoft.com/office/drawing/2014/main" id="{00000000-0008-0000-0200-0000ED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166</xdr:row>
      <xdr:rowOff>0</xdr:rowOff>
    </xdr:from>
    <xdr:ext cx="47625" cy="285750"/>
    <xdr:sp macro="" textlink="">
      <xdr:nvSpPr>
        <xdr:cNvPr id="1006" name="Shape 3">
          <a:extLst>
            <a:ext uri="{FF2B5EF4-FFF2-40B4-BE49-F238E27FC236}">
              <a16:creationId xmlns:a16="http://schemas.microsoft.com/office/drawing/2014/main" id="{00000000-0008-0000-0200-0000EE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166</xdr:row>
      <xdr:rowOff>0</xdr:rowOff>
    </xdr:from>
    <xdr:ext cx="47625" cy="285750"/>
    <xdr:sp macro="" textlink="">
      <xdr:nvSpPr>
        <xdr:cNvPr id="1007" name="Shape 3">
          <a:extLst>
            <a:ext uri="{FF2B5EF4-FFF2-40B4-BE49-F238E27FC236}">
              <a16:creationId xmlns:a16="http://schemas.microsoft.com/office/drawing/2014/main" id="{00000000-0008-0000-0200-0000EF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166</xdr:row>
      <xdr:rowOff>0</xdr:rowOff>
    </xdr:from>
    <xdr:ext cx="47625" cy="285750"/>
    <xdr:sp macro="" textlink="">
      <xdr:nvSpPr>
        <xdr:cNvPr id="1008" name="Shape 3">
          <a:extLst>
            <a:ext uri="{FF2B5EF4-FFF2-40B4-BE49-F238E27FC236}">
              <a16:creationId xmlns:a16="http://schemas.microsoft.com/office/drawing/2014/main" id="{00000000-0008-0000-0200-0000F0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166</xdr:row>
      <xdr:rowOff>0</xdr:rowOff>
    </xdr:from>
    <xdr:ext cx="47625" cy="285750"/>
    <xdr:sp macro="" textlink="">
      <xdr:nvSpPr>
        <xdr:cNvPr id="1009" name="Shape 3">
          <a:extLst>
            <a:ext uri="{FF2B5EF4-FFF2-40B4-BE49-F238E27FC236}">
              <a16:creationId xmlns:a16="http://schemas.microsoft.com/office/drawing/2014/main" id="{00000000-0008-0000-0200-0000F1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166</xdr:row>
      <xdr:rowOff>0</xdr:rowOff>
    </xdr:from>
    <xdr:ext cx="47625" cy="285750"/>
    <xdr:sp macro="" textlink="">
      <xdr:nvSpPr>
        <xdr:cNvPr id="1010" name="Shape 3">
          <a:extLst>
            <a:ext uri="{FF2B5EF4-FFF2-40B4-BE49-F238E27FC236}">
              <a16:creationId xmlns:a16="http://schemas.microsoft.com/office/drawing/2014/main" id="{00000000-0008-0000-0200-0000F2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166</xdr:row>
      <xdr:rowOff>0</xdr:rowOff>
    </xdr:from>
    <xdr:ext cx="47625" cy="285750"/>
    <xdr:sp macro="" textlink="">
      <xdr:nvSpPr>
        <xdr:cNvPr id="1011" name="Shape 3">
          <a:extLst>
            <a:ext uri="{FF2B5EF4-FFF2-40B4-BE49-F238E27FC236}">
              <a16:creationId xmlns:a16="http://schemas.microsoft.com/office/drawing/2014/main" id="{00000000-0008-0000-0200-0000F3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166</xdr:row>
      <xdr:rowOff>0</xdr:rowOff>
    </xdr:from>
    <xdr:ext cx="47625" cy="285750"/>
    <xdr:sp macro="" textlink="">
      <xdr:nvSpPr>
        <xdr:cNvPr id="1012" name="Shape 3">
          <a:extLst>
            <a:ext uri="{FF2B5EF4-FFF2-40B4-BE49-F238E27FC236}">
              <a16:creationId xmlns:a16="http://schemas.microsoft.com/office/drawing/2014/main" id="{00000000-0008-0000-0200-0000F4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166</xdr:row>
      <xdr:rowOff>0</xdr:rowOff>
    </xdr:from>
    <xdr:ext cx="47625" cy="285750"/>
    <xdr:sp macro="" textlink="">
      <xdr:nvSpPr>
        <xdr:cNvPr id="1013" name="Shape 3">
          <a:extLst>
            <a:ext uri="{FF2B5EF4-FFF2-40B4-BE49-F238E27FC236}">
              <a16:creationId xmlns:a16="http://schemas.microsoft.com/office/drawing/2014/main" id="{00000000-0008-0000-0200-0000F5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166</xdr:row>
      <xdr:rowOff>0</xdr:rowOff>
    </xdr:from>
    <xdr:ext cx="47625" cy="285750"/>
    <xdr:sp macro="" textlink="">
      <xdr:nvSpPr>
        <xdr:cNvPr id="1014" name="Shape 3">
          <a:extLst>
            <a:ext uri="{FF2B5EF4-FFF2-40B4-BE49-F238E27FC236}">
              <a16:creationId xmlns:a16="http://schemas.microsoft.com/office/drawing/2014/main" id="{00000000-0008-0000-0200-0000F6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162</xdr:row>
      <xdr:rowOff>133350</xdr:rowOff>
    </xdr:from>
    <xdr:ext cx="47625" cy="285750"/>
    <xdr:sp macro="" textlink="">
      <xdr:nvSpPr>
        <xdr:cNvPr id="1015" name="Shape 3">
          <a:extLst>
            <a:ext uri="{FF2B5EF4-FFF2-40B4-BE49-F238E27FC236}">
              <a16:creationId xmlns:a16="http://schemas.microsoft.com/office/drawing/2014/main" id="{00000000-0008-0000-0200-0000F7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162</xdr:row>
      <xdr:rowOff>133350</xdr:rowOff>
    </xdr:from>
    <xdr:ext cx="47625" cy="285750"/>
    <xdr:sp macro="" textlink="">
      <xdr:nvSpPr>
        <xdr:cNvPr id="1016" name="Shape 3">
          <a:extLst>
            <a:ext uri="{FF2B5EF4-FFF2-40B4-BE49-F238E27FC236}">
              <a16:creationId xmlns:a16="http://schemas.microsoft.com/office/drawing/2014/main" id="{00000000-0008-0000-0200-0000F8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162</xdr:row>
      <xdr:rowOff>133350</xdr:rowOff>
    </xdr:from>
    <xdr:ext cx="47625" cy="285750"/>
    <xdr:sp macro="" textlink="">
      <xdr:nvSpPr>
        <xdr:cNvPr id="1017" name="Shape 3">
          <a:extLst>
            <a:ext uri="{FF2B5EF4-FFF2-40B4-BE49-F238E27FC236}">
              <a16:creationId xmlns:a16="http://schemas.microsoft.com/office/drawing/2014/main" id="{00000000-0008-0000-0200-0000F9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162</xdr:row>
      <xdr:rowOff>133350</xdr:rowOff>
    </xdr:from>
    <xdr:ext cx="47625" cy="285750"/>
    <xdr:sp macro="" textlink="">
      <xdr:nvSpPr>
        <xdr:cNvPr id="1018" name="Shape 3">
          <a:extLst>
            <a:ext uri="{FF2B5EF4-FFF2-40B4-BE49-F238E27FC236}">
              <a16:creationId xmlns:a16="http://schemas.microsoft.com/office/drawing/2014/main" id="{00000000-0008-0000-0200-0000FA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162</xdr:row>
      <xdr:rowOff>133350</xdr:rowOff>
    </xdr:from>
    <xdr:ext cx="47625" cy="285750"/>
    <xdr:sp macro="" textlink="">
      <xdr:nvSpPr>
        <xdr:cNvPr id="1019" name="Shape 3">
          <a:extLst>
            <a:ext uri="{FF2B5EF4-FFF2-40B4-BE49-F238E27FC236}">
              <a16:creationId xmlns:a16="http://schemas.microsoft.com/office/drawing/2014/main" id="{00000000-0008-0000-0200-0000FB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162</xdr:row>
      <xdr:rowOff>133350</xdr:rowOff>
    </xdr:from>
    <xdr:ext cx="47625" cy="285750"/>
    <xdr:sp macro="" textlink="">
      <xdr:nvSpPr>
        <xdr:cNvPr id="1020" name="Shape 3">
          <a:extLst>
            <a:ext uri="{FF2B5EF4-FFF2-40B4-BE49-F238E27FC236}">
              <a16:creationId xmlns:a16="http://schemas.microsoft.com/office/drawing/2014/main" id="{00000000-0008-0000-0200-0000FC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162</xdr:row>
      <xdr:rowOff>133350</xdr:rowOff>
    </xdr:from>
    <xdr:ext cx="47625" cy="285750"/>
    <xdr:sp macro="" textlink="">
      <xdr:nvSpPr>
        <xdr:cNvPr id="1021" name="Shape 3">
          <a:extLst>
            <a:ext uri="{FF2B5EF4-FFF2-40B4-BE49-F238E27FC236}">
              <a16:creationId xmlns:a16="http://schemas.microsoft.com/office/drawing/2014/main" id="{00000000-0008-0000-0200-0000FD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162</xdr:row>
      <xdr:rowOff>133350</xdr:rowOff>
    </xdr:from>
    <xdr:ext cx="47625" cy="285750"/>
    <xdr:sp macro="" textlink="">
      <xdr:nvSpPr>
        <xdr:cNvPr id="1022" name="Shape 3">
          <a:extLst>
            <a:ext uri="{FF2B5EF4-FFF2-40B4-BE49-F238E27FC236}">
              <a16:creationId xmlns:a16="http://schemas.microsoft.com/office/drawing/2014/main" id="{00000000-0008-0000-0200-0000FE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161</xdr:row>
      <xdr:rowOff>0</xdr:rowOff>
    </xdr:from>
    <xdr:ext cx="47625" cy="285750"/>
    <xdr:sp macro="" textlink="">
      <xdr:nvSpPr>
        <xdr:cNvPr id="1023" name="Shape 3">
          <a:extLst>
            <a:ext uri="{FF2B5EF4-FFF2-40B4-BE49-F238E27FC236}">
              <a16:creationId xmlns:a16="http://schemas.microsoft.com/office/drawing/2014/main" id="{00000000-0008-0000-0200-0000FF03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161</xdr:row>
      <xdr:rowOff>0</xdr:rowOff>
    </xdr:from>
    <xdr:ext cx="47625" cy="285750"/>
    <xdr:sp macro="" textlink="">
      <xdr:nvSpPr>
        <xdr:cNvPr id="1024" name="Shape 3">
          <a:extLst>
            <a:ext uri="{FF2B5EF4-FFF2-40B4-BE49-F238E27FC236}">
              <a16:creationId xmlns:a16="http://schemas.microsoft.com/office/drawing/2014/main" id="{00000000-0008-0000-0200-000000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161</xdr:row>
      <xdr:rowOff>0</xdr:rowOff>
    </xdr:from>
    <xdr:ext cx="47625" cy="285750"/>
    <xdr:sp macro="" textlink="">
      <xdr:nvSpPr>
        <xdr:cNvPr id="1025" name="Shape 3">
          <a:extLst>
            <a:ext uri="{FF2B5EF4-FFF2-40B4-BE49-F238E27FC236}">
              <a16:creationId xmlns:a16="http://schemas.microsoft.com/office/drawing/2014/main" id="{00000000-0008-0000-0200-000001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161</xdr:row>
      <xdr:rowOff>0</xdr:rowOff>
    </xdr:from>
    <xdr:ext cx="47625" cy="285750"/>
    <xdr:sp macro="" textlink="">
      <xdr:nvSpPr>
        <xdr:cNvPr id="1026" name="Shape 3">
          <a:extLst>
            <a:ext uri="{FF2B5EF4-FFF2-40B4-BE49-F238E27FC236}">
              <a16:creationId xmlns:a16="http://schemas.microsoft.com/office/drawing/2014/main" id="{00000000-0008-0000-0200-000002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161</xdr:row>
      <xdr:rowOff>0</xdr:rowOff>
    </xdr:from>
    <xdr:ext cx="47625" cy="285750"/>
    <xdr:sp macro="" textlink="">
      <xdr:nvSpPr>
        <xdr:cNvPr id="1027" name="Shape 3">
          <a:extLst>
            <a:ext uri="{FF2B5EF4-FFF2-40B4-BE49-F238E27FC236}">
              <a16:creationId xmlns:a16="http://schemas.microsoft.com/office/drawing/2014/main" id="{00000000-0008-0000-0200-000003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161</xdr:row>
      <xdr:rowOff>0</xdr:rowOff>
    </xdr:from>
    <xdr:ext cx="47625" cy="285750"/>
    <xdr:sp macro="" textlink="">
      <xdr:nvSpPr>
        <xdr:cNvPr id="1028" name="Shape 3">
          <a:extLst>
            <a:ext uri="{FF2B5EF4-FFF2-40B4-BE49-F238E27FC236}">
              <a16:creationId xmlns:a16="http://schemas.microsoft.com/office/drawing/2014/main" id="{00000000-0008-0000-0200-000004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161</xdr:row>
      <xdr:rowOff>0</xdr:rowOff>
    </xdr:from>
    <xdr:ext cx="47625" cy="285750"/>
    <xdr:sp macro="" textlink="">
      <xdr:nvSpPr>
        <xdr:cNvPr id="1029" name="Shape 3">
          <a:extLst>
            <a:ext uri="{FF2B5EF4-FFF2-40B4-BE49-F238E27FC236}">
              <a16:creationId xmlns:a16="http://schemas.microsoft.com/office/drawing/2014/main" id="{00000000-0008-0000-0200-000005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161</xdr:row>
      <xdr:rowOff>0</xdr:rowOff>
    </xdr:from>
    <xdr:ext cx="47625" cy="285750"/>
    <xdr:sp macro="" textlink="">
      <xdr:nvSpPr>
        <xdr:cNvPr id="1030" name="Shape 3">
          <a:extLst>
            <a:ext uri="{FF2B5EF4-FFF2-40B4-BE49-F238E27FC236}">
              <a16:creationId xmlns:a16="http://schemas.microsoft.com/office/drawing/2014/main" id="{00000000-0008-0000-0200-000006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161</xdr:row>
      <xdr:rowOff>0</xdr:rowOff>
    </xdr:from>
    <xdr:ext cx="47625" cy="285750"/>
    <xdr:sp macro="" textlink="">
      <xdr:nvSpPr>
        <xdr:cNvPr id="1031" name="Shape 3">
          <a:extLst>
            <a:ext uri="{FF2B5EF4-FFF2-40B4-BE49-F238E27FC236}">
              <a16:creationId xmlns:a16="http://schemas.microsoft.com/office/drawing/2014/main" id="{00000000-0008-0000-0200-000007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161</xdr:row>
      <xdr:rowOff>0</xdr:rowOff>
    </xdr:from>
    <xdr:ext cx="47625" cy="285750"/>
    <xdr:sp macro="" textlink="">
      <xdr:nvSpPr>
        <xdr:cNvPr id="1032" name="Shape 3">
          <a:extLst>
            <a:ext uri="{FF2B5EF4-FFF2-40B4-BE49-F238E27FC236}">
              <a16:creationId xmlns:a16="http://schemas.microsoft.com/office/drawing/2014/main" id="{00000000-0008-0000-0200-000008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161</xdr:row>
      <xdr:rowOff>0</xdr:rowOff>
    </xdr:from>
    <xdr:ext cx="47625" cy="285750"/>
    <xdr:sp macro="" textlink="">
      <xdr:nvSpPr>
        <xdr:cNvPr id="1033" name="Shape 3">
          <a:extLst>
            <a:ext uri="{FF2B5EF4-FFF2-40B4-BE49-F238E27FC236}">
              <a16:creationId xmlns:a16="http://schemas.microsoft.com/office/drawing/2014/main" id="{00000000-0008-0000-0200-000009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161</xdr:row>
      <xdr:rowOff>0</xdr:rowOff>
    </xdr:from>
    <xdr:ext cx="47625" cy="285750"/>
    <xdr:sp macro="" textlink="">
      <xdr:nvSpPr>
        <xdr:cNvPr id="1034" name="Shape 3">
          <a:extLst>
            <a:ext uri="{FF2B5EF4-FFF2-40B4-BE49-F238E27FC236}">
              <a16:creationId xmlns:a16="http://schemas.microsoft.com/office/drawing/2014/main" id="{00000000-0008-0000-0200-00000A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161</xdr:row>
      <xdr:rowOff>0</xdr:rowOff>
    </xdr:from>
    <xdr:ext cx="47625" cy="285750"/>
    <xdr:sp macro="" textlink="">
      <xdr:nvSpPr>
        <xdr:cNvPr id="1035" name="Shape 3">
          <a:extLst>
            <a:ext uri="{FF2B5EF4-FFF2-40B4-BE49-F238E27FC236}">
              <a16:creationId xmlns:a16="http://schemas.microsoft.com/office/drawing/2014/main" id="{00000000-0008-0000-0200-00000B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161</xdr:row>
      <xdr:rowOff>0</xdr:rowOff>
    </xdr:from>
    <xdr:ext cx="47625" cy="285750"/>
    <xdr:sp macro="" textlink="">
      <xdr:nvSpPr>
        <xdr:cNvPr id="1036" name="Shape 3">
          <a:extLst>
            <a:ext uri="{FF2B5EF4-FFF2-40B4-BE49-F238E27FC236}">
              <a16:creationId xmlns:a16="http://schemas.microsoft.com/office/drawing/2014/main" id="{00000000-0008-0000-0200-00000C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161</xdr:row>
      <xdr:rowOff>0</xdr:rowOff>
    </xdr:from>
    <xdr:ext cx="47625" cy="285750"/>
    <xdr:sp macro="" textlink="">
      <xdr:nvSpPr>
        <xdr:cNvPr id="1037" name="Shape 3">
          <a:extLst>
            <a:ext uri="{FF2B5EF4-FFF2-40B4-BE49-F238E27FC236}">
              <a16:creationId xmlns:a16="http://schemas.microsoft.com/office/drawing/2014/main" id="{00000000-0008-0000-0200-00000D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161</xdr:row>
      <xdr:rowOff>0</xdr:rowOff>
    </xdr:from>
    <xdr:ext cx="47625" cy="285750"/>
    <xdr:sp macro="" textlink="">
      <xdr:nvSpPr>
        <xdr:cNvPr id="1038" name="Shape 3">
          <a:extLst>
            <a:ext uri="{FF2B5EF4-FFF2-40B4-BE49-F238E27FC236}">
              <a16:creationId xmlns:a16="http://schemas.microsoft.com/office/drawing/2014/main" id="{00000000-0008-0000-0200-00000E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161</xdr:row>
      <xdr:rowOff>0</xdr:rowOff>
    </xdr:from>
    <xdr:ext cx="47625" cy="285750"/>
    <xdr:sp macro="" textlink="">
      <xdr:nvSpPr>
        <xdr:cNvPr id="1039" name="Shape 3">
          <a:extLst>
            <a:ext uri="{FF2B5EF4-FFF2-40B4-BE49-F238E27FC236}">
              <a16:creationId xmlns:a16="http://schemas.microsoft.com/office/drawing/2014/main" id="{00000000-0008-0000-0200-00000F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161</xdr:row>
      <xdr:rowOff>0</xdr:rowOff>
    </xdr:from>
    <xdr:ext cx="47625" cy="285750"/>
    <xdr:sp macro="" textlink="">
      <xdr:nvSpPr>
        <xdr:cNvPr id="1040" name="Shape 3">
          <a:extLst>
            <a:ext uri="{FF2B5EF4-FFF2-40B4-BE49-F238E27FC236}">
              <a16:creationId xmlns:a16="http://schemas.microsoft.com/office/drawing/2014/main" id="{00000000-0008-0000-0200-000010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161</xdr:row>
      <xdr:rowOff>0</xdr:rowOff>
    </xdr:from>
    <xdr:ext cx="47625" cy="285750"/>
    <xdr:sp macro="" textlink="">
      <xdr:nvSpPr>
        <xdr:cNvPr id="1041" name="Shape 3">
          <a:extLst>
            <a:ext uri="{FF2B5EF4-FFF2-40B4-BE49-F238E27FC236}">
              <a16:creationId xmlns:a16="http://schemas.microsoft.com/office/drawing/2014/main" id="{00000000-0008-0000-0200-000011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161</xdr:row>
      <xdr:rowOff>0</xdr:rowOff>
    </xdr:from>
    <xdr:ext cx="47625" cy="285750"/>
    <xdr:sp macro="" textlink="">
      <xdr:nvSpPr>
        <xdr:cNvPr id="1042" name="Shape 3">
          <a:extLst>
            <a:ext uri="{FF2B5EF4-FFF2-40B4-BE49-F238E27FC236}">
              <a16:creationId xmlns:a16="http://schemas.microsoft.com/office/drawing/2014/main" id="{00000000-0008-0000-0200-000012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161</xdr:row>
      <xdr:rowOff>0</xdr:rowOff>
    </xdr:from>
    <xdr:ext cx="47625" cy="285750"/>
    <xdr:sp macro="" textlink="">
      <xdr:nvSpPr>
        <xdr:cNvPr id="1043" name="Shape 3">
          <a:extLst>
            <a:ext uri="{FF2B5EF4-FFF2-40B4-BE49-F238E27FC236}">
              <a16:creationId xmlns:a16="http://schemas.microsoft.com/office/drawing/2014/main" id="{00000000-0008-0000-0200-000013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161</xdr:row>
      <xdr:rowOff>0</xdr:rowOff>
    </xdr:from>
    <xdr:ext cx="47625" cy="285750"/>
    <xdr:sp macro="" textlink="">
      <xdr:nvSpPr>
        <xdr:cNvPr id="1044" name="Shape 3">
          <a:extLst>
            <a:ext uri="{FF2B5EF4-FFF2-40B4-BE49-F238E27FC236}">
              <a16:creationId xmlns:a16="http://schemas.microsoft.com/office/drawing/2014/main" id="{00000000-0008-0000-0200-000014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161</xdr:row>
      <xdr:rowOff>0</xdr:rowOff>
    </xdr:from>
    <xdr:ext cx="47625" cy="285750"/>
    <xdr:sp macro="" textlink="">
      <xdr:nvSpPr>
        <xdr:cNvPr id="1045" name="Shape 3">
          <a:extLst>
            <a:ext uri="{FF2B5EF4-FFF2-40B4-BE49-F238E27FC236}">
              <a16:creationId xmlns:a16="http://schemas.microsoft.com/office/drawing/2014/main" id="{00000000-0008-0000-0200-000015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161</xdr:row>
      <xdr:rowOff>0</xdr:rowOff>
    </xdr:from>
    <xdr:ext cx="47625" cy="285750"/>
    <xdr:sp macro="" textlink="">
      <xdr:nvSpPr>
        <xdr:cNvPr id="1046" name="Shape 3">
          <a:extLst>
            <a:ext uri="{FF2B5EF4-FFF2-40B4-BE49-F238E27FC236}">
              <a16:creationId xmlns:a16="http://schemas.microsoft.com/office/drawing/2014/main" id="{00000000-0008-0000-0200-000016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161</xdr:row>
      <xdr:rowOff>0</xdr:rowOff>
    </xdr:from>
    <xdr:ext cx="47625" cy="285750"/>
    <xdr:sp macro="" textlink="">
      <xdr:nvSpPr>
        <xdr:cNvPr id="1047" name="Shape 3">
          <a:extLst>
            <a:ext uri="{FF2B5EF4-FFF2-40B4-BE49-F238E27FC236}">
              <a16:creationId xmlns:a16="http://schemas.microsoft.com/office/drawing/2014/main" id="{00000000-0008-0000-0200-000017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161</xdr:row>
      <xdr:rowOff>0</xdr:rowOff>
    </xdr:from>
    <xdr:ext cx="47625" cy="285750"/>
    <xdr:sp macro="" textlink="">
      <xdr:nvSpPr>
        <xdr:cNvPr id="1048" name="Shape 3">
          <a:extLst>
            <a:ext uri="{FF2B5EF4-FFF2-40B4-BE49-F238E27FC236}">
              <a16:creationId xmlns:a16="http://schemas.microsoft.com/office/drawing/2014/main" id="{00000000-0008-0000-0200-000018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161</xdr:row>
      <xdr:rowOff>0</xdr:rowOff>
    </xdr:from>
    <xdr:ext cx="47625" cy="285750"/>
    <xdr:sp macro="" textlink="">
      <xdr:nvSpPr>
        <xdr:cNvPr id="1049" name="Shape 3">
          <a:extLst>
            <a:ext uri="{FF2B5EF4-FFF2-40B4-BE49-F238E27FC236}">
              <a16:creationId xmlns:a16="http://schemas.microsoft.com/office/drawing/2014/main" id="{00000000-0008-0000-0200-000019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161</xdr:row>
      <xdr:rowOff>0</xdr:rowOff>
    </xdr:from>
    <xdr:ext cx="47625" cy="285750"/>
    <xdr:sp macro="" textlink="">
      <xdr:nvSpPr>
        <xdr:cNvPr id="1050" name="Shape 3">
          <a:extLst>
            <a:ext uri="{FF2B5EF4-FFF2-40B4-BE49-F238E27FC236}">
              <a16:creationId xmlns:a16="http://schemas.microsoft.com/office/drawing/2014/main" id="{00000000-0008-0000-0200-00001A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161</xdr:row>
      <xdr:rowOff>0</xdr:rowOff>
    </xdr:from>
    <xdr:ext cx="47625" cy="285750"/>
    <xdr:sp macro="" textlink="">
      <xdr:nvSpPr>
        <xdr:cNvPr id="1051" name="Shape 3">
          <a:extLst>
            <a:ext uri="{FF2B5EF4-FFF2-40B4-BE49-F238E27FC236}">
              <a16:creationId xmlns:a16="http://schemas.microsoft.com/office/drawing/2014/main" id="{00000000-0008-0000-0200-00001B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161</xdr:row>
      <xdr:rowOff>0</xdr:rowOff>
    </xdr:from>
    <xdr:ext cx="47625" cy="285750"/>
    <xdr:sp macro="" textlink="">
      <xdr:nvSpPr>
        <xdr:cNvPr id="1052" name="Shape 3">
          <a:extLst>
            <a:ext uri="{FF2B5EF4-FFF2-40B4-BE49-F238E27FC236}">
              <a16:creationId xmlns:a16="http://schemas.microsoft.com/office/drawing/2014/main" id="{00000000-0008-0000-0200-00001C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161</xdr:row>
      <xdr:rowOff>0</xdr:rowOff>
    </xdr:from>
    <xdr:ext cx="47625" cy="285750"/>
    <xdr:sp macro="" textlink="">
      <xdr:nvSpPr>
        <xdr:cNvPr id="1053" name="Shape 3">
          <a:extLst>
            <a:ext uri="{FF2B5EF4-FFF2-40B4-BE49-F238E27FC236}">
              <a16:creationId xmlns:a16="http://schemas.microsoft.com/office/drawing/2014/main" id="{00000000-0008-0000-0200-00001D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161</xdr:row>
      <xdr:rowOff>0</xdr:rowOff>
    </xdr:from>
    <xdr:ext cx="47625" cy="285750"/>
    <xdr:sp macro="" textlink="">
      <xdr:nvSpPr>
        <xdr:cNvPr id="1054" name="Shape 3">
          <a:extLst>
            <a:ext uri="{FF2B5EF4-FFF2-40B4-BE49-F238E27FC236}">
              <a16:creationId xmlns:a16="http://schemas.microsoft.com/office/drawing/2014/main" id="{00000000-0008-0000-0200-00001E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</xdr:row>
      <xdr:rowOff>0</xdr:rowOff>
    </xdr:from>
    <xdr:ext cx="47625" cy="285750"/>
    <xdr:sp macro="" textlink="">
      <xdr:nvSpPr>
        <xdr:cNvPr id="1055" name="Shape 4">
          <a:extLst>
            <a:ext uri="{FF2B5EF4-FFF2-40B4-BE49-F238E27FC236}">
              <a16:creationId xmlns:a16="http://schemas.microsoft.com/office/drawing/2014/main" id="{00000000-0008-0000-0200-00001F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</xdr:row>
      <xdr:rowOff>0</xdr:rowOff>
    </xdr:from>
    <xdr:ext cx="47625" cy="285750"/>
    <xdr:sp macro="" textlink="">
      <xdr:nvSpPr>
        <xdr:cNvPr id="1056" name="Shape 4">
          <a:extLst>
            <a:ext uri="{FF2B5EF4-FFF2-40B4-BE49-F238E27FC236}">
              <a16:creationId xmlns:a16="http://schemas.microsoft.com/office/drawing/2014/main" id="{00000000-0008-0000-0200-000020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</xdr:row>
      <xdr:rowOff>0</xdr:rowOff>
    </xdr:from>
    <xdr:ext cx="47625" cy="285750"/>
    <xdr:sp macro="" textlink="">
      <xdr:nvSpPr>
        <xdr:cNvPr id="1057" name="Shape 4">
          <a:extLst>
            <a:ext uri="{FF2B5EF4-FFF2-40B4-BE49-F238E27FC236}">
              <a16:creationId xmlns:a16="http://schemas.microsoft.com/office/drawing/2014/main" id="{00000000-0008-0000-0200-000021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</xdr:row>
      <xdr:rowOff>0</xdr:rowOff>
    </xdr:from>
    <xdr:ext cx="47625" cy="285750"/>
    <xdr:sp macro="" textlink="">
      <xdr:nvSpPr>
        <xdr:cNvPr id="1058" name="Shape 4">
          <a:extLst>
            <a:ext uri="{FF2B5EF4-FFF2-40B4-BE49-F238E27FC236}">
              <a16:creationId xmlns:a16="http://schemas.microsoft.com/office/drawing/2014/main" id="{00000000-0008-0000-0200-000022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</xdr:row>
      <xdr:rowOff>0</xdr:rowOff>
    </xdr:from>
    <xdr:ext cx="47625" cy="285750"/>
    <xdr:sp macro="" textlink="">
      <xdr:nvSpPr>
        <xdr:cNvPr id="1059" name="Shape 4">
          <a:extLst>
            <a:ext uri="{FF2B5EF4-FFF2-40B4-BE49-F238E27FC236}">
              <a16:creationId xmlns:a16="http://schemas.microsoft.com/office/drawing/2014/main" id="{00000000-0008-0000-0200-000023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</xdr:row>
      <xdr:rowOff>0</xdr:rowOff>
    </xdr:from>
    <xdr:ext cx="47625" cy="285750"/>
    <xdr:sp macro="" textlink="">
      <xdr:nvSpPr>
        <xdr:cNvPr id="1060" name="Shape 4">
          <a:extLst>
            <a:ext uri="{FF2B5EF4-FFF2-40B4-BE49-F238E27FC236}">
              <a16:creationId xmlns:a16="http://schemas.microsoft.com/office/drawing/2014/main" id="{00000000-0008-0000-0200-000024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</xdr:row>
      <xdr:rowOff>0</xdr:rowOff>
    </xdr:from>
    <xdr:ext cx="47625" cy="285750"/>
    <xdr:sp macro="" textlink="">
      <xdr:nvSpPr>
        <xdr:cNvPr id="1061" name="Shape 4">
          <a:extLst>
            <a:ext uri="{FF2B5EF4-FFF2-40B4-BE49-F238E27FC236}">
              <a16:creationId xmlns:a16="http://schemas.microsoft.com/office/drawing/2014/main" id="{00000000-0008-0000-0200-000025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</xdr:row>
      <xdr:rowOff>0</xdr:rowOff>
    </xdr:from>
    <xdr:ext cx="47625" cy="285750"/>
    <xdr:sp macro="" textlink="">
      <xdr:nvSpPr>
        <xdr:cNvPr id="1062" name="Shape 4">
          <a:extLst>
            <a:ext uri="{FF2B5EF4-FFF2-40B4-BE49-F238E27FC236}">
              <a16:creationId xmlns:a16="http://schemas.microsoft.com/office/drawing/2014/main" id="{00000000-0008-0000-0200-000026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</xdr:row>
      <xdr:rowOff>0</xdr:rowOff>
    </xdr:from>
    <xdr:ext cx="47625" cy="285750"/>
    <xdr:sp macro="" textlink="">
      <xdr:nvSpPr>
        <xdr:cNvPr id="1063" name="Shape 4">
          <a:extLst>
            <a:ext uri="{FF2B5EF4-FFF2-40B4-BE49-F238E27FC236}">
              <a16:creationId xmlns:a16="http://schemas.microsoft.com/office/drawing/2014/main" id="{00000000-0008-0000-0200-000027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</xdr:row>
      <xdr:rowOff>0</xdr:rowOff>
    </xdr:from>
    <xdr:ext cx="47625" cy="285750"/>
    <xdr:sp macro="" textlink="">
      <xdr:nvSpPr>
        <xdr:cNvPr id="1064" name="Shape 4">
          <a:extLst>
            <a:ext uri="{FF2B5EF4-FFF2-40B4-BE49-F238E27FC236}">
              <a16:creationId xmlns:a16="http://schemas.microsoft.com/office/drawing/2014/main" id="{00000000-0008-0000-0200-000028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</xdr:row>
      <xdr:rowOff>0</xdr:rowOff>
    </xdr:from>
    <xdr:ext cx="47625" cy="285750"/>
    <xdr:sp macro="" textlink="">
      <xdr:nvSpPr>
        <xdr:cNvPr id="1065" name="Shape 4">
          <a:extLst>
            <a:ext uri="{FF2B5EF4-FFF2-40B4-BE49-F238E27FC236}">
              <a16:creationId xmlns:a16="http://schemas.microsoft.com/office/drawing/2014/main" id="{00000000-0008-0000-0200-000029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</xdr:row>
      <xdr:rowOff>0</xdr:rowOff>
    </xdr:from>
    <xdr:ext cx="47625" cy="285750"/>
    <xdr:sp macro="" textlink="">
      <xdr:nvSpPr>
        <xdr:cNvPr id="1066" name="Shape 4">
          <a:extLst>
            <a:ext uri="{FF2B5EF4-FFF2-40B4-BE49-F238E27FC236}">
              <a16:creationId xmlns:a16="http://schemas.microsoft.com/office/drawing/2014/main" id="{00000000-0008-0000-0200-00002A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</xdr:row>
      <xdr:rowOff>0</xdr:rowOff>
    </xdr:from>
    <xdr:ext cx="47625" cy="285750"/>
    <xdr:sp macro="" textlink="">
      <xdr:nvSpPr>
        <xdr:cNvPr id="1067" name="Shape 4">
          <a:extLst>
            <a:ext uri="{FF2B5EF4-FFF2-40B4-BE49-F238E27FC236}">
              <a16:creationId xmlns:a16="http://schemas.microsoft.com/office/drawing/2014/main" id="{00000000-0008-0000-0200-00002B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</xdr:row>
      <xdr:rowOff>0</xdr:rowOff>
    </xdr:from>
    <xdr:ext cx="47625" cy="285750"/>
    <xdr:sp macro="" textlink="">
      <xdr:nvSpPr>
        <xdr:cNvPr id="1068" name="Shape 4">
          <a:extLst>
            <a:ext uri="{FF2B5EF4-FFF2-40B4-BE49-F238E27FC236}">
              <a16:creationId xmlns:a16="http://schemas.microsoft.com/office/drawing/2014/main" id="{00000000-0008-0000-0200-00002C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</xdr:row>
      <xdr:rowOff>0</xdr:rowOff>
    </xdr:from>
    <xdr:ext cx="47625" cy="285750"/>
    <xdr:sp macro="" textlink="">
      <xdr:nvSpPr>
        <xdr:cNvPr id="1069" name="Shape 4">
          <a:extLst>
            <a:ext uri="{FF2B5EF4-FFF2-40B4-BE49-F238E27FC236}">
              <a16:creationId xmlns:a16="http://schemas.microsoft.com/office/drawing/2014/main" id="{00000000-0008-0000-0200-00002D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</xdr:row>
      <xdr:rowOff>0</xdr:rowOff>
    </xdr:from>
    <xdr:ext cx="47625" cy="285750"/>
    <xdr:sp macro="" textlink="">
      <xdr:nvSpPr>
        <xdr:cNvPr id="1070" name="Shape 4">
          <a:extLst>
            <a:ext uri="{FF2B5EF4-FFF2-40B4-BE49-F238E27FC236}">
              <a16:creationId xmlns:a16="http://schemas.microsoft.com/office/drawing/2014/main" id="{00000000-0008-0000-0200-00002E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</xdr:row>
      <xdr:rowOff>0</xdr:rowOff>
    </xdr:from>
    <xdr:ext cx="47625" cy="285750"/>
    <xdr:sp macro="" textlink="">
      <xdr:nvSpPr>
        <xdr:cNvPr id="1071" name="Shape 4">
          <a:extLst>
            <a:ext uri="{FF2B5EF4-FFF2-40B4-BE49-F238E27FC236}">
              <a16:creationId xmlns:a16="http://schemas.microsoft.com/office/drawing/2014/main" id="{00000000-0008-0000-0200-00002F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</xdr:row>
      <xdr:rowOff>0</xdr:rowOff>
    </xdr:from>
    <xdr:ext cx="47625" cy="285750"/>
    <xdr:sp macro="" textlink="">
      <xdr:nvSpPr>
        <xdr:cNvPr id="1072" name="Shape 4">
          <a:extLst>
            <a:ext uri="{FF2B5EF4-FFF2-40B4-BE49-F238E27FC236}">
              <a16:creationId xmlns:a16="http://schemas.microsoft.com/office/drawing/2014/main" id="{00000000-0008-0000-0200-000030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</xdr:row>
      <xdr:rowOff>0</xdr:rowOff>
    </xdr:from>
    <xdr:ext cx="47625" cy="285750"/>
    <xdr:sp macro="" textlink="">
      <xdr:nvSpPr>
        <xdr:cNvPr id="1073" name="Shape 4">
          <a:extLst>
            <a:ext uri="{FF2B5EF4-FFF2-40B4-BE49-F238E27FC236}">
              <a16:creationId xmlns:a16="http://schemas.microsoft.com/office/drawing/2014/main" id="{00000000-0008-0000-0200-000031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</xdr:row>
      <xdr:rowOff>0</xdr:rowOff>
    </xdr:from>
    <xdr:ext cx="47625" cy="285750"/>
    <xdr:sp macro="" textlink="">
      <xdr:nvSpPr>
        <xdr:cNvPr id="1074" name="Shape 4">
          <a:extLst>
            <a:ext uri="{FF2B5EF4-FFF2-40B4-BE49-F238E27FC236}">
              <a16:creationId xmlns:a16="http://schemas.microsoft.com/office/drawing/2014/main" id="{00000000-0008-0000-0200-000032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</xdr:row>
      <xdr:rowOff>0</xdr:rowOff>
    </xdr:from>
    <xdr:ext cx="47625" cy="285750"/>
    <xdr:sp macro="" textlink="">
      <xdr:nvSpPr>
        <xdr:cNvPr id="1075" name="Shape 4">
          <a:extLst>
            <a:ext uri="{FF2B5EF4-FFF2-40B4-BE49-F238E27FC236}">
              <a16:creationId xmlns:a16="http://schemas.microsoft.com/office/drawing/2014/main" id="{00000000-0008-0000-0200-000033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</xdr:row>
      <xdr:rowOff>0</xdr:rowOff>
    </xdr:from>
    <xdr:ext cx="47625" cy="285750"/>
    <xdr:sp macro="" textlink="">
      <xdr:nvSpPr>
        <xdr:cNvPr id="1076" name="Shape 4">
          <a:extLst>
            <a:ext uri="{FF2B5EF4-FFF2-40B4-BE49-F238E27FC236}">
              <a16:creationId xmlns:a16="http://schemas.microsoft.com/office/drawing/2014/main" id="{00000000-0008-0000-0200-000034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</xdr:row>
      <xdr:rowOff>0</xdr:rowOff>
    </xdr:from>
    <xdr:ext cx="47625" cy="285750"/>
    <xdr:sp macro="" textlink="">
      <xdr:nvSpPr>
        <xdr:cNvPr id="1077" name="Shape 4">
          <a:extLst>
            <a:ext uri="{FF2B5EF4-FFF2-40B4-BE49-F238E27FC236}">
              <a16:creationId xmlns:a16="http://schemas.microsoft.com/office/drawing/2014/main" id="{00000000-0008-0000-0200-000035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</xdr:row>
      <xdr:rowOff>0</xdr:rowOff>
    </xdr:from>
    <xdr:ext cx="47625" cy="285750"/>
    <xdr:sp macro="" textlink="">
      <xdr:nvSpPr>
        <xdr:cNvPr id="1078" name="Shape 4">
          <a:extLst>
            <a:ext uri="{FF2B5EF4-FFF2-40B4-BE49-F238E27FC236}">
              <a16:creationId xmlns:a16="http://schemas.microsoft.com/office/drawing/2014/main" id="{00000000-0008-0000-0200-000036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15</xdr:row>
      <xdr:rowOff>0</xdr:rowOff>
    </xdr:from>
    <xdr:ext cx="47625" cy="285750"/>
    <xdr:sp macro="" textlink="">
      <xdr:nvSpPr>
        <xdr:cNvPr id="1079" name="Shape 4">
          <a:extLst>
            <a:ext uri="{FF2B5EF4-FFF2-40B4-BE49-F238E27FC236}">
              <a16:creationId xmlns:a16="http://schemas.microsoft.com/office/drawing/2014/main" id="{00000000-0008-0000-0200-000037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15</xdr:row>
      <xdr:rowOff>0</xdr:rowOff>
    </xdr:from>
    <xdr:ext cx="47625" cy="285750"/>
    <xdr:sp macro="" textlink="">
      <xdr:nvSpPr>
        <xdr:cNvPr id="1080" name="Shape 4">
          <a:extLst>
            <a:ext uri="{FF2B5EF4-FFF2-40B4-BE49-F238E27FC236}">
              <a16:creationId xmlns:a16="http://schemas.microsoft.com/office/drawing/2014/main" id="{00000000-0008-0000-0200-000038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15</xdr:row>
      <xdr:rowOff>0</xdr:rowOff>
    </xdr:from>
    <xdr:ext cx="47625" cy="285750"/>
    <xdr:sp macro="" textlink="">
      <xdr:nvSpPr>
        <xdr:cNvPr id="1081" name="Shape 4">
          <a:extLst>
            <a:ext uri="{FF2B5EF4-FFF2-40B4-BE49-F238E27FC236}">
              <a16:creationId xmlns:a16="http://schemas.microsoft.com/office/drawing/2014/main" id="{00000000-0008-0000-0200-000039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15</xdr:row>
      <xdr:rowOff>0</xdr:rowOff>
    </xdr:from>
    <xdr:ext cx="47625" cy="285750"/>
    <xdr:sp macro="" textlink="">
      <xdr:nvSpPr>
        <xdr:cNvPr id="1082" name="Shape 4">
          <a:extLst>
            <a:ext uri="{FF2B5EF4-FFF2-40B4-BE49-F238E27FC236}">
              <a16:creationId xmlns:a16="http://schemas.microsoft.com/office/drawing/2014/main" id="{00000000-0008-0000-0200-00003A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15</xdr:row>
      <xdr:rowOff>0</xdr:rowOff>
    </xdr:from>
    <xdr:ext cx="47625" cy="285750"/>
    <xdr:sp macro="" textlink="">
      <xdr:nvSpPr>
        <xdr:cNvPr id="1083" name="Shape 4">
          <a:extLst>
            <a:ext uri="{FF2B5EF4-FFF2-40B4-BE49-F238E27FC236}">
              <a16:creationId xmlns:a16="http://schemas.microsoft.com/office/drawing/2014/main" id="{00000000-0008-0000-0200-00003B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15</xdr:row>
      <xdr:rowOff>0</xdr:rowOff>
    </xdr:from>
    <xdr:ext cx="47625" cy="285750"/>
    <xdr:sp macro="" textlink="">
      <xdr:nvSpPr>
        <xdr:cNvPr id="1084" name="Shape 4">
          <a:extLst>
            <a:ext uri="{FF2B5EF4-FFF2-40B4-BE49-F238E27FC236}">
              <a16:creationId xmlns:a16="http://schemas.microsoft.com/office/drawing/2014/main" id="{00000000-0008-0000-0200-00003C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15</xdr:row>
      <xdr:rowOff>0</xdr:rowOff>
    </xdr:from>
    <xdr:ext cx="47625" cy="285750"/>
    <xdr:sp macro="" textlink="">
      <xdr:nvSpPr>
        <xdr:cNvPr id="1085" name="Shape 4">
          <a:extLst>
            <a:ext uri="{FF2B5EF4-FFF2-40B4-BE49-F238E27FC236}">
              <a16:creationId xmlns:a16="http://schemas.microsoft.com/office/drawing/2014/main" id="{00000000-0008-0000-0200-00003D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15</xdr:row>
      <xdr:rowOff>0</xdr:rowOff>
    </xdr:from>
    <xdr:ext cx="47625" cy="285750"/>
    <xdr:sp macro="" textlink="">
      <xdr:nvSpPr>
        <xdr:cNvPr id="1086" name="Shape 4">
          <a:extLst>
            <a:ext uri="{FF2B5EF4-FFF2-40B4-BE49-F238E27FC236}">
              <a16:creationId xmlns:a16="http://schemas.microsoft.com/office/drawing/2014/main" id="{00000000-0008-0000-0200-00003E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16</xdr:row>
      <xdr:rowOff>0</xdr:rowOff>
    </xdr:from>
    <xdr:ext cx="47625" cy="285750"/>
    <xdr:sp macro="" textlink="">
      <xdr:nvSpPr>
        <xdr:cNvPr id="1087" name="Shape 4">
          <a:extLst>
            <a:ext uri="{FF2B5EF4-FFF2-40B4-BE49-F238E27FC236}">
              <a16:creationId xmlns:a16="http://schemas.microsoft.com/office/drawing/2014/main" id="{00000000-0008-0000-0200-00003F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16</xdr:row>
      <xdr:rowOff>0</xdr:rowOff>
    </xdr:from>
    <xdr:ext cx="47625" cy="285750"/>
    <xdr:sp macro="" textlink="">
      <xdr:nvSpPr>
        <xdr:cNvPr id="1088" name="Shape 4">
          <a:extLst>
            <a:ext uri="{FF2B5EF4-FFF2-40B4-BE49-F238E27FC236}">
              <a16:creationId xmlns:a16="http://schemas.microsoft.com/office/drawing/2014/main" id="{00000000-0008-0000-0200-000040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16</xdr:row>
      <xdr:rowOff>0</xdr:rowOff>
    </xdr:from>
    <xdr:ext cx="47625" cy="285750"/>
    <xdr:sp macro="" textlink="">
      <xdr:nvSpPr>
        <xdr:cNvPr id="1089" name="Shape 4">
          <a:extLst>
            <a:ext uri="{FF2B5EF4-FFF2-40B4-BE49-F238E27FC236}">
              <a16:creationId xmlns:a16="http://schemas.microsoft.com/office/drawing/2014/main" id="{00000000-0008-0000-0200-000041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16</xdr:row>
      <xdr:rowOff>0</xdr:rowOff>
    </xdr:from>
    <xdr:ext cx="47625" cy="285750"/>
    <xdr:sp macro="" textlink="">
      <xdr:nvSpPr>
        <xdr:cNvPr id="1090" name="Shape 4">
          <a:extLst>
            <a:ext uri="{FF2B5EF4-FFF2-40B4-BE49-F238E27FC236}">
              <a16:creationId xmlns:a16="http://schemas.microsoft.com/office/drawing/2014/main" id="{00000000-0008-0000-0200-000042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16</xdr:row>
      <xdr:rowOff>0</xdr:rowOff>
    </xdr:from>
    <xdr:ext cx="47625" cy="285750"/>
    <xdr:sp macro="" textlink="">
      <xdr:nvSpPr>
        <xdr:cNvPr id="1091" name="Shape 4">
          <a:extLst>
            <a:ext uri="{FF2B5EF4-FFF2-40B4-BE49-F238E27FC236}">
              <a16:creationId xmlns:a16="http://schemas.microsoft.com/office/drawing/2014/main" id="{00000000-0008-0000-0200-000043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16</xdr:row>
      <xdr:rowOff>0</xdr:rowOff>
    </xdr:from>
    <xdr:ext cx="47625" cy="285750"/>
    <xdr:sp macro="" textlink="">
      <xdr:nvSpPr>
        <xdr:cNvPr id="1092" name="Shape 4">
          <a:extLst>
            <a:ext uri="{FF2B5EF4-FFF2-40B4-BE49-F238E27FC236}">
              <a16:creationId xmlns:a16="http://schemas.microsoft.com/office/drawing/2014/main" id="{00000000-0008-0000-0200-000044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16</xdr:row>
      <xdr:rowOff>0</xdr:rowOff>
    </xdr:from>
    <xdr:ext cx="47625" cy="285750"/>
    <xdr:sp macro="" textlink="">
      <xdr:nvSpPr>
        <xdr:cNvPr id="1093" name="Shape 4">
          <a:extLst>
            <a:ext uri="{FF2B5EF4-FFF2-40B4-BE49-F238E27FC236}">
              <a16:creationId xmlns:a16="http://schemas.microsoft.com/office/drawing/2014/main" id="{00000000-0008-0000-0200-000045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16</xdr:row>
      <xdr:rowOff>0</xdr:rowOff>
    </xdr:from>
    <xdr:ext cx="47625" cy="285750"/>
    <xdr:sp macro="" textlink="">
      <xdr:nvSpPr>
        <xdr:cNvPr id="1094" name="Shape 4">
          <a:extLst>
            <a:ext uri="{FF2B5EF4-FFF2-40B4-BE49-F238E27FC236}">
              <a16:creationId xmlns:a16="http://schemas.microsoft.com/office/drawing/2014/main" id="{00000000-0008-0000-0200-000046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16</xdr:row>
      <xdr:rowOff>0</xdr:rowOff>
    </xdr:from>
    <xdr:ext cx="47625" cy="285750"/>
    <xdr:sp macro="" textlink="">
      <xdr:nvSpPr>
        <xdr:cNvPr id="1095" name="Shape 4">
          <a:extLst>
            <a:ext uri="{FF2B5EF4-FFF2-40B4-BE49-F238E27FC236}">
              <a16:creationId xmlns:a16="http://schemas.microsoft.com/office/drawing/2014/main" id="{00000000-0008-0000-0200-000047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16</xdr:row>
      <xdr:rowOff>0</xdr:rowOff>
    </xdr:from>
    <xdr:ext cx="47625" cy="285750"/>
    <xdr:sp macro="" textlink="">
      <xdr:nvSpPr>
        <xdr:cNvPr id="1096" name="Shape 4">
          <a:extLst>
            <a:ext uri="{FF2B5EF4-FFF2-40B4-BE49-F238E27FC236}">
              <a16:creationId xmlns:a16="http://schemas.microsoft.com/office/drawing/2014/main" id="{00000000-0008-0000-0200-000048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16</xdr:row>
      <xdr:rowOff>0</xdr:rowOff>
    </xdr:from>
    <xdr:ext cx="47625" cy="285750"/>
    <xdr:sp macro="" textlink="">
      <xdr:nvSpPr>
        <xdr:cNvPr id="1097" name="Shape 4">
          <a:extLst>
            <a:ext uri="{FF2B5EF4-FFF2-40B4-BE49-F238E27FC236}">
              <a16:creationId xmlns:a16="http://schemas.microsoft.com/office/drawing/2014/main" id="{00000000-0008-0000-0200-000049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16</xdr:row>
      <xdr:rowOff>0</xdr:rowOff>
    </xdr:from>
    <xdr:ext cx="47625" cy="285750"/>
    <xdr:sp macro="" textlink="">
      <xdr:nvSpPr>
        <xdr:cNvPr id="1098" name="Shape 4">
          <a:extLst>
            <a:ext uri="{FF2B5EF4-FFF2-40B4-BE49-F238E27FC236}">
              <a16:creationId xmlns:a16="http://schemas.microsoft.com/office/drawing/2014/main" id="{00000000-0008-0000-0200-00004A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16</xdr:row>
      <xdr:rowOff>0</xdr:rowOff>
    </xdr:from>
    <xdr:ext cx="47625" cy="285750"/>
    <xdr:sp macro="" textlink="">
      <xdr:nvSpPr>
        <xdr:cNvPr id="1099" name="Shape 4">
          <a:extLst>
            <a:ext uri="{FF2B5EF4-FFF2-40B4-BE49-F238E27FC236}">
              <a16:creationId xmlns:a16="http://schemas.microsoft.com/office/drawing/2014/main" id="{00000000-0008-0000-0200-00004B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16</xdr:row>
      <xdr:rowOff>0</xdr:rowOff>
    </xdr:from>
    <xdr:ext cx="47625" cy="285750"/>
    <xdr:sp macro="" textlink="">
      <xdr:nvSpPr>
        <xdr:cNvPr id="1100" name="Shape 4">
          <a:extLst>
            <a:ext uri="{FF2B5EF4-FFF2-40B4-BE49-F238E27FC236}">
              <a16:creationId xmlns:a16="http://schemas.microsoft.com/office/drawing/2014/main" id="{00000000-0008-0000-0200-00004C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16</xdr:row>
      <xdr:rowOff>0</xdr:rowOff>
    </xdr:from>
    <xdr:ext cx="47625" cy="285750"/>
    <xdr:sp macro="" textlink="">
      <xdr:nvSpPr>
        <xdr:cNvPr id="1101" name="Shape 4">
          <a:extLst>
            <a:ext uri="{FF2B5EF4-FFF2-40B4-BE49-F238E27FC236}">
              <a16:creationId xmlns:a16="http://schemas.microsoft.com/office/drawing/2014/main" id="{00000000-0008-0000-0200-00004D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16</xdr:row>
      <xdr:rowOff>0</xdr:rowOff>
    </xdr:from>
    <xdr:ext cx="47625" cy="285750"/>
    <xdr:sp macro="" textlink="">
      <xdr:nvSpPr>
        <xdr:cNvPr id="1102" name="Shape 4">
          <a:extLst>
            <a:ext uri="{FF2B5EF4-FFF2-40B4-BE49-F238E27FC236}">
              <a16:creationId xmlns:a16="http://schemas.microsoft.com/office/drawing/2014/main" id="{00000000-0008-0000-0200-00004E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16</xdr:row>
      <xdr:rowOff>0</xdr:rowOff>
    </xdr:from>
    <xdr:ext cx="47625" cy="285750"/>
    <xdr:sp macro="" textlink="">
      <xdr:nvSpPr>
        <xdr:cNvPr id="1103" name="Shape 4">
          <a:extLst>
            <a:ext uri="{FF2B5EF4-FFF2-40B4-BE49-F238E27FC236}">
              <a16:creationId xmlns:a16="http://schemas.microsoft.com/office/drawing/2014/main" id="{00000000-0008-0000-0200-00004F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16</xdr:row>
      <xdr:rowOff>0</xdr:rowOff>
    </xdr:from>
    <xdr:ext cx="47625" cy="285750"/>
    <xdr:sp macro="" textlink="">
      <xdr:nvSpPr>
        <xdr:cNvPr id="1104" name="Shape 4">
          <a:extLst>
            <a:ext uri="{FF2B5EF4-FFF2-40B4-BE49-F238E27FC236}">
              <a16:creationId xmlns:a16="http://schemas.microsoft.com/office/drawing/2014/main" id="{00000000-0008-0000-0200-000050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16</xdr:row>
      <xdr:rowOff>0</xdr:rowOff>
    </xdr:from>
    <xdr:ext cx="47625" cy="285750"/>
    <xdr:sp macro="" textlink="">
      <xdr:nvSpPr>
        <xdr:cNvPr id="1105" name="Shape 4">
          <a:extLst>
            <a:ext uri="{FF2B5EF4-FFF2-40B4-BE49-F238E27FC236}">
              <a16:creationId xmlns:a16="http://schemas.microsoft.com/office/drawing/2014/main" id="{00000000-0008-0000-0200-000051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16</xdr:row>
      <xdr:rowOff>0</xdr:rowOff>
    </xdr:from>
    <xdr:ext cx="47625" cy="285750"/>
    <xdr:sp macro="" textlink="">
      <xdr:nvSpPr>
        <xdr:cNvPr id="1106" name="Shape 4">
          <a:extLst>
            <a:ext uri="{FF2B5EF4-FFF2-40B4-BE49-F238E27FC236}">
              <a16:creationId xmlns:a16="http://schemas.microsoft.com/office/drawing/2014/main" id="{00000000-0008-0000-0200-000052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16</xdr:row>
      <xdr:rowOff>0</xdr:rowOff>
    </xdr:from>
    <xdr:ext cx="47625" cy="285750"/>
    <xdr:sp macro="" textlink="">
      <xdr:nvSpPr>
        <xdr:cNvPr id="1107" name="Shape 4">
          <a:extLst>
            <a:ext uri="{FF2B5EF4-FFF2-40B4-BE49-F238E27FC236}">
              <a16:creationId xmlns:a16="http://schemas.microsoft.com/office/drawing/2014/main" id="{00000000-0008-0000-0200-000053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16</xdr:row>
      <xdr:rowOff>0</xdr:rowOff>
    </xdr:from>
    <xdr:ext cx="47625" cy="285750"/>
    <xdr:sp macro="" textlink="">
      <xdr:nvSpPr>
        <xdr:cNvPr id="1108" name="Shape 4">
          <a:extLst>
            <a:ext uri="{FF2B5EF4-FFF2-40B4-BE49-F238E27FC236}">
              <a16:creationId xmlns:a16="http://schemas.microsoft.com/office/drawing/2014/main" id="{00000000-0008-0000-0200-000054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16</xdr:row>
      <xdr:rowOff>0</xdr:rowOff>
    </xdr:from>
    <xdr:ext cx="47625" cy="285750"/>
    <xdr:sp macro="" textlink="">
      <xdr:nvSpPr>
        <xdr:cNvPr id="1109" name="Shape 4">
          <a:extLst>
            <a:ext uri="{FF2B5EF4-FFF2-40B4-BE49-F238E27FC236}">
              <a16:creationId xmlns:a16="http://schemas.microsoft.com/office/drawing/2014/main" id="{00000000-0008-0000-0200-000055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16</xdr:row>
      <xdr:rowOff>0</xdr:rowOff>
    </xdr:from>
    <xdr:ext cx="47625" cy="285750"/>
    <xdr:sp macro="" textlink="">
      <xdr:nvSpPr>
        <xdr:cNvPr id="1110" name="Shape 4">
          <a:extLst>
            <a:ext uri="{FF2B5EF4-FFF2-40B4-BE49-F238E27FC236}">
              <a16:creationId xmlns:a16="http://schemas.microsoft.com/office/drawing/2014/main" id="{00000000-0008-0000-0200-000056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16</xdr:row>
      <xdr:rowOff>0</xdr:rowOff>
    </xdr:from>
    <xdr:ext cx="47625" cy="285750"/>
    <xdr:sp macro="" textlink="">
      <xdr:nvSpPr>
        <xdr:cNvPr id="1111" name="Shape 4">
          <a:extLst>
            <a:ext uri="{FF2B5EF4-FFF2-40B4-BE49-F238E27FC236}">
              <a16:creationId xmlns:a16="http://schemas.microsoft.com/office/drawing/2014/main" id="{00000000-0008-0000-0200-000057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16</xdr:row>
      <xdr:rowOff>0</xdr:rowOff>
    </xdr:from>
    <xdr:ext cx="47625" cy="285750"/>
    <xdr:sp macro="" textlink="">
      <xdr:nvSpPr>
        <xdr:cNvPr id="1112" name="Shape 4">
          <a:extLst>
            <a:ext uri="{FF2B5EF4-FFF2-40B4-BE49-F238E27FC236}">
              <a16:creationId xmlns:a16="http://schemas.microsoft.com/office/drawing/2014/main" id="{00000000-0008-0000-0200-000058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16</xdr:row>
      <xdr:rowOff>0</xdr:rowOff>
    </xdr:from>
    <xdr:ext cx="47625" cy="285750"/>
    <xdr:sp macro="" textlink="">
      <xdr:nvSpPr>
        <xdr:cNvPr id="1113" name="Shape 4">
          <a:extLst>
            <a:ext uri="{FF2B5EF4-FFF2-40B4-BE49-F238E27FC236}">
              <a16:creationId xmlns:a16="http://schemas.microsoft.com/office/drawing/2014/main" id="{00000000-0008-0000-0200-000059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16</xdr:row>
      <xdr:rowOff>0</xdr:rowOff>
    </xdr:from>
    <xdr:ext cx="47625" cy="285750"/>
    <xdr:sp macro="" textlink="">
      <xdr:nvSpPr>
        <xdr:cNvPr id="1114" name="Shape 4">
          <a:extLst>
            <a:ext uri="{FF2B5EF4-FFF2-40B4-BE49-F238E27FC236}">
              <a16:creationId xmlns:a16="http://schemas.microsoft.com/office/drawing/2014/main" id="{00000000-0008-0000-0200-00005A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16</xdr:row>
      <xdr:rowOff>0</xdr:rowOff>
    </xdr:from>
    <xdr:ext cx="47625" cy="285750"/>
    <xdr:sp macro="" textlink="">
      <xdr:nvSpPr>
        <xdr:cNvPr id="1115" name="Shape 4">
          <a:extLst>
            <a:ext uri="{FF2B5EF4-FFF2-40B4-BE49-F238E27FC236}">
              <a16:creationId xmlns:a16="http://schemas.microsoft.com/office/drawing/2014/main" id="{00000000-0008-0000-0200-00005B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16</xdr:row>
      <xdr:rowOff>0</xdr:rowOff>
    </xdr:from>
    <xdr:ext cx="47625" cy="285750"/>
    <xdr:sp macro="" textlink="">
      <xdr:nvSpPr>
        <xdr:cNvPr id="1116" name="Shape 4">
          <a:extLst>
            <a:ext uri="{FF2B5EF4-FFF2-40B4-BE49-F238E27FC236}">
              <a16:creationId xmlns:a16="http://schemas.microsoft.com/office/drawing/2014/main" id="{00000000-0008-0000-0200-00005C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16</xdr:row>
      <xdr:rowOff>0</xdr:rowOff>
    </xdr:from>
    <xdr:ext cx="47625" cy="285750"/>
    <xdr:sp macro="" textlink="">
      <xdr:nvSpPr>
        <xdr:cNvPr id="1117" name="Shape 4">
          <a:extLst>
            <a:ext uri="{FF2B5EF4-FFF2-40B4-BE49-F238E27FC236}">
              <a16:creationId xmlns:a16="http://schemas.microsoft.com/office/drawing/2014/main" id="{00000000-0008-0000-0200-00005D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16</xdr:row>
      <xdr:rowOff>0</xdr:rowOff>
    </xdr:from>
    <xdr:ext cx="47625" cy="285750"/>
    <xdr:sp macro="" textlink="">
      <xdr:nvSpPr>
        <xdr:cNvPr id="1118" name="Shape 4">
          <a:extLst>
            <a:ext uri="{FF2B5EF4-FFF2-40B4-BE49-F238E27FC236}">
              <a16:creationId xmlns:a16="http://schemas.microsoft.com/office/drawing/2014/main" id="{00000000-0008-0000-0200-00005E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</xdr:row>
      <xdr:rowOff>0</xdr:rowOff>
    </xdr:from>
    <xdr:ext cx="47625" cy="285750"/>
    <xdr:sp macro="" textlink="">
      <xdr:nvSpPr>
        <xdr:cNvPr id="1119" name="Shape 4">
          <a:extLst>
            <a:ext uri="{FF2B5EF4-FFF2-40B4-BE49-F238E27FC236}">
              <a16:creationId xmlns:a16="http://schemas.microsoft.com/office/drawing/2014/main" id="{00000000-0008-0000-0200-00005F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</xdr:row>
      <xdr:rowOff>0</xdr:rowOff>
    </xdr:from>
    <xdr:ext cx="47625" cy="285750"/>
    <xdr:sp macro="" textlink="">
      <xdr:nvSpPr>
        <xdr:cNvPr id="1120" name="Shape 4">
          <a:extLst>
            <a:ext uri="{FF2B5EF4-FFF2-40B4-BE49-F238E27FC236}">
              <a16:creationId xmlns:a16="http://schemas.microsoft.com/office/drawing/2014/main" id="{00000000-0008-0000-0200-000060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</xdr:row>
      <xdr:rowOff>0</xdr:rowOff>
    </xdr:from>
    <xdr:ext cx="47625" cy="285750"/>
    <xdr:sp macro="" textlink="">
      <xdr:nvSpPr>
        <xdr:cNvPr id="1121" name="Shape 4">
          <a:extLst>
            <a:ext uri="{FF2B5EF4-FFF2-40B4-BE49-F238E27FC236}">
              <a16:creationId xmlns:a16="http://schemas.microsoft.com/office/drawing/2014/main" id="{00000000-0008-0000-0200-000061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</xdr:row>
      <xdr:rowOff>0</xdr:rowOff>
    </xdr:from>
    <xdr:ext cx="47625" cy="285750"/>
    <xdr:sp macro="" textlink="">
      <xdr:nvSpPr>
        <xdr:cNvPr id="1122" name="Shape 4">
          <a:extLst>
            <a:ext uri="{FF2B5EF4-FFF2-40B4-BE49-F238E27FC236}">
              <a16:creationId xmlns:a16="http://schemas.microsoft.com/office/drawing/2014/main" id="{00000000-0008-0000-0200-000062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</xdr:row>
      <xdr:rowOff>0</xdr:rowOff>
    </xdr:from>
    <xdr:ext cx="47625" cy="285750"/>
    <xdr:sp macro="" textlink="">
      <xdr:nvSpPr>
        <xdr:cNvPr id="1123" name="Shape 4">
          <a:extLst>
            <a:ext uri="{FF2B5EF4-FFF2-40B4-BE49-F238E27FC236}">
              <a16:creationId xmlns:a16="http://schemas.microsoft.com/office/drawing/2014/main" id="{00000000-0008-0000-0200-000063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</xdr:row>
      <xdr:rowOff>0</xdr:rowOff>
    </xdr:from>
    <xdr:ext cx="47625" cy="285750"/>
    <xdr:sp macro="" textlink="">
      <xdr:nvSpPr>
        <xdr:cNvPr id="1124" name="Shape 4">
          <a:extLst>
            <a:ext uri="{FF2B5EF4-FFF2-40B4-BE49-F238E27FC236}">
              <a16:creationId xmlns:a16="http://schemas.microsoft.com/office/drawing/2014/main" id="{00000000-0008-0000-0200-000064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</xdr:row>
      <xdr:rowOff>0</xdr:rowOff>
    </xdr:from>
    <xdr:ext cx="47625" cy="285750"/>
    <xdr:sp macro="" textlink="">
      <xdr:nvSpPr>
        <xdr:cNvPr id="1125" name="Shape 4">
          <a:extLst>
            <a:ext uri="{FF2B5EF4-FFF2-40B4-BE49-F238E27FC236}">
              <a16:creationId xmlns:a16="http://schemas.microsoft.com/office/drawing/2014/main" id="{00000000-0008-0000-0200-000065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</xdr:row>
      <xdr:rowOff>0</xdr:rowOff>
    </xdr:from>
    <xdr:ext cx="47625" cy="285750"/>
    <xdr:sp macro="" textlink="">
      <xdr:nvSpPr>
        <xdr:cNvPr id="1126" name="Shape 4">
          <a:extLst>
            <a:ext uri="{FF2B5EF4-FFF2-40B4-BE49-F238E27FC236}">
              <a16:creationId xmlns:a16="http://schemas.microsoft.com/office/drawing/2014/main" id="{00000000-0008-0000-0200-000066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</xdr:row>
      <xdr:rowOff>0</xdr:rowOff>
    </xdr:from>
    <xdr:ext cx="47625" cy="285750"/>
    <xdr:sp macro="" textlink="">
      <xdr:nvSpPr>
        <xdr:cNvPr id="1127" name="Shape 4">
          <a:extLst>
            <a:ext uri="{FF2B5EF4-FFF2-40B4-BE49-F238E27FC236}">
              <a16:creationId xmlns:a16="http://schemas.microsoft.com/office/drawing/2014/main" id="{00000000-0008-0000-0200-000067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</xdr:row>
      <xdr:rowOff>0</xdr:rowOff>
    </xdr:from>
    <xdr:ext cx="47625" cy="285750"/>
    <xdr:sp macro="" textlink="">
      <xdr:nvSpPr>
        <xdr:cNvPr id="1128" name="Shape 4">
          <a:extLst>
            <a:ext uri="{FF2B5EF4-FFF2-40B4-BE49-F238E27FC236}">
              <a16:creationId xmlns:a16="http://schemas.microsoft.com/office/drawing/2014/main" id="{00000000-0008-0000-0200-000068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</xdr:row>
      <xdr:rowOff>0</xdr:rowOff>
    </xdr:from>
    <xdr:ext cx="47625" cy="285750"/>
    <xdr:sp macro="" textlink="">
      <xdr:nvSpPr>
        <xdr:cNvPr id="1129" name="Shape 4">
          <a:extLst>
            <a:ext uri="{FF2B5EF4-FFF2-40B4-BE49-F238E27FC236}">
              <a16:creationId xmlns:a16="http://schemas.microsoft.com/office/drawing/2014/main" id="{00000000-0008-0000-0200-000069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</xdr:row>
      <xdr:rowOff>0</xdr:rowOff>
    </xdr:from>
    <xdr:ext cx="47625" cy="285750"/>
    <xdr:sp macro="" textlink="">
      <xdr:nvSpPr>
        <xdr:cNvPr id="1130" name="Shape 4">
          <a:extLst>
            <a:ext uri="{FF2B5EF4-FFF2-40B4-BE49-F238E27FC236}">
              <a16:creationId xmlns:a16="http://schemas.microsoft.com/office/drawing/2014/main" id="{00000000-0008-0000-0200-00006A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</xdr:row>
      <xdr:rowOff>0</xdr:rowOff>
    </xdr:from>
    <xdr:ext cx="47625" cy="285750"/>
    <xdr:sp macro="" textlink="">
      <xdr:nvSpPr>
        <xdr:cNvPr id="1131" name="Shape 4">
          <a:extLst>
            <a:ext uri="{FF2B5EF4-FFF2-40B4-BE49-F238E27FC236}">
              <a16:creationId xmlns:a16="http://schemas.microsoft.com/office/drawing/2014/main" id="{00000000-0008-0000-0200-00006B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</xdr:row>
      <xdr:rowOff>0</xdr:rowOff>
    </xdr:from>
    <xdr:ext cx="47625" cy="285750"/>
    <xdr:sp macro="" textlink="">
      <xdr:nvSpPr>
        <xdr:cNvPr id="1132" name="Shape 4">
          <a:extLst>
            <a:ext uri="{FF2B5EF4-FFF2-40B4-BE49-F238E27FC236}">
              <a16:creationId xmlns:a16="http://schemas.microsoft.com/office/drawing/2014/main" id="{00000000-0008-0000-0200-00006C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</xdr:row>
      <xdr:rowOff>0</xdr:rowOff>
    </xdr:from>
    <xdr:ext cx="47625" cy="285750"/>
    <xdr:sp macro="" textlink="">
      <xdr:nvSpPr>
        <xdr:cNvPr id="1133" name="Shape 4">
          <a:extLst>
            <a:ext uri="{FF2B5EF4-FFF2-40B4-BE49-F238E27FC236}">
              <a16:creationId xmlns:a16="http://schemas.microsoft.com/office/drawing/2014/main" id="{00000000-0008-0000-0200-00006D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</xdr:row>
      <xdr:rowOff>0</xdr:rowOff>
    </xdr:from>
    <xdr:ext cx="47625" cy="285750"/>
    <xdr:sp macro="" textlink="">
      <xdr:nvSpPr>
        <xdr:cNvPr id="1134" name="Shape 4">
          <a:extLst>
            <a:ext uri="{FF2B5EF4-FFF2-40B4-BE49-F238E27FC236}">
              <a16:creationId xmlns:a16="http://schemas.microsoft.com/office/drawing/2014/main" id="{00000000-0008-0000-0200-00006E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</xdr:row>
      <xdr:rowOff>0</xdr:rowOff>
    </xdr:from>
    <xdr:ext cx="47625" cy="285750"/>
    <xdr:sp macro="" textlink="">
      <xdr:nvSpPr>
        <xdr:cNvPr id="1135" name="Shape 4">
          <a:extLst>
            <a:ext uri="{FF2B5EF4-FFF2-40B4-BE49-F238E27FC236}">
              <a16:creationId xmlns:a16="http://schemas.microsoft.com/office/drawing/2014/main" id="{00000000-0008-0000-0200-00006F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</xdr:row>
      <xdr:rowOff>0</xdr:rowOff>
    </xdr:from>
    <xdr:ext cx="47625" cy="285750"/>
    <xdr:sp macro="" textlink="">
      <xdr:nvSpPr>
        <xdr:cNvPr id="1136" name="Shape 4">
          <a:extLst>
            <a:ext uri="{FF2B5EF4-FFF2-40B4-BE49-F238E27FC236}">
              <a16:creationId xmlns:a16="http://schemas.microsoft.com/office/drawing/2014/main" id="{00000000-0008-0000-0200-000070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</xdr:row>
      <xdr:rowOff>0</xdr:rowOff>
    </xdr:from>
    <xdr:ext cx="47625" cy="285750"/>
    <xdr:sp macro="" textlink="">
      <xdr:nvSpPr>
        <xdr:cNvPr id="1137" name="Shape 4">
          <a:extLst>
            <a:ext uri="{FF2B5EF4-FFF2-40B4-BE49-F238E27FC236}">
              <a16:creationId xmlns:a16="http://schemas.microsoft.com/office/drawing/2014/main" id="{00000000-0008-0000-0200-000071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</xdr:row>
      <xdr:rowOff>0</xdr:rowOff>
    </xdr:from>
    <xdr:ext cx="47625" cy="285750"/>
    <xdr:sp macro="" textlink="">
      <xdr:nvSpPr>
        <xdr:cNvPr id="1138" name="Shape 4">
          <a:extLst>
            <a:ext uri="{FF2B5EF4-FFF2-40B4-BE49-F238E27FC236}">
              <a16:creationId xmlns:a16="http://schemas.microsoft.com/office/drawing/2014/main" id="{00000000-0008-0000-0200-000072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</xdr:row>
      <xdr:rowOff>0</xdr:rowOff>
    </xdr:from>
    <xdr:ext cx="47625" cy="285750"/>
    <xdr:sp macro="" textlink="">
      <xdr:nvSpPr>
        <xdr:cNvPr id="1139" name="Shape 4">
          <a:extLst>
            <a:ext uri="{FF2B5EF4-FFF2-40B4-BE49-F238E27FC236}">
              <a16:creationId xmlns:a16="http://schemas.microsoft.com/office/drawing/2014/main" id="{00000000-0008-0000-0200-000073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</xdr:row>
      <xdr:rowOff>0</xdr:rowOff>
    </xdr:from>
    <xdr:ext cx="47625" cy="285750"/>
    <xdr:sp macro="" textlink="">
      <xdr:nvSpPr>
        <xdr:cNvPr id="1140" name="Shape 4">
          <a:extLst>
            <a:ext uri="{FF2B5EF4-FFF2-40B4-BE49-F238E27FC236}">
              <a16:creationId xmlns:a16="http://schemas.microsoft.com/office/drawing/2014/main" id="{00000000-0008-0000-0200-000074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</xdr:row>
      <xdr:rowOff>0</xdr:rowOff>
    </xdr:from>
    <xdr:ext cx="47625" cy="285750"/>
    <xdr:sp macro="" textlink="">
      <xdr:nvSpPr>
        <xdr:cNvPr id="1141" name="Shape 4">
          <a:extLst>
            <a:ext uri="{FF2B5EF4-FFF2-40B4-BE49-F238E27FC236}">
              <a16:creationId xmlns:a16="http://schemas.microsoft.com/office/drawing/2014/main" id="{00000000-0008-0000-0200-000075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</xdr:row>
      <xdr:rowOff>0</xdr:rowOff>
    </xdr:from>
    <xdr:ext cx="47625" cy="285750"/>
    <xdr:sp macro="" textlink="">
      <xdr:nvSpPr>
        <xdr:cNvPr id="1142" name="Shape 4">
          <a:extLst>
            <a:ext uri="{FF2B5EF4-FFF2-40B4-BE49-F238E27FC236}">
              <a16:creationId xmlns:a16="http://schemas.microsoft.com/office/drawing/2014/main" id="{00000000-0008-0000-0200-000076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15</xdr:row>
      <xdr:rowOff>0</xdr:rowOff>
    </xdr:from>
    <xdr:ext cx="47625" cy="285750"/>
    <xdr:sp macro="" textlink="">
      <xdr:nvSpPr>
        <xdr:cNvPr id="1143" name="Shape 4">
          <a:extLst>
            <a:ext uri="{FF2B5EF4-FFF2-40B4-BE49-F238E27FC236}">
              <a16:creationId xmlns:a16="http://schemas.microsoft.com/office/drawing/2014/main" id="{00000000-0008-0000-0200-000077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15</xdr:row>
      <xdr:rowOff>0</xdr:rowOff>
    </xdr:from>
    <xdr:ext cx="47625" cy="285750"/>
    <xdr:sp macro="" textlink="">
      <xdr:nvSpPr>
        <xdr:cNvPr id="1144" name="Shape 4">
          <a:extLst>
            <a:ext uri="{FF2B5EF4-FFF2-40B4-BE49-F238E27FC236}">
              <a16:creationId xmlns:a16="http://schemas.microsoft.com/office/drawing/2014/main" id="{00000000-0008-0000-0200-000078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15</xdr:row>
      <xdr:rowOff>0</xdr:rowOff>
    </xdr:from>
    <xdr:ext cx="47625" cy="285750"/>
    <xdr:sp macro="" textlink="">
      <xdr:nvSpPr>
        <xdr:cNvPr id="1145" name="Shape 4">
          <a:extLst>
            <a:ext uri="{FF2B5EF4-FFF2-40B4-BE49-F238E27FC236}">
              <a16:creationId xmlns:a16="http://schemas.microsoft.com/office/drawing/2014/main" id="{00000000-0008-0000-0200-000079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15</xdr:row>
      <xdr:rowOff>0</xdr:rowOff>
    </xdr:from>
    <xdr:ext cx="47625" cy="285750"/>
    <xdr:sp macro="" textlink="">
      <xdr:nvSpPr>
        <xdr:cNvPr id="1146" name="Shape 4">
          <a:extLst>
            <a:ext uri="{FF2B5EF4-FFF2-40B4-BE49-F238E27FC236}">
              <a16:creationId xmlns:a16="http://schemas.microsoft.com/office/drawing/2014/main" id="{00000000-0008-0000-0200-00007A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15</xdr:row>
      <xdr:rowOff>0</xdr:rowOff>
    </xdr:from>
    <xdr:ext cx="47625" cy="285750"/>
    <xdr:sp macro="" textlink="">
      <xdr:nvSpPr>
        <xdr:cNvPr id="1147" name="Shape 4">
          <a:extLst>
            <a:ext uri="{FF2B5EF4-FFF2-40B4-BE49-F238E27FC236}">
              <a16:creationId xmlns:a16="http://schemas.microsoft.com/office/drawing/2014/main" id="{00000000-0008-0000-0200-00007B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15</xdr:row>
      <xdr:rowOff>0</xdr:rowOff>
    </xdr:from>
    <xdr:ext cx="47625" cy="285750"/>
    <xdr:sp macro="" textlink="">
      <xdr:nvSpPr>
        <xdr:cNvPr id="1148" name="Shape 4">
          <a:extLst>
            <a:ext uri="{FF2B5EF4-FFF2-40B4-BE49-F238E27FC236}">
              <a16:creationId xmlns:a16="http://schemas.microsoft.com/office/drawing/2014/main" id="{00000000-0008-0000-0200-00007C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15</xdr:row>
      <xdr:rowOff>0</xdr:rowOff>
    </xdr:from>
    <xdr:ext cx="47625" cy="285750"/>
    <xdr:sp macro="" textlink="">
      <xdr:nvSpPr>
        <xdr:cNvPr id="1149" name="Shape 4">
          <a:extLst>
            <a:ext uri="{FF2B5EF4-FFF2-40B4-BE49-F238E27FC236}">
              <a16:creationId xmlns:a16="http://schemas.microsoft.com/office/drawing/2014/main" id="{00000000-0008-0000-0200-00007D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15</xdr:row>
      <xdr:rowOff>0</xdr:rowOff>
    </xdr:from>
    <xdr:ext cx="47625" cy="285750"/>
    <xdr:sp macro="" textlink="">
      <xdr:nvSpPr>
        <xdr:cNvPr id="1150" name="Shape 4">
          <a:extLst>
            <a:ext uri="{FF2B5EF4-FFF2-40B4-BE49-F238E27FC236}">
              <a16:creationId xmlns:a16="http://schemas.microsoft.com/office/drawing/2014/main" id="{00000000-0008-0000-0200-00007E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</xdr:row>
      <xdr:rowOff>0</xdr:rowOff>
    </xdr:from>
    <xdr:ext cx="47625" cy="285750"/>
    <xdr:sp macro="" textlink="">
      <xdr:nvSpPr>
        <xdr:cNvPr id="1151" name="Shape 4">
          <a:extLst>
            <a:ext uri="{FF2B5EF4-FFF2-40B4-BE49-F238E27FC236}">
              <a16:creationId xmlns:a16="http://schemas.microsoft.com/office/drawing/2014/main" id="{00000000-0008-0000-0200-00007F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</xdr:row>
      <xdr:rowOff>0</xdr:rowOff>
    </xdr:from>
    <xdr:ext cx="47625" cy="285750"/>
    <xdr:sp macro="" textlink="">
      <xdr:nvSpPr>
        <xdr:cNvPr id="1152" name="Shape 4">
          <a:extLst>
            <a:ext uri="{FF2B5EF4-FFF2-40B4-BE49-F238E27FC236}">
              <a16:creationId xmlns:a16="http://schemas.microsoft.com/office/drawing/2014/main" id="{00000000-0008-0000-0200-000080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</xdr:row>
      <xdr:rowOff>0</xdr:rowOff>
    </xdr:from>
    <xdr:ext cx="47625" cy="285750"/>
    <xdr:sp macro="" textlink="">
      <xdr:nvSpPr>
        <xdr:cNvPr id="1153" name="Shape 4">
          <a:extLst>
            <a:ext uri="{FF2B5EF4-FFF2-40B4-BE49-F238E27FC236}">
              <a16:creationId xmlns:a16="http://schemas.microsoft.com/office/drawing/2014/main" id="{00000000-0008-0000-0200-000081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</xdr:row>
      <xdr:rowOff>0</xdr:rowOff>
    </xdr:from>
    <xdr:ext cx="47625" cy="285750"/>
    <xdr:sp macro="" textlink="">
      <xdr:nvSpPr>
        <xdr:cNvPr id="1154" name="Shape 4">
          <a:extLst>
            <a:ext uri="{FF2B5EF4-FFF2-40B4-BE49-F238E27FC236}">
              <a16:creationId xmlns:a16="http://schemas.microsoft.com/office/drawing/2014/main" id="{00000000-0008-0000-0200-000082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</xdr:row>
      <xdr:rowOff>0</xdr:rowOff>
    </xdr:from>
    <xdr:ext cx="47625" cy="285750"/>
    <xdr:sp macro="" textlink="">
      <xdr:nvSpPr>
        <xdr:cNvPr id="1155" name="Shape 4">
          <a:extLst>
            <a:ext uri="{FF2B5EF4-FFF2-40B4-BE49-F238E27FC236}">
              <a16:creationId xmlns:a16="http://schemas.microsoft.com/office/drawing/2014/main" id="{00000000-0008-0000-0200-000083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</xdr:row>
      <xdr:rowOff>0</xdr:rowOff>
    </xdr:from>
    <xdr:ext cx="47625" cy="285750"/>
    <xdr:sp macro="" textlink="">
      <xdr:nvSpPr>
        <xdr:cNvPr id="1156" name="Shape 4">
          <a:extLst>
            <a:ext uri="{FF2B5EF4-FFF2-40B4-BE49-F238E27FC236}">
              <a16:creationId xmlns:a16="http://schemas.microsoft.com/office/drawing/2014/main" id="{00000000-0008-0000-0200-000084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</xdr:row>
      <xdr:rowOff>0</xdr:rowOff>
    </xdr:from>
    <xdr:ext cx="47625" cy="285750"/>
    <xdr:sp macro="" textlink="">
      <xdr:nvSpPr>
        <xdr:cNvPr id="1157" name="Shape 4">
          <a:extLst>
            <a:ext uri="{FF2B5EF4-FFF2-40B4-BE49-F238E27FC236}">
              <a16:creationId xmlns:a16="http://schemas.microsoft.com/office/drawing/2014/main" id="{00000000-0008-0000-0200-000085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</xdr:row>
      <xdr:rowOff>0</xdr:rowOff>
    </xdr:from>
    <xdr:ext cx="47625" cy="285750"/>
    <xdr:sp macro="" textlink="">
      <xdr:nvSpPr>
        <xdr:cNvPr id="1158" name="Shape 4">
          <a:extLst>
            <a:ext uri="{FF2B5EF4-FFF2-40B4-BE49-F238E27FC236}">
              <a16:creationId xmlns:a16="http://schemas.microsoft.com/office/drawing/2014/main" id="{00000000-0008-0000-0200-000086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</xdr:row>
      <xdr:rowOff>0</xdr:rowOff>
    </xdr:from>
    <xdr:ext cx="47625" cy="285750"/>
    <xdr:sp macro="" textlink="">
      <xdr:nvSpPr>
        <xdr:cNvPr id="1159" name="Shape 4">
          <a:extLst>
            <a:ext uri="{FF2B5EF4-FFF2-40B4-BE49-F238E27FC236}">
              <a16:creationId xmlns:a16="http://schemas.microsoft.com/office/drawing/2014/main" id="{00000000-0008-0000-0200-000087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</xdr:row>
      <xdr:rowOff>0</xdr:rowOff>
    </xdr:from>
    <xdr:ext cx="47625" cy="285750"/>
    <xdr:sp macro="" textlink="">
      <xdr:nvSpPr>
        <xdr:cNvPr id="1160" name="Shape 4">
          <a:extLst>
            <a:ext uri="{FF2B5EF4-FFF2-40B4-BE49-F238E27FC236}">
              <a16:creationId xmlns:a16="http://schemas.microsoft.com/office/drawing/2014/main" id="{00000000-0008-0000-0200-000088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</xdr:row>
      <xdr:rowOff>0</xdr:rowOff>
    </xdr:from>
    <xdr:ext cx="47625" cy="285750"/>
    <xdr:sp macro="" textlink="">
      <xdr:nvSpPr>
        <xdr:cNvPr id="1161" name="Shape 4">
          <a:extLst>
            <a:ext uri="{FF2B5EF4-FFF2-40B4-BE49-F238E27FC236}">
              <a16:creationId xmlns:a16="http://schemas.microsoft.com/office/drawing/2014/main" id="{00000000-0008-0000-0200-000089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</xdr:row>
      <xdr:rowOff>0</xdr:rowOff>
    </xdr:from>
    <xdr:ext cx="47625" cy="285750"/>
    <xdr:sp macro="" textlink="">
      <xdr:nvSpPr>
        <xdr:cNvPr id="1162" name="Shape 4">
          <a:extLst>
            <a:ext uri="{FF2B5EF4-FFF2-40B4-BE49-F238E27FC236}">
              <a16:creationId xmlns:a16="http://schemas.microsoft.com/office/drawing/2014/main" id="{00000000-0008-0000-0200-00008A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</xdr:row>
      <xdr:rowOff>0</xdr:rowOff>
    </xdr:from>
    <xdr:ext cx="47625" cy="285750"/>
    <xdr:sp macro="" textlink="">
      <xdr:nvSpPr>
        <xdr:cNvPr id="1163" name="Shape 4">
          <a:extLst>
            <a:ext uri="{FF2B5EF4-FFF2-40B4-BE49-F238E27FC236}">
              <a16:creationId xmlns:a16="http://schemas.microsoft.com/office/drawing/2014/main" id="{00000000-0008-0000-0200-00008B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</xdr:row>
      <xdr:rowOff>0</xdr:rowOff>
    </xdr:from>
    <xdr:ext cx="47625" cy="285750"/>
    <xdr:sp macro="" textlink="">
      <xdr:nvSpPr>
        <xdr:cNvPr id="1164" name="Shape 4">
          <a:extLst>
            <a:ext uri="{FF2B5EF4-FFF2-40B4-BE49-F238E27FC236}">
              <a16:creationId xmlns:a16="http://schemas.microsoft.com/office/drawing/2014/main" id="{00000000-0008-0000-0200-00008C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</xdr:row>
      <xdr:rowOff>0</xdr:rowOff>
    </xdr:from>
    <xdr:ext cx="47625" cy="285750"/>
    <xdr:sp macro="" textlink="">
      <xdr:nvSpPr>
        <xdr:cNvPr id="1165" name="Shape 4">
          <a:extLst>
            <a:ext uri="{FF2B5EF4-FFF2-40B4-BE49-F238E27FC236}">
              <a16:creationId xmlns:a16="http://schemas.microsoft.com/office/drawing/2014/main" id="{00000000-0008-0000-0200-00008D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</xdr:row>
      <xdr:rowOff>0</xdr:rowOff>
    </xdr:from>
    <xdr:ext cx="47625" cy="285750"/>
    <xdr:sp macro="" textlink="">
      <xdr:nvSpPr>
        <xdr:cNvPr id="1166" name="Shape 4">
          <a:extLst>
            <a:ext uri="{FF2B5EF4-FFF2-40B4-BE49-F238E27FC236}">
              <a16:creationId xmlns:a16="http://schemas.microsoft.com/office/drawing/2014/main" id="{00000000-0008-0000-0200-00008E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</xdr:row>
      <xdr:rowOff>0</xdr:rowOff>
    </xdr:from>
    <xdr:ext cx="47625" cy="285750"/>
    <xdr:sp macro="" textlink="">
      <xdr:nvSpPr>
        <xdr:cNvPr id="1167" name="Shape 4">
          <a:extLst>
            <a:ext uri="{FF2B5EF4-FFF2-40B4-BE49-F238E27FC236}">
              <a16:creationId xmlns:a16="http://schemas.microsoft.com/office/drawing/2014/main" id="{00000000-0008-0000-0200-00008F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</xdr:row>
      <xdr:rowOff>0</xdr:rowOff>
    </xdr:from>
    <xdr:ext cx="47625" cy="285750"/>
    <xdr:sp macro="" textlink="">
      <xdr:nvSpPr>
        <xdr:cNvPr id="1168" name="Shape 4">
          <a:extLst>
            <a:ext uri="{FF2B5EF4-FFF2-40B4-BE49-F238E27FC236}">
              <a16:creationId xmlns:a16="http://schemas.microsoft.com/office/drawing/2014/main" id="{00000000-0008-0000-0200-000090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</xdr:row>
      <xdr:rowOff>0</xdr:rowOff>
    </xdr:from>
    <xdr:ext cx="47625" cy="285750"/>
    <xdr:sp macro="" textlink="">
      <xdr:nvSpPr>
        <xdr:cNvPr id="1169" name="Shape 4">
          <a:extLst>
            <a:ext uri="{FF2B5EF4-FFF2-40B4-BE49-F238E27FC236}">
              <a16:creationId xmlns:a16="http://schemas.microsoft.com/office/drawing/2014/main" id="{00000000-0008-0000-0200-000091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</xdr:row>
      <xdr:rowOff>0</xdr:rowOff>
    </xdr:from>
    <xdr:ext cx="47625" cy="285750"/>
    <xdr:sp macro="" textlink="">
      <xdr:nvSpPr>
        <xdr:cNvPr id="1170" name="Shape 4">
          <a:extLst>
            <a:ext uri="{FF2B5EF4-FFF2-40B4-BE49-F238E27FC236}">
              <a16:creationId xmlns:a16="http://schemas.microsoft.com/office/drawing/2014/main" id="{00000000-0008-0000-0200-000092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</xdr:row>
      <xdr:rowOff>0</xdr:rowOff>
    </xdr:from>
    <xdr:ext cx="47625" cy="285750"/>
    <xdr:sp macro="" textlink="">
      <xdr:nvSpPr>
        <xdr:cNvPr id="1171" name="Shape 4">
          <a:extLst>
            <a:ext uri="{FF2B5EF4-FFF2-40B4-BE49-F238E27FC236}">
              <a16:creationId xmlns:a16="http://schemas.microsoft.com/office/drawing/2014/main" id="{00000000-0008-0000-0200-000093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</xdr:row>
      <xdr:rowOff>0</xdr:rowOff>
    </xdr:from>
    <xdr:ext cx="47625" cy="285750"/>
    <xdr:sp macro="" textlink="">
      <xdr:nvSpPr>
        <xdr:cNvPr id="1172" name="Shape 4">
          <a:extLst>
            <a:ext uri="{FF2B5EF4-FFF2-40B4-BE49-F238E27FC236}">
              <a16:creationId xmlns:a16="http://schemas.microsoft.com/office/drawing/2014/main" id="{00000000-0008-0000-0200-000094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</xdr:row>
      <xdr:rowOff>0</xdr:rowOff>
    </xdr:from>
    <xdr:ext cx="47625" cy="285750"/>
    <xdr:sp macro="" textlink="">
      <xdr:nvSpPr>
        <xdr:cNvPr id="1173" name="Shape 4">
          <a:extLst>
            <a:ext uri="{FF2B5EF4-FFF2-40B4-BE49-F238E27FC236}">
              <a16:creationId xmlns:a16="http://schemas.microsoft.com/office/drawing/2014/main" id="{00000000-0008-0000-0200-000095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</xdr:row>
      <xdr:rowOff>0</xdr:rowOff>
    </xdr:from>
    <xdr:ext cx="47625" cy="285750"/>
    <xdr:sp macro="" textlink="">
      <xdr:nvSpPr>
        <xdr:cNvPr id="1174" name="Shape 4">
          <a:extLst>
            <a:ext uri="{FF2B5EF4-FFF2-40B4-BE49-F238E27FC236}">
              <a16:creationId xmlns:a16="http://schemas.microsoft.com/office/drawing/2014/main" id="{00000000-0008-0000-0200-000096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16</xdr:row>
      <xdr:rowOff>0</xdr:rowOff>
    </xdr:from>
    <xdr:ext cx="47625" cy="285750"/>
    <xdr:sp macro="" textlink="">
      <xdr:nvSpPr>
        <xdr:cNvPr id="1175" name="Shape 4">
          <a:extLst>
            <a:ext uri="{FF2B5EF4-FFF2-40B4-BE49-F238E27FC236}">
              <a16:creationId xmlns:a16="http://schemas.microsoft.com/office/drawing/2014/main" id="{00000000-0008-0000-0200-000097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16</xdr:row>
      <xdr:rowOff>0</xdr:rowOff>
    </xdr:from>
    <xdr:ext cx="47625" cy="285750"/>
    <xdr:sp macro="" textlink="">
      <xdr:nvSpPr>
        <xdr:cNvPr id="1176" name="Shape 4">
          <a:extLst>
            <a:ext uri="{FF2B5EF4-FFF2-40B4-BE49-F238E27FC236}">
              <a16:creationId xmlns:a16="http://schemas.microsoft.com/office/drawing/2014/main" id="{00000000-0008-0000-0200-000098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16</xdr:row>
      <xdr:rowOff>0</xdr:rowOff>
    </xdr:from>
    <xdr:ext cx="47625" cy="285750"/>
    <xdr:sp macro="" textlink="">
      <xdr:nvSpPr>
        <xdr:cNvPr id="1177" name="Shape 4">
          <a:extLst>
            <a:ext uri="{FF2B5EF4-FFF2-40B4-BE49-F238E27FC236}">
              <a16:creationId xmlns:a16="http://schemas.microsoft.com/office/drawing/2014/main" id="{00000000-0008-0000-0200-000099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16</xdr:row>
      <xdr:rowOff>0</xdr:rowOff>
    </xdr:from>
    <xdr:ext cx="47625" cy="285750"/>
    <xdr:sp macro="" textlink="">
      <xdr:nvSpPr>
        <xdr:cNvPr id="1178" name="Shape 4">
          <a:extLst>
            <a:ext uri="{FF2B5EF4-FFF2-40B4-BE49-F238E27FC236}">
              <a16:creationId xmlns:a16="http://schemas.microsoft.com/office/drawing/2014/main" id="{00000000-0008-0000-0200-00009A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16</xdr:row>
      <xdr:rowOff>0</xdr:rowOff>
    </xdr:from>
    <xdr:ext cx="47625" cy="285750"/>
    <xdr:sp macro="" textlink="">
      <xdr:nvSpPr>
        <xdr:cNvPr id="1179" name="Shape 4">
          <a:extLst>
            <a:ext uri="{FF2B5EF4-FFF2-40B4-BE49-F238E27FC236}">
              <a16:creationId xmlns:a16="http://schemas.microsoft.com/office/drawing/2014/main" id="{00000000-0008-0000-0200-00009B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16</xdr:row>
      <xdr:rowOff>0</xdr:rowOff>
    </xdr:from>
    <xdr:ext cx="47625" cy="285750"/>
    <xdr:sp macro="" textlink="">
      <xdr:nvSpPr>
        <xdr:cNvPr id="1180" name="Shape 4">
          <a:extLst>
            <a:ext uri="{FF2B5EF4-FFF2-40B4-BE49-F238E27FC236}">
              <a16:creationId xmlns:a16="http://schemas.microsoft.com/office/drawing/2014/main" id="{00000000-0008-0000-0200-00009C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16</xdr:row>
      <xdr:rowOff>0</xdr:rowOff>
    </xdr:from>
    <xdr:ext cx="47625" cy="285750"/>
    <xdr:sp macro="" textlink="">
      <xdr:nvSpPr>
        <xdr:cNvPr id="1181" name="Shape 4">
          <a:extLst>
            <a:ext uri="{FF2B5EF4-FFF2-40B4-BE49-F238E27FC236}">
              <a16:creationId xmlns:a16="http://schemas.microsoft.com/office/drawing/2014/main" id="{00000000-0008-0000-0200-00009D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16</xdr:row>
      <xdr:rowOff>0</xdr:rowOff>
    </xdr:from>
    <xdr:ext cx="47625" cy="285750"/>
    <xdr:sp macro="" textlink="">
      <xdr:nvSpPr>
        <xdr:cNvPr id="1182" name="Shape 4">
          <a:extLst>
            <a:ext uri="{FF2B5EF4-FFF2-40B4-BE49-F238E27FC236}">
              <a16:creationId xmlns:a16="http://schemas.microsoft.com/office/drawing/2014/main" id="{00000000-0008-0000-0200-00009E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31</xdr:row>
      <xdr:rowOff>0</xdr:rowOff>
    </xdr:from>
    <xdr:ext cx="47625" cy="285750"/>
    <xdr:sp macro="" textlink="">
      <xdr:nvSpPr>
        <xdr:cNvPr id="1183" name="Shape 4">
          <a:extLst>
            <a:ext uri="{FF2B5EF4-FFF2-40B4-BE49-F238E27FC236}">
              <a16:creationId xmlns:a16="http://schemas.microsoft.com/office/drawing/2014/main" id="{00000000-0008-0000-0200-00009F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31</xdr:row>
      <xdr:rowOff>0</xdr:rowOff>
    </xdr:from>
    <xdr:ext cx="47625" cy="285750"/>
    <xdr:sp macro="" textlink="">
      <xdr:nvSpPr>
        <xdr:cNvPr id="1184" name="Shape 4">
          <a:extLst>
            <a:ext uri="{FF2B5EF4-FFF2-40B4-BE49-F238E27FC236}">
              <a16:creationId xmlns:a16="http://schemas.microsoft.com/office/drawing/2014/main" id="{00000000-0008-0000-0200-0000A0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31</xdr:row>
      <xdr:rowOff>0</xdr:rowOff>
    </xdr:from>
    <xdr:ext cx="47625" cy="285750"/>
    <xdr:sp macro="" textlink="">
      <xdr:nvSpPr>
        <xdr:cNvPr id="1185" name="Shape 4">
          <a:extLst>
            <a:ext uri="{FF2B5EF4-FFF2-40B4-BE49-F238E27FC236}">
              <a16:creationId xmlns:a16="http://schemas.microsoft.com/office/drawing/2014/main" id="{00000000-0008-0000-0200-0000A1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31</xdr:row>
      <xdr:rowOff>0</xdr:rowOff>
    </xdr:from>
    <xdr:ext cx="47625" cy="285750"/>
    <xdr:sp macro="" textlink="">
      <xdr:nvSpPr>
        <xdr:cNvPr id="1186" name="Shape 4">
          <a:extLst>
            <a:ext uri="{FF2B5EF4-FFF2-40B4-BE49-F238E27FC236}">
              <a16:creationId xmlns:a16="http://schemas.microsoft.com/office/drawing/2014/main" id="{00000000-0008-0000-0200-0000A2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31</xdr:row>
      <xdr:rowOff>0</xdr:rowOff>
    </xdr:from>
    <xdr:ext cx="47625" cy="285750"/>
    <xdr:sp macro="" textlink="">
      <xdr:nvSpPr>
        <xdr:cNvPr id="1187" name="Shape 4">
          <a:extLst>
            <a:ext uri="{FF2B5EF4-FFF2-40B4-BE49-F238E27FC236}">
              <a16:creationId xmlns:a16="http://schemas.microsoft.com/office/drawing/2014/main" id="{00000000-0008-0000-0200-0000A3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31</xdr:row>
      <xdr:rowOff>0</xdr:rowOff>
    </xdr:from>
    <xdr:ext cx="47625" cy="285750"/>
    <xdr:sp macro="" textlink="">
      <xdr:nvSpPr>
        <xdr:cNvPr id="1188" name="Shape 4">
          <a:extLst>
            <a:ext uri="{FF2B5EF4-FFF2-40B4-BE49-F238E27FC236}">
              <a16:creationId xmlns:a16="http://schemas.microsoft.com/office/drawing/2014/main" id="{00000000-0008-0000-0200-0000A4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31</xdr:row>
      <xdr:rowOff>0</xdr:rowOff>
    </xdr:from>
    <xdr:ext cx="47625" cy="285750"/>
    <xdr:sp macro="" textlink="">
      <xdr:nvSpPr>
        <xdr:cNvPr id="1189" name="Shape 4">
          <a:extLst>
            <a:ext uri="{FF2B5EF4-FFF2-40B4-BE49-F238E27FC236}">
              <a16:creationId xmlns:a16="http://schemas.microsoft.com/office/drawing/2014/main" id="{00000000-0008-0000-0200-0000A5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31</xdr:row>
      <xdr:rowOff>0</xdr:rowOff>
    </xdr:from>
    <xdr:ext cx="47625" cy="285750"/>
    <xdr:sp macro="" textlink="">
      <xdr:nvSpPr>
        <xdr:cNvPr id="1190" name="Shape 4">
          <a:extLst>
            <a:ext uri="{FF2B5EF4-FFF2-40B4-BE49-F238E27FC236}">
              <a16:creationId xmlns:a16="http://schemas.microsoft.com/office/drawing/2014/main" id="{00000000-0008-0000-0200-0000A6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31</xdr:row>
      <xdr:rowOff>0</xdr:rowOff>
    </xdr:from>
    <xdr:ext cx="47625" cy="285750"/>
    <xdr:sp macro="" textlink="">
      <xdr:nvSpPr>
        <xdr:cNvPr id="1191" name="Shape 4">
          <a:extLst>
            <a:ext uri="{FF2B5EF4-FFF2-40B4-BE49-F238E27FC236}">
              <a16:creationId xmlns:a16="http://schemas.microsoft.com/office/drawing/2014/main" id="{00000000-0008-0000-0200-0000A7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31</xdr:row>
      <xdr:rowOff>0</xdr:rowOff>
    </xdr:from>
    <xdr:ext cx="47625" cy="285750"/>
    <xdr:sp macro="" textlink="">
      <xdr:nvSpPr>
        <xdr:cNvPr id="1192" name="Shape 4">
          <a:extLst>
            <a:ext uri="{FF2B5EF4-FFF2-40B4-BE49-F238E27FC236}">
              <a16:creationId xmlns:a16="http://schemas.microsoft.com/office/drawing/2014/main" id="{00000000-0008-0000-0200-0000A8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31</xdr:row>
      <xdr:rowOff>0</xdr:rowOff>
    </xdr:from>
    <xdr:ext cx="47625" cy="285750"/>
    <xdr:sp macro="" textlink="">
      <xdr:nvSpPr>
        <xdr:cNvPr id="1193" name="Shape 4">
          <a:extLst>
            <a:ext uri="{FF2B5EF4-FFF2-40B4-BE49-F238E27FC236}">
              <a16:creationId xmlns:a16="http://schemas.microsoft.com/office/drawing/2014/main" id="{00000000-0008-0000-0200-0000A9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31</xdr:row>
      <xdr:rowOff>0</xdr:rowOff>
    </xdr:from>
    <xdr:ext cx="47625" cy="285750"/>
    <xdr:sp macro="" textlink="">
      <xdr:nvSpPr>
        <xdr:cNvPr id="1194" name="Shape 4">
          <a:extLst>
            <a:ext uri="{FF2B5EF4-FFF2-40B4-BE49-F238E27FC236}">
              <a16:creationId xmlns:a16="http://schemas.microsoft.com/office/drawing/2014/main" id="{00000000-0008-0000-0200-0000AA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31</xdr:row>
      <xdr:rowOff>0</xdr:rowOff>
    </xdr:from>
    <xdr:ext cx="47625" cy="285750"/>
    <xdr:sp macro="" textlink="">
      <xdr:nvSpPr>
        <xdr:cNvPr id="1195" name="Shape 4">
          <a:extLst>
            <a:ext uri="{FF2B5EF4-FFF2-40B4-BE49-F238E27FC236}">
              <a16:creationId xmlns:a16="http://schemas.microsoft.com/office/drawing/2014/main" id="{00000000-0008-0000-0200-0000AB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31</xdr:row>
      <xdr:rowOff>0</xdr:rowOff>
    </xdr:from>
    <xdr:ext cx="47625" cy="285750"/>
    <xdr:sp macro="" textlink="">
      <xdr:nvSpPr>
        <xdr:cNvPr id="1196" name="Shape 4">
          <a:extLst>
            <a:ext uri="{FF2B5EF4-FFF2-40B4-BE49-F238E27FC236}">
              <a16:creationId xmlns:a16="http://schemas.microsoft.com/office/drawing/2014/main" id="{00000000-0008-0000-0200-0000AC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31</xdr:row>
      <xdr:rowOff>0</xdr:rowOff>
    </xdr:from>
    <xdr:ext cx="47625" cy="285750"/>
    <xdr:sp macro="" textlink="">
      <xdr:nvSpPr>
        <xdr:cNvPr id="1197" name="Shape 4">
          <a:extLst>
            <a:ext uri="{FF2B5EF4-FFF2-40B4-BE49-F238E27FC236}">
              <a16:creationId xmlns:a16="http://schemas.microsoft.com/office/drawing/2014/main" id="{00000000-0008-0000-0200-0000AD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31</xdr:row>
      <xdr:rowOff>0</xdr:rowOff>
    </xdr:from>
    <xdr:ext cx="47625" cy="285750"/>
    <xdr:sp macro="" textlink="">
      <xdr:nvSpPr>
        <xdr:cNvPr id="1198" name="Shape 4">
          <a:extLst>
            <a:ext uri="{FF2B5EF4-FFF2-40B4-BE49-F238E27FC236}">
              <a16:creationId xmlns:a16="http://schemas.microsoft.com/office/drawing/2014/main" id="{00000000-0008-0000-0200-0000AE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31</xdr:row>
      <xdr:rowOff>0</xdr:rowOff>
    </xdr:from>
    <xdr:ext cx="47625" cy="285750"/>
    <xdr:sp macro="" textlink="">
      <xdr:nvSpPr>
        <xdr:cNvPr id="1199" name="Shape 4">
          <a:extLst>
            <a:ext uri="{FF2B5EF4-FFF2-40B4-BE49-F238E27FC236}">
              <a16:creationId xmlns:a16="http://schemas.microsoft.com/office/drawing/2014/main" id="{00000000-0008-0000-0200-0000AF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31</xdr:row>
      <xdr:rowOff>0</xdr:rowOff>
    </xdr:from>
    <xdr:ext cx="47625" cy="285750"/>
    <xdr:sp macro="" textlink="">
      <xdr:nvSpPr>
        <xdr:cNvPr id="1200" name="Shape 4">
          <a:extLst>
            <a:ext uri="{FF2B5EF4-FFF2-40B4-BE49-F238E27FC236}">
              <a16:creationId xmlns:a16="http://schemas.microsoft.com/office/drawing/2014/main" id="{00000000-0008-0000-0200-0000B0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31</xdr:row>
      <xdr:rowOff>0</xdr:rowOff>
    </xdr:from>
    <xdr:ext cx="47625" cy="285750"/>
    <xdr:sp macro="" textlink="">
      <xdr:nvSpPr>
        <xdr:cNvPr id="1201" name="Shape 4">
          <a:extLst>
            <a:ext uri="{FF2B5EF4-FFF2-40B4-BE49-F238E27FC236}">
              <a16:creationId xmlns:a16="http://schemas.microsoft.com/office/drawing/2014/main" id="{00000000-0008-0000-0200-0000B1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31</xdr:row>
      <xdr:rowOff>0</xdr:rowOff>
    </xdr:from>
    <xdr:ext cx="47625" cy="285750"/>
    <xdr:sp macro="" textlink="">
      <xdr:nvSpPr>
        <xdr:cNvPr id="1202" name="Shape 4">
          <a:extLst>
            <a:ext uri="{FF2B5EF4-FFF2-40B4-BE49-F238E27FC236}">
              <a16:creationId xmlns:a16="http://schemas.microsoft.com/office/drawing/2014/main" id="{00000000-0008-0000-0200-0000B2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31</xdr:row>
      <xdr:rowOff>0</xdr:rowOff>
    </xdr:from>
    <xdr:ext cx="47625" cy="285750"/>
    <xdr:sp macro="" textlink="">
      <xdr:nvSpPr>
        <xdr:cNvPr id="1203" name="Shape 4">
          <a:extLst>
            <a:ext uri="{FF2B5EF4-FFF2-40B4-BE49-F238E27FC236}">
              <a16:creationId xmlns:a16="http://schemas.microsoft.com/office/drawing/2014/main" id="{00000000-0008-0000-0200-0000B3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31</xdr:row>
      <xdr:rowOff>0</xdr:rowOff>
    </xdr:from>
    <xdr:ext cx="47625" cy="285750"/>
    <xdr:sp macro="" textlink="">
      <xdr:nvSpPr>
        <xdr:cNvPr id="1204" name="Shape 4">
          <a:extLst>
            <a:ext uri="{FF2B5EF4-FFF2-40B4-BE49-F238E27FC236}">
              <a16:creationId xmlns:a16="http://schemas.microsoft.com/office/drawing/2014/main" id="{00000000-0008-0000-0200-0000B4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31</xdr:row>
      <xdr:rowOff>0</xdr:rowOff>
    </xdr:from>
    <xdr:ext cx="47625" cy="285750"/>
    <xdr:sp macro="" textlink="">
      <xdr:nvSpPr>
        <xdr:cNvPr id="1205" name="Shape 4">
          <a:extLst>
            <a:ext uri="{FF2B5EF4-FFF2-40B4-BE49-F238E27FC236}">
              <a16:creationId xmlns:a16="http://schemas.microsoft.com/office/drawing/2014/main" id="{00000000-0008-0000-0200-0000B5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31</xdr:row>
      <xdr:rowOff>0</xdr:rowOff>
    </xdr:from>
    <xdr:ext cx="47625" cy="285750"/>
    <xdr:sp macro="" textlink="">
      <xdr:nvSpPr>
        <xdr:cNvPr id="1206" name="Shape 4">
          <a:extLst>
            <a:ext uri="{FF2B5EF4-FFF2-40B4-BE49-F238E27FC236}">
              <a16:creationId xmlns:a16="http://schemas.microsoft.com/office/drawing/2014/main" id="{00000000-0008-0000-0200-0000B6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31</xdr:row>
      <xdr:rowOff>0</xdr:rowOff>
    </xdr:from>
    <xdr:ext cx="47625" cy="285750"/>
    <xdr:sp macro="" textlink="">
      <xdr:nvSpPr>
        <xdr:cNvPr id="1207" name="Shape 4">
          <a:extLst>
            <a:ext uri="{FF2B5EF4-FFF2-40B4-BE49-F238E27FC236}">
              <a16:creationId xmlns:a16="http://schemas.microsoft.com/office/drawing/2014/main" id="{00000000-0008-0000-0200-0000B7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31</xdr:row>
      <xdr:rowOff>0</xdr:rowOff>
    </xdr:from>
    <xdr:ext cx="47625" cy="285750"/>
    <xdr:sp macro="" textlink="">
      <xdr:nvSpPr>
        <xdr:cNvPr id="1208" name="Shape 4">
          <a:extLst>
            <a:ext uri="{FF2B5EF4-FFF2-40B4-BE49-F238E27FC236}">
              <a16:creationId xmlns:a16="http://schemas.microsoft.com/office/drawing/2014/main" id="{00000000-0008-0000-0200-0000B8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31</xdr:row>
      <xdr:rowOff>0</xdr:rowOff>
    </xdr:from>
    <xdr:ext cx="47625" cy="285750"/>
    <xdr:sp macro="" textlink="">
      <xdr:nvSpPr>
        <xdr:cNvPr id="1209" name="Shape 4">
          <a:extLst>
            <a:ext uri="{FF2B5EF4-FFF2-40B4-BE49-F238E27FC236}">
              <a16:creationId xmlns:a16="http://schemas.microsoft.com/office/drawing/2014/main" id="{00000000-0008-0000-0200-0000B9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31</xdr:row>
      <xdr:rowOff>0</xdr:rowOff>
    </xdr:from>
    <xdr:ext cx="47625" cy="285750"/>
    <xdr:sp macro="" textlink="">
      <xdr:nvSpPr>
        <xdr:cNvPr id="1210" name="Shape 4">
          <a:extLst>
            <a:ext uri="{FF2B5EF4-FFF2-40B4-BE49-F238E27FC236}">
              <a16:creationId xmlns:a16="http://schemas.microsoft.com/office/drawing/2014/main" id="{00000000-0008-0000-0200-0000BA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31</xdr:row>
      <xdr:rowOff>0</xdr:rowOff>
    </xdr:from>
    <xdr:ext cx="47625" cy="285750"/>
    <xdr:sp macro="" textlink="">
      <xdr:nvSpPr>
        <xdr:cNvPr id="1211" name="Shape 4">
          <a:extLst>
            <a:ext uri="{FF2B5EF4-FFF2-40B4-BE49-F238E27FC236}">
              <a16:creationId xmlns:a16="http://schemas.microsoft.com/office/drawing/2014/main" id="{00000000-0008-0000-0200-0000BB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31</xdr:row>
      <xdr:rowOff>0</xdr:rowOff>
    </xdr:from>
    <xdr:ext cx="47625" cy="285750"/>
    <xdr:sp macro="" textlink="">
      <xdr:nvSpPr>
        <xdr:cNvPr id="1212" name="Shape 4">
          <a:extLst>
            <a:ext uri="{FF2B5EF4-FFF2-40B4-BE49-F238E27FC236}">
              <a16:creationId xmlns:a16="http://schemas.microsoft.com/office/drawing/2014/main" id="{00000000-0008-0000-0200-0000BC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31</xdr:row>
      <xdr:rowOff>0</xdr:rowOff>
    </xdr:from>
    <xdr:ext cx="47625" cy="285750"/>
    <xdr:sp macro="" textlink="">
      <xdr:nvSpPr>
        <xdr:cNvPr id="1213" name="Shape 4">
          <a:extLst>
            <a:ext uri="{FF2B5EF4-FFF2-40B4-BE49-F238E27FC236}">
              <a16:creationId xmlns:a16="http://schemas.microsoft.com/office/drawing/2014/main" id="{00000000-0008-0000-0200-0000BD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31</xdr:row>
      <xdr:rowOff>0</xdr:rowOff>
    </xdr:from>
    <xdr:ext cx="47625" cy="285750"/>
    <xdr:sp macro="" textlink="">
      <xdr:nvSpPr>
        <xdr:cNvPr id="1214" name="Shape 4">
          <a:extLst>
            <a:ext uri="{FF2B5EF4-FFF2-40B4-BE49-F238E27FC236}">
              <a16:creationId xmlns:a16="http://schemas.microsoft.com/office/drawing/2014/main" id="{00000000-0008-0000-0200-0000BE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32</xdr:row>
      <xdr:rowOff>0</xdr:rowOff>
    </xdr:from>
    <xdr:ext cx="47625" cy="285750"/>
    <xdr:sp macro="" textlink="">
      <xdr:nvSpPr>
        <xdr:cNvPr id="1215" name="Shape 4">
          <a:extLst>
            <a:ext uri="{FF2B5EF4-FFF2-40B4-BE49-F238E27FC236}">
              <a16:creationId xmlns:a16="http://schemas.microsoft.com/office/drawing/2014/main" id="{00000000-0008-0000-0200-0000BF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32</xdr:row>
      <xdr:rowOff>0</xdr:rowOff>
    </xdr:from>
    <xdr:ext cx="47625" cy="285750"/>
    <xdr:sp macro="" textlink="">
      <xdr:nvSpPr>
        <xdr:cNvPr id="1216" name="Shape 4">
          <a:extLst>
            <a:ext uri="{FF2B5EF4-FFF2-40B4-BE49-F238E27FC236}">
              <a16:creationId xmlns:a16="http://schemas.microsoft.com/office/drawing/2014/main" id="{00000000-0008-0000-0200-0000C0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32</xdr:row>
      <xdr:rowOff>0</xdr:rowOff>
    </xdr:from>
    <xdr:ext cx="47625" cy="285750"/>
    <xdr:sp macro="" textlink="">
      <xdr:nvSpPr>
        <xdr:cNvPr id="1217" name="Shape 4">
          <a:extLst>
            <a:ext uri="{FF2B5EF4-FFF2-40B4-BE49-F238E27FC236}">
              <a16:creationId xmlns:a16="http://schemas.microsoft.com/office/drawing/2014/main" id="{00000000-0008-0000-0200-0000C1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32</xdr:row>
      <xdr:rowOff>0</xdr:rowOff>
    </xdr:from>
    <xdr:ext cx="47625" cy="285750"/>
    <xdr:sp macro="" textlink="">
      <xdr:nvSpPr>
        <xdr:cNvPr id="1218" name="Shape 4">
          <a:extLst>
            <a:ext uri="{FF2B5EF4-FFF2-40B4-BE49-F238E27FC236}">
              <a16:creationId xmlns:a16="http://schemas.microsoft.com/office/drawing/2014/main" id="{00000000-0008-0000-0200-0000C2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32</xdr:row>
      <xdr:rowOff>0</xdr:rowOff>
    </xdr:from>
    <xdr:ext cx="47625" cy="285750"/>
    <xdr:sp macro="" textlink="">
      <xdr:nvSpPr>
        <xdr:cNvPr id="1219" name="Shape 4">
          <a:extLst>
            <a:ext uri="{FF2B5EF4-FFF2-40B4-BE49-F238E27FC236}">
              <a16:creationId xmlns:a16="http://schemas.microsoft.com/office/drawing/2014/main" id="{00000000-0008-0000-0200-0000C3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32</xdr:row>
      <xdr:rowOff>0</xdr:rowOff>
    </xdr:from>
    <xdr:ext cx="47625" cy="285750"/>
    <xdr:sp macro="" textlink="">
      <xdr:nvSpPr>
        <xdr:cNvPr id="1220" name="Shape 4">
          <a:extLst>
            <a:ext uri="{FF2B5EF4-FFF2-40B4-BE49-F238E27FC236}">
              <a16:creationId xmlns:a16="http://schemas.microsoft.com/office/drawing/2014/main" id="{00000000-0008-0000-0200-0000C4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32</xdr:row>
      <xdr:rowOff>0</xdr:rowOff>
    </xdr:from>
    <xdr:ext cx="47625" cy="285750"/>
    <xdr:sp macro="" textlink="">
      <xdr:nvSpPr>
        <xdr:cNvPr id="1221" name="Shape 4">
          <a:extLst>
            <a:ext uri="{FF2B5EF4-FFF2-40B4-BE49-F238E27FC236}">
              <a16:creationId xmlns:a16="http://schemas.microsoft.com/office/drawing/2014/main" id="{00000000-0008-0000-0200-0000C5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32</xdr:row>
      <xdr:rowOff>0</xdr:rowOff>
    </xdr:from>
    <xdr:ext cx="47625" cy="285750"/>
    <xdr:sp macro="" textlink="">
      <xdr:nvSpPr>
        <xdr:cNvPr id="1222" name="Shape 4">
          <a:extLst>
            <a:ext uri="{FF2B5EF4-FFF2-40B4-BE49-F238E27FC236}">
              <a16:creationId xmlns:a16="http://schemas.microsoft.com/office/drawing/2014/main" id="{00000000-0008-0000-0200-0000C6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32</xdr:row>
      <xdr:rowOff>0</xdr:rowOff>
    </xdr:from>
    <xdr:ext cx="47625" cy="285750"/>
    <xdr:sp macro="" textlink="">
      <xdr:nvSpPr>
        <xdr:cNvPr id="1223" name="Shape 4">
          <a:extLst>
            <a:ext uri="{FF2B5EF4-FFF2-40B4-BE49-F238E27FC236}">
              <a16:creationId xmlns:a16="http://schemas.microsoft.com/office/drawing/2014/main" id="{00000000-0008-0000-0200-0000C7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32</xdr:row>
      <xdr:rowOff>0</xdr:rowOff>
    </xdr:from>
    <xdr:ext cx="47625" cy="285750"/>
    <xdr:sp macro="" textlink="">
      <xdr:nvSpPr>
        <xdr:cNvPr id="1224" name="Shape 4">
          <a:extLst>
            <a:ext uri="{FF2B5EF4-FFF2-40B4-BE49-F238E27FC236}">
              <a16:creationId xmlns:a16="http://schemas.microsoft.com/office/drawing/2014/main" id="{00000000-0008-0000-0200-0000C8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32</xdr:row>
      <xdr:rowOff>0</xdr:rowOff>
    </xdr:from>
    <xdr:ext cx="47625" cy="285750"/>
    <xdr:sp macro="" textlink="">
      <xdr:nvSpPr>
        <xdr:cNvPr id="1225" name="Shape 4">
          <a:extLst>
            <a:ext uri="{FF2B5EF4-FFF2-40B4-BE49-F238E27FC236}">
              <a16:creationId xmlns:a16="http://schemas.microsoft.com/office/drawing/2014/main" id="{00000000-0008-0000-0200-0000C9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32</xdr:row>
      <xdr:rowOff>0</xdr:rowOff>
    </xdr:from>
    <xdr:ext cx="47625" cy="285750"/>
    <xdr:sp macro="" textlink="">
      <xdr:nvSpPr>
        <xdr:cNvPr id="1226" name="Shape 4">
          <a:extLst>
            <a:ext uri="{FF2B5EF4-FFF2-40B4-BE49-F238E27FC236}">
              <a16:creationId xmlns:a16="http://schemas.microsoft.com/office/drawing/2014/main" id="{00000000-0008-0000-0200-0000CA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32</xdr:row>
      <xdr:rowOff>0</xdr:rowOff>
    </xdr:from>
    <xdr:ext cx="47625" cy="285750"/>
    <xdr:sp macro="" textlink="">
      <xdr:nvSpPr>
        <xdr:cNvPr id="1227" name="Shape 4">
          <a:extLst>
            <a:ext uri="{FF2B5EF4-FFF2-40B4-BE49-F238E27FC236}">
              <a16:creationId xmlns:a16="http://schemas.microsoft.com/office/drawing/2014/main" id="{00000000-0008-0000-0200-0000CB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32</xdr:row>
      <xdr:rowOff>0</xdr:rowOff>
    </xdr:from>
    <xdr:ext cx="47625" cy="285750"/>
    <xdr:sp macro="" textlink="">
      <xdr:nvSpPr>
        <xdr:cNvPr id="1228" name="Shape 4">
          <a:extLst>
            <a:ext uri="{FF2B5EF4-FFF2-40B4-BE49-F238E27FC236}">
              <a16:creationId xmlns:a16="http://schemas.microsoft.com/office/drawing/2014/main" id="{00000000-0008-0000-0200-0000CC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32</xdr:row>
      <xdr:rowOff>0</xdr:rowOff>
    </xdr:from>
    <xdr:ext cx="47625" cy="285750"/>
    <xdr:sp macro="" textlink="">
      <xdr:nvSpPr>
        <xdr:cNvPr id="1229" name="Shape 4">
          <a:extLst>
            <a:ext uri="{FF2B5EF4-FFF2-40B4-BE49-F238E27FC236}">
              <a16:creationId xmlns:a16="http://schemas.microsoft.com/office/drawing/2014/main" id="{00000000-0008-0000-0200-0000CD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32</xdr:row>
      <xdr:rowOff>0</xdr:rowOff>
    </xdr:from>
    <xdr:ext cx="47625" cy="285750"/>
    <xdr:sp macro="" textlink="">
      <xdr:nvSpPr>
        <xdr:cNvPr id="1230" name="Shape 4">
          <a:extLst>
            <a:ext uri="{FF2B5EF4-FFF2-40B4-BE49-F238E27FC236}">
              <a16:creationId xmlns:a16="http://schemas.microsoft.com/office/drawing/2014/main" id="{00000000-0008-0000-0200-0000CE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32</xdr:row>
      <xdr:rowOff>0</xdr:rowOff>
    </xdr:from>
    <xdr:ext cx="47625" cy="285750"/>
    <xdr:sp macro="" textlink="">
      <xdr:nvSpPr>
        <xdr:cNvPr id="1231" name="Shape 4">
          <a:extLst>
            <a:ext uri="{FF2B5EF4-FFF2-40B4-BE49-F238E27FC236}">
              <a16:creationId xmlns:a16="http://schemas.microsoft.com/office/drawing/2014/main" id="{00000000-0008-0000-0200-0000CF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32</xdr:row>
      <xdr:rowOff>0</xdr:rowOff>
    </xdr:from>
    <xdr:ext cx="47625" cy="285750"/>
    <xdr:sp macro="" textlink="">
      <xdr:nvSpPr>
        <xdr:cNvPr id="1232" name="Shape 4">
          <a:extLst>
            <a:ext uri="{FF2B5EF4-FFF2-40B4-BE49-F238E27FC236}">
              <a16:creationId xmlns:a16="http://schemas.microsoft.com/office/drawing/2014/main" id="{00000000-0008-0000-0200-0000D0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32</xdr:row>
      <xdr:rowOff>0</xdr:rowOff>
    </xdr:from>
    <xdr:ext cx="47625" cy="285750"/>
    <xdr:sp macro="" textlink="">
      <xdr:nvSpPr>
        <xdr:cNvPr id="1233" name="Shape 4">
          <a:extLst>
            <a:ext uri="{FF2B5EF4-FFF2-40B4-BE49-F238E27FC236}">
              <a16:creationId xmlns:a16="http://schemas.microsoft.com/office/drawing/2014/main" id="{00000000-0008-0000-0200-0000D1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32</xdr:row>
      <xdr:rowOff>0</xdr:rowOff>
    </xdr:from>
    <xdr:ext cx="47625" cy="285750"/>
    <xdr:sp macro="" textlink="">
      <xdr:nvSpPr>
        <xdr:cNvPr id="1234" name="Shape 4">
          <a:extLst>
            <a:ext uri="{FF2B5EF4-FFF2-40B4-BE49-F238E27FC236}">
              <a16:creationId xmlns:a16="http://schemas.microsoft.com/office/drawing/2014/main" id="{00000000-0008-0000-0200-0000D2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32</xdr:row>
      <xdr:rowOff>0</xdr:rowOff>
    </xdr:from>
    <xdr:ext cx="47625" cy="285750"/>
    <xdr:sp macro="" textlink="">
      <xdr:nvSpPr>
        <xdr:cNvPr id="1235" name="Shape 4">
          <a:extLst>
            <a:ext uri="{FF2B5EF4-FFF2-40B4-BE49-F238E27FC236}">
              <a16:creationId xmlns:a16="http://schemas.microsoft.com/office/drawing/2014/main" id="{00000000-0008-0000-0200-0000D3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32</xdr:row>
      <xdr:rowOff>0</xdr:rowOff>
    </xdr:from>
    <xdr:ext cx="47625" cy="285750"/>
    <xdr:sp macro="" textlink="">
      <xdr:nvSpPr>
        <xdr:cNvPr id="1236" name="Shape 4">
          <a:extLst>
            <a:ext uri="{FF2B5EF4-FFF2-40B4-BE49-F238E27FC236}">
              <a16:creationId xmlns:a16="http://schemas.microsoft.com/office/drawing/2014/main" id="{00000000-0008-0000-0200-0000D4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32</xdr:row>
      <xdr:rowOff>0</xdr:rowOff>
    </xdr:from>
    <xdr:ext cx="47625" cy="285750"/>
    <xdr:sp macro="" textlink="">
      <xdr:nvSpPr>
        <xdr:cNvPr id="1237" name="Shape 4">
          <a:extLst>
            <a:ext uri="{FF2B5EF4-FFF2-40B4-BE49-F238E27FC236}">
              <a16:creationId xmlns:a16="http://schemas.microsoft.com/office/drawing/2014/main" id="{00000000-0008-0000-0200-0000D5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32</xdr:row>
      <xdr:rowOff>0</xdr:rowOff>
    </xdr:from>
    <xdr:ext cx="47625" cy="285750"/>
    <xdr:sp macro="" textlink="">
      <xdr:nvSpPr>
        <xdr:cNvPr id="1238" name="Shape 4">
          <a:extLst>
            <a:ext uri="{FF2B5EF4-FFF2-40B4-BE49-F238E27FC236}">
              <a16:creationId xmlns:a16="http://schemas.microsoft.com/office/drawing/2014/main" id="{00000000-0008-0000-0200-0000D6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32</xdr:row>
      <xdr:rowOff>0</xdr:rowOff>
    </xdr:from>
    <xdr:ext cx="47625" cy="285750"/>
    <xdr:sp macro="" textlink="">
      <xdr:nvSpPr>
        <xdr:cNvPr id="1239" name="Shape 4">
          <a:extLst>
            <a:ext uri="{FF2B5EF4-FFF2-40B4-BE49-F238E27FC236}">
              <a16:creationId xmlns:a16="http://schemas.microsoft.com/office/drawing/2014/main" id="{00000000-0008-0000-0200-0000D7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32</xdr:row>
      <xdr:rowOff>0</xdr:rowOff>
    </xdr:from>
    <xdr:ext cx="47625" cy="285750"/>
    <xdr:sp macro="" textlink="">
      <xdr:nvSpPr>
        <xdr:cNvPr id="1240" name="Shape 4">
          <a:extLst>
            <a:ext uri="{FF2B5EF4-FFF2-40B4-BE49-F238E27FC236}">
              <a16:creationId xmlns:a16="http://schemas.microsoft.com/office/drawing/2014/main" id="{00000000-0008-0000-0200-0000D8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32</xdr:row>
      <xdr:rowOff>0</xdr:rowOff>
    </xdr:from>
    <xdr:ext cx="47625" cy="285750"/>
    <xdr:sp macro="" textlink="">
      <xdr:nvSpPr>
        <xdr:cNvPr id="1241" name="Shape 4">
          <a:extLst>
            <a:ext uri="{FF2B5EF4-FFF2-40B4-BE49-F238E27FC236}">
              <a16:creationId xmlns:a16="http://schemas.microsoft.com/office/drawing/2014/main" id="{00000000-0008-0000-0200-0000D9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32</xdr:row>
      <xdr:rowOff>0</xdr:rowOff>
    </xdr:from>
    <xdr:ext cx="47625" cy="285750"/>
    <xdr:sp macro="" textlink="">
      <xdr:nvSpPr>
        <xdr:cNvPr id="1242" name="Shape 4">
          <a:extLst>
            <a:ext uri="{FF2B5EF4-FFF2-40B4-BE49-F238E27FC236}">
              <a16:creationId xmlns:a16="http://schemas.microsoft.com/office/drawing/2014/main" id="{00000000-0008-0000-0200-0000DA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32</xdr:row>
      <xdr:rowOff>0</xdr:rowOff>
    </xdr:from>
    <xdr:ext cx="47625" cy="285750"/>
    <xdr:sp macro="" textlink="">
      <xdr:nvSpPr>
        <xdr:cNvPr id="1243" name="Shape 4">
          <a:extLst>
            <a:ext uri="{FF2B5EF4-FFF2-40B4-BE49-F238E27FC236}">
              <a16:creationId xmlns:a16="http://schemas.microsoft.com/office/drawing/2014/main" id="{00000000-0008-0000-0200-0000DB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32</xdr:row>
      <xdr:rowOff>0</xdr:rowOff>
    </xdr:from>
    <xdr:ext cx="47625" cy="285750"/>
    <xdr:sp macro="" textlink="">
      <xdr:nvSpPr>
        <xdr:cNvPr id="1244" name="Shape 4">
          <a:extLst>
            <a:ext uri="{FF2B5EF4-FFF2-40B4-BE49-F238E27FC236}">
              <a16:creationId xmlns:a16="http://schemas.microsoft.com/office/drawing/2014/main" id="{00000000-0008-0000-0200-0000DC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32</xdr:row>
      <xdr:rowOff>0</xdr:rowOff>
    </xdr:from>
    <xdr:ext cx="47625" cy="285750"/>
    <xdr:sp macro="" textlink="">
      <xdr:nvSpPr>
        <xdr:cNvPr id="1245" name="Shape 4">
          <a:extLst>
            <a:ext uri="{FF2B5EF4-FFF2-40B4-BE49-F238E27FC236}">
              <a16:creationId xmlns:a16="http://schemas.microsoft.com/office/drawing/2014/main" id="{00000000-0008-0000-0200-0000DD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32</xdr:row>
      <xdr:rowOff>0</xdr:rowOff>
    </xdr:from>
    <xdr:ext cx="47625" cy="285750"/>
    <xdr:sp macro="" textlink="">
      <xdr:nvSpPr>
        <xdr:cNvPr id="1246" name="Shape 4">
          <a:extLst>
            <a:ext uri="{FF2B5EF4-FFF2-40B4-BE49-F238E27FC236}">
              <a16:creationId xmlns:a16="http://schemas.microsoft.com/office/drawing/2014/main" id="{00000000-0008-0000-0200-0000DE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31</xdr:row>
      <xdr:rowOff>0</xdr:rowOff>
    </xdr:from>
    <xdr:ext cx="47625" cy="285750"/>
    <xdr:sp macro="" textlink="">
      <xdr:nvSpPr>
        <xdr:cNvPr id="1247" name="Shape 4">
          <a:extLst>
            <a:ext uri="{FF2B5EF4-FFF2-40B4-BE49-F238E27FC236}">
              <a16:creationId xmlns:a16="http://schemas.microsoft.com/office/drawing/2014/main" id="{00000000-0008-0000-0200-0000DF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31</xdr:row>
      <xdr:rowOff>0</xdr:rowOff>
    </xdr:from>
    <xdr:ext cx="47625" cy="285750"/>
    <xdr:sp macro="" textlink="">
      <xdr:nvSpPr>
        <xdr:cNvPr id="1248" name="Shape 4">
          <a:extLst>
            <a:ext uri="{FF2B5EF4-FFF2-40B4-BE49-F238E27FC236}">
              <a16:creationId xmlns:a16="http://schemas.microsoft.com/office/drawing/2014/main" id="{00000000-0008-0000-0200-0000E0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31</xdr:row>
      <xdr:rowOff>0</xdr:rowOff>
    </xdr:from>
    <xdr:ext cx="47625" cy="285750"/>
    <xdr:sp macro="" textlink="">
      <xdr:nvSpPr>
        <xdr:cNvPr id="1249" name="Shape 4">
          <a:extLst>
            <a:ext uri="{FF2B5EF4-FFF2-40B4-BE49-F238E27FC236}">
              <a16:creationId xmlns:a16="http://schemas.microsoft.com/office/drawing/2014/main" id="{00000000-0008-0000-0200-0000E1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31</xdr:row>
      <xdr:rowOff>0</xdr:rowOff>
    </xdr:from>
    <xdr:ext cx="47625" cy="285750"/>
    <xdr:sp macro="" textlink="">
      <xdr:nvSpPr>
        <xdr:cNvPr id="1250" name="Shape 4">
          <a:extLst>
            <a:ext uri="{FF2B5EF4-FFF2-40B4-BE49-F238E27FC236}">
              <a16:creationId xmlns:a16="http://schemas.microsoft.com/office/drawing/2014/main" id="{00000000-0008-0000-0200-0000E2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31</xdr:row>
      <xdr:rowOff>0</xdr:rowOff>
    </xdr:from>
    <xdr:ext cx="47625" cy="285750"/>
    <xdr:sp macro="" textlink="">
      <xdr:nvSpPr>
        <xdr:cNvPr id="1251" name="Shape 4">
          <a:extLst>
            <a:ext uri="{FF2B5EF4-FFF2-40B4-BE49-F238E27FC236}">
              <a16:creationId xmlns:a16="http://schemas.microsoft.com/office/drawing/2014/main" id="{00000000-0008-0000-0200-0000E3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31</xdr:row>
      <xdr:rowOff>0</xdr:rowOff>
    </xdr:from>
    <xdr:ext cx="47625" cy="285750"/>
    <xdr:sp macro="" textlink="">
      <xdr:nvSpPr>
        <xdr:cNvPr id="1252" name="Shape 4">
          <a:extLst>
            <a:ext uri="{FF2B5EF4-FFF2-40B4-BE49-F238E27FC236}">
              <a16:creationId xmlns:a16="http://schemas.microsoft.com/office/drawing/2014/main" id="{00000000-0008-0000-0200-0000E4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31</xdr:row>
      <xdr:rowOff>0</xdr:rowOff>
    </xdr:from>
    <xdr:ext cx="47625" cy="285750"/>
    <xdr:sp macro="" textlink="">
      <xdr:nvSpPr>
        <xdr:cNvPr id="1253" name="Shape 4">
          <a:extLst>
            <a:ext uri="{FF2B5EF4-FFF2-40B4-BE49-F238E27FC236}">
              <a16:creationId xmlns:a16="http://schemas.microsoft.com/office/drawing/2014/main" id="{00000000-0008-0000-0200-0000E5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31</xdr:row>
      <xdr:rowOff>0</xdr:rowOff>
    </xdr:from>
    <xdr:ext cx="47625" cy="285750"/>
    <xdr:sp macro="" textlink="">
      <xdr:nvSpPr>
        <xdr:cNvPr id="1254" name="Shape 4">
          <a:extLst>
            <a:ext uri="{FF2B5EF4-FFF2-40B4-BE49-F238E27FC236}">
              <a16:creationId xmlns:a16="http://schemas.microsoft.com/office/drawing/2014/main" id="{00000000-0008-0000-0200-0000E6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31</xdr:row>
      <xdr:rowOff>0</xdr:rowOff>
    </xdr:from>
    <xdr:ext cx="47625" cy="285750"/>
    <xdr:sp macro="" textlink="">
      <xdr:nvSpPr>
        <xdr:cNvPr id="1255" name="Shape 4">
          <a:extLst>
            <a:ext uri="{FF2B5EF4-FFF2-40B4-BE49-F238E27FC236}">
              <a16:creationId xmlns:a16="http://schemas.microsoft.com/office/drawing/2014/main" id="{00000000-0008-0000-0200-0000E7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31</xdr:row>
      <xdr:rowOff>0</xdr:rowOff>
    </xdr:from>
    <xdr:ext cx="47625" cy="285750"/>
    <xdr:sp macro="" textlink="">
      <xdr:nvSpPr>
        <xdr:cNvPr id="1256" name="Shape 4">
          <a:extLst>
            <a:ext uri="{FF2B5EF4-FFF2-40B4-BE49-F238E27FC236}">
              <a16:creationId xmlns:a16="http://schemas.microsoft.com/office/drawing/2014/main" id="{00000000-0008-0000-0200-0000E8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31</xdr:row>
      <xdr:rowOff>0</xdr:rowOff>
    </xdr:from>
    <xdr:ext cx="47625" cy="285750"/>
    <xdr:sp macro="" textlink="">
      <xdr:nvSpPr>
        <xdr:cNvPr id="1257" name="Shape 4">
          <a:extLst>
            <a:ext uri="{FF2B5EF4-FFF2-40B4-BE49-F238E27FC236}">
              <a16:creationId xmlns:a16="http://schemas.microsoft.com/office/drawing/2014/main" id="{00000000-0008-0000-0200-0000E9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31</xdr:row>
      <xdr:rowOff>0</xdr:rowOff>
    </xdr:from>
    <xdr:ext cx="47625" cy="285750"/>
    <xdr:sp macro="" textlink="">
      <xdr:nvSpPr>
        <xdr:cNvPr id="1258" name="Shape 4">
          <a:extLst>
            <a:ext uri="{FF2B5EF4-FFF2-40B4-BE49-F238E27FC236}">
              <a16:creationId xmlns:a16="http://schemas.microsoft.com/office/drawing/2014/main" id="{00000000-0008-0000-0200-0000EA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31</xdr:row>
      <xdr:rowOff>0</xdr:rowOff>
    </xdr:from>
    <xdr:ext cx="47625" cy="285750"/>
    <xdr:sp macro="" textlink="">
      <xdr:nvSpPr>
        <xdr:cNvPr id="1259" name="Shape 4">
          <a:extLst>
            <a:ext uri="{FF2B5EF4-FFF2-40B4-BE49-F238E27FC236}">
              <a16:creationId xmlns:a16="http://schemas.microsoft.com/office/drawing/2014/main" id="{00000000-0008-0000-0200-0000EB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31</xdr:row>
      <xdr:rowOff>0</xdr:rowOff>
    </xdr:from>
    <xdr:ext cx="47625" cy="285750"/>
    <xdr:sp macro="" textlink="">
      <xdr:nvSpPr>
        <xdr:cNvPr id="1260" name="Shape 4">
          <a:extLst>
            <a:ext uri="{FF2B5EF4-FFF2-40B4-BE49-F238E27FC236}">
              <a16:creationId xmlns:a16="http://schemas.microsoft.com/office/drawing/2014/main" id="{00000000-0008-0000-0200-0000EC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31</xdr:row>
      <xdr:rowOff>0</xdr:rowOff>
    </xdr:from>
    <xdr:ext cx="47625" cy="285750"/>
    <xdr:sp macro="" textlink="">
      <xdr:nvSpPr>
        <xdr:cNvPr id="1261" name="Shape 4">
          <a:extLst>
            <a:ext uri="{FF2B5EF4-FFF2-40B4-BE49-F238E27FC236}">
              <a16:creationId xmlns:a16="http://schemas.microsoft.com/office/drawing/2014/main" id="{00000000-0008-0000-0200-0000ED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31</xdr:row>
      <xdr:rowOff>0</xdr:rowOff>
    </xdr:from>
    <xdr:ext cx="47625" cy="285750"/>
    <xdr:sp macro="" textlink="">
      <xdr:nvSpPr>
        <xdr:cNvPr id="1262" name="Shape 4">
          <a:extLst>
            <a:ext uri="{FF2B5EF4-FFF2-40B4-BE49-F238E27FC236}">
              <a16:creationId xmlns:a16="http://schemas.microsoft.com/office/drawing/2014/main" id="{00000000-0008-0000-0200-0000EE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31</xdr:row>
      <xdr:rowOff>0</xdr:rowOff>
    </xdr:from>
    <xdr:ext cx="47625" cy="285750"/>
    <xdr:sp macro="" textlink="">
      <xdr:nvSpPr>
        <xdr:cNvPr id="1263" name="Shape 4">
          <a:extLst>
            <a:ext uri="{FF2B5EF4-FFF2-40B4-BE49-F238E27FC236}">
              <a16:creationId xmlns:a16="http://schemas.microsoft.com/office/drawing/2014/main" id="{00000000-0008-0000-0200-0000EF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31</xdr:row>
      <xdr:rowOff>0</xdr:rowOff>
    </xdr:from>
    <xdr:ext cx="47625" cy="285750"/>
    <xdr:sp macro="" textlink="">
      <xdr:nvSpPr>
        <xdr:cNvPr id="1264" name="Shape 4">
          <a:extLst>
            <a:ext uri="{FF2B5EF4-FFF2-40B4-BE49-F238E27FC236}">
              <a16:creationId xmlns:a16="http://schemas.microsoft.com/office/drawing/2014/main" id="{00000000-0008-0000-0200-0000F0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31</xdr:row>
      <xdr:rowOff>0</xdr:rowOff>
    </xdr:from>
    <xdr:ext cx="47625" cy="285750"/>
    <xdr:sp macro="" textlink="">
      <xdr:nvSpPr>
        <xdr:cNvPr id="1265" name="Shape 4">
          <a:extLst>
            <a:ext uri="{FF2B5EF4-FFF2-40B4-BE49-F238E27FC236}">
              <a16:creationId xmlns:a16="http://schemas.microsoft.com/office/drawing/2014/main" id="{00000000-0008-0000-0200-0000F1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31</xdr:row>
      <xdr:rowOff>0</xdr:rowOff>
    </xdr:from>
    <xdr:ext cx="47625" cy="285750"/>
    <xdr:sp macro="" textlink="">
      <xdr:nvSpPr>
        <xdr:cNvPr id="1266" name="Shape 4">
          <a:extLst>
            <a:ext uri="{FF2B5EF4-FFF2-40B4-BE49-F238E27FC236}">
              <a16:creationId xmlns:a16="http://schemas.microsoft.com/office/drawing/2014/main" id="{00000000-0008-0000-0200-0000F2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31</xdr:row>
      <xdr:rowOff>0</xdr:rowOff>
    </xdr:from>
    <xdr:ext cx="47625" cy="285750"/>
    <xdr:sp macro="" textlink="">
      <xdr:nvSpPr>
        <xdr:cNvPr id="1267" name="Shape 4">
          <a:extLst>
            <a:ext uri="{FF2B5EF4-FFF2-40B4-BE49-F238E27FC236}">
              <a16:creationId xmlns:a16="http://schemas.microsoft.com/office/drawing/2014/main" id="{00000000-0008-0000-0200-0000F3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31</xdr:row>
      <xdr:rowOff>0</xdr:rowOff>
    </xdr:from>
    <xdr:ext cx="47625" cy="285750"/>
    <xdr:sp macro="" textlink="">
      <xdr:nvSpPr>
        <xdr:cNvPr id="1268" name="Shape 4">
          <a:extLst>
            <a:ext uri="{FF2B5EF4-FFF2-40B4-BE49-F238E27FC236}">
              <a16:creationId xmlns:a16="http://schemas.microsoft.com/office/drawing/2014/main" id="{00000000-0008-0000-0200-0000F4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31</xdr:row>
      <xdr:rowOff>0</xdr:rowOff>
    </xdr:from>
    <xdr:ext cx="47625" cy="285750"/>
    <xdr:sp macro="" textlink="">
      <xdr:nvSpPr>
        <xdr:cNvPr id="1269" name="Shape 4">
          <a:extLst>
            <a:ext uri="{FF2B5EF4-FFF2-40B4-BE49-F238E27FC236}">
              <a16:creationId xmlns:a16="http://schemas.microsoft.com/office/drawing/2014/main" id="{00000000-0008-0000-0200-0000F5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31</xdr:row>
      <xdr:rowOff>0</xdr:rowOff>
    </xdr:from>
    <xdr:ext cx="47625" cy="285750"/>
    <xdr:sp macro="" textlink="">
      <xdr:nvSpPr>
        <xdr:cNvPr id="1270" name="Shape 4">
          <a:extLst>
            <a:ext uri="{FF2B5EF4-FFF2-40B4-BE49-F238E27FC236}">
              <a16:creationId xmlns:a16="http://schemas.microsoft.com/office/drawing/2014/main" id="{00000000-0008-0000-0200-0000F6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31</xdr:row>
      <xdr:rowOff>0</xdr:rowOff>
    </xdr:from>
    <xdr:ext cx="47625" cy="285750"/>
    <xdr:sp macro="" textlink="">
      <xdr:nvSpPr>
        <xdr:cNvPr id="1271" name="Shape 4">
          <a:extLst>
            <a:ext uri="{FF2B5EF4-FFF2-40B4-BE49-F238E27FC236}">
              <a16:creationId xmlns:a16="http://schemas.microsoft.com/office/drawing/2014/main" id="{00000000-0008-0000-0200-0000F7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31</xdr:row>
      <xdr:rowOff>0</xdr:rowOff>
    </xdr:from>
    <xdr:ext cx="47625" cy="285750"/>
    <xdr:sp macro="" textlink="">
      <xdr:nvSpPr>
        <xdr:cNvPr id="1272" name="Shape 4">
          <a:extLst>
            <a:ext uri="{FF2B5EF4-FFF2-40B4-BE49-F238E27FC236}">
              <a16:creationId xmlns:a16="http://schemas.microsoft.com/office/drawing/2014/main" id="{00000000-0008-0000-0200-0000F8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31</xdr:row>
      <xdr:rowOff>0</xdr:rowOff>
    </xdr:from>
    <xdr:ext cx="47625" cy="285750"/>
    <xdr:sp macro="" textlink="">
      <xdr:nvSpPr>
        <xdr:cNvPr id="1273" name="Shape 4">
          <a:extLst>
            <a:ext uri="{FF2B5EF4-FFF2-40B4-BE49-F238E27FC236}">
              <a16:creationId xmlns:a16="http://schemas.microsoft.com/office/drawing/2014/main" id="{00000000-0008-0000-0200-0000F9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31</xdr:row>
      <xdr:rowOff>0</xdr:rowOff>
    </xdr:from>
    <xdr:ext cx="47625" cy="285750"/>
    <xdr:sp macro="" textlink="">
      <xdr:nvSpPr>
        <xdr:cNvPr id="1274" name="Shape 4">
          <a:extLst>
            <a:ext uri="{FF2B5EF4-FFF2-40B4-BE49-F238E27FC236}">
              <a16:creationId xmlns:a16="http://schemas.microsoft.com/office/drawing/2014/main" id="{00000000-0008-0000-0200-0000FA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31</xdr:row>
      <xdr:rowOff>0</xdr:rowOff>
    </xdr:from>
    <xdr:ext cx="47625" cy="285750"/>
    <xdr:sp macro="" textlink="">
      <xdr:nvSpPr>
        <xdr:cNvPr id="1275" name="Shape 4">
          <a:extLst>
            <a:ext uri="{FF2B5EF4-FFF2-40B4-BE49-F238E27FC236}">
              <a16:creationId xmlns:a16="http://schemas.microsoft.com/office/drawing/2014/main" id="{00000000-0008-0000-0200-0000FB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31</xdr:row>
      <xdr:rowOff>0</xdr:rowOff>
    </xdr:from>
    <xdr:ext cx="47625" cy="285750"/>
    <xdr:sp macro="" textlink="">
      <xdr:nvSpPr>
        <xdr:cNvPr id="1276" name="Shape 4">
          <a:extLst>
            <a:ext uri="{FF2B5EF4-FFF2-40B4-BE49-F238E27FC236}">
              <a16:creationId xmlns:a16="http://schemas.microsoft.com/office/drawing/2014/main" id="{00000000-0008-0000-0200-0000FC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31</xdr:row>
      <xdr:rowOff>0</xdr:rowOff>
    </xdr:from>
    <xdr:ext cx="47625" cy="285750"/>
    <xdr:sp macro="" textlink="">
      <xdr:nvSpPr>
        <xdr:cNvPr id="1277" name="Shape 4">
          <a:extLst>
            <a:ext uri="{FF2B5EF4-FFF2-40B4-BE49-F238E27FC236}">
              <a16:creationId xmlns:a16="http://schemas.microsoft.com/office/drawing/2014/main" id="{00000000-0008-0000-0200-0000FD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31</xdr:row>
      <xdr:rowOff>0</xdr:rowOff>
    </xdr:from>
    <xdr:ext cx="47625" cy="285750"/>
    <xdr:sp macro="" textlink="">
      <xdr:nvSpPr>
        <xdr:cNvPr id="1278" name="Shape 4">
          <a:extLst>
            <a:ext uri="{FF2B5EF4-FFF2-40B4-BE49-F238E27FC236}">
              <a16:creationId xmlns:a16="http://schemas.microsoft.com/office/drawing/2014/main" id="{00000000-0008-0000-0200-0000FE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32</xdr:row>
      <xdr:rowOff>0</xdr:rowOff>
    </xdr:from>
    <xdr:ext cx="47625" cy="285750"/>
    <xdr:sp macro="" textlink="">
      <xdr:nvSpPr>
        <xdr:cNvPr id="1279" name="Shape 4">
          <a:extLst>
            <a:ext uri="{FF2B5EF4-FFF2-40B4-BE49-F238E27FC236}">
              <a16:creationId xmlns:a16="http://schemas.microsoft.com/office/drawing/2014/main" id="{00000000-0008-0000-0200-0000FF04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32</xdr:row>
      <xdr:rowOff>0</xdr:rowOff>
    </xdr:from>
    <xdr:ext cx="47625" cy="285750"/>
    <xdr:sp macro="" textlink="">
      <xdr:nvSpPr>
        <xdr:cNvPr id="1280" name="Shape 4">
          <a:extLst>
            <a:ext uri="{FF2B5EF4-FFF2-40B4-BE49-F238E27FC236}">
              <a16:creationId xmlns:a16="http://schemas.microsoft.com/office/drawing/2014/main" id="{00000000-0008-0000-0200-000000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32</xdr:row>
      <xdr:rowOff>0</xdr:rowOff>
    </xdr:from>
    <xdr:ext cx="47625" cy="285750"/>
    <xdr:sp macro="" textlink="">
      <xdr:nvSpPr>
        <xdr:cNvPr id="1281" name="Shape 4">
          <a:extLst>
            <a:ext uri="{FF2B5EF4-FFF2-40B4-BE49-F238E27FC236}">
              <a16:creationId xmlns:a16="http://schemas.microsoft.com/office/drawing/2014/main" id="{00000000-0008-0000-0200-000001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32</xdr:row>
      <xdr:rowOff>0</xdr:rowOff>
    </xdr:from>
    <xdr:ext cx="47625" cy="285750"/>
    <xdr:sp macro="" textlink="">
      <xdr:nvSpPr>
        <xdr:cNvPr id="1282" name="Shape 4">
          <a:extLst>
            <a:ext uri="{FF2B5EF4-FFF2-40B4-BE49-F238E27FC236}">
              <a16:creationId xmlns:a16="http://schemas.microsoft.com/office/drawing/2014/main" id="{00000000-0008-0000-0200-000002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32</xdr:row>
      <xdr:rowOff>0</xdr:rowOff>
    </xdr:from>
    <xdr:ext cx="47625" cy="285750"/>
    <xdr:sp macro="" textlink="">
      <xdr:nvSpPr>
        <xdr:cNvPr id="1283" name="Shape 4">
          <a:extLst>
            <a:ext uri="{FF2B5EF4-FFF2-40B4-BE49-F238E27FC236}">
              <a16:creationId xmlns:a16="http://schemas.microsoft.com/office/drawing/2014/main" id="{00000000-0008-0000-0200-000003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32</xdr:row>
      <xdr:rowOff>0</xdr:rowOff>
    </xdr:from>
    <xdr:ext cx="47625" cy="285750"/>
    <xdr:sp macro="" textlink="">
      <xdr:nvSpPr>
        <xdr:cNvPr id="1284" name="Shape 4">
          <a:extLst>
            <a:ext uri="{FF2B5EF4-FFF2-40B4-BE49-F238E27FC236}">
              <a16:creationId xmlns:a16="http://schemas.microsoft.com/office/drawing/2014/main" id="{00000000-0008-0000-0200-000004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32</xdr:row>
      <xdr:rowOff>0</xdr:rowOff>
    </xdr:from>
    <xdr:ext cx="47625" cy="285750"/>
    <xdr:sp macro="" textlink="">
      <xdr:nvSpPr>
        <xdr:cNvPr id="1285" name="Shape 4">
          <a:extLst>
            <a:ext uri="{FF2B5EF4-FFF2-40B4-BE49-F238E27FC236}">
              <a16:creationId xmlns:a16="http://schemas.microsoft.com/office/drawing/2014/main" id="{00000000-0008-0000-0200-000005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32</xdr:row>
      <xdr:rowOff>0</xdr:rowOff>
    </xdr:from>
    <xdr:ext cx="47625" cy="285750"/>
    <xdr:sp macro="" textlink="">
      <xdr:nvSpPr>
        <xdr:cNvPr id="1286" name="Shape 4">
          <a:extLst>
            <a:ext uri="{FF2B5EF4-FFF2-40B4-BE49-F238E27FC236}">
              <a16:creationId xmlns:a16="http://schemas.microsoft.com/office/drawing/2014/main" id="{00000000-0008-0000-0200-000006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32</xdr:row>
      <xdr:rowOff>0</xdr:rowOff>
    </xdr:from>
    <xdr:ext cx="47625" cy="285750"/>
    <xdr:sp macro="" textlink="">
      <xdr:nvSpPr>
        <xdr:cNvPr id="1287" name="Shape 4">
          <a:extLst>
            <a:ext uri="{FF2B5EF4-FFF2-40B4-BE49-F238E27FC236}">
              <a16:creationId xmlns:a16="http://schemas.microsoft.com/office/drawing/2014/main" id="{00000000-0008-0000-0200-000007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32</xdr:row>
      <xdr:rowOff>0</xdr:rowOff>
    </xdr:from>
    <xdr:ext cx="47625" cy="285750"/>
    <xdr:sp macro="" textlink="">
      <xdr:nvSpPr>
        <xdr:cNvPr id="1288" name="Shape 4">
          <a:extLst>
            <a:ext uri="{FF2B5EF4-FFF2-40B4-BE49-F238E27FC236}">
              <a16:creationId xmlns:a16="http://schemas.microsoft.com/office/drawing/2014/main" id="{00000000-0008-0000-0200-000008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32</xdr:row>
      <xdr:rowOff>0</xdr:rowOff>
    </xdr:from>
    <xdr:ext cx="47625" cy="285750"/>
    <xdr:sp macro="" textlink="">
      <xdr:nvSpPr>
        <xdr:cNvPr id="1289" name="Shape 4">
          <a:extLst>
            <a:ext uri="{FF2B5EF4-FFF2-40B4-BE49-F238E27FC236}">
              <a16:creationId xmlns:a16="http://schemas.microsoft.com/office/drawing/2014/main" id="{00000000-0008-0000-0200-000009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32</xdr:row>
      <xdr:rowOff>0</xdr:rowOff>
    </xdr:from>
    <xdr:ext cx="47625" cy="285750"/>
    <xdr:sp macro="" textlink="">
      <xdr:nvSpPr>
        <xdr:cNvPr id="1290" name="Shape 4">
          <a:extLst>
            <a:ext uri="{FF2B5EF4-FFF2-40B4-BE49-F238E27FC236}">
              <a16:creationId xmlns:a16="http://schemas.microsoft.com/office/drawing/2014/main" id="{00000000-0008-0000-0200-00000A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32</xdr:row>
      <xdr:rowOff>0</xdr:rowOff>
    </xdr:from>
    <xdr:ext cx="47625" cy="285750"/>
    <xdr:sp macro="" textlink="">
      <xdr:nvSpPr>
        <xdr:cNvPr id="1291" name="Shape 4">
          <a:extLst>
            <a:ext uri="{FF2B5EF4-FFF2-40B4-BE49-F238E27FC236}">
              <a16:creationId xmlns:a16="http://schemas.microsoft.com/office/drawing/2014/main" id="{00000000-0008-0000-0200-00000B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32</xdr:row>
      <xdr:rowOff>0</xdr:rowOff>
    </xdr:from>
    <xdr:ext cx="47625" cy="285750"/>
    <xdr:sp macro="" textlink="">
      <xdr:nvSpPr>
        <xdr:cNvPr id="1292" name="Shape 4">
          <a:extLst>
            <a:ext uri="{FF2B5EF4-FFF2-40B4-BE49-F238E27FC236}">
              <a16:creationId xmlns:a16="http://schemas.microsoft.com/office/drawing/2014/main" id="{00000000-0008-0000-0200-00000C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32</xdr:row>
      <xdr:rowOff>0</xdr:rowOff>
    </xdr:from>
    <xdr:ext cx="47625" cy="285750"/>
    <xdr:sp macro="" textlink="">
      <xdr:nvSpPr>
        <xdr:cNvPr id="1293" name="Shape 4">
          <a:extLst>
            <a:ext uri="{FF2B5EF4-FFF2-40B4-BE49-F238E27FC236}">
              <a16:creationId xmlns:a16="http://schemas.microsoft.com/office/drawing/2014/main" id="{00000000-0008-0000-0200-00000D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32</xdr:row>
      <xdr:rowOff>0</xdr:rowOff>
    </xdr:from>
    <xdr:ext cx="47625" cy="285750"/>
    <xdr:sp macro="" textlink="">
      <xdr:nvSpPr>
        <xdr:cNvPr id="1294" name="Shape 4">
          <a:extLst>
            <a:ext uri="{FF2B5EF4-FFF2-40B4-BE49-F238E27FC236}">
              <a16:creationId xmlns:a16="http://schemas.microsoft.com/office/drawing/2014/main" id="{00000000-0008-0000-0200-00000E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32</xdr:row>
      <xdr:rowOff>0</xdr:rowOff>
    </xdr:from>
    <xdr:ext cx="47625" cy="285750"/>
    <xdr:sp macro="" textlink="">
      <xdr:nvSpPr>
        <xdr:cNvPr id="1295" name="Shape 4">
          <a:extLst>
            <a:ext uri="{FF2B5EF4-FFF2-40B4-BE49-F238E27FC236}">
              <a16:creationId xmlns:a16="http://schemas.microsoft.com/office/drawing/2014/main" id="{00000000-0008-0000-0200-00000F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32</xdr:row>
      <xdr:rowOff>0</xdr:rowOff>
    </xdr:from>
    <xdr:ext cx="47625" cy="285750"/>
    <xdr:sp macro="" textlink="">
      <xdr:nvSpPr>
        <xdr:cNvPr id="1296" name="Shape 4">
          <a:extLst>
            <a:ext uri="{FF2B5EF4-FFF2-40B4-BE49-F238E27FC236}">
              <a16:creationId xmlns:a16="http://schemas.microsoft.com/office/drawing/2014/main" id="{00000000-0008-0000-0200-000010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32</xdr:row>
      <xdr:rowOff>0</xdr:rowOff>
    </xdr:from>
    <xdr:ext cx="47625" cy="285750"/>
    <xdr:sp macro="" textlink="">
      <xdr:nvSpPr>
        <xdr:cNvPr id="1297" name="Shape 4">
          <a:extLst>
            <a:ext uri="{FF2B5EF4-FFF2-40B4-BE49-F238E27FC236}">
              <a16:creationId xmlns:a16="http://schemas.microsoft.com/office/drawing/2014/main" id="{00000000-0008-0000-0200-000011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32</xdr:row>
      <xdr:rowOff>0</xdr:rowOff>
    </xdr:from>
    <xdr:ext cx="47625" cy="285750"/>
    <xdr:sp macro="" textlink="">
      <xdr:nvSpPr>
        <xdr:cNvPr id="1298" name="Shape 4">
          <a:extLst>
            <a:ext uri="{FF2B5EF4-FFF2-40B4-BE49-F238E27FC236}">
              <a16:creationId xmlns:a16="http://schemas.microsoft.com/office/drawing/2014/main" id="{00000000-0008-0000-0200-000012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32</xdr:row>
      <xdr:rowOff>0</xdr:rowOff>
    </xdr:from>
    <xdr:ext cx="47625" cy="285750"/>
    <xdr:sp macro="" textlink="">
      <xdr:nvSpPr>
        <xdr:cNvPr id="1299" name="Shape 4">
          <a:extLst>
            <a:ext uri="{FF2B5EF4-FFF2-40B4-BE49-F238E27FC236}">
              <a16:creationId xmlns:a16="http://schemas.microsoft.com/office/drawing/2014/main" id="{00000000-0008-0000-0200-000013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32</xdr:row>
      <xdr:rowOff>0</xdr:rowOff>
    </xdr:from>
    <xdr:ext cx="47625" cy="285750"/>
    <xdr:sp macro="" textlink="">
      <xdr:nvSpPr>
        <xdr:cNvPr id="1300" name="Shape 4">
          <a:extLst>
            <a:ext uri="{FF2B5EF4-FFF2-40B4-BE49-F238E27FC236}">
              <a16:creationId xmlns:a16="http://schemas.microsoft.com/office/drawing/2014/main" id="{00000000-0008-0000-0200-000014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32</xdr:row>
      <xdr:rowOff>0</xdr:rowOff>
    </xdr:from>
    <xdr:ext cx="47625" cy="285750"/>
    <xdr:sp macro="" textlink="">
      <xdr:nvSpPr>
        <xdr:cNvPr id="1301" name="Shape 4">
          <a:extLst>
            <a:ext uri="{FF2B5EF4-FFF2-40B4-BE49-F238E27FC236}">
              <a16:creationId xmlns:a16="http://schemas.microsoft.com/office/drawing/2014/main" id="{00000000-0008-0000-0200-000015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32</xdr:row>
      <xdr:rowOff>0</xdr:rowOff>
    </xdr:from>
    <xdr:ext cx="47625" cy="285750"/>
    <xdr:sp macro="" textlink="">
      <xdr:nvSpPr>
        <xdr:cNvPr id="1302" name="Shape 4">
          <a:extLst>
            <a:ext uri="{FF2B5EF4-FFF2-40B4-BE49-F238E27FC236}">
              <a16:creationId xmlns:a16="http://schemas.microsoft.com/office/drawing/2014/main" id="{00000000-0008-0000-0200-000016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32</xdr:row>
      <xdr:rowOff>0</xdr:rowOff>
    </xdr:from>
    <xdr:ext cx="47625" cy="285750"/>
    <xdr:sp macro="" textlink="">
      <xdr:nvSpPr>
        <xdr:cNvPr id="1303" name="Shape 4">
          <a:extLst>
            <a:ext uri="{FF2B5EF4-FFF2-40B4-BE49-F238E27FC236}">
              <a16:creationId xmlns:a16="http://schemas.microsoft.com/office/drawing/2014/main" id="{00000000-0008-0000-0200-000017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32</xdr:row>
      <xdr:rowOff>0</xdr:rowOff>
    </xdr:from>
    <xdr:ext cx="47625" cy="285750"/>
    <xdr:sp macro="" textlink="">
      <xdr:nvSpPr>
        <xdr:cNvPr id="1304" name="Shape 4">
          <a:extLst>
            <a:ext uri="{FF2B5EF4-FFF2-40B4-BE49-F238E27FC236}">
              <a16:creationId xmlns:a16="http://schemas.microsoft.com/office/drawing/2014/main" id="{00000000-0008-0000-0200-000018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32</xdr:row>
      <xdr:rowOff>0</xdr:rowOff>
    </xdr:from>
    <xdr:ext cx="47625" cy="285750"/>
    <xdr:sp macro="" textlink="">
      <xdr:nvSpPr>
        <xdr:cNvPr id="1305" name="Shape 4">
          <a:extLst>
            <a:ext uri="{FF2B5EF4-FFF2-40B4-BE49-F238E27FC236}">
              <a16:creationId xmlns:a16="http://schemas.microsoft.com/office/drawing/2014/main" id="{00000000-0008-0000-0200-000019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32</xdr:row>
      <xdr:rowOff>0</xdr:rowOff>
    </xdr:from>
    <xdr:ext cx="47625" cy="285750"/>
    <xdr:sp macro="" textlink="">
      <xdr:nvSpPr>
        <xdr:cNvPr id="1306" name="Shape 4">
          <a:extLst>
            <a:ext uri="{FF2B5EF4-FFF2-40B4-BE49-F238E27FC236}">
              <a16:creationId xmlns:a16="http://schemas.microsoft.com/office/drawing/2014/main" id="{00000000-0008-0000-0200-00001A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32</xdr:row>
      <xdr:rowOff>0</xdr:rowOff>
    </xdr:from>
    <xdr:ext cx="47625" cy="285750"/>
    <xdr:sp macro="" textlink="">
      <xdr:nvSpPr>
        <xdr:cNvPr id="1307" name="Shape 4">
          <a:extLst>
            <a:ext uri="{FF2B5EF4-FFF2-40B4-BE49-F238E27FC236}">
              <a16:creationId xmlns:a16="http://schemas.microsoft.com/office/drawing/2014/main" id="{00000000-0008-0000-0200-00001B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32</xdr:row>
      <xdr:rowOff>0</xdr:rowOff>
    </xdr:from>
    <xdr:ext cx="47625" cy="285750"/>
    <xdr:sp macro="" textlink="">
      <xdr:nvSpPr>
        <xdr:cNvPr id="1308" name="Shape 4">
          <a:extLst>
            <a:ext uri="{FF2B5EF4-FFF2-40B4-BE49-F238E27FC236}">
              <a16:creationId xmlns:a16="http://schemas.microsoft.com/office/drawing/2014/main" id="{00000000-0008-0000-0200-00001C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32</xdr:row>
      <xdr:rowOff>0</xdr:rowOff>
    </xdr:from>
    <xdr:ext cx="47625" cy="285750"/>
    <xdr:sp macro="" textlink="">
      <xdr:nvSpPr>
        <xdr:cNvPr id="1309" name="Shape 4">
          <a:extLst>
            <a:ext uri="{FF2B5EF4-FFF2-40B4-BE49-F238E27FC236}">
              <a16:creationId xmlns:a16="http://schemas.microsoft.com/office/drawing/2014/main" id="{00000000-0008-0000-0200-00001D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32</xdr:row>
      <xdr:rowOff>0</xdr:rowOff>
    </xdr:from>
    <xdr:ext cx="47625" cy="285750"/>
    <xdr:sp macro="" textlink="">
      <xdr:nvSpPr>
        <xdr:cNvPr id="1310" name="Shape 4">
          <a:extLst>
            <a:ext uri="{FF2B5EF4-FFF2-40B4-BE49-F238E27FC236}">
              <a16:creationId xmlns:a16="http://schemas.microsoft.com/office/drawing/2014/main" id="{00000000-0008-0000-0200-00001E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60</xdr:row>
      <xdr:rowOff>0</xdr:rowOff>
    </xdr:from>
    <xdr:ext cx="47625" cy="285750"/>
    <xdr:sp macro="" textlink="">
      <xdr:nvSpPr>
        <xdr:cNvPr id="1311" name="Shape 4">
          <a:extLst>
            <a:ext uri="{FF2B5EF4-FFF2-40B4-BE49-F238E27FC236}">
              <a16:creationId xmlns:a16="http://schemas.microsoft.com/office/drawing/2014/main" id="{00000000-0008-0000-0200-00001F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60</xdr:row>
      <xdr:rowOff>0</xdr:rowOff>
    </xdr:from>
    <xdr:ext cx="47625" cy="285750"/>
    <xdr:sp macro="" textlink="">
      <xdr:nvSpPr>
        <xdr:cNvPr id="1312" name="Shape 4">
          <a:extLst>
            <a:ext uri="{FF2B5EF4-FFF2-40B4-BE49-F238E27FC236}">
              <a16:creationId xmlns:a16="http://schemas.microsoft.com/office/drawing/2014/main" id="{00000000-0008-0000-0200-000020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60</xdr:row>
      <xdr:rowOff>0</xdr:rowOff>
    </xdr:from>
    <xdr:ext cx="47625" cy="285750"/>
    <xdr:sp macro="" textlink="">
      <xdr:nvSpPr>
        <xdr:cNvPr id="1313" name="Shape 4">
          <a:extLst>
            <a:ext uri="{FF2B5EF4-FFF2-40B4-BE49-F238E27FC236}">
              <a16:creationId xmlns:a16="http://schemas.microsoft.com/office/drawing/2014/main" id="{00000000-0008-0000-0200-000021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60</xdr:row>
      <xdr:rowOff>0</xdr:rowOff>
    </xdr:from>
    <xdr:ext cx="47625" cy="285750"/>
    <xdr:sp macro="" textlink="">
      <xdr:nvSpPr>
        <xdr:cNvPr id="1314" name="Shape 4">
          <a:extLst>
            <a:ext uri="{FF2B5EF4-FFF2-40B4-BE49-F238E27FC236}">
              <a16:creationId xmlns:a16="http://schemas.microsoft.com/office/drawing/2014/main" id="{00000000-0008-0000-0200-000022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60</xdr:row>
      <xdr:rowOff>0</xdr:rowOff>
    </xdr:from>
    <xdr:ext cx="47625" cy="285750"/>
    <xdr:sp macro="" textlink="">
      <xdr:nvSpPr>
        <xdr:cNvPr id="1315" name="Shape 4">
          <a:extLst>
            <a:ext uri="{FF2B5EF4-FFF2-40B4-BE49-F238E27FC236}">
              <a16:creationId xmlns:a16="http://schemas.microsoft.com/office/drawing/2014/main" id="{00000000-0008-0000-0200-000023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60</xdr:row>
      <xdr:rowOff>0</xdr:rowOff>
    </xdr:from>
    <xdr:ext cx="47625" cy="285750"/>
    <xdr:sp macro="" textlink="">
      <xdr:nvSpPr>
        <xdr:cNvPr id="1316" name="Shape 4">
          <a:extLst>
            <a:ext uri="{FF2B5EF4-FFF2-40B4-BE49-F238E27FC236}">
              <a16:creationId xmlns:a16="http://schemas.microsoft.com/office/drawing/2014/main" id="{00000000-0008-0000-0200-000024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60</xdr:row>
      <xdr:rowOff>0</xdr:rowOff>
    </xdr:from>
    <xdr:ext cx="47625" cy="285750"/>
    <xdr:sp macro="" textlink="">
      <xdr:nvSpPr>
        <xdr:cNvPr id="1317" name="Shape 4">
          <a:extLst>
            <a:ext uri="{FF2B5EF4-FFF2-40B4-BE49-F238E27FC236}">
              <a16:creationId xmlns:a16="http://schemas.microsoft.com/office/drawing/2014/main" id="{00000000-0008-0000-0200-000025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60</xdr:row>
      <xdr:rowOff>0</xdr:rowOff>
    </xdr:from>
    <xdr:ext cx="47625" cy="285750"/>
    <xdr:sp macro="" textlink="">
      <xdr:nvSpPr>
        <xdr:cNvPr id="1318" name="Shape 4">
          <a:extLst>
            <a:ext uri="{FF2B5EF4-FFF2-40B4-BE49-F238E27FC236}">
              <a16:creationId xmlns:a16="http://schemas.microsoft.com/office/drawing/2014/main" id="{00000000-0008-0000-0200-000026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60</xdr:row>
      <xdr:rowOff>0</xdr:rowOff>
    </xdr:from>
    <xdr:ext cx="47625" cy="285750"/>
    <xdr:sp macro="" textlink="">
      <xdr:nvSpPr>
        <xdr:cNvPr id="1319" name="Shape 4">
          <a:extLst>
            <a:ext uri="{FF2B5EF4-FFF2-40B4-BE49-F238E27FC236}">
              <a16:creationId xmlns:a16="http://schemas.microsoft.com/office/drawing/2014/main" id="{00000000-0008-0000-0200-000027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60</xdr:row>
      <xdr:rowOff>0</xdr:rowOff>
    </xdr:from>
    <xdr:ext cx="47625" cy="285750"/>
    <xdr:sp macro="" textlink="">
      <xdr:nvSpPr>
        <xdr:cNvPr id="1320" name="Shape 4">
          <a:extLst>
            <a:ext uri="{FF2B5EF4-FFF2-40B4-BE49-F238E27FC236}">
              <a16:creationId xmlns:a16="http://schemas.microsoft.com/office/drawing/2014/main" id="{00000000-0008-0000-0200-000028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60</xdr:row>
      <xdr:rowOff>0</xdr:rowOff>
    </xdr:from>
    <xdr:ext cx="47625" cy="285750"/>
    <xdr:sp macro="" textlink="">
      <xdr:nvSpPr>
        <xdr:cNvPr id="1321" name="Shape 4">
          <a:extLst>
            <a:ext uri="{FF2B5EF4-FFF2-40B4-BE49-F238E27FC236}">
              <a16:creationId xmlns:a16="http://schemas.microsoft.com/office/drawing/2014/main" id="{00000000-0008-0000-0200-000029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60</xdr:row>
      <xdr:rowOff>0</xdr:rowOff>
    </xdr:from>
    <xdr:ext cx="47625" cy="285750"/>
    <xdr:sp macro="" textlink="">
      <xdr:nvSpPr>
        <xdr:cNvPr id="1322" name="Shape 4">
          <a:extLst>
            <a:ext uri="{FF2B5EF4-FFF2-40B4-BE49-F238E27FC236}">
              <a16:creationId xmlns:a16="http://schemas.microsoft.com/office/drawing/2014/main" id="{00000000-0008-0000-0200-00002A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60</xdr:row>
      <xdr:rowOff>0</xdr:rowOff>
    </xdr:from>
    <xdr:ext cx="47625" cy="285750"/>
    <xdr:sp macro="" textlink="">
      <xdr:nvSpPr>
        <xdr:cNvPr id="1323" name="Shape 4">
          <a:extLst>
            <a:ext uri="{FF2B5EF4-FFF2-40B4-BE49-F238E27FC236}">
              <a16:creationId xmlns:a16="http://schemas.microsoft.com/office/drawing/2014/main" id="{00000000-0008-0000-0200-00002B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60</xdr:row>
      <xdr:rowOff>0</xdr:rowOff>
    </xdr:from>
    <xdr:ext cx="47625" cy="285750"/>
    <xdr:sp macro="" textlink="">
      <xdr:nvSpPr>
        <xdr:cNvPr id="1324" name="Shape 4">
          <a:extLst>
            <a:ext uri="{FF2B5EF4-FFF2-40B4-BE49-F238E27FC236}">
              <a16:creationId xmlns:a16="http://schemas.microsoft.com/office/drawing/2014/main" id="{00000000-0008-0000-0200-00002C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60</xdr:row>
      <xdr:rowOff>0</xdr:rowOff>
    </xdr:from>
    <xdr:ext cx="47625" cy="285750"/>
    <xdr:sp macro="" textlink="">
      <xdr:nvSpPr>
        <xdr:cNvPr id="1325" name="Shape 4">
          <a:extLst>
            <a:ext uri="{FF2B5EF4-FFF2-40B4-BE49-F238E27FC236}">
              <a16:creationId xmlns:a16="http://schemas.microsoft.com/office/drawing/2014/main" id="{00000000-0008-0000-0200-00002D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60</xdr:row>
      <xdr:rowOff>0</xdr:rowOff>
    </xdr:from>
    <xdr:ext cx="47625" cy="285750"/>
    <xdr:sp macro="" textlink="">
      <xdr:nvSpPr>
        <xdr:cNvPr id="1326" name="Shape 4">
          <a:extLst>
            <a:ext uri="{FF2B5EF4-FFF2-40B4-BE49-F238E27FC236}">
              <a16:creationId xmlns:a16="http://schemas.microsoft.com/office/drawing/2014/main" id="{00000000-0008-0000-0200-00002E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60</xdr:row>
      <xdr:rowOff>0</xdr:rowOff>
    </xdr:from>
    <xdr:ext cx="47625" cy="285750"/>
    <xdr:sp macro="" textlink="">
      <xdr:nvSpPr>
        <xdr:cNvPr id="1327" name="Shape 4">
          <a:extLst>
            <a:ext uri="{FF2B5EF4-FFF2-40B4-BE49-F238E27FC236}">
              <a16:creationId xmlns:a16="http://schemas.microsoft.com/office/drawing/2014/main" id="{00000000-0008-0000-0200-00002F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60</xdr:row>
      <xdr:rowOff>0</xdr:rowOff>
    </xdr:from>
    <xdr:ext cx="47625" cy="285750"/>
    <xdr:sp macro="" textlink="">
      <xdr:nvSpPr>
        <xdr:cNvPr id="1328" name="Shape 4">
          <a:extLst>
            <a:ext uri="{FF2B5EF4-FFF2-40B4-BE49-F238E27FC236}">
              <a16:creationId xmlns:a16="http://schemas.microsoft.com/office/drawing/2014/main" id="{00000000-0008-0000-0200-000030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60</xdr:row>
      <xdr:rowOff>0</xdr:rowOff>
    </xdr:from>
    <xdr:ext cx="47625" cy="285750"/>
    <xdr:sp macro="" textlink="">
      <xdr:nvSpPr>
        <xdr:cNvPr id="1329" name="Shape 4">
          <a:extLst>
            <a:ext uri="{FF2B5EF4-FFF2-40B4-BE49-F238E27FC236}">
              <a16:creationId xmlns:a16="http://schemas.microsoft.com/office/drawing/2014/main" id="{00000000-0008-0000-0200-000031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60</xdr:row>
      <xdr:rowOff>0</xdr:rowOff>
    </xdr:from>
    <xdr:ext cx="47625" cy="285750"/>
    <xdr:sp macro="" textlink="">
      <xdr:nvSpPr>
        <xdr:cNvPr id="1330" name="Shape 4">
          <a:extLst>
            <a:ext uri="{FF2B5EF4-FFF2-40B4-BE49-F238E27FC236}">
              <a16:creationId xmlns:a16="http://schemas.microsoft.com/office/drawing/2014/main" id="{00000000-0008-0000-0200-000032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60</xdr:row>
      <xdr:rowOff>0</xdr:rowOff>
    </xdr:from>
    <xdr:ext cx="47625" cy="285750"/>
    <xdr:sp macro="" textlink="">
      <xdr:nvSpPr>
        <xdr:cNvPr id="1331" name="Shape 4">
          <a:extLst>
            <a:ext uri="{FF2B5EF4-FFF2-40B4-BE49-F238E27FC236}">
              <a16:creationId xmlns:a16="http://schemas.microsoft.com/office/drawing/2014/main" id="{00000000-0008-0000-0200-000033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60</xdr:row>
      <xdr:rowOff>0</xdr:rowOff>
    </xdr:from>
    <xdr:ext cx="47625" cy="285750"/>
    <xdr:sp macro="" textlink="">
      <xdr:nvSpPr>
        <xdr:cNvPr id="1332" name="Shape 4">
          <a:extLst>
            <a:ext uri="{FF2B5EF4-FFF2-40B4-BE49-F238E27FC236}">
              <a16:creationId xmlns:a16="http://schemas.microsoft.com/office/drawing/2014/main" id="{00000000-0008-0000-0200-000034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60</xdr:row>
      <xdr:rowOff>0</xdr:rowOff>
    </xdr:from>
    <xdr:ext cx="47625" cy="285750"/>
    <xdr:sp macro="" textlink="">
      <xdr:nvSpPr>
        <xdr:cNvPr id="1333" name="Shape 4">
          <a:extLst>
            <a:ext uri="{FF2B5EF4-FFF2-40B4-BE49-F238E27FC236}">
              <a16:creationId xmlns:a16="http://schemas.microsoft.com/office/drawing/2014/main" id="{00000000-0008-0000-0200-000035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60</xdr:row>
      <xdr:rowOff>0</xdr:rowOff>
    </xdr:from>
    <xdr:ext cx="47625" cy="285750"/>
    <xdr:sp macro="" textlink="">
      <xdr:nvSpPr>
        <xdr:cNvPr id="1334" name="Shape 4">
          <a:extLst>
            <a:ext uri="{FF2B5EF4-FFF2-40B4-BE49-F238E27FC236}">
              <a16:creationId xmlns:a16="http://schemas.microsoft.com/office/drawing/2014/main" id="{00000000-0008-0000-0200-000036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60</xdr:row>
      <xdr:rowOff>0</xdr:rowOff>
    </xdr:from>
    <xdr:ext cx="47625" cy="285750"/>
    <xdr:sp macro="" textlink="">
      <xdr:nvSpPr>
        <xdr:cNvPr id="1335" name="Shape 4">
          <a:extLst>
            <a:ext uri="{FF2B5EF4-FFF2-40B4-BE49-F238E27FC236}">
              <a16:creationId xmlns:a16="http://schemas.microsoft.com/office/drawing/2014/main" id="{00000000-0008-0000-0200-000037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60</xdr:row>
      <xdr:rowOff>0</xdr:rowOff>
    </xdr:from>
    <xdr:ext cx="47625" cy="285750"/>
    <xdr:sp macro="" textlink="">
      <xdr:nvSpPr>
        <xdr:cNvPr id="1336" name="Shape 4">
          <a:extLst>
            <a:ext uri="{FF2B5EF4-FFF2-40B4-BE49-F238E27FC236}">
              <a16:creationId xmlns:a16="http://schemas.microsoft.com/office/drawing/2014/main" id="{00000000-0008-0000-0200-000038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60</xdr:row>
      <xdr:rowOff>0</xdr:rowOff>
    </xdr:from>
    <xdr:ext cx="47625" cy="285750"/>
    <xdr:sp macro="" textlink="">
      <xdr:nvSpPr>
        <xdr:cNvPr id="1337" name="Shape 4">
          <a:extLst>
            <a:ext uri="{FF2B5EF4-FFF2-40B4-BE49-F238E27FC236}">
              <a16:creationId xmlns:a16="http://schemas.microsoft.com/office/drawing/2014/main" id="{00000000-0008-0000-0200-000039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60</xdr:row>
      <xdr:rowOff>0</xdr:rowOff>
    </xdr:from>
    <xdr:ext cx="47625" cy="285750"/>
    <xdr:sp macro="" textlink="">
      <xdr:nvSpPr>
        <xdr:cNvPr id="1338" name="Shape 4">
          <a:extLst>
            <a:ext uri="{FF2B5EF4-FFF2-40B4-BE49-F238E27FC236}">
              <a16:creationId xmlns:a16="http://schemas.microsoft.com/office/drawing/2014/main" id="{00000000-0008-0000-0200-00003A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60</xdr:row>
      <xdr:rowOff>0</xdr:rowOff>
    </xdr:from>
    <xdr:ext cx="47625" cy="285750"/>
    <xdr:sp macro="" textlink="">
      <xdr:nvSpPr>
        <xdr:cNvPr id="1339" name="Shape 4">
          <a:extLst>
            <a:ext uri="{FF2B5EF4-FFF2-40B4-BE49-F238E27FC236}">
              <a16:creationId xmlns:a16="http://schemas.microsoft.com/office/drawing/2014/main" id="{00000000-0008-0000-0200-00003B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60</xdr:row>
      <xdr:rowOff>0</xdr:rowOff>
    </xdr:from>
    <xdr:ext cx="47625" cy="285750"/>
    <xdr:sp macro="" textlink="">
      <xdr:nvSpPr>
        <xdr:cNvPr id="1340" name="Shape 4">
          <a:extLst>
            <a:ext uri="{FF2B5EF4-FFF2-40B4-BE49-F238E27FC236}">
              <a16:creationId xmlns:a16="http://schemas.microsoft.com/office/drawing/2014/main" id="{00000000-0008-0000-0200-00003C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60</xdr:row>
      <xdr:rowOff>0</xdr:rowOff>
    </xdr:from>
    <xdr:ext cx="47625" cy="285750"/>
    <xdr:sp macro="" textlink="">
      <xdr:nvSpPr>
        <xdr:cNvPr id="1341" name="Shape 4">
          <a:extLst>
            <a:ext uri="{FF2B5EF4-FFF2-40B4-BE49-F238E27FC236}">
              <a16:creationId xmlns:a16="http://schemas.microsoft.com/office/drawing/2014/main" id="{00000000-0008-0000-0200-00003D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60</xdr:row>
      <xdr:rowOff>0</xdr:rowOff>
    </xdr:from>
    <xdr:ext cx="47625" cy="285750"/>
    <xdr:sp macro="" textlink="">
      <xdr:nvSpPr>
        <xdr:cNvPr id="1342" name="Shape 4">
          <a:extLst>
            <a:ext uri="{FF2B5EF4-FFF2-40B4-BE49-F238E27FC236}">
              <a16:creationId xmlns:a16="http://schemas.microsoft.com/office/drawing/2014/main" id="{00000000-0008-0000-0200-00003E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62</xdr:row>
      <xdr:rowOff>0</xdr:rowOff>
    </xdr:from>
    <xdr:ext cx="47625" cy="285750"/>
    <xdr:sp macro="" textlink="">
      <xdr:nvSpPr>
        <xdr:cNvPr id="1343" name="Shape 4">
          <a:extLst>
            <a:ext uri="{FF2B5EF4-FFF2-40B4-BE49-F238E27FC236}">
              <a16:creationId xmlns:a16="http://schemas.microsoft.com/office/drawing/2014/main" id="{00000000-0008-0000-0200-00003F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62</xdr:row>
      <xdr:rowOff>0</xdr:rowOff>
    </xdr:from>
    <xdr:ext cx="47625" cy="285750"/>
    <xdr:sp macro="" textlink="">
      <xdr:nvSpPr>
        <xdr:cNvPr id="1344" name="Shape 4">
          <a:extLst>
            <a:ext uri="{FF2B5EF4-FFF2-40B4-BE49-F238E27FC236}">
              <a16:creationId xmlns:a16="http://schemas.microsoft.com/office/drawing/2014/main" id="{00000000-0008-0000-0200-000040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62</xdr:row>
      <xdr:rowOff>0</xdr:rowOff>
    </xdr:from>
    <xdr:ext cx="47625" cy="285750"/>
    <xdr:sp macro="" textlink="">
      <xdr:nvSpPr>
        <xdr:cNvPr id="1345" name="Shape 4">
          <a:extLst>
            <a:ext uri="{FF2B5EF4-FFF2-40B4-BE49-F238E27FC236}">
              <a16:creationId xmlns:a16="http://schemas.microsoft.com/office/drawing/2014/main" id="{00000000-0008-0000-0200-000041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62</xdr:row>
      <xdr:rowOff>0</xdr:rowOff>
    </xdr:from>
    <xdr:ext cx="47625" cy="285750"/>
    <xdr:sp macro="" textlink="">
      <xdr:nvSpPr>
        <xdr:cNvPr id="1346" name="Shape 4">
          <a:extLst>
            <a:ext uri="{FF2B5EF4-FFF2-40B4-BE49-F238E27FC236}">
              <a16:creationId xmlns:a16="http://schemas.microsoft.com/office/drawing/2014/main" id="{00000000-0008-0000-0200-000042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62</xdr:row>
      <xdr:rowOff>0</xdr:rowOff>
    </xdr:from>
    <xdr:ext cx="47625" cy="285750"/>
    <xdr:sp macro="" textlink="">
      <xdr:nvSpPr>
        <xdr:cNvPr id="1347" name="Shape 4">
          <a:extLst>
            <a:ext uri="{FF2B5EF4-FFF2-40B4-BE49-F238E27FC236}">
              <a16:creationId xmlns:a16="http://schemas.microsoft.com/office/drawing/2014/main" id="{00000000-0008-0000-0200-000043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62</xdr:row>
      <xdr:rowOff>0</xdr:rowOff>
    </xdr:from>
    <xdr:ext cx="47625" cy="285750"/>
    <xdr:sp macro="" textlink="">
      <xdr:nvSpPr>
        <xdr:cNvPr id="1348" name="Shape 4">
          <a:extLst>
            <a:ext uri="{FF2B5EF4-FFF2-40B4-BE49-F238E27FC236}">
              <a16:creationId xmlns:a16="http://schemas.microsoft.com/office/drawing/2014/main" id="{00000000-0008-0000-0200-000044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62</xdr:row>
      <xdr:rowOff>0</xdr:rowOff>
    </xdr:from>
    <xdr:ext cx="47625" cy="285750"/>
    <xdr:sp macro="" textlink="">
      <xdr:nvSpPr>
        <xdr:cNvPr id="1349" name="Shape 4">
          <a:extLst>
            <a:ext uri="{FF2B5EF4-FFF2-40B4-BE49-F238E27FC236}">
              <a16:creationId xmlns:a16="http://schemas.microsoft.com/office/drawing/2014/main" id="{00000000-0008-0000-0200-000045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62</xdr:row>
      <xdr:rowOff>0</xdr:rowOff>
    </xdr:from>
    <xdr:ext cx="47625" cy="285750"/>
    <xdr:sp macro="" textlink="">
      <xdr:nvSpPr>
        <xdr:cNvPr id="1350" name="Shape 4">
          <a:extLst>
            <a:ext uri="{FF2B5EF4-FFF2-40B4-BE49-F238E27FC236}">
              <a16:creationId xmlns:a16="http://schemas.microsoft.com/office/drawing/2014/main" id="{00000000-0008-0000-0200-000046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62</xdr:row>
      <xdr:rowOff>0</xdr:rowOff>
    </xdr:from>
    <xdr:ext cx="47625" cy="285750"/>
    <xdr:sp macro="" textlink="">
      <xdr:nvSpPr>
        <xdr:cNvPr id="1351" name="Shape 4">
          <a:extLst>
            <a:ext uri="{FF2B5EF4-FFF2-40B4-BE49-F238E27FC236}">
              <a16:creationId xmlns:a16="http://schemas.microsoft.com/office/drawing/2014/main" id="{00000000-0008-0000-0200-000047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62</xdr:row>
      <xdr:rowOff>0</xdr:rowOff>
    </xdr:from>
    <xdr:ext cx="47625" cy="285750"/>
    <xdr:sp macro="" textlink="">
      <xdr:nvSpPr>
        <xdr:cNvPr id="1352" name="Shape 4">
          <a:extLst>
            <a:ext uri="{FF2B5EF4-FFF2-40B4-BE49-F238E27FC236}">
              <a16:creationId xmlns:a16="http://schemas.microsoft.com/office/drawing/2014/main" id="{00000000-0008-0000-0200-000048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62</xdr:row>
      <xdr:rowOff>0</xdr:rowOff>
    </xdr:from>
    <xdr:ext cx="47625" cy="285750"/>
    <xdr:sp macro="" textlink="">
      <xdr:nvSpPr>
        <xdr:cNvPr id="1353" name="Shape 4">
          <a:extLst>
            <a:ext uri="{FF2B5EF4-FFF2-40B4-BE49-F238E27FC236}">
              <a16:creationId xmlns:a16="http://schemas.microsoft.com/office/drawing/2014/main" id="{00000000-0008-0000-0200-000049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62</xdr:row>
      <xdr:rowOff>0</xdr:rowOff>
    </xdr:from>
    <xdr:ext cx="47625" cy="285750"/>
    <xdr:sp macro="" textlink="">
      <xdr:nvSpPr>
        <xdr:cNvPr id="1354" name="Shape 4">
          <a:extLst>
            <a:ext uri="{FF2B5EF4-FFF2-40B4-BE49-F238E27FC236}">
              <a16:creationId xmlns:a16="http://schemas.microsoft.com/office/drawing/2014/main" id="{00000000-0008-0000-0200-00004A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62</xdr:row>
      <xdr:rowOff>0</xdr:rowOff>
    </xdr:from>
    <xdr:ext cx="47625" cy="285750"/>
    <xdr:sp macro="" textlink="">
      <xdr:nvSpPr>
        <xdr:cNvPr id="1355" name="Shape 4">
          <a:extLst>
            <a:ext uri="{FF2B5EF4-FFF2-40B4-BE49-F238E27FC236}">
              <a16:creationId xmlns:a16="http://schemas.microsoft.com/office/drawing/2014/main" id="{00000000-0008-0000-0200-00004B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62</xdr:row>
      <xdr:rowOff>0</xdr:rowOff>
    </xdr:from>
    <xdr:ext cx="47625" cy="285750"/>
    <xdr:sp macro="" textlink="">
      <xdr:nvSpPr>
        <xdr:cNvPr id="1356" name="Shape 4">
          <a:extLst>
            <a:ext uri="{FF2B5EF4-FFF2-40B4-BE49-F238E27FC236}">
              <a16:creationId xmlns:a16="http://schemas.microsoft.com/office/drawing/2014/main" id="{00000000-0008-0000-0200-00004C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62</xdr:row>
      <xdr:rowOff>0</xdr:rowOff>
    </xdr:from>
    <xdr:ext cx="47625" cy="285750"/>
    <xdr:sp macro="" textlink="">
      <xdr:nvSpPr>
        <xdr:cNvPr id="1357" name="Shape 4">
          <a:extLst>
            <a:ext uri="{FF2B5EF4-FFF2-40B4-BE49-F238E27FC236}">
              <a16:creationId xmlns:a16="http://schemas.microsoft.com/office/drawing/2014/main" id="{00000000-0008-0000-0200-00004D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62</xdr:row>
      <xdr:rowOff>0</xdr:rowOff>
    </xdr:from>
    <xdr:ext cx="47625" cy="285750"/>
    <xdr:sp macro="" textlink="">
      <xdr:nvSpPr>
        <xdr:cNvPr id="1358" name="Shape 4">
          <a:extLst>
            <a:ext uri="{FF2B5EF4-FFF2-40B4-BE49-F238E27FC236}">
              <a16:creationId xmlns:a16="http://schemas.microsoft.com/office/drawing/2014/main" id="{00000000-0008-0000-0200-00004E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62</xdr:row>
      <xdr:rowOff>0</xdr:rowOff>
    </xdr:from>
    <xdr:ext cx="47625" cy="285750"/>
    <xdr:sp macro="" textlink="">
      <xdr:nvSpPr>
        <xdr:cNvPr id="1359" name="Shape 4">
          <a:extLst>
            <a:ext uri="{FF2B5EF4-FFF2-40B4-BE49-F238E27FC236}">
              <a16:creationId xmlns:a16="http://schemas.microsoft.com/office/drawing/2014/main" id="{00000000-0008-0000-0200-00004F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62</xdr:row>
      <xdr:rowOff>0</xdr:rowOff>
    </xdr:from>
    <xdr:ext cx="47625" cy="285750"/>
    <xdr:sp macro="" textlink="">
      <xdr:nvSpPr>
        <xdr:cNvPr id="1360" name="Shape 4">
          <a:extLst>
            <a:ext uri="{FF2B5EF4-FFF2-40B4-BE49-F238E27FC236}">
              <a16:creationId xmlns:a16="http://schemas.microsoft.com/office/drawing/2014/main" id="{00000000-0008-0000-0200-000050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62</xdr:row>
      <xdr:rowOff>0</xdr:rowOff>
    </xdr:from>
    <xdr:ext cx="47625" cy="285750"/>
    <xdr:sp macro="" textlink="">
      <xdr:nvSpPr>
        <xdr:cNvPr id="1361" name="Shape 4">
          <a:extLst>
            <a:ext uri="{FF2B5EF4-FFF2-40B4-BE49-F238E27FC236}">
              <a16:creationId xmlns:a16="http://schemas.microsoft.com/office/drawing/2014/main" id="{00000000-0008-0000-0200-000051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62</xdr:row>
      <xdr:rowOff>0</xdr:rowOff>
    </xdr:from>
    <xdr:ext cx="47625" cy="285750"/>
    <xdr:sp macro="" textlink="">
      <xdr:nvSpPr>
        <xdr:cNvPr id="1362" name="Shape 4">
          <a:extLst>
            <a:ext uri="{FF2B5EF4-FFF2-40B4-BE49-F238E27FC236}">
              <a16:creationId xmlns:a16="http://schemas.microsoft.com/office/drawing/2014/main" id="{00000000-0008-0000-0200-000052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62</xdr:row>
      <xdr:rowOff>0</xdr:rowOff>
    </xdr:from>
    <xdr:ext cx="47625" cy="285750"/>
    <xdr:sp macro="" textlink="">
      <xdr:nvSpPr>
        <xdr:cNvPr id="1363" name="Shape 4">
          <a:extLst>
            <a:ext uri="{FF2B5EF4-FFF2-40B4-BE49-F238E27FC236}">
              <a16:creationId xmlns:a16="http://schemas.microsoft.com/office/drawing/2014/main" id="{00000000-0008-0000-0200-000053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62</xdr:row>
      <xdr:rowOff>0</xdr:rowOff>
    </xdr:from>
    <xdr:ext cx="47625" cy="285750"/>
    <xdr:sp macro="" textlink="">
      <xdr:nvSpPr>
        <xdr:cNvPr id="1364" name="Shape 4">
          <a:extLst>
            <a:ext uri="{FF2B5EF4-FFF2-40B4-BE49-F238E27FC236}">
              <a16:creationId xmlns:a16="http://schemas.microsoft.com/office/drawing/2014/main" id="{00000000-0008-0000-0200-000054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62</xdr:row>
      <xdr:rowOff>0</xdr:rowOff>
    </xdr:from>
    <xdr:ext cx="47625" cy="285750"/>
    <xdr:sp macro="" textlink="">
      <xdr:nvSpPr>
        <xdr:cNvPr id="1365" name="Shape 4">
          <a:extLst>
            <a:ext uri="{FF2B5EF4-FFF2-40B4-BE49-F238E27FC236}">
              <a16:creationId xmlns:a16="http://schemas.microsoft.com/office/drawing/2014/main" id="{00000000-0008-0000-0200-000055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62</xdr:row>
      <xdr:rowOff>0</xdr:rowOff>
    </xdr:from>
    <xdr:ext cx="47625" cy="285750"/>
    <xdr:sp macro="" textlink="">
      <xdr:nvSpPr>
        <xdr:cNvPr id="1366" name="Shape 4">
          <a:extLst>
            <a:ext uri="{FF2B5EF4-FFF2-40B4-BE49-F238E27FC236}">
              <a16:creationId xmlns:a16="http://schemas.microsoft.com/office/drawing/2014/main" id="{00000000-0008-0000-0200-000056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62</xdr:row>
      <xdr:rowOff>0</xdr:rowOff>
    </xdr:from>
    <xdr:ext cx="47625" cy="285750"/>
    <xdr:sp macro="" textlink="">
      <xdr:nvSpPr>
        <xdr:cNvPr id="1367" name="Shape 4">
          <a:extLst>
            <a:ext uri="{FF2B5EF4-FFF2-40B4-BE49-F238E27FC236}">
              <a16:creationId xmlns:a16="http://schemas.microsoft.com/office/drawing/2014/main" id="{00000000-0008-0000-0200-000057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62</xdr:row>
      <xdr:rowOff>0</xdr:rowOff>
    </xdr:from>
    <xdr:ext cx="47625" cy="285750"/>
    <xdr:sp macro="" textlink="">
      <xdr:nvSpPr>
        <xdr:cNvPr id="1368" name="Shape 4">
          <a:extLst>
            <a:ext uri="{FF2B5EF4-FFF2-40B4-BE49-F238E27FC236}">
              <a16:creationId xmlns:a16="http://schemas.microsoft.com/office/drawing/2014/main" id="{00000000-0008-0000-0200-000058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62</xdr:row>
      <xdr:rowOff>0</xdr:rowOff>
    </xdr:from>
    <xdr:ext cx="47625" cy="285750"/>
    <xdr:sp macro="" textlink="">
      <xdr:nvSpPr>
        <xdr:cNvPr id="1369" name="Shape 4">
          <a:extLst>
            <a:ext uri="{FF2B5EF4-FFF2-40B4-BE49-F238E27FC236}">
              <a16:creationId xmlns:a16="http://schemas.microsoft.com/office/drawing/2014/main" id="{00000000-0008-0000-0200-000059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62</xdr:row>
      <xdr:rowOff>0</xdr:rowOff>
    </xdr:from>
    <xdr:ext cx="47625" cy="285750"/>
    <xdr:sp macro="" textlink="">
      <xdr:nvSpPr>
        <xdr:cNvPr id="1370" name="Shape 4">
          <a:extLst>
            <a:ext uri="{FF2B5EF4-FFF2-40B4-BE49-F238E27FC236}">
              <a16:creationId xmlns:a16="http://schemas.microsoft.com/office/drawing/2014/main" id="{00000000-0008-0000-0200-00005A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62</xdr:row>
      <xdr:rowOff>0</xdr:rowOff>
    </xdr:from>
    <xdr:ext cx="47625" cy="285750"/>
    <xdr:sp macro="" textlink="">
      <xdr:nvSpPr>
        <xdr:cNvPr id="1371" name="Shape 4">
          <a:extLst>
            <a:ext uri="{FF2B5EF4-FFF2-40B4-BE49-F238E27FC236}">
              <a16:creationId xmlns:a16="http://schemas.microsoft.com/office/drawing/2014/main" id="{00000000-0008-0000-0200-00005B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62</xdr:row>
      <xdr:rowOff>0</xdr:rowOff>
    </xdr:from>
    <xdr:ext cx="47625" cy="285750"/>
    <xdr:sp macro="" textlink="">
      <xdr:nvSpPr>
        <xdr:cNvPr id="1372" name="Shape 4">
          <a:extLst>
            <a:ext uri="{FF2B5EF4-FFF2-40B4-BE49-F238E27FC236}">
              <a16:creationId xmlns:a16="http://schemas.microsoft.com/office/drawing/2014/main" id="{00000000-0008-0000-0200-00005C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62</xdr:row>
      <xdr:rowOff>0</xdr:rowOff>
    </xdr:from>
    <xdr:ext cx="47625" cy="285750"/>
    <xdr:sp macro="" textlink="">
      <xdr:nvSpPr>
        <xdr:cNvPr id="1373" name="Shape 4">
          <a:extLst>
            <a:ext uri="{FF2B5EF4-FFF2-40B4-BE49-F238E27FC236}">
              <a16:creationId xmlns:a16="http://schemas.microsoft.com/office/drawing/2014/main" id="{00000000-0008-0000-0200-00005D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62</xdr:row>
      <xdr:rowOff>0</xdr:rowOff>
    </xdr:from>
    <xdr:ext cx="47625" cy="285750"/>
    <xdr:sp macro="" textlink="">
      <xdr:nvSpPr>
        <xdr:cNvPr id="1374" name="Shape 4">
          <a:extLst>
            <a:ext uri="{FF2B5EF4-FFF2-40B4-BE49-F238E27FC236}">
              <a16:creationId xmlns:a16="http://schemas.microsoft.com/office/drawing/2014/main" id="{00000000-0008-0000-0200-00005E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60</xdr:row>
      <xdr:rowOff>0</xdr:rowOff>
    </xdr:from>
    <xdr:ext cx="47625" cy="285750"/>
    <xdr:sp macro="" textlink="">
      <xdr:nvSpPr>
        <xdr:cNvPr id="1375" name="Shape 4">
          <a:extLst>
            <a:ext uri="{FF2B5EF4-FFF2-40B4-BE49-F238E27FC236}">
              <a16:creationId xmlns:a16="http://schemas.microsoft.com/office/drawing/2014/main" id="{00000000-0008-0000-0200-00005F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60</xdr:row>
      <xdr:rowOff>0</xdr:rowOff>
    </xdr:from>
    <xdr:ext cx="47625" cy="285750"/>
    <xdr:sp macro="" textlink="">
      <xdr:nvSpPr>
        <xdr:cNvPr id="1376" name="Shape 4">
          <a:extLst>
            <a:ext uri="{FF2B5EF4-FFF2-40B4-BE49-F238E27FC236}">
              <a16:creationId xmlns:a16="http://schemas.microsoft.com/office/drawing/2014/main" id="{00000000-0008-0000-0200-000060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60</xdr:row>
      <xdr:rowOff>0</xdr:rowOff>
    </xdr:from>
    <xdr:ext cx="47625" cy="285750"/>
    <xdr:sp macro="" textlink="">
      <xdr:nvSpPr>
        <xdr:cNvPr id="1377" name="Shape 4">
          <a:extLst>
            <a:ext uri="{FF2B5EF4-FFF2-40B4-BE49-F238E27FC236}">
              <a16:creationId xmlns:a16="http://schemas.microsoft.com/office/drawing/2014/main" id="{00000000-0008-0000-0200-000061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60</xdr:row>
      <xdr:rowOff>0</xdr:rowOff>
    </xdr:from>
    <xdr:ext cx="47625" cy="285750"/>
    <xdr:sp macro="" textlink="">
      <xdr:nvSpPr>
        <xdr:cNvPr id="1378" name="Shape 4">
          <a:extLst>
            <a:ext uri="{FF2B5EF4-FFF2-40B4-BE49-F238E27FC236}">
              <a16:creationId xmlns:a16="http://schemas.microsoft.com/office/drawing/2014/main" id="{00000000-0008-0000-0200-000062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60</xdr:row>
      <xdr:rowOff>0</xdr:rowOff>
    </xdr:from>
    <xdr:ext cx="47625" cy="285750"/>
    <xdr:sp macro="" textlink="">
      <xdr:nvSpPr>
        <xdr:cNvPr id="1379" name="Shape 4">
          <a:extLst>
            <a:ext uri="{FF2B5EF4-FFF2-40B4-BE49-F238E27FC236}">
              <a16:creationId xmlns:a16="http://schemas.microsoft.com/office/drawing/2014/main" id="{00000000-0008-0000-0200-000063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60</xdr:row>
      <xdr:rowOff>0</xdr:rowOff>
    </xdr:from>
    <xdr:ext cx="47625" cy="285750"/>
    <xdr:sp macro="" textlink="">
      <xdr:nvSpPr>
        <xdr:cNvPr id="1380" name="Shape 4">
          <a:extLst>
            <a:ext uri="{FF2B5EF4-FFF2-40B4-BE49-F238E27FC236}">
              <a16:creationId xmlns:a16="http://schemas.microsoft.com/office/drawing/2014/main" id="{00000000-0008-0000-0200-000064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60</xdr:row>
      <xdr:rowOff>0</xdr:rowOff>
    </xdr:from>
    <xdr:ext cx="47625" cy="285750"/>
    <xdr:sp macro="" textlink="">
      <xdr:nvSpPr>
        <xdr:cNvPr id="1381" name="Shape 4">
          <a:extLst>
            <a:ext uri="{FF2B5EF4-FFF2-40B4-BE49-F238E27FC236}">
              <a16:creationId xmlns:a16="http://schemas.microsoft.com/office/drawing/2014/main" id="{00000000-0008-0000-0200-000065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60</xdr:row>
      <xdr:rowOff>0</xdr:rowOff>
    </xdr:from>
    <xdr:ext cx="47625" cy="285750"/>
    <xdr:sp macro="" textlink="">
      <xdr:nvSpPr>
        <xdr:cNvPr id="1382" name="Shape 4">
          <a:extLst>
            <a:ext uri="{FF2B5EF4-FFF2-40B4-BE49-F238E27FC236}">
              <a16:creationId xmlns:a16="http://schemas.microsoft.com/office/drawing/2014/main" id="{00000000-0008-0000-0200-000066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60</xdr:row>
      <xdr:rowOff>0</xdr:rowOff>
    </xdr:from>
    <xdr:ext cx="47625" cy="285750"/>
    <xdr:sp macro="" textlink="">
      <xdr:nvSpPr>
        <xdr:cNvPr id="1383" name="Shape 4">
          <a:extLst>
            <a:ext uri="{FF2B5EF4-FFF2-40B4-BE49-F238E27FC236}">
              <a16:creationId xmlns:a16="http://schemas.microsoft.com/office/drawing/2014/main" id="{00000000-0008-0000-0200-000067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60</xdr:row>
      <xdr:rowOff>0</xdr:rowOff>
    </xdr:from>
    <xdr:ext cx="47625" cy="285750"/>
    <xdr:sp macro="" textlink="">
      <xdr:nvSpPr>
        <xdr:cNvPr id="1384" name="Shape 4">
          <a:extLst>
            <a:ext uri="{FF2B5EF4-FFF2-40B4-BE49-F238E27FC236}">
              <a16:creationId xmlns:a16="http://schemas.microsoft.com/office/drawing/2014/main" id="{00000000-0008-0000-0200-000068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60</xdr:row>
      <xdr:rowOff>0</xdr:rowOff>
    </xdr:from>
    <xdr:ext cx="47625" cy="285750"/>
    <xdr:sp macro="" textlink="">
      <xdr:nvSpPr>
        <xdr:cNvPr id="1385" name="Shape 4">
          <a:extLst>
            <a:ext uri="{FF2B5EF4-FFF2-40B4-BE49-F238E27FC236}">
              <a16:creationId xmlns:a16="http://schemas.microsoft.com/office/drawing/2014/main" id="{00000000-0008-0000-0200-000069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60</xdr:row>
      <xdr:rowOff>0</xdr:rowOff>
    </xdr:from>
    <xdr:ext cx="47625" cy="285750"/>
    <xdr:sp macro="" textlink="">
      <xdr:nvSpPr>
        <xdr:cNvPr id="1386" name="Shape 4">
          <a:extLst>
            <a:ext uri="{FF2B5EF4-FFF2-40B4-BE49-F238E27FC236}">
              <a16:creationId xmlns:a16="http://schemas.microsoft.com/office/drawing/2014/main" id="{00000000-0008-0000-0200-00006A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60</xdr:row>
      <xdr:rowOff>0</xdr:rowOff>
    </xdr:from>
    <xdr:ext cx="47625" cy="285750"/>
    <xdr:sp macro="" textlink="">
      <xdr:nvSpPr>
        <xdr:cNvPr id="1387" name="Shape 4">
          <a:extLst>
            <a:ext uri="{FF2B5EF4-FFF2-40B4-BE49-F238E27FC236}">
              <a16:creationId xmlns:a16="http://schemas.microsoft.com/office/drawing/2014/main" id="{00000000-0008-0000-0200-00006B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60</xdr:row>
      <xdr:rowOff>0</xdr:rowOff>
    </xdr:from>
    <xdr:ext cx="47625" cy="285750"/>
    <xdr:sp macro="" textlink="">
      <xdr:nvSpPr>
        <xdr:cNvPr id="1388" name="Shape 4">
          <a:extLst>
            <a:ext uri="{FF2B5EF4-FFF2-40B4-BE49-F238E27FC236}">
              <a16:creationId xmlns:a16="http://schemas.microsoft.com/office/drawing/2014/main" id="{00000000-0008-0000-0200-00006C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60</xdr:row>
      <xdr:rowOff>0</xdr:rowOff>
    </xdr:from>
    <xdr:ext cx="47625" cy="285750"/>
    <xdr:sp macro="" textlink="">
      <xdr:nvSpPr>
        <xdr:cNvPr id="1389" name="Shape 4">
          <a:extLst>
            <a:ext uri="{FF2B5EF4-FFF2-40B4-BE49-F238E27FC236}">
              <a16:creationId xmlns:a16="http://schemas.microsoft.com/office/drawing/2014/main" id="{00000000-0008-0000-0200-00006D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60</xdr:row>
      <xdr:rowOff>0</xdr:rowOff>
    </xdr:from>
    <xdr:ext cx="47625" cy="285750"/>
    <xdr:sp macro="" textlink="">
      <xdr:nvSpPr>
        <xdr:cNvPr id="1390" name="Shape 4">
          <a:extLst>
            <a:ext uri="{FF2B5EF4-FFF2-40B4-BE49-F238E27FC236}">
              <a16:creationId xmlns:a16="http://schemas.microsoft.com/office/drawing/2014/main" id="{00000000-0008-0000-0200-00006E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60</xdr:row>
      <xdr:rowOff>0</xdr:rowOff>
    </xdr:from>
    <xdr:ext cx="47625" cy="285750"/>
    <xdr:sp macro="" textlink="">
      <xdr:nvSpPr>
        <xdr:cNvPr id="1391" name="Shape 4">
          <a:extLst>
            <a:ext uri="{FF2B5EF4-FFF2-40B4-BE49-F238E27FC236}">
              <a16:creationId xmlns:a16="http://schemas.microsoft.com/office/drawing/2014/main" id="{00000000-0008-0000-0200-00006F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60</xdr:row>
      <xdr:rowOff>0</xdr:rowOff>
    </xdr:from>
    <xdr:ext cx="47625" cy="285750"/>
    <xdr:sp macro="" textlink="">
      <xdr:nvSpPr>
        <xdr:cNvPr id="1392" name="Shape 4">
          <a:extLst>
            <a:ext uri="{FF2B5EF4-FFF2-40B4-BE49-F238E27FC236}">
              <a16:creationId xmlns:a16="http://schemas.microsoft.com/office/drawing/2014/main" id="{00000000-0008-0000-0200-000070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60</xdr:row>
      <xdr:rowOff>0</xdr:rowOff>
    </xdr:from>
    <xdr:ext cx="47625" cy="285750"/>
    <xdr:sp macro="" textlink="">
      <xdr:nvSpPr>
        <xdr:cNvPr id="1393" name="Shape 4">
          <a:extLst>
            <a:ext uri="{FF2B5EF4-FFF2-40B4-BE49-F238E27FC236}">
              <a16:creationId xmlns:a16="http://schemas.microsoft.com/office/drawing/2014/main" id="{00000000-0008-0000-0200-000071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60</xdr:row>
      <xdr:rowOff>0</xdr:rowOff>
    </xdr:from>
    <xdr:ext cx="47625" cy="285750"/>
    <xdr:sp macro="" textlink="">
      <xdr:nvSpPr>
        <xdr:cNvPr id="1394" name="Shape 4">
          <a:extLst>
            <a:ext uri="{FF2B5EF4-FFF2-40B4-BE49-F238E27FC236}">
              <a16:creationId xmlns:a16="http://schemas.microsoft.com/office/drawing/2014/main" id="{00000000-0008-0000-0200-000072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60</xdr:row>
      <xdr:rowOff>0</xdr:rowOff>
    </xdr:from>
    <xdr:ext cx="47625" cy="285750"/>
    <xdr:sp macro="" textlink="">
      <xdr:nvSpPr>
        <xdr:cNvPr id="1395" name="Shape 4">
          <a:extLst>
            <a:ext uri="{FF2B5EF4-FFF2-40B4-BE49-F238E27FC236}">
              <a16:creationId xmlns:a16="http://schemas.microsoft.com/office/drawing/2014/main" id="{00000000-0008-0000-0200-000073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60</xdr:row>
      <xdr:rowOff>0</xdr:rowOff>
    </xdr:from>
    <xdr:ext cx="47625" cy="285750"/>
    <xdr:sp macro="" textlink="">
      <xdr:nvSpPr>
        <xdr:cNvPr id="1396" name="Shape 4">
          <a:extLst>
            <a:ext uri="{FF2B5EF4-FFF2-40B4-BE49-F238E27FC236}">
              <a16:creationId xmlns:a16="http://schemas.microsoft.com/office/drawing/2014/main" id="{00000000-0008-0000-0200-000074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60</xdr:row>
      <xdr:rowOff>0</xdr:rowOff>
    </xdr:from>
    <xdr:ext cx="47625" cy="285750"/>
    <xdr:sp macro="" textlink="">
      <xdr:nvSpPr>
        <xdr:cNvPr id="1397" name="Shape 4">
          <a:extLst>
            <a:ext uri="{FF2B5EF4-FFF2-40B4-BE49-F238E27FC236}">
              <a16:creationId xmlns:a16="http://schemas.microsoft.com/office/drawing/2014/main" id="{00000000-0008-0000-0200-000075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60</xdr:row>
      <xdr:rowOff>0</xdr:rowOff>
    </xdr:from>
    <xdr:ext cx="47625" cy="285750"/>
    <xdr:sp macro="" textlink="">
      <xdr:nvSpPr>
        <xdr:cNvPr id="1398" name="Shape 4">
          <a:extLst>
            <a:ext uri="{FF2B5EF4-FFF2-40B4-BE49-F238E27FC236}">
              <a16:creationId xmlns:a16="http://schemas.microsoft.com/office/drawing/2014/main" id="{00000000-0008-0000-0200-000076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60</xdr:row>
      <xdr:rowOff>0</xdr:rowOff>
    </xdr:from>
    <xdr:ext cx="47625" cy="285750"/>
    <xdr:sp macro="" textlink="">
      <xdr:nvSpPr>
        <xdr:cNvPr id="1399" name="Shape 4">
          <a:extLst>
            <a:ext uri="{FF2B5EF4-FFF2-40B4-BE49-F238E27FC236}">
              <a16:creationId xmlns:a16="http://schemas.microsoft.com/office/drawing/2014/main" id="{00000000-0008-0000-0200-000077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60</xdr:row>
      <xdr:rowOff>0</xdr:rowOff>
    </xdr:from>
    <xdr:ext cx="47625" cy="285750"/>
    <xdr:sp macro="" textlink="">
      <xdr:nvSpPr>
        <xdr:cNvPr id="1400" name="Shape 4">
          <a:extLst>
            <a:ext uri="{FF2B5EF4-FFF2-40B4-BE49-F238E27FC236}">
              <a16:creationId xmlns:a16="http://schemas.microsoft.com/office/drawing/2014/main" id="{00000000-0008-0000-0200-000078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60</xdr:row>
      <xdr:rowOff>0</xdr:rowOff>
    </xdr:from>
    <xdr:ext cx="47625" cy="285750"/>
    <xdr:sp macro="" textlink="">
      <xdr:nvSpPr>
        <xdr:cNvPr id="1401" name="Shape 4">
          <a:extLst>
            <a:ext uri="{FF2B5EF4-FFF2-40B4-BE49-F238E27FC236}">
              <a16:creationId xmlns:a16="http://schemas.microsoft.com/office/drawing/2014/main" id="{00000000-0008-0000-0200-000079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60</xdr:row>
      <xdr:rowOff>0</xdr:rowOff>
    </xdr:from>
    <xdr:ext cx="47625" cy="285750"/>
    <xdr:sp macro="" textlink="">
      <xdr:nvSpPr>
        <xdr:cNvPr id="1402" name="Shape 4">
          <a:extLst>
            <a:ext uri="{FF2B5EF4-FFF2-40B4-BE49-F238E27FC236}">
              <a16:creationId xmlns:a16="http://schemas.microsoft.com/office/drawing/2014/main" id="{00000000-0008-0000-0200-00007A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60</xdr:row>
      <xdr:rowOff>0</xdr:rowOff>
    </xdr:from>
    <xdr:ext cx="47625" cy="285750"/>
    <xdr:sp macro="" textlink="">
      <xdr:nvSpPr>
        <xdr:cNvPr id="1403" name="Shape 4">
          <a:extLst>
            <a:ext uri="{FF2B5EF4-FFF2-40B4-BE49-F238E27FC236}">
              <a16:creationId xmlns:a16="http://schemas.microsoft.com/office/drawing/2014/main" id="{00000000-0008-0000-0200-00007B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60</xdr:row>
      <xdr:rowOff>0</xdr:rowOff>
    </xdr:from>
    <xdr:ext cx="47625" cy="285750"/>
    <xdr:sp macro="" textlink="">
      <xdr:nvSpPr>
        <xdr:cNvPr id="1404" name="Shape 4">
          <a:extLst>
            <a:ext uri="{FF2B5EF4-FFF2-40B4-BE49-F238E27FC236}">
              <a16:creationId xmlns:a16="http://schemas.microsoft.com/office/drawing/2014/main" id="{00000000-0008-0000-0200-00007C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60</xdr:row>
      <xdr:rowOff>0</xdr:rowOff>
    </xdr:from>
    <xdr:ext cx="47625" cy="285750"/>
    <xdr:sp macro="" textlink="">
      <xdr:nvSpPr>
        <xdr:cNvPr id="1405" name="Shape 4">
          <a:extLst>
            <a:ext uri="{FF2B5EF4-FFF2-40B4-BE49-F238E27FC236}">
              <a16:creationId xmlns:a16="http://schemas.microsoft.com/office/drawing/2014/main" id="{00000000-0008-0000-0200-00007D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60</xdr:row>
      <xdr:rowOff>0</xdr:rowOff>
    </xdr:from>
    <xdr:ext cx="47625" cy="285750"/>
    <xdr:sp macro="" textlink="">
      <xdr:nvSpPr>
        <xdr:cNvPr id="1406" name="Shape 4">
          <a:extLst>
            <a:ext uri="{FF2B5EF4-FFF2-40B4-BE49-F238E27FC236}">
              <a16:creationId xmlns:a16="http://schemas.microsoft.com/office/drawing/2014/main" id="{00000000-0008-0000-0200-00007E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62</xdr:row>
      <xdr:rowOff>0</xdr:rowOff>
    </xdr:from>
    <xdr:ext cx="47625" cy="285750"/>
    <xdr:sp macro="" textlink="">
      <xdr:nvSpPr>
        <xdr:cNvPr id="1407" name="Shape 4">
          <a:extLst>
            <a:ext uri="{FF2B5EF4-FFF2-40B4-BE49-F238E27FC236}">
              <a16:creationId xmlns:a16="http://schemas.microsoft.com/office/drawing/2014/main" id="{00000000-0008-0000-0200-00007F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62</xdr:row>
      <xdr:rowOff>0</xdr:rowOff>
    </xdr:from>
    <xdr:ext cx="47625" cy="285750"/>
    <xdr:sp macro="" textlink="">
      <xdr:nvSpPr>
        <xdr:cNvPr id="1408" name="Shape 4">
          <a:extLst>
            <a:ext uri="{FF2B5EF4-FFF2-40B4-BE49-F238E27FC236}">
              <a16:creationId xmlns:a16="http://schemas.microsoft.com/office/drawing/2014/main" id="{00000000-0008-0000-0200-000080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62</xdr:row>
      <xdr:rowOff>0</xdr:rowOff>
    </xdr:from>
    <xdr:ext cx="47625" cy="285750"/>
    <xdr:sp macro="" textlink="">
      <xdr:nvSpPr>
        <xdr:cNvPr id="1409" name="Shape 4">
          <a:extLst>
            <a:ext uri="{FF2B5EF4-FFF2-40B4-BE49-F238E27FC236}">
              <a16:creationId xmlns:a16="http://schemas.microsoft.com/office/drawing/2014/main" id="{00000000-0008-0000-0200-000081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62</xdr:row>
      <xdr:rowOff>0</xdr:rowOff>
    </xdr:from>
    <xdr:ext cx="47625" cy="285750"/>
    <xdr:sp macro="" textlink="">
      <xdr:nvSpPr>
        <xdr:cNvPr id="1410" name="Shape 4">
          <a:extLst>
            <a:ext uri="{FF2B5EF4-FFF2-40B4-BE49-F238E27FC236}">
              <a16:creationId xmlns:a16="http://schemas.microsoft.com/office/drawing/2014/main" id="{00000000-0008-0000-0200-000082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62</xdr:row>
      <xdr:rowOff>0</xdr:rowOff>
    </xdr:from>
    <xdr:ext cx="47625" cy="285750"/>
    <xdr:sp macro="" textlink="">
      <xdr:nvSpPr>
        <xdr:cNvPr id="1411" name="Shape 4">
          <a:extLst>
            <a:ext uri="{FF2B5EF4-FFF2-40B4-BE49-F238E27FC236}">
              <a16:creationId xmlns:a16="http://schemas.microsoft.com/office/drawing/2014/main" id="{00000000-0008-0000-0200-000083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62</xdr:row>
      <xdr:rowOff>0</xdr:rowOff>
    </xdr:from>
    <xdr:ext cx="47625" cy="285750"/>
    <xdr:sp macro="" textlink="">
      <xdr:nvSpPr>
        <xdr:cNvPr id="1412" name="Shape 4">
          <a:extLst>
            <a:ext uri="{FF2B5EF4-FFF2-40B4-BE49-F238E27FC236}">
              <a16:creationId xmlns:a16="http://schemas.microsoft.com/office/drawing/2014/main" id="{00000000-0008-0000-0200-000084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62</xdr:row>
      <xdr:rowOff>0</xdr:rowOff>
    </xdr:from>
    <xdr:ext cx="47625" cy="285750"/>
    <xdr:sp macro="" textlink="">
      <xdr:nvSpPr>
        <xdr:cNvPr id="1413" name="Shape 4">
          <a:extLst>
            <a:ext uri="{FF2B5EF4-FFF2-40B4-BE49-F238E27FC236}">
              <a16:creationId xmlns:a16="http://schemas.microsoft.com/office/drawing/2014/main" id="{00000000-0008-0000-0200-000085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62</xdr:row>
      <xdr:rowOff>0</xdr:rowOff>
    </xdr:from>
    <xdr:ext cx="47625" cy="285750"/>
    <xdr:sp macro="" textlink="">
      <xdr:nvSpPr>
        <xdr:cNvPr id="1414" name="Shape 4">
          <a:extLst>
            <a:ext uri="{FF2B5EF4-FFF2-40B4-BE49-F238E27FC236}">
              <a16:creationId xmlns:a16="http://schemas.microsoft.com/office/drawing/2014/main" id="{00000000-0008-0000-0200-000086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62</xdr:row>
      <xdr:rowOff>0</xdr:rowOff>
    </xdr:from>
    <xdr:ext cx="47625" cy="285750"/>
    <xdr:sp macro="" textlink="">
      <xdr:nvSpPr>
        <xdr:cNvPr id="1415" name="Shape 4">
          <a:extLst>
            <a:ext uri="{FF2B5EF4-FFF2-40B4-BE49-F238E27FC236}">
              <a16:creationId xmlns:a16="http://schemas.microsoft.com/office/drawing/2014/main" id="{00000000-0008-0000-0200-000087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62</xdr:row>
      <xdr:rowOff>0</xdr:rowOff>
    </xdr:from>
    <xdr:ext cx="47625" cy="285750"/>
    <xdr:sp macro="" textlink="">
      <xdr:nvSpPr>
        <xdr:cNvPr id="1416" name="Shape 4">
          <a:extLst>
            <a:ext uri="{FF2B5EF4-FFF2-40B4-BE49-F238E27FC236}">
              <a16:creationId xmlns:a16="http://schemas.microsoft.com/office/drawing/2014/main" id="{00000000-0008-0000-0200-000088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62</xdr:row>
      <xdr:rowOff>0</xdr:rowOff>
    </xdr:from>
    <xdr:ext cx="47625" cy="285750"/>
    <xdr:sp macro="" textlink="">
      <xdr:nvSpPr>
        <xdr:cNvPr id="1417" name="Shape 4">
          <a:extLst>
            <a:ext uri="{FF2B5EF4-FFF2-40B4-BE49-F238E27FC236}">
              <a16:creationId xmlns:a16="http://schemas.microsoft.com/office/drawing/2014/main" id="{00000000-0008-0000-0200-000089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62</xdr:row>
      <xdr:rowOff>0</xdr:rowOff>
    </xdr:from>
    <xdr:ext cx="47625" cy="285750"/>
    <xdr:sp macro="" textlink="">
      <xdr:nvSpPr>
        <xdr:cNvPr id="1418" name="Shape 4">
          <a:extLst>
            <a:ext uri="{FF2B5EF4-FFF2-40B4-BE49-F238E27FC236}">
              <a16:creationId xmlns:a16="http://schemas.microsoft.com/office/drawing/2014/main" id="{00000000-0008-0000-0200-00008A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62</xdr:row>
      <xdr:rowOff>0</xdr:rowOff>
    </xdr:from>
    <xdr:ext cx="47625" cy="285750"/>
    <xdr:sp macro="" textlink="">
      <xdr:nvSpPr>
        <xdr:cNvPr id="1419" name="Shape 4">
          <a:extLst>
            <a:ext uri="{FF2B5EF4-FFF2-40B4-BE49-F238E27FC236}">
              <a16:creationId xmlns:a16="http://schemas.microsoft.com/office/drawing/2014/main" id="{00000000-0008-0000-0200-00008B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62</xdr:row>
      <xdr:rowOff>0</xdr:rowOff>
    </xdr:from>
    <xdr:ext cx="47625" cy="285750"/>
    <xdr:sp macro="" textlink="">
      <xdr:nvSpPr>
        <xdr:cNvPr id="1420" name="Shape 4">
          <a:extLst>
            <a:ext uri="{FF2B5EF4-FFF2-40B4-BE49-F238E27FC236}">
              <a16:creationId xmlns:a16="http://schemas.microsoft.com/office/drawing/2014/main" id="{00000000-0008-0000-0200-00008C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62</xdr:row>
      <xdr:rowOff>0</xdr:rowOff>
    </xdr:from>
    <xdr:ext cx="47625" cy="285750"/>
    <xdr:sp macro="" textlink="">
      <xdr:nvSpPr>
        <xdr:cNvPr id="1421" name="Shape 4">
          <a:extLst>
            <a:ext uri="{FF2B5EF4-FFF2-40B4-BE49-F238E27FC236}">
              <a16:creationId xmlns:a16="http://schemas.microsoft.com/office/drawing/2014/main" id="{00000000-0008-0000-0200-00008D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62</xdr:row>
      <xdr:rowOff>0</xdr:rowOff>
    </xdr:from>
    <xdr:ext cx="47625" cy="285750"/>
    <xdr:sp macro="" textlink="">
      <xdr:nvSpPr>
        <xdr:cNvPr id="1422" name="Shape 4">
          <a:extLst>
            <a:ext uri="{FF2B5EF4-FFF2-40B4-BE49-F238E27FC236}">
              <a16:creationId xmlns:a16="http://schemas.microsoft.com/office/drawing/2014/main" id="{00000000-0008-0000-0200-00008E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62</xdr:row>
      <xdr:rowOff>0</xdr:rowOff>
    </xdr:from>
    <xdr:ext cx="47625" cy="285750"/>
    <xdr:sp macro="" textlink="">
      <xdr:nvSpPr>
        <xdr:cNvPr id="1423" name="Shape 4">
          <a:extLst>
            <a:ext uri="{FF2B5EF4-FFF2-40B4-BE49-F238E27FC236}">
              <a16:creationId xmlns:a16="http://schemas.microsoft.com/office/drawing/2014/main" id="{00000000-0008-0000-0200-00008F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62</xdr:row>
      <xdr:rowOff>0</xdr:rowOff>
    </xdr:from>
    <xdr:ext cx="47625" cy="285750"/>
    <xdr:sp macro="" textlink="">
      <xdr:nvSpPr>
        <xdr:cNvPr id="1424" name="Shape 4">
          <a:extLst>
            <a:ext uri="{FF2B5EF4-FFF2-40B4-BE49-F238E27FC236}">
              <a16:creationId xmlns:a16="http://schemas.microsoft.com/office/drawing/2014/main" id="{00000000-0008-0000-0200-000090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62</xdr:row>
      <xdr:rowOff>0</xdr:rowOff>
    </xdr:from>
    <xdr:ext cx="47625" cy="285750"/>
    <xdr:sp macro="" textlink="">
      <xdr:nvSpPr>
        <xdr:cNvPr id="1425" name="Shape 4">
          <a:extLst>
            <a:ext uri="{FF2B5EF4-FFF2-40B4-BE49-F238E27FC236}">
              <a16:creationId xmlns:a16="http://schemas.microsoft.com/office/drawing/2014/main" id="{00000000-0008-0000-0200-000091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62</xdr:row>
      <xdr:rowOff>0</xdr:rowOff>
    </xdr:from>
    <xdr:ext cx="47625" cy="285750"/>
    <xdr:sp macro="" textlink="">
      <xdr:nvSpPr>
        <xdr:cNvPr id="1426" name="Shape 4">
          <a:extLst>
            <a:ext uri="{FF2B5EF4-FFF2-40B4-BE49-F238E27FC236}">
              <a16:creationId xmlns:a16="http://schemas.microsoft.com/office/drawing/2014/main" id="{00000000-0008-0000-0200-000092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62</xdr:row>
      <xdr:rowOff>0</xdr:rowOff>
    </xdr:from>
    <xdr:ext cx="47625" cy="285750"/>
    <xdr:sp macro="" textlink="">
      <xdr:nvSpPr>
        <xdr:cNvPr id="1427" name="Shape 4">
          <a:extLst>
            <a:ext uri="{FF2B5EF4-FFF2-40B4-BE49-F238E27FC236}">
              <a16:creationId xmlns:a16="http://schemas.microsoft.com/office/drawing/2014/main" id="{00000000-0008-0000-0200-000093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62</xdr:row>
      <xdr:rowOff>0</xdr:rowOff>
    </xdr:from>
    <xdr:ext cx="47625" cy="285750"/>
    <xdr:sp macro="" textlink="">
      <xdr:nvSpPr>
        <xdr:cNvPr id="1428" name="Shape 4">
          <a:extLst>
            <a:ext uri="{FF2B5EF4-FFF2-40B4-BE49-F238E27FC236}">
              <a16:creationId xmlns:a16="http://schemas.microsoft.com/office/drawing/2014/main" id="{00000000-0008-0000-0200-000094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62</xdr:row>
      <xdr:rowOff>0</xdr:rowOff>
    </xdr:from>
    <xdr:ext cx="47625" cy="285750"/>
    <xdr:sp macro="" textlink="">
      <xdr:nvSpPr>
        <xdr:cNvPr id="1429" name="Shape 4">
          <a:extLst>
            <a:ext uri="{FF2B5EF4-FFF2-40B4-BE49-F238E27FC236}">
              <a16:creationId xmlns:a16="http://schemas.microsoft.com/office/drawing/2014/main" id="{00000000-0008-0000-0200-000095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62</xdr:row>
      <xdr:rowOff>0</xdr:rowOff>
    </xdr:from>
    <xdr:ext cx="47625" cy="285750"/>
    <xdr:sp macro="" textlink="">
      <xdr:nvSpPr>
        <xdr:cNvPr id="1430" name="Shape 4">
          <a:extLst>
            <a:ext uri="{FF2B5EF4-FFF2-40B4-BE49-F238E27FC236}">
              <a16:creationId xmlns:a16="http://schemas.microsoft.com/office/drawing/2014/main" id="{00000000-0008-0000-0200-000096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62</xdr:row>
      <xdr:rowOff>0</xdr:rowOff>
    </xdr:from>
    <xdr:ext cx="47625" cy="285750"/>
    <xdr:sp macro="" textlink="">
      <xdr:nvSpPr>
        <xdr:cNvPr id="1431" name="Shape 4">
          <a:extLst>
            <a:ext uri="{FF2B5EF4-FFF2-40B4-BE49-F238E27FC236}">
              <a16:creationId xmlns:a16="http://schemas.microsoft.com/office/drawing/2014/main" id="{00000000-0008-0000-0200-000097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62</xdr:row>
      <xdr:rowOff>0</xdr:rowOff>
    </xdr:from>
    <xdr:ext cx="47625" cy="285750"/>
    <xdr:sp macro="" textlink="">
      <xdr:nvSpPr>
        <xdr:cNvPr id="1432" name="Shape 4">
          <a:extLst>
            <a:ext uri="{FF2B5EF4-FFF2-40B4-BE49-F238E27FC236}">
              <a16:creationId xmlns:a16="http://schemas.microsoft.com/office/drawing/2014/main" id="{00000000-0008-0000-0200-000098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62</xdr:row>
      <xdr:rowOff>0</xdr:rowOff>
    </xdr:from>
    <xdr:ext cx="47625" cy="285750"/>
    <xdr:sp macro="" textlink="">
      <xdr:nvSpPr>
        <xdr:cNvPr id="1433" name="Shape 4">
          <a:extLst>
            <a:ext uri="{FF2B5EF4-FFF2-40B4-BE49-F238E27FC236}">
              <a16:creationId xmlns:a16="http://schemas.microsoft.com/office/drawing/2014/main" id="{00000000-0008-0000-0200-000099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62</xdr:row>
      <xdr:rowOff>0</xdr:rowOff>
    </xdr:from>
    <xdr:ext cx="47625" cy="285750"/>
    <xdr:sp macro="" textlink="">
      <xdr:nvSpPr>
        <xdr:cNvPr id="1434" name="Shape 4">
          <a:extLst>
            <a:ext uri="{FF2B5EF4-FFF2-40B4-BE49-F238E27FC236}">
              <a16:creationId xmlns:a16="http://schemas.microsoft.com/office/drawing/2014/main" id="{00000000-0008-0000-0200-00009A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62</xdr:row>
      <xdr:rowOff>0</xdr:rowOff>
    </xdr:from>
    <xdr:ext cx="47625" cy="285750"/>
    <xdr:sp macro="" textlink="">
      <xdr:nvSpPr>
        <xdr:cNvPr id="1435" name="Shape 4">
          <a:extLst>
            <a:ext uri="{FF2B5EF4-FFF2-40B4-BE49-F238E27FC236}">
              <a16:creationId xmlns:a16="http://schemas.microsoft.com/office/drawing/2014/main" id="{00000000-0008-0000-0200-00009B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62</xdr:row>
      <xdr:rowOff>0</xdr:rowOff>
    </xdr:from>
    <xdr:ext cx="47625" cy="285750"/>
    <xdr:sp macro="" textlink="">
      <xdr:nvSpPr>
        <xdr:cNvPr id="1436" name="Shape 4">
          <a:extLst>
            <a:ext uri="{FF2B5EF4-FFF2-40B4-BE49-F238E27FC236}">
              <a16:creationId xmlns:a16="http://schemas.microsoft.com/office/drawing/2014/main" id="{00000000-0008-0000-0200-00009C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62</xdr:row>
      <xdr:rowOff>0</xdr:rowOff>
    </xdr:from>
    <xdr:ext cx="47625" cy="285750"/>
    <xdr:sp macro="" textlink="">
      <xdr:nvSpPr>
        <xdr:cNvPr id="1437" name="Shape 4">
          <a:extLst>
            <a:ext uri="{FF2B5EF4-FFF2-40B4-BE49-F238E27FC236}">
              <a16:creationId xmlns:a16="http://schemas.microsoft.com/office/drawing/2014/main" id="{00000000-0008-0000-0200-00009D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62</xdr:row>
      <xdr:rowOff>0</xdr:rowOff>
    </xdr:from>
    <xdr:ext cx="47625" cy="285750"/>
    <xdr:sp macro="" textlink="">
      <xdr:nvSpPr>
        <xdr:cNvPr id="1438" name="Shape 4">
          <a:extLst>
            <a:ext uri="{FF2B5EF4-FFF2-40B4-BE49-F238E27FC236}">
              <a16:creationId xmlns:a16="http://schemas.microsoft.com/office/drawing/2014/main" id="{00000000-0008-0000-0200-00009E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64</xdr:row>
      <xdr:rowOff>0</xdr:rowOff>
    </xdr:from>
    <xdr:ext cx="47625" cy="285750"/>
    <xdr:sp macro="" textlink="">
      <xdr:nvSpPr>
        <xdr:cNvPr id="1439" name="Shape 4">
          <a:extLst>
            <a:ext uri="{FF2B5EF4-FFF2-40B4-BE49-F238E27FC236}">
              <a16:creationId xmlns:a16="http://schemas.microsoft.com/office/drawing/2014/main" id="{00000000-0008-0000-0200-00009F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64</xdr:row>
      <xdr:rowOff>0</xdr:rowOff>
    </xdr:from>
    <xdr:ext cx="47625" cy="285750"/>
    <xdr:sp macro="" textlink="">
      <xdr:nvSpPr>
        <xdr:cNvPr id="1440" name="Shape 4">
          <a:extLst>
            <a:ext uri="{FF2B5EF4-FFF2-40B4-BE49-F238E27FC236}">
              <a16:creationId xmlns:a16="http://schemas.microsoft.com/office/drawing/2014/main" id="{00000000-0008-0000-0200-0000A0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64</xdr:row>
      <xdr:rowOff>0</xdr:rowOff>
    </xdr:from>
    <xdr:ext cx="47625" cy="285750"/>
    <xdr:sp macro="" textlink="">
      <xdr:nvSpPr>
        <xdr:cNvPr id="1441" name="Shape 4">
          <a:extLst>
            <a:ext uri="{FF2B5EF4-FFF2-40B4-BE49-F238E27FC236}">
              <a16:creationId xmlns:a16="http://schemas.microsoft.com/office/drawing/2014/main" id="{00000000-0008-0000-0200-0000A1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64</xdr:row>
      <xdr:rowOff>0</xdr:rowOff>
    </xdr:from>
    <xdr:ext cx="47625" cy="285750"/>
    <xdr:sp macro="" textlink="">
      <xdr:nvSpPr>
        <xdr:cNvPr id="1442" name="Shape 4">
          <a:extLst>
            <a:ext uri="{FF2B5EF4-FFF2-40B4-BE49-F238E27FC236}">
              <a16:creationId xmlns:a16="http://schemas.microsoft.com/office/drawing/2014/main" id="{00000000-0008-0000-0200-0000A2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64</xdr:row>
      <xdr:rowOff>0</xdr:rowOff>
    </xdr:from>
    <xdr:ext cx="47625" cy="285750"/>
    <xdr:sp macro="" textlink="">
      <xdr:nvSpPr>
        <xdr:cNvPr id="1443" name="Shape 4">
          <a:extLst>
            <a:ext uri="{FF2B5EF4-FFF2-40B4-BE49-F238E27FC236}">
              <a16:creationId xmlns:a16="http://schemas.microsoft.com/office/drawing/2014/main" id="{00000000-0008-0000-0200-0000A3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64</xdr:row>
      <xdr:rowOff>0</xdr:rowOff>
    </xdr:from>
    <xdr:ext cx="47625" cy="285750"/>
    <xdr:sp macro="" textlink="">
      <xdr:nvSpPr>
        <xdr:cNvPr id="1444" name="Shape 4">
          <a:extLst>
            <a:ext uri="{FF2B5EF4-FFF2-40B4-BE49-F238E27FC236}">
              <a16:creationId xmlns:a16="http://schemas.microsoft.com/office/drawing/2014/main" id="{00000000-0008-0000-0200-0000A4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64</xdr:row>
      <xdr:rowOff>0</xdr:rowOff>
    </xdr:from>
    <xdr:ext cx="47625" cy="285750"/>
    <xdr:sp macro="" textlink="">
      <xdr:nvSpPr>
        <xdr:cNvPr id="1445" name="Shape 4">
          <a:extLst>
            <a:ext uri="{FF2B5EF4-FFF2-40B4-BE49-F238E27FC236}">
              <a16:creationId xmlns:a16="http://schemas.microsoft.com/office/drawing/2014/main" id="{00000000-0008-0000-0200-0000A5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64</xdr:row>
      <xdr:rowOff>0</xdr:rowOff>
    </xdr:from>
    <xdr:ext cx="47625" cy="285750"/>
    <xdr:sp macro="" textlink="">
      <xdr:nvSpPr>
        <xdr:cNvPr id="1446" name="Shape 4">
          <a:extLst>
            <a:ext uri="{FF2B5EF4-FFF2-40B4-BE49-F238E27FC236}">
              <a16:creationId xmlns:a16="http://schemas.microsoft.com/office/drawing/2014/main" id="{00000000-0008-0000-0200-0000A6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64</xdr:row>
      <xdr:rowOff>0</xdr:rowOff>
    </xdr:from>
    <xdr:ext cx="47625" cy="285750"/>
    <xdr:sp macro="" textlink="">
      <xdr:nvSpPr>
        <xdr:cNvPr id="1447" name="Shape 4">
          <a:extLst>
            <a:ext uri="{FF2B5EF4-FFF2-40B4-BE49-F238E27FC236}">
              <a16:creationId xmlns:a16="http://schemas.microsoft.com/office/drawing/2014/main" id="{00000000-0008-0000-0200-0000A7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64</xdr:row>
      <xdr:rowOff>0</xdr:rowOff>
    </xdr:from>
    <xdr:ext cx="47625" cy="285750"/>
    <xdr:sp macro="" textlink="">
      <xdr:nvSpPr>
        <xdr:cNvPr id="1448" name="Shape 4">
          <a:extLst>
            <a:ext uri="{FF2B5EF4-FFF2-40B4-BE49-F238E27FC236}">
              <a16:creationId xmlns:a16="http://schemas.microsoft.com/office/drawing/2014/main" id="{00000000-0008-0000-0200-0000A8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64</xdr:row>
      <xdr:rowOff>0</xdr:rowOff>
    </xdr:from>
    <xdr:ext cx="47625" cy="285750"/>
    <xdr:sp macro="" textlink="">
      <xdr:nvSpPr>
        <xdr:cNvPr id="1449" name="Shape 4">
          <a:extLst>
            <a:ext uri="{FF2B5EF4-FFF2-40B4-BE49-F238E27FC236}">
              <a16:creationId xmlns:a16="http://schemas.microsoft.com/office/drawing/2014/main" id="{00000000-0008-0000-0200-0000A9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64</xdr:row>
      <xdr:rowOff>0</xdr:rowOff>
    </xdr:from>
    <xdr:ext cx="47625" cy="285750"/>
    <xdr:sp macro="" textlink="">
      <xdr:nvSpPr>
        <xdr:cNvPr id="1450" name="Shape 4">
          <a:extLst>
            <a:ext uri="{FF2B5EF4-FFF2-40B4-BE49-F238E27FC236}">
              <a16:creationId xmlns:a16="http://schemas.microsoft.com/office/drawing/2014/main" id="{00000000-0008-0000-0200-0000AA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64</xdr:row>
      <xdr:rowOff>0</xdr:rowOff>
    </xdr:from>
    <xdr:ext cx="47625" cy="285750"/>
    <xdr:sp macro="" textlink="">
      <xdr:nvSpPr>
        <xdr:cNvPr id="1451" name="Shape 4">
          <a:extLst>
            <a:ext uri="{FF2B5EF4-FFF2-40B4-BE49-F238E27FC236}">
              <a16:creationId xmlns:a16="http://schemas.microsoft.com/office/drawing/2014/main" id="{00000000-0008-0000-0200-0000AB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64</xdr:row>
      <xdr:rowOff>0</xdr:rowOff>
    </xdr:from>
    <xdr:ext cx="47625" cy="285750"/>
    <xdr:sp macro="" textlink="">
      <xdr:nvSpPr>
        <xdr:cNvPr id="1452" name="Shape 4">
          <a:extLst>
            <a:ext uri="{FF2B5EF4-FFF2-40B4-BE49-F238E27FC236}">
              <a16:creationId xmlns:a16="http://schemas.microsoft.com/office/drawing/2014/main" id="{00000000-0008-0000-0200-0000AC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64</xdr:row>
      <xdr:rowOff>0</xdr:rowOff>
    </xdr:from>
    <xdr:ext cx="47625" cy="285750"/>
    <xdr:sp macro="" textlink="">
      <xdr:nvSpPr>
        <xdr:cNvPr id="1453" name="Shape 4">
          <a:extLst>
            <a:ext uri="{FF2B5EF4-FFF2-40B4-BE49-F238E27FC236}">
              <a16:creationId xmlns:a16="http://schemas.microsoft.com/office/drawing/2014/main" id="{00000000-0008-0000-0200-0000AD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64</xdr:row>
      <xdr:rowOff>0</xdr:rowOff>
    </xdr:from>
    <xdr:ext cx="47625" cy="285750"/>
    <xdr:sp macro="" textlink="">
      <xdr:nvSpPr>
        <xdr:cNvPr id="1454" name="Shape 4">
          <a:extLst>
            <a:ext uri="{FF2B5EF4-FFF2-40B4-BE49-F238E27FC236}">
              <a16:creationId xmlns:a16="http://schemas.microsoft.com/office/drawing/2014/main" id="{00000000-0008-0000-0200-0000AE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64</xdr:row>
      <xdr:rowOff>0</xdr:rowOff>
    </xdr:from>
    <xdr:ext cx="47625" cy="285750"/>
    <xdr:sp macro="" textlink="">
      <xdr:nvSpPr>
        <xdr:cNvPr id="1455" name="Shape 4">
          <a:extLst>
            <a:ext uri="{FF2B5EF4-FFF2-40B4-BE49-F238E27FC236}">
              <a16:creationId xmlns:a16="http://schemas.microsoft.com/office/drawing/2014/main" id="{00000000-0008-0000-0200-0000AF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64</xdr:row>
      <xdr:rowOff>0</xdr:rowOff>
    </xdr:from>
    <xdr:ext cx="47625" cy="285750"/>
    <xdr:sp macro="" textlink="">
      <xdr:nvSpPr>
        <xdr:cNvPr id="1456" name="Shape 4">
          <a:extLst>
            <a:ext uri="{FF2B5EF4-FFF2-40B4-BE49-F238E27FC236}">
              <a16:creationId xmlns:a16="http://schemas.microsoft.com/office/drawing/2014/main" id="{00000000-0008-0000-0200-0000B0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64</xdr:row>
      <xdr:rowOff>0</xdr:rowOff>
    </xdr:from>
    <xdr:ext cx="47625" cy="285750"/>
    <xdr:sp macro="" textlink="">
      <xdr:nvSpPr>
        <xdr:cNvPr id="1457" name="Shape 4">
          <a:extLst>
            <a:ext uri="{FF2B5EF4-FFF2-40B4-BE49-F238E27FC236}">
              <a16:creationId xmlns:a16="http://schemas.microsoft.com/office/drawing/2014/main" id="{00000000-0008-0000-0200-0000B1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64</xdr:row>
      <xdr:rowOff>0</xdr:rowOff>
    </xdr:from>
    <xdr:ext cx="47625" cy="285750"/>
    <xdr:sp macro="" textlink="">
      <xdr:nvSpPr>
        <xdr:cNvPr id="1458" name="Shape 4">
          <a:extLst>
            <a:ext uri="{FF2B5EF4-FFF2-40B4-BE49-F238E27FC236}">
              <a16:creationId xmlns:a16="http://schemas.microsoft.com/office/drawing/2014/main" id="{00000000-0008-0000-0200-0000B2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64</xdr:row>
      <xdr:rowOff>0</xdr:rowOff>
    </xdr:from>
    <xdr:ext cx="47625" cy="285750"/>
    <xdr:sp macro="" textlink="">
      <xdr:nvSpPr>
        <xdr:cNvPr id="1459" name="Shape 4">
          <a:extLst>
            <a:ext uri="{FF2B5EF4-FFF2-40B4-BE49-F238E27FC236}">
              <a16:creationId xmlns:a16="http://schemas.microsoft.com/office/drawing/2014/main" id="{00000000-0008-0000-0200-0000B3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64</xdr:row>
      <xdr:rowOff>0</xdr:rowOff>
    </xdr:from>
    <xdr:ext cx="47625" cy="285750"/>
    <xdr:sp macro="" textlink="">
      <xdr:nvSpPr>
        <xdr:cNvPr id="1460" name="Shape 4">
          <a:extLst>
            <a:ext uri="{FF2B5EF4-FFF2-40B4-BE49-F238E27FC236}">
              <a16:creationId xmlns:a16="http://schemas.microsoft.com/office/drawing/2014/main" id="{00000000-0008-0000-0200-0000B4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64</xdr:row>
      <xdr:rowOff>0</xdr:rowOff>
    </xdr:from>
    <xdr:ext cx="47625" cy="285750"/>
    <xdr:sp macro="" textlink="">
      <xdr:nvSpPr>
        <xdr:cNvPr id="1461" name="Shape 4">
          <a:extLst>
            <a:ext uri="{FF2B5EF4-FFF2-40B4-BE49-F238E27FC236}">
              <a16:creationId xmlns:a16="http://schemas.microsoft.com/office/drawing/2014/main" id="{00000000-0008-0000-0200-0000B5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64</xdr:row>
      <xdr:rowOff>0</xdr:rowOff>
    </xdr:from>
    <xdr:ext cx="47625" cy="285750"/>
    <xdr:sp macro="" textlink="">
      <xdr:nvSpPr>
        <xdr:cNvPr id="1462" name="Shape 4">
          <a:extLst>
            <a:ext uri="{FF2B5EF4-FFF2-40B4-BE49-F238E27FC236}">
              <a16:creationId xmlns:a16="http://schemas.microsoft.com/office/drawing/2014/main" id="{00000000-0008-0000-0200-0000B6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64</xdr:row>
      <xdr:rowOff>0</xdr:rowOff>
    </xdr:from>
    <xdr:ext cx="47625" cy="285750"/>
    <xdr:sp macro="" textlink="">
      <xdr:nvSpPr>
        <xdr:cNvPr id="1463" name="Shape 4">
          <a:extLst>
            <a:ext uri="{FF2B5EF4-FFF2-40B4-BE49-F238E27FC236}">
              <a16:creationId xmlns:a16="http://schemas.microsoft.com/office/drawing/2014/main" id="{00000000-0008-0000-0200-0000B7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64</xdr:row>
      <xdr:rowOff>0</xdr:rowOff>
    </xdr:from>
    <xdr:ext cx="47625" cy="285750"/>
    <xdr:sp macro="" textlink="">
      <xdr:nvSpPr>
        <xdr:cNvPr id="1464" name="Shape 4">
          <a:extLst>
            <a:ext uri="{FF2B5EF4-FFF2-40B4-BE49-F238E27FC236}">
              <a16:creationId xmlns:a16="http://schemas.microsoft.com/office/drawing/2014/main" id="{00000000-0008-0000-0200-0000B8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64</xdr:row>
      <xdr:rowOff>0</xdr:rowOff>
    </xdr:from>
    <xdr:ext cx="47625" cy="285750"/>
    <xdr:sp macro="" textlink="">
      <xdr:nvSpPr>
        <xdr:cNvPr id="1465" name="Shape 4">
          <a:extLst>
            <a:ext uri="{FF2B5EF4-FFF2-40B4-BE49-F238E27FC236}">
              <a16:creationId xmlns:a16="http://schemas.microsoft.com/office/drawing/2014/main" id="{00000000-0008-0000-0200-0000B9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64</xdr:row>
      <xdr:rowOff>0</xdr:rowOff>
    </xdr:from>
    <xdr:ext cx="47625" cy="285750"/>
    <xdr:sp macro="" textlink="">
      <xdr:nvSpPr>
        <xdr:cNvPr id="1466" name="Shape 4">
          <a:extLst>
            <a:ext uri="{FF2B5EF4-FFF2-40B4-BE49-F238E27FC236}">
              <a16:creationId xmlns:a16="http://schemas.microsoft.com/office/drawing/2014/main" id="{00000000-0008-0000-0200-0000BA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64</xdr:row>
      <xdr:rowOff>0</xdr:rowOff>
    </xdr:from>
    <xdr:ext cx="47625" cy="285750"/>
    <xdr:sp macro="" textlink="">
      <xdr:nvSpPr>
        <xdr:cNvPr id="1467" name="Shape 4">
          <a:extLst>
            <a:ext uri="{FF2B5EF4-FFF2-40B4-BE49-F238E27FC236}">
              <a16:creationId xmlns:a16="http://schemas.microsoft.com/office/drawing/2014/main" id="{00000000-0008-0000-0200-0000BB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64</xdr:row>
      <xdr:rowOff>0</xdr:rowOff>
    </xdr:from>
    <xdr:ext cx="47625" cy="285750"/>
    <xdr:sp macro="" textlink="">
      <xdr:nvSpPr>
        <xdr:cNvPr id="1468" name="Shape 4">
          <a:extLst>
            <a:ext uri="{FF2B5EF4-FFF2-40B4-BE49-F238E27FC236}">
              <a16:creationId xmlns:a16="http://schemas.microsoft.com/office/drawing/2014/main" id="{00000000-0008-0000-0200-0000BC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64</xdr:row>
      <xdr:rowOff>0</xdr:rowOff>
    </xdr:from>
    <xdr:ext cx="47625" cy="285750"/>
    <xdr:sp macro="" textlink="">
      <xdr:nvSpPr>
        <xdr:cNvPr id="1469" name="Shape 4">
          <a:extLst>
            <a:ext uri="{FF2B5EF4-FFF2-40B4-BE49-F238E27FC236}">
              <a16:creationId xmlns:a16="http://schemas.microsoft.com/office/drawing/2014/main" id="{00000000-0008-0000-0200-0000BD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64</xdr:row>
      <xdr:rowOff>0</xdr:rowOff>
    </xdr:from>
    <xdr:ext cx="47625" cy="285750"/>
    <xdr:sp macro="" textlink="">
      <xdr:nvSpPr>
        <xdr:cNvPr id="1470" name="Shape 4">
          <a:extLst>
            <a:ext uri="{FF2B5EF4-FFF2-40B4-BE49-F238E27FC236}">
              <a16:creationId xmlns:a16="http://schemas.microsoft.com/office/drawing/2014/main" id="{00000000-0008-0000-0200-0000BE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64</xdr:row>
      <xdr:rowOff>0</xdr:rowOff>
    </xdr:from>
    <xdr:ext cx="47625" cy="285750"/>
    <xdr:sp macro="" textlink="">
      <xdr:nvSpPr>
        <xdr:cNvPr id="1471" name="Shape 4">
          <a:extLst>
            <a:ext uri="{FF2B5EF4-FFF2-40B4-BE49-F238E27FC236}">
              <a16:creationId xmlns:a16="http://schemas.microsoft.com/office/drawing/2014/main" id="{00000000-0008-0000-0200-0000BF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64</xdr:row>
      <xdr:rowOff>0</xdr:rowOff>
    </xdr:from>
    <xdr:ext cx="47625" cy="285750"/>
    <xdr:sp macro="" textlink="">
      <xdr:nvSpPr>
        <xdr:cNvPr id="1472" name="Shape 4">
          <a:extLst>
            <a:ext uri="{FF2B5EF4-FFF2-40B4-BE49-F238E27FC236}">
              <a16:creationId xmlns:a16="http://schemas.microsoft.com/office/drawing/2014/main" id="{00000000-0008-0000-0200-0000C0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64</xdr:row>
      <xdr:rowOff>0</xdr:rowOff>
    </xdr:from>
    <xdr:ext cx="47625" cy="285750"/>
    <xdr:sp macro="" textlink="">
      <xdr:nvSpPr>
        <xdr:cNvPr id="1473" name="Shape 4">
          <a:extLst>
            <a:ext uri="{FF2B5EF4-FFF2-40B4-BE49-F238E27FC236}">
              <a16:creationId xmlns:a16="http://schemas.microsoft.com/office/drawing/2014/main" id="{00000000-0008-0000-0200-0000C1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64</xdr:row>
      <xdr:rowOff>0</xdr:rowOff>
    </xdr:from>
    <xdr:ext cx="47625" cy="285750"/>
    <xdr:sp macro="" textlink="">
      <xdr:nvSpPr>
        <xdr:cNvPr id="1474" name="Shape 4">
          <a:extLst>
            <a:ext uri="{FF2B5EF4-FFF2-40B4-BE49-F238E27FC236}">
              <a16:creationId xmlns:a16="http://schemas.microsoft.com/office/drawing/2014/main" id="{00000000-0008-0000-0200-0000C2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64</xdr:row>
      <xdr:rowOff>0</xdr:rowOff>
    </xdr:from>
    <xdr:ext cx="47625" cy="285750"/>
    <xdr:sp macro="" textlink="">
      <xdr:nvSpPr>
        <xdr:cNvPr id="1475" name="Shape 4">
          <a:extLst>
            <a:ext uri="{FF2B5EF4-FFF2-40B4-BE49-F238E27FC236}">
              <a16:creationId xmlns:a16="http://schemas.microsoft.com/office/drawing/2014/main" id="{00000000-0008-0000-0200-0000C3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64</xdr:row>
      <xdr:rowOff>0</xdr:rowOff>
    </xdr:from>
    <xdr:ext cx="47625" cy="285750"/>
    <xdr:sp macro="" textlink="">
      <xdr:nvSpPr>
        <xdr:cNvPr id="1476" name="Shape 4">
          <a:extLst>
            <a:ext uri="{FF2B5EF4-FFF2-40B4-BE49-F238E27FC236}">
              <a16:creationId xmlns:a16="http://schemas.microsoft.com/office/drawing/2014/main" id="{00000000-0008-0000-0200-0000C4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64</xdr:row>
      <xdr:rowOff>0</xdr:rowOff>
    </xdr:from>
    <xdr:ext cx="47625" cy="285750"/>
    <xdr:sp macro="" textlink="">
      <xdr:nvSpPr>
        <xdr:cNvPr id="1477" name="Shape 4">
          <a:extLst>
            <a:ext uri="{FF2B5EF4-FFF2-40B4-BE49-F238E27FC236}">
              <a16:creationId xmlns:a16="http://schemas.microsoft.com/office/drawing/2014/main" id="{00000000-0008-0000-0200-0000C5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64</xdr:row>
      <xdr:rowOff>0</xdr:rowOff>
    </xdr:from>
    <xdr:ext cx="47625" cy="285750"/>
    <xdr:sp macro="" textlink="">
      <xdr:nvSpPr>
        <xdr:cNvPr id="1478" name="Shape 4">
          <a:extLst>
            <a:ext uri="{FF2B5EF4-FFF2-40B4-BE49-F238E27FC236}">
              <a16:creationId xmlns:a16="http://schemas.microsoft.com/office/drawing/2014/main" id="{00000000-0008-0000-0200-0000C6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64</xdr:row>
      <xdr:rowOff>0</xdr:rowOff>
    </xdr:from>
    <xdr:ext cx="47625" cy="285750"/>
    <xdr:sp macro="" textlink="">
      <xdr:nvSpPr>
        <xdr:cNvPr id="1479" name="Shape 4">
          <a:extLst>
            <a:ext uri="{FF2B5EF4-FFF2-40B4-BE49-F238E27FC236}">
              <a16:creationId xmlns:a16="http://schemas.microsoft.com/office/drawing/2014/main" id="{00000000-0008-0000-0200-0000C7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64</xdr:row>
      <xdr:rowOff>0</xdr:rowOff>
    </xdr:from>
    <xdr:ext cx="47625" cy="285750"/>
    <xdr:sp macro="" textlink="">
      <xdr:nvSpPr>
        <xdr:cNvPr id="1480" name="Shape 4">
          <a:extLst>
            <a:ext uri="{FF2B5EF4-FFF2-40B4-BE49-F238E27FC236}">
              <a16:creationId xmlns:a16="http://schemas.microsoft.com/office/drawing/2014/main" id="{00000000-0008-0000-0200-0000C8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64</xdr:row>
      <xdr:rowOff>0</xdr:rowOff>
    </xdr:from>
    <xdr:ext cx="47625" cy="285750"/>
    <xdr:sp macro="" textlink="">
      <xdr:nvSpPr>
        <xdr:cNvPr id="1481" name="Shape 4">
          <a:extLst>
            <a:ext uri="{FF2B5EF4-FFF2-40B4-BE49-F238E27FC236}">
              <a16:creationId xmlns:a16="http://schemas.microsoft.com/office/drawing/2014/main" id="{00000000-0008-0000-0200-0000C9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64</xdr:row>
      <xdr:rowOff>0</xdr:rowOff>
    </xdr:from>
    <xdr:ext cx="47625" cy="285750"/>
    <xdr:sp macro="" textlink="">
      <xdr:nvSpPr>
        <xdr:cNvPr id="1482" name="Shape 4">
          <a:extLst>
            <a:ext uri="{FF2B5EF4-FFF2-40B4-BE49-F238E27FC236}">
              <a16:creationId xmlns:a16="http://schemas.microsoft.com/office/drawing/2014/main" id="{00000000-0008-0000-0200-0000CA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64</xdr:row>
      <xdr:rowOff>0</xdr:rowOff>
    </xdr:from>
    <xdr:ext cx="47625" cy="285750"/>
    <xdr:sp macro="" textlink="">
      <xdr:nvSpPr>
        <xdr:cNvPr id="1483" name="Shape 4">
          <a:extLst>
            <a:ext uri="{FF2B5EF4-FFF2-40B4-BE49-F238E27FC236}">
              <a16:creationId xmlns:a16="http://schemas.microsoft.com/office/drawing/2014/main" id="{00000000-0008-0000-0200-0000CB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64</xdr:row>
      <xdr:rowOff>0</xdr:rowOff>
    </xdr:from>
    <xdr:ext cx="47625" cy="285750"/>
    <xdr:sp macro="" textlink="">
      <xdr:nvSpPr>
        <xdr:cNvPr id="1484" name="Shape 4">
          <a:extLst>
            <a:ext uri="{FF2B5EF4-FFF2-40B4-BE49-F238E27FC236}">
              <a16:creationId xmlns:a16="http://schemas.microsoft.com/office/drawing/2014/main" id="{00000000-0008-0000-0200-0000CC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64</xdr:row>
      <xdr:rowOff>0</xdr:rowOff>
    </xdr:from>
    <xdr:ext cx="47625" cy="285750"/>
    <xdr:sp macro="" textlink="">
      <xdr:nvSpPr>
        <xdr:cNvPr id="1485" name="Shape 4">
          <a:extLst>
            <a:ext uri="{FF2B5EF4-FFF2-40B4-BE49-F238E27FC236}">
              <a16:creationId xmlns:a16="http://schemas.microsoft.com/office/drawing/2014/main" id="{00000000-0008-0000-0200-0000CD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64</xdr:row>
      <xdr:rowOff>0</xdr:rowOff>
    </xdr:from>
    <xdr:ext cx="47625" cy="285750"/>
    <xdr:sp macro="" textlink="">
      <xdr:nvSpPr>
        <xdr:cNvPr id="1486" name="Shape 4">
          <a:extLst>
            <a:ext uri="{FF2B5EF4-FFF2-40B4-BE49-F238E27FC236}">
              <a16:creationId xmlns:a16="http://schemas.microsoft.com/office/drawing/2014/main" id="{00000000-0008-0000-0200-0000CE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64</xdr:row>
      <xdr:rowOff>0</xdr:rowOff>
    </xdr:from>
    <xdr:ext cx="47625" cy="285750"/>
    <xdr:sp macro="" textlink="">
      <xdr:nvSpPr>
        <xdr:cNvPr id="1487" name="Shape 4">
          <a:extLst>
            <a:ext uri="{FF2B5EF4-FFF2-40B4-BE49-F238E27FC236}">
              <a16:creationId xmlns:a16="http://schemas.microsoft.com/office/drawing/2014/main" id="{00000000-0008-0000-0200-0000CF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64</xdr:row>
      <xdr:rowOff>0</xdr:rowOff>
    </xdr:from>
    <xdr:ext cx="47625" cy="285750"/>
    <xdr:sp macro="" textlink="">
      <xdr:nvSpPr>
        <xdr:cNvPr id="1488" name="Shape 4">
          <a:extLst>
            <a:ext uri="{FF2B5EF4-FFF2-40B4-BE49-F238E27FC236}">
              <a16:creationId xmlns:a16="http://schemas.microsoft.com/office/drawing/2014/main" id="{00000000-0008-0000-0200-0000D0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64</xdr:row>
      <xdr:rowOff>0</xdr:rowOff>
    </xdr:from>
    <xdr:ext cx="47625" cy="285750"/>
    <xdr:sp macro="" textlink="">
      <xdr:nvSpPr>
        <xdr:cNvPr id="1489" name="Shape 4">
          <a:extLst>
            <a:ext uri="{FF2B5EF4-FFF2-40B4-BE49-F238E27FC236}">
              <a16:creationId xmlns:a16="http://schemas.microsoft.com/office/drawing/2014/main" id="{00000000-0008-0000-0200-0000D1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64</xdr:row>
      <xdr:rowOff>0</xdr:rowOff>
    </xdr:from>
    <xdr:ext cx="47625" cy="285750"/>
    <xdr:sp macro="" textlink="">
      <xdr:nvSpPr>
        <xdr:cNvPr id="1490" name="Shape 4">
          <a:extLst>
            <a:ext uri="{FF2B5EF4-FFF2-40B4-BE49-F238E27FC236}">
              <a16:creationId xmlns:a16="http://schemas.microsoft.com/office/drawing/2014/main" id="{00000000-0008-0000-0200-0000D2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64</xdr:row>
      <xdr:rowOff>0</xdr:rowOff>
    </xdr:from>
    <xdr:ext cx="47625" cy="285750"/>
    <xdr:sp macro="" textlink="">
      <xdr:nvSpPr>
        <xdr:cNvPr id="1491" name="Shape 4">
          <a:extLst>
            <a:ext uri="{FF2B5EF4-FFF2-40B4-BE49-F238E27FC236}">
              <a16:creationId xmlns:a16="http://schemas.microsoft.com/office/drawing/2014/main" id="{00000000-0008-0000-0200-0000D3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64</xdr:row>
      <xdr:rowOff>0</xdr:rowOff>
    </xdr:from>
    <xdr:ext cx="47625" cy="285750"/>
    <xdr:sp macro="" textlink="">
      <xdr:nvSpPr>
        <xdr:cNvPr id="1492" name="Shape 4">
          <a:extLst>
            <a:ext uri="{FF2B5EF4-FFF2-40B4-BE49-F238E27FC236}">
              <a16:creationId xmlns:a16="http://schemas.microsoft.com/office/drawing/2014/main" id="{00000000-0008-0000-0200-0000D4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64</xdr:row>
      <xdr:rowOff>0</xdr:rowOff>
    </xdr:from>
    <xdr:ext cx="47625" cy="285750"/>
    <xdr:sp macro="" textlink="">
      <xdr:nvSpPr>
        <xdr:cNvPr id="1493" name="Shape 4">
          <a:extLst>
            <a:ext uri="{FF2B5EF4-FFF2-40B4-BE49-F238E27FC236}">
              <a16:creationId xmlns:a16="http://schemas.microsoft.com/office/drawing/2014/main" id="{00000000-0008-0000-0200-0000D5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64</xdr:row>
      <xdr:rowOff>0</xdr:rowOff>
    </xdr:from>
    <xdr:ext cx="47625" cy="285750"/>
    <xdr:sp macro="" textlink="">
      <xdr:nvSpPr>
        <xdr:cNvPr id="1494" name="Shape 4">
          <a:extLst>
            <a:ext uri="{FF2B5EF4-FFF2-40B4-BE49-F238E27FC236}">
              <a16:creationId xmlns:a16="http://schemas.microsoft.com/office/drawing/2014/main" id="{00000000-0008-0000-0200-0000D6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64</xdr:row>
      <xdr:rowOff>0</xdr:rowOff>
    </xdr:from>
    <xdr:ext cx="47625" cy="285750"/>
    <xdr:sp macro="" textlink="">
      <xdr:nvSpPr>
        <xdr:cNvPr id="1495" name="Shape 4">
          <a:extLst>
            <a:ext uri="{FF2B5EF4-FFF2-40B4-BE49-F238E27FC236}">
              <a16:creationId xmlns:a16="http://schemas.microsoft.com/office/drawing/2014/main" id="{00000000-0008-0000-0200-0000D7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64</xdr:row>
      <xdr:rowOff>0</xdr:rowOff>
    </xdr:from>
    <xdr:ext cx="47625" cy="285750"/>
    <xdr:sp macro="" textlink="">
      <xdr:nvSpPr>
        <xdr:cNvPr id="1496" name="Shape 4">
          <a:extLst>
            <a:ext uri="{FF2B5EF4-FFF2-40B4-BE49-F238E27FC236}">
              <a16:creationId xmlns:a16="http://schemas.microsoft.com/office/drawing/2014/main" id="{00000000-0008-0000-0200-0000D8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64</xdr:row>
      <xdr:rowOff>0</xdr:rowOff>
    </xdr:from>
    <xdr:ext cx="47625" cy="285750"/>
    <xdr:sp macro="" textlink="">
      <xdr:nvSpPr>
        <xdr:cNvPr id="1497" name="Shape 4">
          <a:extLst>
            <a:ext uri="{FF2B5EF4-FFF2-40B4-BE49-F238E27FC236}">
              <a16:creationId xmlns:a16="http://schemas.microsoft.com/office/drawing/2014/main" id="{00000000-0008-0000-0200-0000D9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64</xdr:row>
      <xdr:rowOff>0</xdr:rowOff>
    </xdr:from>
    <xdr:ext cx="47625" cy="285750"/>
    <xdr:sp macro="" textlink="">
      <xdr:nvSpPr>
        <xdr:cNvPr id="1498" name="Shape 4">
          <a:extLst>
            <a:ext uri="{FF2B5EF4-FFF2-40B4-BE49-F238E27FC236}">
              <a16:creationId xmlns:a16="http://schemas.microsoft.com/office/drawing/2014/main" id="{00000000-0008-0000-0200-0000DA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64</xdr:row>
      <xdr:rowOff>0</xdr:rowOff>
    </xdr:from>
    <xdr:ext cx="47625" cy="285750"/>
    <xdr:sp macro="" textlink="">
      <xdr:nvSpPr>
        <xdr:cNvPr id="1499" name="Shape 4">
          <a:extLst>
            <a:ext uri="{FF2B5EF4-FFF2-40B4-BE49-F238E27FC236}">
              <a16:creationId xmlns:a16="http://schemas.microsoft.com/office/drawing/2014/main" id="{00000000-0008-0000-0200-0000DB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64</xdr:row>
      <xdr:rowOff>0</xdr:rowOff>
    </xdr:from>
    <xdr:ext cx="47625" cy="285750"/>
    <xdr:sp macro="" textlink="">
      <xdr:nvSpPr>
        <xdr:cNvPr id="1500" name="Shape 4">
          <a:extLst>
            <a:ext uri="{FF2B5EF4-FFF2-40B4-BE49-F238E27FC236}">
              <a16:creationId xmlns:a16="http://schemas.microsoft.com/office/drawing/2014/main" id="{00000000-0008-0000-0200-0000DC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64</xdr:row>
      <xdr:rowOff>0</xdr:rowOff>
    </xdr:from>
    <xdr:ext cx="47625" cy="285750"/>
    <xdr:sp macro="" textlink="">
      <xdr:nvSpPr>
        <xdr:cNvPr id="1501" name="Shape 4">
          <a:extLst>
            <a:ext uri="{FF2B5EF4-FFF2-40B4-BE49-F238E27FC236}">
              <a16:creationId xmlns:a16="http://schemas.microsoft.com/office/drawing/2014/main" id="{00000000-0008-0000-0200-0000DD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64</xdr:row>
      <xdr:rowOff>0</xdr:rowOff>
    </xdr:from>
    <xdr:ext cx="47625" cy="285750"/>
    <xdr:sp macro="" textlink="">
      <xdr:nvSpPr>
        <xdr:cNvPr id="1502" name="Shape 4">
          <a:extLst>
            <a:ext uri="{FF2B5EF4-FFF2-40B4-BE49-F238E27FC236}">
              <a16:creationId xmlns:a16="http://schemas.microsoft.com/office/drawing/2014/main" id="{00000000-0008-0000-0200-0000DE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79</xdr:row>
      <xdr:rowOff>0</xdr:rowOff>
    </xdr:from>
    <xdr:ext cx="47625" cy="285750"/>
    <xdr:sp macro="" textlink="">
      <xdr:nvSpPr>
        <xdr:cNvPr id="1503" name="Shape 4">
          <a:extLst>
            <a:ext uri="{FF2B5EF4-FFF2-40B4-BE49-F238E27FC236}">
              <a16:creationId xmlns:a16="http://schemas.microsoft.com/office/drawing/2014/main" id="{00000000-0008-0000-0200-0000DF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79</xdr:row>
      <xdr:rowOff>0</xdr:rowOff>
    </xdr:from>
    <xdr:ext cx="47625" cy="285750"/>
    <xdr:sp macro="" textlink="">
      <xdr:nvSpPr>
        <xdr:cNvPr id="1504" name="Shape 4">
          <a:extLst>
            <a:ext uri="{FF2B5EF4-FFF2-40B4-BE49-F238E27FC236}">
              <a16:creationId xmlns:a16="http://schemas.microsoft.com/office/drawing/2014/main" id="{00000000-0008-0000-0200-0000E0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79</xdr:row>
      <xdr:rowOff>0</xdr:rowOff>
    </xdr:from>
    <xdr:ext cx="47625" cy="285750"/>
    <xdr:sp macro="" textlink="">
      <xdr:nvSpPr>
        <xdr:cNvPr id="1505" name="Shape 4">
          <a:extLst>
            <a:ext uri="{FF2B5EF4-FFF2-40B4-BE49-F238E27FC236}">
              <a16:creationId xmlns:a16="http://schemas.microsoft.com/office/drawing/2014/main" id="{00000000-0008-0000-0200-0000E1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79</xdr:row>
      <xdr:rowOff>0</xdr:rowOff>
    </xdr:from>
    <xdr:ext cx="47625" cy="285750"/>
    <xdr:sp macro="" textlink="">
      <xdr:nvSpPr>
        <xdr:cNvPr id="1506" name="Shape 4">
          <a:extLst>
            <a:ext uri="{FF2B5EF4-FFF2-40B4-BE49-F238E27FC236}">
              <a16:creationId xmlns:a16="http://schemas.microsoft.com/office/drawing/2014/main" id="{00000000-0008-0000-0200-0000E2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79</xdr:row>
      <xdr:rowOff>0</xdr:rowOff>
    </xdr:from>
    <xdr:ext cx="47625" cy="285750"/>
    <xdr:sp macro="" textlink="">
      <xdr:nvSpPr>
        <xdr:cNvPr id="1507" name="Shape 4">
          <a:extLst>
            <a:ext uri="{FF2B5EF4-FFF2-40B4-BE49-F238E27FC236}">
              <a16:creationId xmlns:a16="http://schemas.microsoft.com/office/drawing/2014/main" id="{00000000-0008-0000-0200-0000E3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79</xdr:row>
      <xdr:rowOff>0</xdr:rowOff>
    </xdr:from>
    <xdr:ext cx="47625" cy="285750"/>
    <xdr:sp macro="" textlink="">
      <xdr:nvSpPr>
        <xdr:cNvPr id="1508" name="Shape 4">
          <a:extLst>
            <a:ext uri="{FF2B5EF4-FFF2-40B4-BE49-F238E27FC236}">
              <a16:creationId xmlns:a16="http://schemas.microsoft.com/office/drawing/2014/main" id="{00000000-0008-0000-0200-0000E4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79</xdr:row>
      <xdr:rowOff>0</xdr:rowOff>
    </xdr:from>
    <xdr:ext cx="47625" cy="285750"/>
    <xdr:sp macro="" textlink="">
      <xdr:nvSpPr>
        <xdr:cNvPr id="1509" name="Shape 4">
          <a:extLst>
            <a:ext uri="{FF2B5EF4-FFF2-40B4-BE49-F238E27FC236}">
              <a16:creationId xmlns:a16="http://schemas.microsoft.com/office/drawing/2014/main" id="{00000000-0008-0000-0200-0000E5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79</xdr:row>
      <xdr:rowOff>0</xdr:rowOff>
    </xdr:from>
    <xdr:ext cx="47625" cy="285750"/>
    <xdr:sp macro="" textlink="">
      <xdr:nvSpPr>
        <xdr:cNvPr id="1510" name="Shape 4">
          <a:extLst>
            <a:ext uri="{FF2B5EF4-FFF2-40B4-BE49-F238E27FC236}">
              <a16:creationId xmlns:a16="http://schemas.microsoft.com/office/drawing/2014/main" id="{00000000-0008-0000-0200-0000E6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79</xdr:row>
      <xdr:rowOff>0</xdr:rowOff>
    </xdr:from>
    <xdr:ext cx="47625" cy="285750"/>
    <xdr:sp macro="" textlink="">
      <xdr:nvSpPr>
        <xdr:cNvPr id="1511" name="Shape 4">
          <a:extLst>
            <a:ext uri="{FF2B5EF4-FFF2-40B4-BE49-F238E27FC236}">
              <a16:creationId xmlns:a16="http://schemas.microsoft.com/office/drawing/2014/main" id="{00000000-0008-0000-0200-0000E7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79</xdr:row>
      <xdr:rowOff>0</xdr:rowOff>
    </xdr:from>
    <xdr:ext cx="47625" cy="285750"/>
    <xdr:sp macro="" textlink="">
      <xdr:nvSpPr>
        <xdr:cNvPr id="1512" name="Shape 4">
          <a:extLst>
            <a:ext uri="{FF2B5EF4-FFF2-40B4-BE49-F238E27FC236}">
              <a16:creationId xmlns:a16="http://schemas.microsoft.com/office/drawing/2014/main" id="{00000000-0008-0000-0200-0000E8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79</xdr:row>
      <xdr:rowOff>0</xdr:rowOff>
    </xdr:from>
    <xdr:ext cx="47625" cy="285750"/>
    <xdr:sp macro="" textlink="">
      <xdr:nvSpPr>
        <xdr:cNvPr id="1513" name="Shape 4">
          <a:extLst>
            <a:ext uri="{FF2B5EF4-FFF2-40B4-BE49-F238E27FC236}">
              <a16:creationId xmlns:a16="http://schemas.microsoft.com/office/drawing/2014/main" id="{00000000-0008-0000-0200-0000E9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79</xdr:row>
      <xdr:rowOff>0</xdr:rowOff>
    </xdr:from>
    <xdr:ext cx="47625" cy="285750"/>
    <xdr:sp macro="" textlink="">
      <xdr:nvSpPr>
        <xdr:cNvPr id="1514" name="Shape 4">
          <a:extLst>
            <a:ext uri="{FF2B5EF4-FFF2-40B4-BE49-F238E27FC236}">
              <a16:creationId xmlns:a16="http://schemas.microsoft.com/office/drawing/2014/main" id="{00000000-0008-0000-0200-0000EA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79</xdr:row>
      <xdr:rowOff>0</xdr:rowOff>
    </xdr:from>
    <xdr:ext cx="47625" cy="285750"/>
    <xdr:sp macro="" textlink="">
      <xdr:nvSpPr>
        <xdr:cNvPr id="1515" name="Shape 4">
          <a:extLst>
            <a:ext uri="{FF2B5EF4-FFF2-40B4-BE49-F238E27FC236}">
              <a16:creationId xmlns:a16="http://schemas.microsoft.com/office/drawing/2014/main" id="{00000000-0008-0000-0200-0000EB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79</xdr:row>
      <xdr:rowOff>0</xdr:rowOff>
    </xdr:from>
    <xdr:ext cx="47625" cy="285750"/>
    <xdr:sp macro="" textlink="">
      <xdr:nvSpPr>
        <xdr:cNvPr id="1516" name="Shape 4">
          <a:extLst>
            <a:ext uri="{FF2B5EF4-FFF2-40B4-BE49-F238E27FC236}">
              <a16:creationId xmlns:a16="http://schemas.microsoft.com/office/drawing/2014/main" id="{00000000-0008-0000-0200-0000EC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79</xdr:row>
      <xdr:rowOff>0</xdr:rowOff>
    </xdr:from>
    <xdr:ext cx="47625" cy="285750"/>
    <xdr:sp macro="" textlink="">
      <xdr:nvSpPr>
        <xdr:cNvPr id="1517" name="Shape 4">
          <a:extLst>
            <a:ext uri="{FF2B5EF4-FFF2-40B4-BE49-F238E27FC236}">
              <a16:creationId xmlns:a16="http://schemas.microsoft.com/office/drawing/2014/main" id="{00000000-0008-0000-0200-0000ED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79</xdr:row>
      <xdr:rowOff>0</xdr:rowOff>
    </xdr:from>
    <xdr:ext cx="47625" cy="285750"/>
    <xdr:sp macro="" textlink="">
      <xdr:nvSpPr>
        <xdr:cNvPr id="1518" name="Shape 4">
          <a:extLst>
            <a:ext uri="{FF2B5EF4-FFF2-40B4-BE49-F238E27FC236}">
              <a16:creationId xmlns:a16="http://schemas.microsoft.com/office/drawing/2014/main" id="{00000000-0008-0000-0200-0000EE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79</xdr:row>
      <xdr:rowOff>0</xdr:rowOff>
    </xdr:from>
    <xdr:ext cx="47625" cy="285750"/>
    <xdr:sp macro="" textlink="">
      <xdr:nvSpPr>
        <xdr:cNvPr id="1519" name="Shape 4">
          <a:extLst>
            <a:ext uri="{FF2B5EF4-FFF2-40B4-BE49-F238E27FC236}">
              <a16:creationId xmlns:a16="http://schemas.microsoft.com/office/drawing/2014/main" id="{00000000-0008-0000-0200-0000EF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79</xdr:row>
      <xdr:rowOff>0</xdr:rowOff>
    </xdr:from>
    <xdr:ext cx="47625" cy="285750"/>
    <xdr:sp macro="" textlink="">
      <xdr:nvSpPr>
        <xdr:cNvPr id="1520" name="Shape 4">
          <a:extLst>
            <a:ext uri="{FF2B5EF4-FFF2-40B4-BE49-F238E27FC236}">
              <a16:creationId xmlns:a16="http://schemas.microsoft.com/office/drawing/2014/main" id="{00000000-0008-0000-0200-0000F0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79</xdr:row>
      <xdr:rowOff>0</xdr:rowOff>
    </xdr:from>
    <xdr:ext cx="47625" cy="285750"/>
    <xdr:sp macro="" textlink="">
      <xdr:nvSpPr>
        <xdr:cNvPr id="1521" name="Shape 4">
          <a:extLst>
            <a:ext uri="{FF2B5EF4-FFF2-40B4-BE49-F238E27FC236}">
              <a16:creationId xmlns:a16="http://schemas.microsoft.com/office/drawing/2014/main" id="{00000000-0008-0000-0200-0000F1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79</xdr:row>
      <xdr:rowOff>0</xdr:rowOff>
    </xdr:from>
    <xdr:ext cx="47625" cy="285750"/>
    <xdr:sp macro="" textlink="">
      <xdr:nvSpPr>
        <xdr:cNvPr id="1522" name="Shape 4">
          <a:extLst>
            <a:ext uri="{FF2B5EF4-FFF2-40B4-BE49-F238E27FC236}">
              <a16:creationId xmlns:a16="http://schemas.microsoft.com/office/drawing/2014/main" id="{00000000-0008-0000-0200-0000F2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79</xdr:row>
      <xdr:rowOff>0</xdr:rowOff>
    </xdr:from>
    <xdr:ext cx="47625" cy="285750"/>
    <xdr:sp macro="" textlink="">
      <xdr:nvSpPr>
        <xdr:cNvPr id="1523" name="Shape 4">
          <a:extLst>
            <a:ext uri="{FF2B5EF4-FFF2-40B4-BE49-F238E27FC236}">
              <a16:creationId xmlns:a16="http://schemas.microsoft.com/office/drawing/2014/main" id="{00000000-0008-0000-0200-0000F3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79</xdr:row>
      <xdr:rowOff>0</xdr:rowOff>
    </xdr:from>
    <xdr:ext cx="47625" cy="285750"/>
    <xdr:sp macro="" textlink="">
      <xdr:nvSpPr>
        <xdr:cNvPr id="1524" name="Shape 4">
          <a:extLst>
            <a:ext uri="{FF2B5EF4-FFF2-40B4-BE49-F238E27FC236}">
              <a16:creationId xmlns:a16="http://schemas.microsoft.com/office/drawing/2014/main" id="{00000000-0008-0000-0200-0000F4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79</xdr:row>
      <xdr:rowOff>0</xdr:rowOff>
    </xdr:from>
    <xdr:ext cx="47625" cy="285750"/>
    <xdr:sp macro="" textlink="">
      <xdr:nvSpPr>
        <xdr:cNvPr id="1525" name="Shape 4">
          <a:extLst>
            <a:ext uri="{FF2B5EF4-FFF2-40B4-BE49-F238E27FC236}">
              <a16:creationId xmlns:a16="http://schemas.microsoft.com/office/drawing/2014/main" id="{00000000-0008-0000-0200-0000F5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79</xdr:row>
      <xdr:rowOff>0</xdr:rowOff>
    </xdr:from>
    <xdr:ext cx="47625" cy="285750"/>
    <xdr:sp macro="" textlink="">
      <xdr:nvSpPr>
        <xdr:cNvPr id="1526" name="Shape 4">
          <a:extLst>
            <a:ext uri="{FF2B5EF4-FFF2-40B4-BE49-F238E27FC236}">
              <a16:creationId xmlns:a16="http://schemas.microsoft.com/office/drawing/2014/main" id="{00000000-0008-0000-0200-0000F6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79</xdr:row>
      <xdr:rowOff>0</xdr:rowOff>
    </xdr:from>
    <xdr:ext cx="47625" cy="285750"/>
    <xdr:sp macro="" textlink="">
      <xdr:nvSpPr>
        <xdr:cNvPr id="1527" name="Shape 4">
          <a:extLst>
            <a:ext uri="{FF2B5EF4-FFF2-40B4-BE49-F238E27FC236}">
              <a16:creationId xmlns:a16="http://schemas.microsoft.com/office/drawing/2014/main" id="{00000000-0008-0000-0200-0000F7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79</xdr:row>
      <xdr:rowOff>0</xdr:rowOff>
    </xdr:from>
    <xdr:ext cx="47625" cy="285750"/>
    <xdr:sp macro="" textlink="">
      <xdr:nvSpPr>
        <xdr:cNvPr id="1528" name="Shape 4">
          <a:extLst>
            <a:ext uri="{FF2B5EF4-FFF2-40B4-BE49-F238E27FC236}">
              <a16:creationId xmlns:a16="http://schemas.microsoft.com/office/drawing/2014/main" id="{00000000-0008-0000-0200-0000F8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79</xdr:row>
      <xdr:rowOff>0</xdr:rowOff>
    </xdr:from>
    <xdr:ext cx="47625" cy="285750"/>
    <xdr:sp macro="" textlink="">
      <xdr:nvSpPr>
        <xdr:cNvPr id="1529" name="Shape 4">
          <a:extLst>
            <a:ext uri="{FF2B5EF4-FFF2-40B4-BE49-F238E27FC236}">
              <a16:creationId xmlns:a16="http://schemas.microsoft.com/office/drawing/2014/main" id="{00000000-0008-0000-0200-0000F9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79</xdr:row>
      <xdr:rowOff>0</xdr:rowOff>
    </xdr:from>
    <xdr:ext cx="47625" cy="285750"/>
    <xdr:sp macro="" textlink="">
      <xdr:nvSpPr>
        <xdr:cNvPr id="1530" name="Shape 4">
          <a:extLst>
            <a:ext uri="{FF2B5EF4-FFF2-40B4-BE49-F238E27FC236}">
              <a16:creationId xmlns:a16="http://schemas.microsoft.com/office/drawing/2014/main" id="{00000000-0008-0000-0200-0000FA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79</xdr:row>
      <xdr:rowOff>0</xdr:rowOff>
    </xdr:from>
    <xdr:ext cx="47625" cy="285750"/>
    <xdr:sp macro="" textlink="">
      <xdr:nvSpPr>
        <xdr:cNvPr id="1531" name="Shape 4">
          <a:extLst>
            <a:ext uri="{FF2B5EF4-FFF2-40B4-BE49-F238E27FC236}">
              <a16:creationId xmlns:a16="http://schemas.microsoft.com/office/drawing/2014/main" id="{00000000-0008-0000-0200-0000FB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79</xdr:row>
      <xdr:rowOff>0</xdr:rowOff>
    </xdr:from>
    <xdr:ext cx="47625" cy="285750"/>
    <xdr:sp macro="" textlink="">
      <xdr:nvSpPr>
        <xdr:cNvPr id="1532" name="Shape 4">
          <a:extLst>
            <a:ext uri="{FF2B5EF4-FFF2-40B4-BE49-F238E27FC236}">
              <a16:creationId xmlns:a16="http://schemas.microsoft.com/office/drawing/2014/main" id="{00000000-0008-0000-0200-0000FC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79</xdr:row>
      <xdr:rowOff>0</xdr:rowOff>
    </xdr:from>
    <xdr:ext cx="47625" cy="285750"/>
    <xdr:sp macro="" textlink="">
      <xdr:nvSpPr>
        <xdr:cNvPr id="1533" name="Shape 4">
          <a:extLst>
            <a:ext uri="{FF2B5EF4-FFF2-40B4-BE49-F238E27FC236}">
              <a16:creationId xmlns:a16="http://schemas.microsoft.com/office/drawing/2014/main" id="{00000000-0008-0000-0200-0000FD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79</xdr:row>
      <xdr:rowOff>0</xdr:rowOff>
    </xdr:from>
    <xdr:ext cx="47625" cy="285750"/>
    <xdr:sp macro="" textlink="">
      <xdr:nvSpPr>
        <xdr:cNvPr id="1534" name="Shape 4">
          <a:extLst>
            <a:ext uri="{FF2B5EF4-FFF2-40B4-BE49-F238E27FC236}">
              <a16:creationId xmlns:a16="http://schemas.microsoft.com/office/drawing/2014/main" id="{00000000-0008-0000-0200-0000FE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80</xdr:row>
      <xdr:rowOff>0</xdr:rowOff>
    </xdr:from>
    <xdr:ext cx="47625" cy="285750"/>
    <xdr:sp macro="" textlink="">
      <xdr:nvSpPr>
        <xdr:cNvPr id="1535" name="Shape 4">
          <a:extLst>
            <a:ext uri="{FF2B5EF4-FFF2-40B4-BE49-F238E27FC236}">
              <a16:creationId xmlns:a16="http://schemas.microsoft.com/office/drawing/2014/main" id="{00000000-0008-0000-0200-0000FF05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80</xdr:row>
      <xdr:rowOff>0</xdr:rowOff>
    </xdr:from>
    <xdr:ext cx="47625" cy="285750"/>
    <xdr:sp macro="" textlink="">
      <xdr:nvSpPr>
        <xdr:cNvPr id="1536" name="Shape 4">
          <a:extLst>
            <a:ext uri="{FF2B5EF4-FFF2-40B4-BE49-F238E27FC236}">
              <a16:creationId xmlns:a16="http://schemas.microsoft.com/office/drawing/2014/main" id="{00000000-0008-0000-0200-000000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80</xdr:row>
      <xdr:rowOff>0</xdr:rowOff>
    </xdr:from>
    <xdr:ext cx="47625" cy="285750"/>
    <xdr:sp macro="" textlink="">
      <xdr:nvSpPr>
        <xdr:cNvPr id="1537" name="Shape 4">
          <a:extLst>
            <a:ext uri="{FF2B5EF4-FFF2-40B4-BE49-F238E27FC236}">
              <a16:creationId xmlns:a16="http://schemas.microsoft.com/office/drawing/2014/main" id="{00000000-0008-0000-0200-000001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80</xdr:row>
      <xdr:rowOff>0</xdr:rowOff>
    </xdr:from>
    <xdr:ext cx="47625" cy="285750"/>
    <xdr:sp macro="" textlink="">
      <xdr:nvSpPr>
        <xdr:cNvPr id="1538" name="Shape 4">
          <a:extLst>
            <a:ext uri="{FF2B5EF4-FFF2-40B4-BE49-F238E27FC236}">
              <a16:creationId xmlns:a16="http://schemas.microsoft.com/office/drawing/2014/main" id="{00000000-0008-0000-0200-000002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80</xdr:row>
      <xdr:rowOff>0</xdr:rowOff>
    </xdr:from>
    <xdr:ext cx="47625" cy="285750"/>
    <xdr:sp macro="" textlink="">
      <xdr:nvSpPr>
        <xdr:cNvPr id="1539" name="Shape 4">
          <a:extLst>
            <a:ext uri="{FF2B5EF4-FFF2-40B4-BE49-F238E27FC236}">
              <a16:creationId xmlns:a16="http://schemas.microsoft.com/office/drawing/2014/main" id="{00000000-0008-0000-0200-000003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80</xdr:row>
      <xdr:rowOff>0</xdr:rowOff>
    </xdr:from>
    <xdr:ext cx="47625" cy="285750"/>
    <xdr:sp macro="" textlink="">
      <xdr:nvSpPr>
        <xdr:cNvPr id="1540" name="Shape 4">
          <a:extLst>
            <a:ext uri="{FF2B5EF4-FFF2-40B4-BE49-F238E27FC236}">
              <a16:creationId xmlns:a16="http://schemas.microsoft.com/office/drawing/2014/main" id="{00000000-0008-0000-0200-000004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80</xdr:row>
      <xdr:rowOff>0</xdr:rowOff>
    </xdr:from>
    <xdr:ext cx="47625" cy="285750"/>
    <xdr:sp macro="" textlink="">
      <xdr:nvSpPr>
        <xdr:cNvPr id="1541" name="Shape 4">
          <a:extLst>
            <a:ext uri="{FF2B5EF4-FFF2-40B4-BE49-F238E27FC236}">
              <a16:creationId xmlns:a16="http://schemas.microsoft.com/office/drawing/2014/main" id="{00000000-0008-0000-0200-000005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80</xdr:row>
      <xdr:rowOff>0</xdr:rowOff>
    </xdr:from>
    <xdr:ext cx="47625" cy="285750"/>
    <xdr:sp macro="" textlink="">
      <xdr:nvSpPr>
        <xdr:cNvPr id="1542" name="Shape 4">
          <a:extLst>
            <a:ext uri="{FF2B5EF4-FFF2-40B4-BE49-F238E27FC236}">
              <a16:creationId xmlns:a16="http://schemas.microsoft.com/office/drawing/2014/main" id="{00000000-0008-0000-0200-000006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80</xdr:row>
      <xdr:rowOff>0</xdr:rowOff>
    </xdr:from>
    <xdr:ext cx="47625" cy="285750"/>
    <xdr:sp macro="" textlink="">
      <xdr:nvSpPr>
        <xdr:cNvPr id="1543" name="Shape 4">
          <a:extLst>
            <a:ext uri="{FF2B5EF4-FFF2-40B4-BE49-F238E27FC236}">
              <a16:creationId xmlns:a16="http://schemas.microsoft.com/office/drawing/2014/main" id="{00000000-0008-0000-0200-000007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80</xdr:row>
      <xdr:rowOff>0</xdr:rowOff>
    </xdr:from>
    <xdr:ext cx="47625" cy="285750"/>
    <xdr:sp macro="" textlink="">
      <xdr:nvSpPr>
        <xdr:cNvPr id="1544" name="Shape 4">
          <a:extLst>
            <a:ext uri="{FF2B5EF4-FFF2-40B4-BE49-F238E27FC236}">
              <a16:creationId xmlns:a16="http://schemas.microsoft.com/office/drawing/2014/main" id="{00000000-0008-0000-0200-000008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80</xdr:row>
      <xdr:rowOff>0</xdr:rowOff>
    </xdr:from>
    <xdr:ext cx="47625" cy="285750"/>
    <xdr:sp macro="" textlink="">
      <xdr:nvSpPr>
        <xdr:cNvPr id="1545" name="Shape 4">
          <a:extLst>
            <a:ext uri="{FF2B5EF4-FFF2-40B4-BE49-F238E27FC236}">
              <a16:creationId xmlns:a16="http://schemas.microsoft.com/office/drawing/2014/main" id="{00000000-0008-0000-0200-000009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80</xdr:row>
      <xdr:rowOff>0</xdr:rowOff>
    </xdr:from>
    <xdr:ext cx="47625" cy="285750"/>
    <xdr:sp macro="" textlink="">
      <xdr:nvSpPr>
        <xdr:cNvPr id="1546" name="Shape 4">
          <a:extLst>
            <a:ext uri="{FF2B5EF4-FFF2-40B4-BE49-F238E27FC236}">
              <a16:creationId xmlns:a16="http://schemas.microsoft.com/office/drawing/2014/main" id="{00000000-0008-0000-0200-00000A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80</xdr:row>
      <xdr:rowOff>0</xdr:rowOff>
    </xdr:from>
    <xdr:ext cx="47625" cy="285750"/>
    <xdr:sp macro="" textlink="">
      <xdr:nvSpPr>
        <xdr:cNvPr id="1547" name="Shape 4">
          <a:extLst>
            <a:ext uri="{FF2B5EF4-FFF2-40B4-BE49-F238E27FC236}">
              <a16:creationId xmlns:a16="http://schemas.microsoft.com/office/drawing/2014/main" id="{00000000-0008-0000-0200-00000B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80</xdr:row>
      <xdr:rowOff>0</xdr:rowOff>
    </xdr:from>
    <xdr:ext cx="47625" cy="285750"/>
    <xdr:sp macro="" textlink="">
      <xdr:nvSpPr>
        <xdr:cNvPr id="1548" name="Shape 4">
          <a:extLst>
            <a:ext uri="{FF2B5EF4-FFF2-40B4-BE49-F238E27FC236}">
              <a16:creationId xmlns:a16="http://schemas.microsoft.com/office/drawing/2014/main" id="{00000000-0008-0000-0200-00000C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80</xdr:row>
      <xdr:rowOff>0</xdr:rowOff>
    </xdr:from>
    <xdr:ext cx="47625" cy="285750"/>
    <xdr:sp macro="" textlink="">
      <xdr:nvSpPr>
        <xdr:cNvPr id="1549" name="Shape 4">
          <a:extLst>
            <a:ext uri="{FF2B5EF4-FFF2-40B4-BE49-F238E27FC236}">
              <a16:creationId xmlns:a16="http://schemas.microsoft.com/office/drawing/2014/main" id="{00000000-0008-0000-0200-00000D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80</xdr:row>
      <xdr:rowOff>0</xdr:rowOff>
    </xdr:from>
    <xdr:ext cx="47625" cy="285750"/>
    <xdr:sp macro="" textlink="">
      <xdr:nvSpPr>
        <xdr:cNvPr id="1550" name="Shape 4">
          <a:extLst>
            <a:ext uri="{FF2B5EF4-FFF2-40B4-BE49-F238E27FC236}">
              <a16:creationId xmlns:a16="http://schemas.microsoft.com/office/drawing/2014/main" id="{00000000-0008-0000-0200-00000E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80</xdr:row>
      <xdr:rowOff>0</xdr:rowOff>
    </xdr:from>
    <xdr:ext cx="47625" cy="285750"/>
    <xdr:sp macro="" textlink="">
      <xdr:nvSpPr>
        <xdr:cNvPr id="1551" name="Shape 4">
          <a:extLst>
            <a:ext uri="{FF2B5EF4-FFF2-40B4-BE49-F238E27FC236}">
              <a16:creationId xmlns:a16="http://schemas.microsoft.com/office/drawing/2014/main" id="{00000000-0008-0000-0200-00000F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80</xdr:row>
      <xdr:rowOff>0</xdr:rowOff>
    </xdr:from>
    <xdr:ext cx="47625" cy="285750"/>
    <xdr:sp macro="" textlink="">
      <xdr:nvSpPr>
        <xdr:cNvPr id="1552" name="Shape 4">
          <a:extLst>
            <a:ext uri="{FF2B5EF4-FFF2-40B4-BE49-F238E27FC236}">
              <a16:creationId xmlns:a16="http://schemas.microsoft.com/office/drawing/2014/main" id="{00000000-0008-0000-0200-000010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80</xdr:row>
      <xdr:rowOff>0</xdr:rowOff>
    </xdr:from>
    <xdr:ext cx="47625" cy="285750"/>
    <xdr:sp macro="" textlink="">
      <xdr:nvSpPr>
        <xdr:cNvPr id="1553" name="Shape 4">
          <a:extLst>
            <a:ext uri="{FF2B5EF4-FFF2-40B4-BE49-F238E27FC236}">
              <a16:creationId xmlns:a16="http://schemas.microsoft.com/office/drawing/2014/main" id="{00000000-0008-0000-0200-000011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80</xdr:row>
      <xdr:rowOff>0</xdr:rowOff>
    </xdr:from>
    <xdr:ext cx="47625" cy="285750"/>
    <xdr:sp macro="" textlink="">
      <xdr:nvSpPr>
        <xdr:cNvPr id="1554" name="Shape 4">
          <a:extLst>
            <a:ext uri="{FF2B5EF4-FFF2-40B4-BE49-F238E27FC236}">
              <a16:creationId xmlns:a16="http://schemas.microsoft.com/office/drawing/2014/main" id="{00000000-0008-0000-0200-000012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80</xdr:row>
      <xdr:rowOff>0</xdr:rowOff>
    </xdr:from>
    <xdr:ext cx="47625" cy="285750"/>
    <xdr:sp macro="" textlink="">
      <xdr:nvSpPr>
        <xdr:cNvPr id="1555" name="Shape 4">
          <a:extLst>
            <a:ext uri="{FF2B5EF4-FFF2-40B4-BE49-F238E27FC236}">
              <a16:creationId xmlns:a16="http://schemas.microsoft.com/office/drawing/2014/main" id="{00000000-0008-0000-0200-000013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80</xdr:row>
      <xdr:rowOff>0</xdr:rowOff>
    </xdr:from>
    <xdr:ext cx="47625" cy="285750"/>
    <xdr:sp macro="" textlink="">
      <xdr:nvSpPr>
        <xdr:cNvPr id="1556" name="Shape 4">
          <a:extLst>
            <a:ext uri="{FF2B5EF4-FFF2-40B4-BE49-F238E27FC236}">
              <a16:creationId xmlns:a16="http://schemas.microsoft.com/office/drawing/2014/main" id="{00000000-0008-0000-0200-000014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80</xdr:row>
      <xdr:rowOff>0</xdr:rowOff>
    </xdr:from>
    <xdr:ext cx="47625" cy="285750"/>
    <xdr:sp macro="" textlink="">
      <xdr:nvSpPr>
        <xdr:cNvPr id="1557" name="Shape 4">
          <a:extLst>
            <a:ext uri="{FF2B5EF4-FFF2-40B4-BE49-F238E27FC236}">
              <a16:creationId xmlns:a16="http://schemas.microsoft.com/office/drawing/2014/main" id="{00000000-0008-0000-0200-000015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80</xdr:row>
      <xdr:rowOff>0</xdr:rowOff>
    </xdr:from>
    <xdr:ext cx="47625" cy="285750"/>
    <xdr:sp macro="" textlink="">
      <xdr:nvSpPr>
        <xdr:cNvPr id="1558" name="Shape 4">
          <a:extLst>
            <a:ext uri="{FF2B5EF4-FFF2-40B4-BE49-F238E27FC236}">
              <a16:creationId xmlns:a16="http://schemas.microsoft.com/office/drawing/2014/main" id="{00000000-0008-0000-0200-000016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80</xdr:row>
      <xdr:rowOff>0</xdr:rowOff>
    </xdr:from>
    <xdr:ext cx="47625" cy="285750"/>
    <xdr:sp macro="" textlink="">
      <xdr:nvSpPr>
        <xdr:cNvPr id="1559" name="Shape 4">
          <a:extLst>
            <a:ext uri="{FF2B5EF4-FFF2-40B4-BE49-F238E27FC236}">
              <a16:creationId xmlns:a16="http://schemas.microsoft.com/office/drawing/2014/main" id="{00000000-0008-0000-0200-000017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80</xdr:row>
      <xdr:rowOff>0</xdr:rowOff>
    </xdr:from>
    <xdr:ext cx="47625" cy="285750"/>
    <xdr:sp macro="" textlink="">
      <xdr:nvSpPr>
        <xdr:cNvPr id="1560" name="Shape 4">
          <a:extLst>
            <a:ext uri="{FF2B5EF4-FFF2-40B4-BE49-F238E27FC236}">
              <a16:creationId xmlns:a16="http://schemas.microsoft.com/office/drawing/2014/main" id="{00000000-0008-0000-0200-000018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80</xdr:row>
      <xdr:rowOff>0</xdr:rowOff>
    </xdr:from>
    <xdr:ext cx="47625" cy="285750"/>
    <xdr:sp macro="" textlink="">
      <xdr:nvSpPr>
        <xdr:cNvPr id="1561" name="Shape 4">
          <a:extLst>
            <a:ext uri="{FF2B5EF4-FFF2-40B4-BE49-F238E27FC236}">
              <a16:creationId xmlns:a16="http://schemas.microsoft.com/office/drawing/2014/main" id="{00000000-0008-0000-0200-000019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80</xdr:row>
      <xdr:rowOff>0</xdr:rowOff>
    </xdr:from>
    <xdr:ext cx="47625" cy="285750"/>
    <xdr:sp macro="" textlink="">
      <xdr:nvSpPr>
        <xdr:cNvPr id="1562" name="Shape 4">
          <a:extLst>
            <a:ext uri="{FF2B5EF4-FFF2-40B4-BE49-F238E27FC236}">
              <a16:creationId xmlns:a16="http://schemas.microsoft.com/office/drawing/2014/main" id="{00000000-0008-0000-0200-00001A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80</xdr:row>
      <xdr:rowOff>0</xdr:rowOff>
    </xdr:from>
    <xdr:ext cx="47625" cy="285750"/>
    <xdr:sp macro="" textlink="">
      <xdr:nvSpPr>
        <xdr:cNvPr id="1563" name="Shape 4">
          <a:extLst>
            <a:ext uri="{FF2B5EF4-FFF2-40B4-BE49-F238E27FC236}">
              <a16:creationId xmlns:a16="http://schemas.microsoft.com/office/drawing/2014/main" id="{00000000-0008-0000-0200-00001B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80</xdr:row>
      <xdr:rowOff>0</xdr:rowOff>
    </xdr:from>
    <xdr:ext cx="47625" cy="285750"/>
    <xdr:sp macro="" textlink="">
      <xdr:nvSpPr>
        <xdr:cNvPr id="1564" name="Shape 4">
          <a:extLst>
            <a:ext uri="{FF2B5EF4-FFF2-40B4-BE49-F238E27FC236}">
              <a16:creationId xmlns:a16="http://schemas.microsoft.com/office/drawing/2014/main" id="{00000000-0008-0000-0200-00001C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80</xdr:row>
      <xdr:rowOff>0</xdr:rowOff>
    </xdr:from>
    <xdr:ext cx="47625" cy="285750"/>
    <xdr:sp macro="" textlink="">
      <xdr:nvSpPr>
        <xdr:cNvPr id="1565" name="Shape 4">
          <a:extLst>
            <a:ext uri="{FF2B5EF4-FFF2-40B4-BE49-F238E27FC236}">
              <a16:creationId xmlns:a16="http://schemas.microsoft.com/office/drawing/2014/main" id="{00000000-0008-0000-0200-00001D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80</xdr:row>
      <xdr:rowOff>0</xdr:rowOff>
    </xdr:from>
    <xdr:ext cx="47625" cy="285750"/>
    <xdr:sp macro="" textlink="">
      <xdr:nvSpPr>
        <xdr:cNvPr id="1566" name="Shape 4">
          <a:extLst>
            <a:ext uri="{FF2B5EF4-FFF2-40B4-BE49-F238E27FC236}">
              <a16:creationId xmlns:a16="http://schemas.microsoft.com/office/drawing/2014/main" id="{00000000-0008-0000-0200-00001E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79</xdr:row>
      <xdr:rowOff>0</xdr:rowOff>
    </xdr:from>
    <xdr:ext cx="47625" cy="285750"/>
    <xdr:sp macro="" textlink="">
      <xdr:nvSpPr>
        <xdr:cNvPr id="1567" name="Shape 4">
          <a:extLst>
            <a:ext uri="{FF2B5EF4-FFF2-40B4-BE49-F238E27FC236}">
              <a16:creationId xmlns:a16="http://schemas.microsoft.com/office/drawing/2014/main" id="{00000000-0008-0000-0200-00001F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79</xdr:row>
      <xdr:rowOff>0</xdr:rowOff>
    </xdr:from>
    <xdr:ext cx="47625" cy="285750"/>
    <xdr:sp macro="" textlink="">
      <xdr:nvSpPr>
        <xdr:cNvPr id="1568" name="Shape 4">
          <a:extLst>
            <a:ext uri="{FF2B5EF4-FFF2-40B4-BE49-F238E27FC236}">
              <a16:creationId xmlns:a16="http://schemas.microsoft.com/office/drawing/2014/main" id="{00000000-0008-0000-0200-000020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79</xdr:row>
      <xdr:rowOff>0</xdr:rowOff>
    </xdr:from>
    <xdr:ext cx="47625" cy="285750"/>
    <xdr:sp macro="" textlink="">
      <xdr:nvSpPr>
        <xdr:cNvPr id="1569" name="Shape 4">
          <a:extLst>
            <a:ext uri="{FF2B5EF4-FFF2-40B4-BE49-F238E27FC236}">
              <a16:creationId xmlns:a16="http://schemas.microsoft.com/office/drawing/2014/main" id="{00000000-0008-0000-0200-000021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79</xdr:row>
      <xdr:rowOff>0</xdr:rowOff>
    </xdr:from>
    <xdr:ext cx="47625" cy="285750"/>
    <xdr:sp macro="" textlink="">
      <xdr:nvSpPr>
        <xdr:cNvPr id="1570" name="Shape 4">
          <a:extLst>
            <a:ext uri="{FF2B5EF4-FFF2-40B4-BE49-F238E27FC236}">
              <a16:creationId xmlns:a16="http://schemas.microsoft.com/office/drawing/2014/main" id="{00000000-0008-0000-0200-000022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79</xdr:row>
      <xdr:rowOff>0</xdr:rowOff>
    </xdr:from>
    <xdr:ext cx="47625" cy="285750"/>
    <xdr:sp macro="" textlink="">
      <xdr:nvSpPr>
        <xdr:cNvPr id="1571" name="Shape 4">
          <a:extLst>
            <a:ext uri="{FF2B5EF4-FFF2-40B4-BE49-F238E27FC236}">
              <a16:creationId xmlns:a16="http://schemas.microsoft.com/office/drawing/2014/main" id="{00000000-0008-0000-0200-000023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79</xdr:row>
      <xdr:rowOff>0</xdr:rowOff>
    </xdr:from>
    <xdr:ext cx="47625" cy="285750"/>
    <xdr:sp macro="" textlink="">
      <xdr:nvSpPr>
        <xdr:cNvPr id="1572" name="Shape 4">
          <a:extLst>
            <a:ext uri="{FF2B5EF4-FFF2-40B4-BE49-F238E27FC236}">
              <a16:creationId xmlns:a16="http://schemas.microsoft.com/office/drawing/2014/main" id="{00000000-0008-0000-0200-000024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79</xdr:row>
      <xdr:rowOff>0</xdr:rowOff>
    </xdr:from>
    <xdr:ext cx="47625" cy="285750"/>
    <xdr:sp macro="" textlink="">
      <xdr:nvSpPr>
        <xdr:cNvPr id="1573" name="Shape 4">
          <a:extLst>
            <a:ext uri="{FF2B5EF4-FFF2-40B4-BE49-F238E27FC236}">
              <a16:creationId xmlns:a16="http://schemas.microsoft.com/office/drawing/2014/main" id="{00000000-0008-0000-0200-000025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79</xdr:row>
      <xdr:rowOff>0</xdr:rowOff>
    </xdr:from>
    <xdr:ext cx="47625" cy="285750"/>
    <xdr:sp macro="" textlink="">
      <xdr:nvSpPr>
        <xdr:cNvPr id="1574" name="Shape 4">
          <a:extLst>
            <a:ext uri="{FF2B5EF4-FFF2-40B4-BE49-F238E27FC236}">
              <a16:creationId xmlns:a16="http://schemas.microsoft.com/office/drawing/2014/main" id="{00000000-0008-0000-0200-000026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79</xdr:row>
      <xdr:rowOff>0</xdr:rowOff>
    </xdr:from>
    <xdr:ext cx="47625" cy="285750"/>
    <xdr:sp macro="" textlink="">
      <xdr:nvSpPr>
        <xdr:cNvPr id="1575" name="Shape 4">
          <a:extLst>
            <a:ext uri="{FF2B5EF4-FFF2-40B4-BE49-F238E27FC236}">
              <a16:creationId xmlns:a16="http://schemas.microsoft.com/office/drawing/2014/main" id="{00000000-0008-0000-0200-000027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79</xdr:row>
      <xdr:rowOff>0</xdr:rowOff>
    </xdr:from>
    <xdr:ext cx="47625" cy="285750"/>
    <xdr:sp macro="" textlink="">
      <xdr:nvSpPr>
        <xdr:cNvPr id="1576" name="Shape 4">
          <a:extLst>
            <a:ext uri="{FF2B5EF4-FFF2-40B4-BE49-F238E27FC236}">
              <a16:creationId xmlns:a16="http://schemas.microsoft.com/office/drawing/2014/main" id="{00000000-0008-0000-0200-000028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79</xdr:row>
      <xdr:rowOff>0</xdr:rowOff>
    </xdr:from>
    <xdr:ext cx="47625" cy="285750"/>
    <xdr:sp macro="" textlink="">
      <xdr:nvSpPr>
        <xdr:cNvPr id="1577" name="Shape 4">
          <a:extLst>
            <a:ext uri="{FF2B5EF4-FFF2-40B4-BE49-F238E27FC236}">
              <a16:creationId xmlns:a16="http://schemas.microsoft.com/office/drawing/2014/main" id="{00000000-0008-0000-0200-000029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79</xdr:row>
      <xdr:rowOff>0</xdr:rowOff>
    </xdr:from>
    <xdr:ext cx="47625" cy="285750"/>
    <xdr:sp macro="" textlink="">
      <xdr:nvSpPr>
        <xdr:cNvPr id="1578" name="Shape 4">
          <a:extLst>
            <a:ext uri="{FF2B5EF4-FFF2-40B4-BE49-F238E27FC236}">
              <a16:creationId xmlns:a16="http://schemas.microsoft.com/office/drawing/2014/main" id="{00000000-0008-0000-0200-00002A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79</xdr:row>
      <xdr:rowOff>0</xdr:rowOff>
    </xdr:from>
    <xdr:ext cx="47625" cy="285750"/>
    <xdr:sp macro="" textlink="">
      <xdr:nvSpPr>
        <xdr:cNvPr id="1579" name="Shape 4">
          <a:extLst>
            <a:ext uri="{FF2B5EF4-FFF2-40B4-BE49-F238E27FC236}">
              <a16:creationId xmlns:a16="http://schemas.microsoft.com/office/drawing/2014/main" id="{00000000-0008-0000-0200-00002B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79</xdr:row>
      <xdr:rowOff>0</xdr:rowOff>
    </xdr:from>
    <xdr:ext cx="47625" cy="285750"/>
    <xdr:sp macro="" textlink="">
      <xdr:nvSpPr>
        <xdr:cNvPr id="1580" name="Shape 4">
          <a:extLst>
            <a:ext uri="{FF2B5EF4-FFF2-40B4-BE49-F238E27FC236}">
              <a16:creationId xmlns:a16="http://schemas.microsoft.com/office/drawing/2014/main" id="{00000000-0008-0000-0200-00002C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79</xdr:row>
      <xdr:rowOff>0</xdr:rowOff>
    </xdr:from>
    <xdr:ext cx="47625" cy="285750"/>
    <xdr:sp macro="" textlink="">
      <xdr:nvSpPr>
        <xdr:cNvPr id="1581" name="Shape 4">
          <a:extLst>
            <a:ext uri="{FF2B5EF4-FFF2-40B4-BE49-F238E27FC236}">
              <a16:creationId xmlns:a16="http://schemas.microsoft.com/office/drawing/2014/main" id="{00000000-0008-0000-0200-00002D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79</xdr:row>
      <xdr:rowOff>0</xdr:rowOff>
    </xdr:from>
    <xdr:ext cx="47625" cy="285750"/>
    <xdr:sp macro="" textlink="">
      <xdr:nvSpPr>
        <xdr:cNvPr id="1582" name="Shape 4">
          <a:extLst>
            <a:ext uri="{FF2B5EF4-FFF2-40B4-BE49-F238E27FC236}">
              <a16:creationId xmlns:a16="http://schemas.microsoft.com/office/drawing/2014/main" id="{00000000-0008-0000-0200-00002E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79</xdr:row>
      <xdr:rowOff>0</xdr:rowOff>
    </xdr:from>
    <xdr:ext cx="47625" cy="285750"/>
    <xdr:sp macro="" textlink="">
      <xdr:nvSpPr>
        <xdr:cNvPr id="1583" name="Shape 4">
          <a:extLst>
            <a:ext uri="{FF2B5EF4-FFF2-40B4-BE49-F238E27FC236}">
              <a16:creationId xmlns:a16="http://schemas.microsoft.com/office/drawing/2014/main" id="{00000000-0008-0000-0200-00002F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79</xdr:row>
      <xdr:rowOff>0</xdr:rowOff>
    </xdr:from>
    <xdr:ext cx="47625" cy="285750"/>
    <xdr:sp macro="" textlink="">
      <xdr:nvSpPr>
        <xdr:cNvPr id="1584" name="Shape 4">
          <a:extLst>
            <a:ext uri="{FF2B5EF4-FFF2-40B4-BE49-F238E27FC236}">
              <a16:creationId xmlns:a16="http://schemas.microsoft.com/office/drawing/2014/main" id="{00000000-0008-0000-0200-000030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79</xdr:row>
      <xdr:rowOff>0</xdr:rowOff>
    </xdr:from>
    <xdr:ext cx="47625" cy="285750"/>
    <xdr:sp macro="" textlink="">
      <xdr:nvSpPr>
        <xdr:cNvPr id="1585" name="Shape 4">
          <a:extLst>
            <a:ext uri="{FF2B5EF4-FFF2-40B4-BE49-F238E27FC236}">
              <a16:creationId xmlns:a16="http://schemas.microsoft.com/office/drawing/2014/main" id="{00000000-0008-0000-0200-000031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79</xdr:row>
      <xdr:rowOff>0</xdr:rowOff>
    </xdr:from>
    <xdr:ext cx="47625" cy="285750"/>
    <xdr:sp macro="" textlink="">
      <xdr:nvSpPr>
        <xdr:cNvPr id="1586" name="Shape 4">
          <a:extLst>
            <a:ext uri="{FF2B5EF4-FFF2-40B4-BE49-F238E27FC236}">
              <a16:creationId xmlns:a16="http://schemas.microsoft.com/office/drawing/2014/main" id="{00000000-0008-0000-0200-000032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79</xdr:row>
      <xdr:rowOff>0</xdr:rowOff>
    </xdr:from>
    <xdr:ext cx="47625" cy="285750"/>
    <xdr:sp macro="" textlink="">
      <xdr:nvSpPr>
        <xdr:cNvPr id="1587" name="Shape 4">
          <a:extLst>
            <a:ext uri="{FF2B5EF4-FFF2-40B4-BE49-F238E27FC236}">
              <a16:creationId xmlns:a16="http://schemas.microsoft.com/office/drawing/2014/main" id="{00000000-0008-0000-0200-000033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79</xdr:row>
      <xdr:rowOff>0</xdr:rowOff>
    </xdr:from>
    <xdr:ext cx="47625" cy="285750"/>
    <xdr:sp macro="" textlink="">
      <xdr:nvSpPr>
        <xdr:cNvPr id="1588" name="Shape 4">
          <a:extLst>
            <a:ext uri="{FF2B5EF4-FFF2-40B4-BE49-F238E27FC236}">
              <a16:creationId xmlns:a16="http://schemas.microsoft.com/office/drawing/2014/main" id="{00000000-0008-0000-0200-000034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79</xdr:row>
      <xdr:rowOff>0</xdr:rowOff>
    </xdr:from>
    <xdr:ext cx="47625" cy="285750"/>
    <xdr:sp macro="" textlink="">
      <xdr:nvSpPr>
        <xdr:cNvPr id="1589" name="Shape 4">
          <a:extLst>
            <a:ext uri="{FF2B5EF4-FFF2-40B4-BE49-F238E27FC236}">
              <a16:creationId xmlns:a16="http://schemas.microsoft.com/office/drawing/2014/main" id="{00000000-0008-0000-0200-000035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79</xdr:row>
      <xdr:rowOff>0</xdr:rowOff>
    </xdr:from>
    <xdr:ext cx="47625" cy="285750"/>
    <xdr:sp macro="" textlink="">
      <xdr:nvSpPr>
        <xdr:cNvPr id="1590" name="Shape 4">
          <a:extLst>
            <a:ext uri="{FF2B5EF4-FFF2-40B4-BE49-F238E27FC236}">
              <a16:creationId xmlns:a16="http://schemas.microsoft.com/office/drawing/2014/main" id="{00000000-0008-0000-0200-000036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79</xdr:row>
      <xdr:rowOff>0</xdr:rowOff>
    </xdr:from>
    <xdr:ext cx="47625" cy="285750"/>
    <xdr:sp macro="" textlink="">
      <xdr:nvSpPr>
        <xdr:cNvPr id="1591" name="Shape 4">
          <a:extLst>
            <a:ext uri="{FF2B5EF4-FFF2-40B4-BE49-F238E27FC236}">
              <a16:creationId xmlns:a16="http://schemas.microsoft.com/office/drawing/2014/main" id="{00000000-0008-0000-0200-000037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79</xdr:row>
      <xdr:rowOff>0</xdr:rowOff>
    </xdr:from>
    <xdr:ext cx="47625" cy="285750"/>
    <xdr:sp macro="" textlink="">
      <xdr:nvSpPr>
        <xdr:cNvPr id="1592" name="Shape 4">
          <a:extLst>
            <a:ext uri="{FF2B5EF4-FFF2-40B4-BE49-F238E27FC236}">
              <a16:creationId xmlns:a16="http://schemas.microsoft.com/office/drawing/2014/main" id="{00000000-0008-0000-0200-000038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79</xdr:row>
      <xdr:rowOff>0</xdr:rowOff>
    </xdr:from>
    <xdr:ext cx="47625" cy="285750"/>
    <xdr:sp macro="" textlink="">
      <xdr:nvSpPr>
        <xdr:cNvPr id="1593" name="Shape 4">
          <a:extLst>
            <a:ext uri="{FF2B5EF4-FFF2-40B4-BE49-F238E27FC236}">
              <a16:creationId xmlns:a16="http://schemas.microsoft.com/office/drawing/2014/main" id="{00000000-0008-0000-0200-000039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79</xdr:row>
      <xdr:rowOff>0</xdr:rowOff>
    </xdr:from>
    <xdr:ext cx="47625" cy="285750"/>
    <xdr:sp macro="" textlink="">
      <xdr:nvSpPr>
        <xdr:cNvPr id="1594" name="Shape 4">
          <a:extLst>
            <a:ext uri="{FF2B5EF4-FFF2-40B4-BE49-F238E27FC236}">
              <a16:creationId xmlns:a16="http://schemas.microsoft.com/office/drawing/2014/main" id="{00000000-0008-0000-0200-00003A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79</xdr:row>
      <xdr:rowOff>0</xdr:rowOff>
    </xdr:from>
    <xdr:ext cx="47625" cy="285750"/>
    <xdr:sp macro="" textlink="">
      <xdr:nvSpPr>
        <xdr:cNvPr id="1595" name="Shape 4">
          <a:extLst>
            <a:ext uri="{FF2B5EF4-FFF2-40B4-BE49-F238E27FC236}">
              <a16:creationId xmlns:a16="http://schemas.microsoft.com/office/drawing/2014/main" id="{00000000-0008-0000-0200-00003B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79</xdr:row>
      <xdr:rowOff>0</xdr:rowOff>
    </xdr:from>
    <xdr:ext cx="47625" cy="285750"/>
    <xdr:sp macro="" textlink="">
      <xdr:nvSpPr>
        <xdr:cNvPr id="1596" name="Shape 4">
          <a:extLst>
            <a:ext uri="{FF2B5EF4-FFF2-40B4-BE49-F238E27FC236}">
              <a16:creationId xmlns:a16="http://schemas.microsoft.com/office/drawing/2014/main" id="{00000000-0008-0000-0200-00003C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79</xdr:row>
      <xdr:rowOff>0</xdr:rowOff>
    </xdr:from>
    <xdr:ext cx="47625" cy="285750"/>
    <xdr:sp macro="" textlink="">
      <xdr:nvSpPr>
        <xdr:cNvPr id="1597" name="Shape 4">
          <a:extLst>
            <a:ext uri="{FF2B5EF4-FFF2-40B4-BE49-F238E27FC236}">
              <a16:creationId xmlns:a16="http://schemas.microsoft.com/office/drawing/2014/main" id="{00000000-0008-0000-0200-00003D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79</xdr:row>
      <xdr:rowOff>0</xdr:rowOff>
    </xdr:from>
    <xdr:ext cx="47625" cy="285750"/>
    <xdr:sp macro="" textlink="">
      <xdr:nvSpPr>
        <xdr:cNvPr id="1598" name="Shape 4">
          <a:extLst>
            <a:ext uri="{FF2B5EF4-FFF2-40B4-BE49-F238E27FC236}">
              <a16:creationId xmlns:a16="http://schemas.microsoft.com/office/drawing/2014/main" id="{00000000-0008-0000-0200-00003E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80</xdr:row>
      <xdr:rowOff>0</xdr:rowOff>
    </xdr:from>
    <xdr:ext cx="47625" cy="285750"/>
    <xdr:sp macro="" textlink="">
      <xdr:nvSpPr>
        <xdr:cNvPr id="1599" name="Shape 4">
          <a:extLst>
            <a:ext uri="{FF2B5EF4-FFF2-40B4-BE49-F238E27FC236}">
              <a16:creationId xmlns:a16="http://schemas.microsoft.com/office/drawing/2014/main" id="{00000000-0008-0000-0200-00003F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80</xdr:row>
      <xdr:rowOff>0</xdr:rowOff>
    </xdr:from>
    <xdr:ext cx="47625" cy="285750"/>
    <xdr:sp macro="" textlink="">
      <xdr:nvSpPr>
        <xdr:cNvPr id="1600" name="Shape 4">
          <a:extLst>
            <a:ext uri="{FF2B5EF4-FFF2-40B4-BE49-F238E27FC236}">
              <a16:creationId xmlns:a16="http://schemas.microsoft.com/office/drawing/2014/main" id="{00000000-0008-0000-0200-000040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80</xdr:row>
      <xdr:rowOff>0</xdr:rowOff>
    </xdr:from>
    <xdr:ext cx="47625" cy="285750"/>
    <xdr:sp macro="" textlink="">
      <xdr:nvSpPr>
        <xdr:cNvPr id="1601" name="Shape 4">
          <a:extLst>
            <a:ext uri="{FF2B5EF4-FFF2-40B4-BE49-F238E27FC236}">
              <a16:creationId xmlns:a16="http://schemas.microsoft.com/office/drawing/2014/main" id="{00000000-0008-0000-0200-000041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80</xdr:row>
      <xdr:rowOff>0</xdr:rowOff>
    </xdr:from>
    <xdr:ext cx="47625" cy="285750"/>
    <xdr:sp macro="" textlink="">
      <xdr:nvSpPr>
        <xdr:cNvPr id="1602" name="Shape 4">
          <a:extLst>
            <a:ext uri="{FF2B5EF4-FFF2-40B4-BE49-F238E27FC236}">
              <a16:creationId xmlns:a16="http://schemas.microsoft.com/office/drawing/2014/main" id="{00000000-0008-0000-0200-000042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80</xdr:row>
      <xdr:rowOff>0</xdr:rowOff>
    </xdr:from>
    <xdr:ext cx="47625" cy="285750"/>
    <xdr:sp macro="" textlink="">
      <xdr:nvSpPr>
        <xdr:cNvPr id="1603" name="Shape 4">
          <a:extLst>
            <a:ext uri="{FF2B5EF4-FFF2-40B4-BE49-F238E27FC236}">
              <a16:creationId xmlns:a16="http://schemas.microsoft.com/office/drawing/2014/main" id="{00000000-0008-0000-0200-000043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80</xdr:row>
      <xdr:rowOff>0</xdr:rowOff>
    </xdr:from>
    <xdr:ext cx="47625" cy="285750"/>
    <xdr:sp macro="" textlink="">
      <xdr:nvSpPr>
        <xdr:cNvPr id="1604" name="Shape 4">
          <a:extLst>
            <a:ext uri="{FF2B5EF4-FFF2-40B4-BE49-F238E27FC236}">
              <a16:creationId xmlns:a16="http://schemas.microsoft.com/office/drawing/2014/main" id="{00000000-0008-0000-0200-000044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80</xdr:row>
      <xdr:rowOff>0</xdr:rowOff>
    </xdr:from>
    <xdr:ext cx="47625" cy="285750"/>
    <xdr:sp macro="" textlink="">
      <xdr:nvSpPr>
        <xdr:cNvPr id="1605" name="Shape 4">
          <a:extLst>
            <a:ext uri="{FF2B5EF4-FFF2-40B4-BE49-F238E27FC236}">
              <a16:creationId xmlns:a16="http://schemas.microsoft.com/office/drawing/2014/main" id="{00000000-0008-0000-0200-000045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80</xdr:row>
      <xdr:rowOff>0</xdr:rowOff>
    </xdr:from>
    <xdr:ext cx="47625" cy="285750"/>
    <xdr:sp macro="" textlink="">
      <xdr:nvSpPr>
        <xdr:cNvPr id="1606" name="Shape 4">
          <a:extLst>
            <a:ext uri="{FF2B5EF4-FFF2-40B4-BE49-F238E27FC236}">
              <a16:creationId xmlns:a16="http://schemas.microsoft.com/office/drawing/2014/main" id="{00000000-0008-0000-0200-000046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80</xdr:row>
      <xdr:rowOff>0</xdr:rowOff>
    </xdr:from>
    <xdr:ext cx="47625" cy="285750"/>
    <xdr:sp macro="" textlink="">
      <xdr:nvSpPr>
        <xdr:cNvPr id="1607" name="Shape 4">
          <a:extLst>
            <a:ext uri="{FF2B5EF4-FFF2-40B4-BE49-F238E27FC236}">
              <a16:creationId xmlns:a16="http://schemas.microsoft.com/office/drawing/2014/main" id="{00000000-0008-0000-0200-000047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80</xdr:row>
      <xdr:rowOff>0</xdr:rowOff>
    </xdr:from>
    <xdr:ext cx="47625" cy="285750"/>
    <xdr:sp macro="" textlink="">
      <xdr:nvSpPr>
        <xdr:cNvPr id="1608" name="Shape 4">
          <a:extLst>
            <a:ext uri="{FF2B5EF4-FFF2-40B4-BE49-F238E27FC236}">
              <a16:creationId xmlns:a16="http://schemas.microsoft.com/office/drawing/2014/main" id="{00000000-0008-0000-0200-000048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80</xdr:row>
      <xdr:rowOff>0</xdr:rowOff>
    </xdr:from>
    <xdr:ext cx="47625" cy="285750"/>
    <xdr:sp macro="" textlink="">
      <xdr:nvSpPr>
        <xdr:cNvPr id="1609" name="Shape 4">
          <a:extLst>
            <a:ext uri="{FF2B5EF4-FFF2-40B4-BE49-F238E27FC236}">
              <a16:creationId xmlns:a16="http://schemas.microsoft.com/office/drawing/2014/main" id="{00000000-0008-0000-0200-000049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80</xdr:row>
      <xdr:rowOff>0</xdr:rowOff>
    </xdr:from>
    <xdr:ext cx="47625" cy="285750"/>
    <xdr:sp macro="" textlink="">
      <xdr:nvSpPr>
        <xdr:cNvPr id="1610" name="Shape 4">
          <a:extLst>
            <a:ext uri="{FF2B5EF4-FFF2-40B4-BE49-F238E27FC236}">
              <a16:creationId xmlns:a16="http://schemas.microsoft.com/office/drawing/2014/main" id="{00000000-0008-0000-0200-00004A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80</xdr:row>
      <xdr:rowOff>0</xdr:rowOff>
    </xdr:from>
    <xdr:ext cx="47625" cy="285750"/>
    <xdr:sp macro="" textlink="">
      <xdr:nvSpPr>
        <xdr:cNvPr id="1611" name="Shape 4">
          <a:extLst>
            <a:ext uri="{FF2B5EF4-FFF2-40B4-BE49-F238E27FC236}">
              <a16:creationId xmlns:a16="http://schemas.microsoft.com/office/drawing/2014/main" id="{00000000-0008-0000-0200-00004B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80</xdr:row>
      <xdr:rowOff>0</xdr:rowOff>
    </xdr:from>
    <xdr:ext cx="47625" cy="285750"/>
    <xdr:sp macro="" textlink="">
      <xdr:nvSpPr>
        <xdr:cNvPr id="1612" name="Shape 4">
          <a:extLst>
            <a:ext uri="{FF2B5EF4-FFF2-40B4-BE49-F238E27FC236}">
              <a16:creationId xmlns:a16="http://schemas.microsoft.com/office/drawing/2014/main" id="{00000000-0008-0000-0200-00004C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80</xdr:row>
      <xdr:rowOff>0</xdr:rowOff>
    </xdr:from>
    <xdr:ext cx="47625" cy="285750"/>
    <xdr:sp macro="" textlink="">
      <xdr:nvSpPr>
        <xdr:cNvPr id="1613" name="Shape 4">
          <a:extLst>
            <a:ext uri="{FF2B5EF4-FFF2-40B4-BE49-F238E27FC236}">
              <a16:creationId xmlns:a16="http://schemas.microsoft.com/office/drawing/2014/main" id="{00000000-0008-0000-0200-00004D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80</xdr:row>
      <xdr:rowOff>0</xdr:rowOff>
    </xdr:from>
    <xdr:ext cx="47625" cy="285750"/>
    <xdr:sp macro="" textlink="">
      <xdr:nvSpPr>
        <xdr:cNvPr id="1614" name="Shape 4">
          <a:extLst>
            <a:ext uri="{FF2B5EF4-FFF2-40B4-BE49-F238E27FC236}">
              <a16:creationId xmlns:a16="http://schemas.microsoft.com/office/drawing/2014/main" id="{00000000-0008-0000-0200-00004E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80</xdr:row>
      <xdr:rowOff>0</xdr:rowOff>
    </xdr:from>
    <xdr:ext cx="47625" cy="285750"/>
    <xdr:sp macro="" textlink="">
      <xdr:nvSpPr>
        <xdr:cNvPr id="1615" name="Shape 4">
          <a:extLst>
            <a:ext uri="{FF2B5EF4-FFF2-40B4-BE49-F238E27FC236}">
              <a16:creationId xmlns:a16="http://schemas.microsoft.com/office/drawing/2014/main" id="{00000000-0008-0000-0200-00004F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80</xdr:row>
      <xdr:rowOff>0</xdr:rowOff>
    </xdr:from>
    <xdr:ext cx="47625" cy="285750"/>
    <xdr:sp macro="" textlink="">
      <xdr:nvSpPr>
        <xdr:cNvPr id="1616" name="Shape 4">
          <a:extLst>
            <a:ext uri="{FF2B5EF4-FFF2-40B4-BE49-F238E27FC236}">
              <a16:creationId xmlns:a16="http://schemas.microsoft.com/office/drawing/2014/main" id="{00000000-0008-0000-0200-000050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80</xdr:row>
      <xdr:rowOff>0</xdr:rowOff>
    </xdr:from>
    <xdr:ext cx="47625" cy="285750"/>
    <xdr:sp macro="" textlink="">
      <xdr:nvSpPr>
        <xdr:cNvPr id="1617" name="Shape 4">
          <a:extLst>
            <a:ext uri="{FF2B5EF4-FFF2-40B4-BE49-F238E27FC236}">
              <a16:creationId xmlns:a16="http://schemas.microsoft.com/office/drawing/2014/main" id="{00000000-0008-0000-0200-000051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80</xdr:row>
      <xdr:rowOff>0</xdr:rowOff>
    </xdr:from>
    <xdr:ext cx="47625" cy="285750"/>
    <xdr:sp macro="" textlink="">
      <xdr:nvSpPr>
        <xdr:cNvPr id="1618" name="Shape 4">
          <a:extLst>
            <a:ext uri="{FF2B5EF4-FFF2-40B4-BE49-F238E27FC236}">
              <a16:creationId xmlns:a16="http://schemas.microsoft.com/office/drawing/2014/main" id="{00000000-0008-0000-0200-000052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80</xdr:row>
      <xdr:rowOff>0</xdr:rowOff>
    </xdr:from>
    <xdr:ext cx="47625" cy="285750"/>
    <xdr:sp macro="" textlink="">
      <xdr:nvSpPr>
        <xdr:cNvPr id="1619" name="Shape 4">
          <a:extLst>
            <a:ext uri="{FF2B5EF4-FFF2-40B4-BE49-F238E27FC236}">
              <a16:creationId xmlns:a16="http://schemas.microsoft.com/office/drawing/2014/main" id="{00000000-0008-0000-0200-000053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80</xdr:row>
      <xdr:rowOff>0</xdr:rowOff>
    </xdr:from>
    <xdr:ext cx="47625" cy="285750"/>
    <xdr:sp macro="" textlink="">
      <xdr:nvSpPr>
        <xdr:cNvPr id="1620" name="Shape 4">
          <a:extLst>
            <a:ext uri="{FF2B5EF4-FFF2-40B4-BE49-F238E27FC236}">
              <a16:creationId xmlns:a16="http://schemas.microsoft.com/office/drawing/2014/main" id="{00000000-0008-0000-0200-000054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80</xdr:row>
      <xdr:rowOff>0</xdr:rowOff>
    </xdr:from>
    <xdr:ext cx="47625" cy="285750"/>
    <xdr:sp macro="" textlink="">
      <xdr:nvSpPr>
        <xdr:cNvPr id="1621" name="Shape 4">
          <a:extLst>
            <a:ext uri="{FF2B5EF4-FFF2-40B4-BE49-F238E27FC236}">
              <a16:creationId xmlns:a16="http://schemas.microsoft.com/office/drawing/2014/main" id="{00000000-0008-0000-0200-000055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80</xdr:row>
      <xdr:rowOff>0</xdr:rowOff>
    </xdr:from>
    <xdr:ext cx="47625" cy="285750"/>
    <xdr:sp macro="" textlink="">
      <xdr:nvSpPr>
        <xdr:cNvPr id="1622" name="Shape 4">
          <a:extLst>
            <a:ext uri="{FF2B5EF4-FFF2-40B4-BE49-F238E27FC236}">
              <a16:creationId xmlns:a16="http://schemas.microsoft.com/office/drawing/2014/main" id="{00000000-0008-0000-0200-000056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80</xdr:row>
      <xdr:rowOff>0</xdr:rowOff>
    </xdr:from>
    <xdr:ext cx="47625" cy="285750"/>
    <xdr:sp macro="" textlink="">
      <xdr:nvSpPr>
        <xdr:cNvPr id="1623" name="Shape 4">
          <a:extLst>
            <a:ext uri="{FF2B5EF4-FFF2-40B4-BE49-F238E27FC236}">
              <a16:creationId xmlns:a16="http://schemas.microsoft.com/office/drawing/2014/main" id="{00000000-0008-0000-0200-000057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80</xdr:row>
      <xdr:rowOff>0</xdr:rowOff>
    </xdr:from>
    <xdr:ext cx="47625" cy="285750"/>
    <xdr:sp macro="" textlink="">
      <xdr:nvSpPr>
        <xdr:cNvPr id="1624" name="Shape 4">
          <a:extLst>
            <a:ext uri="{FF2B5EF4-FFF2-40B4-BE49-F238E27FC236}">
              <a16:creationId xmlns:a16="http://schemas.microsoft.com/office/drawing/2014/main" id="{00000000-0008-0000-0200-000058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80</xdr:row>
      <xdr:rowOff>0</xdr:rowOff>
    </xdr:from>
    <xdr:ext cx="47625" cy="285750"/>
    <xdr:sp macro="" textlink="">
      <xdr:nvSpPr>
        <xdr:cNvPr id="1625" name="Shape 4">
          <a:extLst>
            <a:ext uri="{FF2B5EF4-FFF2-40B4-BE49-F238E27FC236}">
              <a16:creationId xmlns:a16="http://schemas.microsoft.com/office/drawing/2014/main" id="{00000000-0008-0000-0200-000059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80</xdr:row>
      <xdr:rowOff>0</xdr:rowOff>
    </xdr:from>
    <xdr:ext cx="47625" cy="285750"/>
    <xdr:sp macro="" textlink="">
      <xdr:nvSpPr>
        <xdr:cNvPr id="1626" name="Shape 4">
          <a:extLst>
            <a:ext uri="{FF2B5EF4-FFF2-40B4-BE49-F238E27FC236}">
              <a16:creationId xmlns:a16="http://schemas.microsoft.com/office/drawing/2014/main" id="{00000000-0008-0000-0200-00005A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80</xdr:row>
      <xdr:rowOff>0</xdr:rowOff>
    </xdr:from>
    <xdr:ext cx="47625" cy="285750"/>
    <xdr:sp macro="" textlink="">
      <xdr:nvSpPr>
        <xdr:cNvPr id="1627" name="Shape 4">
          <a:extLst>
            <a:ext uri="{FF2B5EF4-FFF2-40B4-BE49-F238E27FC236}">
              <a16:creationId xmlns:a16="http://schemas.microsoft.com/office/drawing/2014/main" id="{00000000-0008-0000-0200-00005B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80</xdr:row>
      <xdr:rowOff>0</xdr:rowOff>
    </xdr:from>
    <xdr:ext cx="47625" cy="285750"/>
    <xdr:sp macro="" textlink="">
      <xdr:nvSpPr>
        <xdr:cNvPr id="1628" name="Shape 4">
          <a:extLst>
            <a:ext uri="{FF2B5EF4-FFF2-40B4-BE49-F238E27FC236}">
              <a16:creationId xmlns:a16="http://schemas.microsoft.com/office/drawing/2014/main" id="{00000000-0008-0000-0200-00005C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80</xdr:row>
      <xdr:rowOff>0</xdr:rowOff>
    </xdr:from>
    <xdr:ext cx="47625" cy="285750"/>
    <xdr:sp macro="" textlink="">
      <xdr:nvSpPr>
        <xdr:cNvPr id="1629" name="Shape 4">
          <a:extLst>
            <a:ext uri="{FF2B5EF4-FFF2-40B4-BE49-F238E27FC236}">
              <a16:creationId xmlns:a16="http://schemas.microsoft.com/office/drawing/2014/main" id="{00000000-0008-0000-0200-00005D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80</xdr:row>
      <xdr:rowOff>0</xdr:rowOff>
    </xdr:from>
    <xdr:ext cx="47625" cy="285750"/>
    <xdr:sp macro="" textlink="">
      <xdr:nvSpPr>
        <xdr:cNvPr id="1630" name="Shape 4">
          <a:extLst>
            <a:ext uri="{FF2B5EF4-FFF2-40B4-BE49-F238E27FC236}">
              <a16:creationId xmlns:a16="http://schemas.microsoft.com/office/drawing/2014/main" id="{00000000-0008-0000-0200-00005E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92</xdr:row>
      <xdr:rowOff>0</xdr:rowOff>
    </xdr:from>
    <xdr:ext cx="47625" cy="285750"/>
    <xdr:sp macro="" textlink="">
      <xdr:nvSpPr>
        <xdr:cNvPr id="1631" name="Shape 4">
          <a:extLst>
            <a:ext uri="{FF2B5EF4-FFF2-40B4-BE49-F238E27FC236}">
              <a16:creationId xmlns:a16="http://schemas.microsoft.com/office/drawing/2014/main" id="{00000000-0008-0000-0200-00005F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92</xdr:row>
      <xdr:rowOff>0</xdr:rowOff>
    </xdr:from>
    <xdr:ext cx="47625" cy="285750"/>
    <xdr:sp macro="" textlink="">
      <xdr:nvSpPr>
        <xdr:cNvPr id="1632" name="Shape 4">
          <a:extLst>
            <a:ext uri="{FF2B5EF4-FFF2-40B4-BE49-F238E27FC236}">
              <a16:creationId xmlns:a16="http://schemas.microsoft.com/office/drawing/2014/main" id="{00000000-0008-0000-0200-000060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92</xdr:row>
      <xdr:rowOff>0</xdr:rowOff>
    </xdr:from>
    <xdr:ext cx="47625" cy="285750"/>
    <xdr:sp macro="" textlink="">
      <xdr:nvSpPr>
        <xdr:cNvPr id="1633" name="Shape 4">
          <a:extLst>
            <a:ext uri="{FF2B5EF4-FFF2-40B4-BE49-F238E27FC236}">
              <a16:creationId xmlns:a16="http://schemas.microsoft.com/office/drawing/2014/main" id="{00000000-0008-0000-0200-000061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92</xdr:row>
      <xdr:rowOff>0</xdr:rowOff>
    </xdr:from>
    <xdr:ext cx="47625" cy="285750"/>
    <xdr:sp macro="" textlink="">
      <xdr:nvSpPr>
        <xdr:cNvPr id="1634" name="Shape 4">
          <a:extLst>
            <a:ext uri="{FF2B5EF4-FFF2-40B4-BE49-F238E27FC236}">
              <a16:creationId xmlns:a16="http://schemas.microsoft.com/office/drawing/2014/main" id="{00000000-0008-0000-0200-000062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92</xdr:row>
      <xdr:rowOff>0</xdr:rowOff>
    </xdr:from>
    <xdr:ext cx="47625" cy="285750"/>
    <xdr:sp macro="" textlink="">
      <xdr:nvSpPr>
        <xdr:cNvPr id="1635" name="Shape 4">
          <a:extLst>
            <a:ext uri="{FF2B5EF4-FFF2-40B4-BE49-F238E27FC236}">
              <a16:creationId xmlns:a16="http://schemas.microsoft.com/office/drawing/2014/main" id="{00000000-0008-0000-0200-000063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92</xdr:row>
      <xdr:rowOff>0</xdr:rowOff>
    </xdr:from>
    <xdr:ext cx="47625" cy="285750"/>
    <xdr:sp macro="" textlink="">
      <xdr:nvSpPr>
        <xdr:cNvPr id="1636" name="Shape 4">
          <a:extLst>
            <a:ext uri="{FF2B5EF4-FFF2-40B4-BE49-F238E27FC236}">
              <a16:creationId xmlns:a16="http://schemas.microsoft.com/office/drawing/2014/main" id="{00000000-0008-0000-0200-000064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92</xdr:row>
      <xdr:rowOff>0</xdr:rowOff>
    </xdr:from>
    <xdr:ext cx="47625" cy="285750"/>
    <xdr:sp macro="" textlink="">
      <xdr:nvSpPr>
        <xdr:cNvPr id="1637" name="Shape 4">
          <a:extLst>
            <a:ext uri="{FF2B5EF4-FFF2-40B4-BE49-F238E27FC236}">
              <a16:creationId xmlns:a16="http://schemas.microsoft.com/office/drawing/2014/main" id="{00000000-0008-0000-0200-000065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92</xdr:row>
      <xdr:rowOff>0</xdr:rowOff>
    </xdr:from>
    <xdr:ext cx="47625" cy="285750"/>
    <xdr:sp macro="" textlink="">
      <xdr:nvSpPr>
        <xdr:cNvPr id="1638" name="Shape 4">
          <a:extLst>
            <a:ext uri="{FF2B5EF4-FFF2-40B4-BE49-F238E27FC236}">
              <a16:creationId xmlns:a16="http://schemas.microsoft.com/office/drawing/2014/main" id="{00000000-0008-0000-0200-000066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92</xdr:row>
      <xdr:rowOff>0</xdr:rowOff>
    </xdr:from>
    <xdr:ext cx="47625" cy="285750"/>
    <xdr:sp macro="" textlink="">
      <xdr:nvSpPr>
        <xdr:cNvPr id="1639" name="Shape 4">
          <a:extLst>
            <a:ext uri="{FF2B5EF4-FFF2-40B4-BE49-F238E27FC236}">
              <a16:creationId xmlns:a16="http://schemas.microsoft.com/office/drawing/2014/main" id="{00000000-0008-0000-0200-000067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92</xdr:row>
      <xdr:rowOff>0</xdr:rowOff>
    </xdr:from>
    <xdr:ext cx="47625" cy="285750"/>
    <xdr:sp macro="" textlink="">
      <xdr:nvSpPr>
        <xdr:cNvPr id="1640" name="Shape 4">
          <a:extLst>
            <a:ext uri="{FF2B5EF4-FFF2-40B4-BE49-F238E27FC236}">
              <a16:creationId xmlns:a16="http://schemas.microsoft.com/office/drawing/2014/main" id="{00000000-0008-0000-0200-000068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92</xdr:row>
      <xdr:rowOff>0</xdr:rowOff>
    </xdr:from>
    <xdr:ext cx="47625" cy="285750"/>
    <xdr:sp macro="" textlink="">
      <xdr:nvSpPr>
        <xdr:cNvPr id="1641" name="Shape 4">
          <a:extLst>
            <a:ext uri="{FF2B5EF4-FFF2-40B4-BE49-F238E27FC236}">
              <a16:creationId xmlns:a16="http://schemas.microsoft.com/office/drawing/2014/main" id="{00000000-0008-0000-0200-000069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92</xdr:row>
      <xdr:rowOff>0</xdr:rowOff>
    </xdr:from>
    <xdr:ext cx="47625" cy="285750"/>
    <xdr:sp macro="" textlink="">
      <xdr:nvSpPr>
        <xdr:cNvPr id="1642" name="Shape 4">
          <a:extLst>
            <a:ext uri="{FF2B5EF4-FFF2-40B4-BE49-F238E27FC236}">
              <a16:creationId xmlns:a16="http://schemas.microsoft.com/office/drawing/2014/main" id="{00000000-0008-0000-0200-00006A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92</xdr:row>
      <xdr:rowOff>0</xdr:rowOff>
    </xdr:from>
    <xdr:ext cx="47625" cy="285750"/>
    <xdr:sp macro="" textlink="">
      <xdr:nvSpPr>
        <xdr:cNvPr id="1643" name="Shape 4">
          <a:extLst>
            <a:ext uri="{FF2B5EF4-FFF2-40B4-BE49-F238E27FC236}">
              <a16:creationId xmlns:a16="http://schemas.microsoft.com/office/drawing/2014/main" id="{00000000-0008-0000-0200-00006B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92</xdr:row>
      <xdr:rowOff>0</xdr:rowOff>
    </xdr:from>
    <xdr:ext cx="47625" cy="285750"/>
    <xdr:sp macro="" textlink="">
      <xdr:nvSpPr>
        <xdr:cNvPr id="1644" name="Shape 4">
          <a:extLst>
            <a:ext uri="{FF2B5EF4-FFF2-40B4-BE49-F238E27FC236}">
              <a16:creationId xmlns:a16="http://schemas.microsoft.com/office/drawing/2014/main" id="{00000000-0008-0000-0200-00006C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92</xdr:row>
      <xdr:rowOff>0</xdr:rowOff>
    </xdr:from>
    <xdr:ext cx="47625" cy="285750"/>
    <xdr:sp macro="" textlink="">
      <xdr:nvSpPr>
        <xdr:cNvPr id="1645" name="Shape 4">
          <a:extLst>
            <a:ext uri="{FF2B5EF4-FFF2-40B4-BE49-F238E27FC236}">
              <a16:creationId xmlns:a16="http://schemas.microsoft.com/office/drawing/2014/main" id="{00000000-0008-0000-0200-00006D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92</xdr:row>
      <xdr:rowOff>0</xdr:rowOff>
    </xdr:from>
    <xdr:ext cx="47625" cy="285750"/>
    <xdr:sp macro="" textlink="">
      <xdr:nvSpPr>
        <xdr:cNvPr id="1646" name="Shape 4">
          <a:extLst>
            <a:ext uri="{FF2B5EF4-FFF2-40B4-BE49-F238E27FC236}">
              <a16:creationId xmlns:a16="http://schemas.microsoft.com/office/drawing/2014/main" id="{00000000-0008-0000-0200-00006E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92</xdr:row>
      <xdr:rowOff>0</xdr:rowOff>
    </xdr:from>
    <xdr:ext cx="47625" cy="285750"/>
    <xdr:sp macro="" textlink="">
      <xdr:nvSpPr>
        <xdr:cNvPr id="1647" name="Shape 4">
          <a:extLst>
            <a:ext uri="{FF2B5EF4-FFF2-40B4-BE49-F238E27FC236}">
              <a16:creationId xmlns:a16="http://schemas.microsoft.com/office/drawing/2014/main" id="{00000000-0008-0000-0200-00006F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92</xdr:row>
      <xdr:rowOff>0</xdr:rowOff>
    </xdr:from>
    <xdr:ext cx="47625" cy="285750"/>
    <xdr:sp macro="" textlink="">
      <xdr:nvSpPr>
        <xdr:cNvPr id="1648" name="Shape 4">
          <a:extLst>
            <a:ext uri="{FF2B5EF4-FFF2-40B4-BE49-F238E27FC236}">
              <a16:creationId xmlns:a16="http://schemas.microsoft.com/office/drawing/2014/main" id="{00000000-0008-0000-0200-000070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92</xdr:row>
      <xdr:rowOff>0</xdr:rowOff>
    </xdr:from>
    <xdr:ext cx="47625" cy="285750"/>
    <xdr:sp macro="" textlink="">
      <xdr:nvSpPr>
        <xdr:cNvPr id="1649" name="Shape 4">
          <a:extLst>
            <a:ext uri="{FF2B5EF4-FFF2-40B4-BE49-F238E27FC236}">
              <a16:creationId xmlns:a16="http://schemas.microsoft.com/office/drawing/2014/main" id="{00000000-0008-0000-0200-000071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92</xdr:row>
      <xdr:rowOff>0</xdr:rowOff>
    </xdr:from>
    <xdr:ext cx="47625" cy="285750"/>
    <xdr:sp macro="" textlink="">
      <xdr:nvSpPr>
        <xdr:cNvPr id="1650" name="Shape 4">
          <a:extLst>
            <a:ext uri="{FF2B5EF4-FFF2-40B4-BE49-F238E27FC236}">
              <a16:creationId xmlns:a16="http://schemas.microsoft.com/office/drawing/2014/main" id="{00000000-0008-0000-0200-000072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92</xdr:row>
      <xdr:rowOff>0</xdr:rowOff>
    </xdr:from>
    <xdr:ext cx="47625" cy="285750"/>
    <xdr:sp macro="" textlink="">
      <xdr:nvSpPr>
        <xdr:cNvPr id="1651" name="Shape 4">
          <a:extLst>
            <a:ext uri="{FF2B5EF4-FFF2-40B4-BE49-F238E27FC236}">
              <a16:creationId xmlns:a16="http://schemas.microsoft.com/office/drawing/2014/main" id="{00000000-0008-0000-0200-000073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92</xdr:row>
      <xdr:rowOff>0</xdr:rowOff>
    </xdr:from>
    <xdr:ext cx="47625" cy="285750"/>
    <xdr:sp macro="" textlink="">
      <xdr:nvSpPr>
        <xdr:cNvPr id="1652" name="Shape 4">
          <a:extLst>
            <a:ext uri="{FF2B5EF4-FFF2-40B4-BE49-F238E27FC236}">
              <a16:creationId xmlns:a16="http://schemas.microsoft.com/office/drawing/2014/main" id="{00000000-0008-0000-0200-000074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92</xdr:row>
      <xdr:rowOff>0</xdr:rowOff>
    </xdr:from>
    <xdr:ext cx="47625" cy="285750"/>
    <xdr:sp macro="" textlink="">
      <xdr:nvSpPr>
        <xdr:cNvPr id="1653" name="Shape 4">
          <a:extLst>
            <a:ext uri="{FF2B5EF4-FFF2-40B4-BE49-F238E27FC236}">
              <a16:creationId xmlns:a16="http://schemas.microsoft.com/office/drawing/2014/main" id="{00000000-0008-0000-0200-000075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92</xdr:row>
      <xdr:rowOff>0</xdr:rowOff>
    </xdr:from>
    <xdr:ext cx="47625" cy="285750"/>
    <xdr:sp macro="" textlink="">
      <xdr:nvSpPr>
        <xdr:cNvPr id="1654" name="Shape 4">
          <a:extLst>
            <a:ext uri="{FF2B5EF4-FFF2-40B4-BE49-F238E27FC236}">
              <a16:creationId xmlns:a16="http://schemas.microsoft.com/office/drawing/2014/main" id="{00000000-0008-0000-0200-000076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92</xdr:row>
      <xdr:rowOff>0</xdr:rowOff>
    </xdr:from>
    <xdr:ext cx="47625" cy="285750"/>
    <xdr:sp macro="" textlink="">
      <xdr:nvSpPr>
        <xdr:cNvPr id="1655" name="Shape 4">
          <a:extLst>
            <a:ext uri="{FF2B5EF4-FFF2-40B4-BE49-F238E27FC236}">
              <a16:creationId xmlns:a16="http://schemas.microsoft.com/office/drawing/2014/main" id="{00000000-0008-0000-0200-000077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92</xdr:row>
      <xdr:rowOff>0</xdr:rowOff>
    </xdr:from>
    <xdr:ext cx="47625" cy="285750"/>
    <xdr:sp macro="" textlink="">
      <xdr:nvSpPr>
        <xdr:cNvPr id="1656" name="Shape 4">
          <a:extLst>
            <a:ext uri="{FF2B5EF4-FFF2-40B4-BE49-F238E27FC236}">
              <a16:creationId xmlns:a16="http://schemas.microsoft.com/office/drawing/2014/main" id="{00000000-0008-0000-0200-000078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92</xdr:row>
      <xdr:rowOff>0</xdr:rowOff>
    </xdr:from>
    <xdr:ext cx="47625" cy="285750"/>
    <xdr:sp macro="" textlink="">
      <xdr:nvSpPr>
        <xdr:cNvPr id="1657" name="Shape 4">
          <a:extLst>
            <a:ext uri="{FF2B5EF4-FFF2-40B4-BE49-F238E27FC236}">
              <a16:creationId xmlns:a16="http://schemas.microsoft.com/office/drawing/2014/main" id="{00000000-0008-0000-0200-000079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92</xdr:row>
      <xdr:rowOff>0</xdr:rowOff>
    </xdr:from>
    <xdr:ext cx="47625" cy="285750"/>
    <xdr:sp macro="" textlink="">
      <xdr:nvSpPr>
        <xdr:cNvPr id="1658" name="Shape 4">
          <a:extLst>
            <a:ext uri="{FF2B5EF4-FFF2-40B4-BE49-F238E27FC236}">
              <a16:creationId xmlns:a16="http://schemas.microsoft.com/office/drawing/2014/main" id="{00000000-0008-0000-0200-00007A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92</xdr:row>
      <xdr:rowOff>0</xdr:rowOff>
    </xdr:from>
    <xdr:ext cx="47625" cy="285750"/>
    <xdr:sp macro="" textlink="">
      <xdr:nvSpPr>
        <xdr:cNvPr id="1659" name="Shape 4">
          <a:extLst>
            <a:ext uri="{FF2B5EF4-FFF2-40B4-BE49-F238E27FC236}">
              <a16:creationId xmlns:a16="http://schemas.microsoft.com/office/drawing/2014/main" id="{00000000-0008-0000-0200-00007B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92</xdr:row>
      <xdr:rowOff>0</xdr:rowOff>
    </xdr:from>
    <xdr:ext cx="47625" cy="285750"/>
    <xdr:sp macro="" textlink="">
      <xdr:nvSpPr>
        <xdr:cNvPr id="1660" name="Shape 4">
          <a:extLst>
            <a:ext uri="{FF2B5EF4-FFF2-40B4-BE49-F238E27FC236}">
              <a16:creationId xmlns:a16="http://schemas.microsoft.com/office/drawing/2014/main" id="{00000000-0008-0000-0200-00007C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92</xdr:row>
      <xdr:rowOff>0</xdr:rowOff>
    </xdr:from>
    <xdr:ext cx="47625" cy="285750"/>
    <xdr:sp macro="" textlink="">
      <xdr:nvSpPr>
        <xdr:cNvPr id="1661" name="Shape 4">
          <a:extLst>
            <a:ext uri="{FF2B5EF4-FFF2-40B4-BE49-F238E27FC236}">
              <a16:creationId xmlns:a16="http://schemas.microsoft.com/office/drawing/2014/main" id="{00000000-0008-0000-0200-00007D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92</xdr:row>
      <xdr:rowOff>0</xdr:rowOff>
    </xdr:from>
    <xdr:ext cx="47625" cy="285750"/>
    <xdr:sp macro="" textlink="">
      <xdr:nvSpPr>
        <xdr:cNvPr id="1662" name="Shape 4">
          <a:extLst>
            <a:ext uri="{FF2B5EF4-FFF2-40B4-BE49-F238E27FC236}">
              <a16:creationId xmlns:a16="http://schemas.microsoft.com/office/drawing/2014/main" id="{00000000-0008-0000-0200-00007E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92</xdr:row>
      <xdr:rowOff>0</xdr:rowOff>
    </xdr:from>
    <xdr:ext cx="47625" cy="285750"/>
    <xdr:sp macro="" textlink="">
      <xdr:nvSpPr>
        <xdr:cNvPr id="1663" name="Shape 4">
          <a:extLst>
            <a:ext uri="{FF2B5EF4-FFF2-40B4-BE49-F238E27FC236}">
              <a16:creationId xmlns:a16="http://schemas.microsoft.com/office/drawing/2014/main" id="{00000000-0008-0000-0200-00007F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92</xdr:row>
      <xdr:rowOff>0</xdr:rowOff>
    </xdr:from>
    <xdr:ext cx="47625" cy="285750"/>
    <xdr:sp macro="" textlink="">
      <xdr:nvSpPr>
        <xdr:cNvPr id="1664" name="Shape 4">
          <a:extLst>
            <a:ext uri="{FF2B5EF4-FFF2-40B4-BE49-F238E27FC236}">
              <a16:creationId xmlns:a16="http://schemas.microsoft.com/office/drawing/2014/main" id="{00000000-0008-0000-0200-000080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92</xdr:row>
      <xdr:rowOff>0</xdr:rowOff>
    </xdr:from>
    <xdr:ext cx="47625" cy="285750"/>
    <xdr:sp macro="" textlink="">
      <xdr:nvSpPr>
        <xdr:cNvPr id="1665" name="Shape 4">
          <a:extLst>
            <a:ext uri="{FF2B5EF4-FFF2-40B4-BE49-F238E27FC236}">
              <a16:creationId xmlns:a16="http://schemas.microsoft.com/office/drawing/2014/main" id="{00000000-0008-0000-0200-000081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92</xdr:row>
      <xdr:rowOff>0</xdr:rowOff>
    </xdr:from>
    <xdr:ext cx="47625" cy="285750"/>
    <xdr:sp macro="" textlink="">
      <xdr:nvSpPr>
        <xdr:cNvPr id="1666" name="Shape 4">
          <a:extLst>
            <a:ext uri="{FF2B5EF4-FFF2-40B4-BE49-F238E27FC236}">
              <a16:creationId xmlns:a16="http://schemas.microsoft.com/office/drawing/2014/main" id="{00000000-0008-0000-0200-000082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92</xdr:row>
      <xdr:rowOff>0</xdr:rowOff>
    </xdr:from>
    <xdr:ext cx="47625" cy="285750"/>
    <xdr:sp macro="" textlink="">
      <xdr:nvSpPr>
        <xdr:cNvPr id="1667" name="Shape 4">
          <a:extLst>
            <a:ext uri="{FF2B5EF4-FFF2-40B4-BE49-F238E27FC236}">
              <a16:creationId xmlns:a16="http://schemas.microsoft.com/office/drawing/2014/main" id="{00000000-0008-0000-0200-000083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92</xdr:row>
      <xdr:rowOff>0</xdr:rowOff>
    </xdr:from>
    <xdr:ext cx="47625" cy="285750"/>
    <xdr:sp macro="" textlink="">
      <xdr:nvSpPr>
        <xdr:cNvPr id="1668" name="Shape 4">
          <a:extLst>
            <a:ext uri="{FF2B5EF4-FFF2-40B4-BE49-F238E27FC236}">
              <a16:creationId xmlns:a16="http://schemas.microsoft.com/office/drawing/2014/main" id="{00000000-0008-0000-0200-000084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92</xdr:row>
      <xdr:rowOff>0</xdr:rowOff>
    </xdr:from>
    <xdr:ext cx="47625" cy="285750"/>
    <xdr:sp macro="" textlink="">
      <xdr:nvSpPr>
        <xdr:cNvPr id="1669" name="Shape 4">
          <a:extLst>
            <a:ext uri="{FF2B5EF4-FFF2-40B4-BE49-F238E27FC236}">
              <a16:creationId xmlns:a16="http://schemas.microsoft.com/office/drawing/2014/main" id="{00000000-0008-0000-0200-000085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92</xdr:row>
      <xdr:rowOff>0</xdr:rowOff>
    </xdr:from>
    <xdr:ext cx="47625" cy="285750"/>
    <xdr:sp macro="" textlink="">
      <xdr:nvSpPr>
        <xdr:cNvPr id="1670" name="Shape 4">
          <a:extLst>
            <a:ext uri="{FF2B5EF4-FFF2-40B4-BE49-F238E27FC236}">
              <a16:creationId xmlns:a16="http://schemas.microsoft.com/office/drawing/2014/main" id="{00000000-0008-0000-0200-000086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92</xdr:row>
      <xdr:rowOff>0</xdr:rowOff>
    </xdr:from>
    <xdr:ext cx="47625" cy="285750"/>
    <xdr:sp macro="" textlink="">
      <xdr:nvSpPr>
        <xdr:cNvPr id="1671" name="Shape 4">
          <a:extLst>
            <a:ext uri="{FF2B5EF4-FFF2-40B4-BE49-F238E27FC236}">
              <a16:creationId xmlns:a16="http://schemas.microsoft.com/office/drawing/2014/main" id="{00000000-0008-0000-0200-000087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92</xdr:row>
      <xdr:rowOff>0</xdr:rowOff>
    </xdr:from>
    <xdr:ext cx="47625" cy="285750"/>
    <xdr:sp macro="" textlink="">
      <xdr:nvSpPr>
        <xdr:cNvPr id="1672" name="Shape 4">
          <a:extLst>
            <a:ext uri="{FF2B5EF4-FFF2-40B4-BE49-F238E27FC236}">
              <a16:creationId xmlns:a16="http://schemas.microsoft.com/office/drawing/2014/main" id="{00000000-0008-0000-0200-000088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92</xdr:row>
      <xdr:rowOff>0</xdr:rowOff>
    </xdr:from>
    <xdr:ext cx="47625" cy="285750"/>
    <xdr:sp macro="" textlink="">
      <xdr:nvSpPr>
        <xdr:cNvPr id="1673" name="Shape 4">
          <a:extLst>
            <a:ext uri="{FF2B5EF4-FFF2-40B4-BE49-F238E27FC236}">
              <a16:creationId xmlns:a16="http://schemas.microsoft.com/office/drawing/2014/main" id="{00000000-0008-0000-0200-000089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92</xdr:row>
      <xdr:rowOff>0</xdr:rowOff>
    </xdr:from>
    <xdr:ext cx="47625" cy="285750"/>
    <xdr:sp macro="" textlink="">
      <xdr:nvSpPr>
        <xdr:cNvPr id="1674" name="Shape 4">
          <a:extLst>
            <a:ext uri="{FF2B5EF4-FFF2-40B4-BE49-F238E27FC236}">
              <a16:creationId xmlns:a16="http://schemas.microsoft.com/office/drawing/2014/main" id="{00000000-0008-0000-0200-00008A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92</xdr:row>
      <xdr:rowOff>0</xdr:rowOff>
    </xdr:from>
    <xdr:ext cx="47625" cy="285750"/>
    <xdr:sp macro="" textlink="">
      <xdr:nvSpPr>
        <xdr:cNvPr id="1675" name="Shape 4">
          <a:extLst>
            <a:ext uri="{FF2B5EF4-FFF2-40B4-BE49-F238E27FC236}">
              <a16:creationId xmlns:a16="http://schemas.microsoft.com/office/drawing/2014/main" id="{00000000-0008-0000-0200-00008B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92</xdr:row>
      <xdr:rowOff>0</xdr:rowOff>
    </xdr:from>
    <xdr:ext cx="47625" cy="285750"/>
    <xdr:sp macro="" textlink="">
      <xdr:nvSpPr>
        <xdr:cNvPr id="1676" name="Shape 4">
          <a:extLst>
            <a:ext uri="{FF2B5EF4-FFF2-40B4-BE49-F238E27FC236}">
              <a16:creationId xmlns:a16="http://schemas.microsoft.com/office/drawing/2014/main" id="{00000000-0008-0000-0200-00008C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92</xdr:row>
      <xdr:rowOff>0</xdr:rowOff>
    </xdr:from>
    <xdr:ext cx="47625" cy="285750"/>
    <xdr:sp macro="" textlink="">
      <xdr:nvSpPr>
        <xdr:cNvPr id="1677" name="Shape 4">
          <a:extLst>
            <a:ext uri="{FF2B5EF4-FFF2-40B4-BE49-F238E27FC236}">
              <a16:creationId xmlns:a16="http://schemas.microsoft.com/office/drawing/2014/main" id="{00000000-0008-0000-0200-00008D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92</xdr:row>
      <xdr:rowOff>0</xdr:rowOff>
    </xdr:from>
    <xdr:ext cx="47625" cy="285750"/>
    <xdr:sp macro="" textlink="">
      <xdr:nvSpPr>
        <xdr:cNvPr id="1678" name="Shape 4">
          <a:extLst>
            <a:ext uri="{FF2B5EF4-FFF2-40B4-BE49-F238E27FC236}">
              <a16:creationId xmlns:a16="http://schemas.microsoft.com/office/drawing/2014/main" id="{00000000-0008-0000-0200-00008E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92</xdr:row>
      <xdr:rowOff>0</xdr:rowOff>
    </xdr:from>
    <xdr:ext cx="47625" cy="285750"/>
    <xdr:sp macro="" textlink="">
      <xdr:nvSpPr>
        <xdr:cNvPr id="1679" name="Shape 4">
          <a:extLst>
            <a:ext uri="{FF2B5EF4-FFF2-40B4-BE49-F238E27FC236}">
              <a16:creationId xmlns:a16="http://schemas.microsoft.com/office/drawing/2014/main" id="{00000000-0008-0000-0200-00008F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92</xdr:row>
      <xdr:rowOff>0</xdr:rowOff>
    </xdr:from>
    <xdr:ext cx="47625" cy="285750"/>
    <xdr:sp macro="" textlink="">
      <xdr:nvSpPr>
        <xdr:cNvPr id="1680" name="Shape 4">
          <a:extLst>
            <a:ext uri="{FF2B5EF4-FFF2-40B4-BE49-F238E27FC236}">
              <a16:creationId xmlns:a16="http://schemas.microsoft.com/office/drawing/2014/main" id="{00000000-0008-0000-0200-000090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92</xdr:row>
      <xdr:rowOff>0</xdr:rowOff>
    </xdr:from>
    <xdr:ext cx="47625" cy="285750"/>
    <xdr:sp macro="" textlink="">
      <xdr:nvSpPr>
        <xdr:cNvPr id="1681" name="Shape 4">
          <a:extLst>
            <a:ext uri="{FF2B5EF4-FFF2-40B4-BE49-F238E27FC236}">
              <a16:creationId xmlns:a16="http://schemas.microsoft.com/office/drawing/2014/main" id="{00000000-0008-0000-0200-000091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92</xdr:row>
      <xdr:rowOff>0</xdr:rowOff>
    </xdr:from>
    <xdr:ext cx="47625" cy="285750"/>
    <xdr:sp macro="" textlink="">
      <xdr:nvSpPr>
        <xdr:cNvPr id="1682" name="Shape 4">
          <a:extLst>
            <a:ext uri="{FF2B5EF4-FFF2-40B4-BE49-F238E27FC236}">
              <a16:creationId xmlns:a16="http://schemas.microsoft.com/office/drawing/2014/main" id="{00000000-0008-0000-0200-000092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92</xdr:row>
      <xdr:rowOff>0</xdr:rowOff>
    </xdr:from>
    <xdr:ext cx="47625" cy="285750"/>
    <xdr:sp macro="" textlink="">
      <xdr:nvSpPr>
        <xdr:cNvPr id="1683" name="Shape 4">
          <a:extLst>
            <a:ext uri="{FF2B5EF4-FFF2-40B4-BE49-F238E27FC236}">
              <a16:creationId xmlns:a16="http://schemas.microsoft.com/office/drawing/2014/main" id="{00000000-0008-0000-0200-000093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92</xdr:row>
      <xdr:rowOff>0</xdr:rowOff>
    </xdr:from>
    <xdr:ext cx="47625" cy="285750"/>
    <xdr:sp macro="" textlink="">
      <xdr:nvSpPr>
        <xdr:cNvPr id="1684" name="Shape 4">
          <a:extLst>
            <a:ext uri="{FF2B5EF4-FFF2-40B4-BE49-F238E27FC236}">
              <a16:creationId xmlns:a16="http://schemas.microsoft.com/office/drawing/2014/main" id="{00000000-0008-0000-0200-000094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92</xdr:row>
      <xdr:rowOff>0</xdr:rowOff>
    </xdr:from>
    <xdr:ext cx="47625" cy="285750"/>
    <xdr:sp macro="" textlink="">
      <xdr:nvSpPr>
        <xdr:cNvPr id="1685" name="Shape 4">
          <a:extLst>
            <a:ext uri="{FF2B5EF4-FFF2-40B4-BE49-F238E27FC236}">
              <a16:creationId xmlns:a16="http://schemas.microsoft.com/office/drawing/2014/main" id="{00000000-0008-0000-0200-000095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92</xdr:row>
      <xdr:rowOff>0</xdr:rowOff>
    </xdr:from>
    <xdr:ext cx="47625" cy="285750"/>
    <xdr:sp macro="" textlink="">
      <xdr:nvSpPr>
        <xdr:cNvPr id="1686" name="Shape 4">
          <a:extLst>
            <a:ext uri="{FF2B5EF4-FFF2-40B4-BE49-F238E27FC236}">
              <a16:creationId xmlns:a16="http://schemas.microsoft.com/office/drawing/2014/main" id="{00000000-0008-0000-0200-000096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92</xdr:row>
      <xdr:rowOff>0</xdr:rowOff>
    </xdr:from>
    <xdr:ext cx="47625" cy="285750"/>
    <xdr:sp macro="" textlink="">
      <xdr:nvSpPr>
        <xdr:cNvPr id="1687" name="Shape 4">
          <a:extLst>
            <a:ext uri="{FF2B5EF4-FFF2-40B4-BE49-F238E27FC236}">
              <a16:creationId xmlns:a16="http://schemas.microsoft.com/office/drawing/2014/main" id="{00000000-0008-0000-0200-000097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92</xdr:row>
      <xdr:rowOff>0</xdr:rowOff>
    </xdr:from>
    <xdr:ext cx="47625" cy="285750"/>
    <xdr:sp macro="" textlink="">
      <xdr:nvSpPr>
        <xdr:cNvPr id="1688" name="Shape 4">
          <a:extLst>
            <a:ext uri="{FF2B5EF4-FFF2-40B4-BE49-F238E27FC236}">
              <a16:creationId xmlns:a16="http://schemas.microsoft.com/office/drawing/2014/main" id="{00000000-0008-0000-0200-000098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92</xdr:row>
      <xdr:rowOff>0</xdr:rowOff>
    </xdr:from>
    <xdr:ext cx="47625" cy="285750"/>
    <xdr:sp macro="" textlink="">
      <xdr:nvSpPr>
        <xdr:cNvPr id="1689" name="Shape 4">
          <a:extLst>
            <a:ext uri="{FF2B5EF4-FFF2-40B4-BE49-F238E27FC236}">
              <a16:creationId xmlns:a16="http://schemas.microsoft.com/office/drawing/2014/main" id="{00000000-0008-0000-0200-000099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92</xdr:row>
      <xdr:rowOff>0</xdr:rowOff>
    </xdr:from>
    <xdr:ext cx="47625" cy="285750"/>
    <xdr:sp macro="" textlink="">
      <xdr:nvSpPr>
        <xdr:cNvPr id="1690" name="Shape 4">
          <a:extLst>
            <a:ext uri="{FF2B5EF4-FFF2-40B4-BE49-F238E27FC236}">
              <a16:creationId xmlns:a16="http://schemas.microsoft.com/office/drawing/2014/main" id="{00000000-0008-0000-0200-00009A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92</xdr:row>
      <xdr:rowOff>0</xdr:rowOff>
    </xdr:from>
    <xdr:ext cx="47625" cy="285750"/>
    <xdr:sp macro="" textlink="">
      <xdr:nvSpPr>
        <xdr:cNvPr id="1691" name="Shape 4">
          <a:extLst>
            <a:ext uri="{FF2B5EF4-FFF2-40B4-BE49-F238E27FC236}">
              <a16:creationId xmlns:a16="http://schemas.microsoft.com/office/drawing/2014/main" id="{00000000-0008-0000-0200-00009B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92</xdr:row>
      <xdr:rowOff>0</xdr:rowOff>
    </xdr:from>
    <xdr:ext cx="47625" cy="285750"/>
    <xdr:sp macro="" textlink="">
      <xdr:nvSpPr>
        <xdr:cNvPr id="1692" name="Shape 4">
          <a:extLst>
            <a:ext uri="{FF2B5EF4-FFF2-40B4-BE49-F238E27FC236}">
              <a16:creationId xmlns:a16="http://schemas.microsoft.com/office/drawing/2014/main" id="{00000000-0008-0000-0200-00009C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92</xdr:row>
      <xdr:rowOff>0</xdr:rowOff>
    </xdr:from>
    <xdr:ext cx="47625" cy="285750"/>
    <xdr:sp macro="" textlink="">
      <xdr:nvSpPr>
        <xdr:cNvPr id="1693" name="Shape 4">
          <a:extLst>
            <a:ext uri="{FF2B5EF4-FFF2-40B4-BE49-F238E27FC236}">
              <a16:creationId xmlns:a16="http://schemas.microsoft.com/office/drawing/2014/main" id="{00000000-0008-0000-0200-00009D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92</xdr:row>
      <xdr:rowOff>0</xdr:rowOff>
    </xdr:from>
    <xdr:ext cx="47625" cy="285750"/>
    <xdr:sp macro="" textlink="">
      <xdr:nvSpPr>
        <xdr:cNvPr id="1694" name="Shape 4">
          <a:extLst>
            <a:ext uri="{FF2B5EF4-FFF2-40B4-BE49-F238E27FC236}">
              <a16:creationId xmlns:a16="http://schemas.microsoft.com/office/drawing/2014/main" id="{00000000-0008-0000-0200-00009E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114</xdr:row>
      <xdr:rowOff>0</xdr:rowOff>
    </xdr:from>
    <xdr:ext cx="47625" cy="285750"/>
    <xdr:sp macro="" textlink="">
      <xdr:nvSpPr>
        <xdr:cNvPr id="1695" name="Shape 4">
          <a:extLst>
            <a:ext uri="{FF2B5EF4-FFF2-40B4-BE49-F238E27FC236}">
              <a16:creationId xmlns:a16="http://schemas.microsoft.com/office/drawing/2014/main" id="{00000000-0008-0000-0200-00009F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114</xdr:row>
      <xdr:rowOff>0</xdr:rowOff>
    </xdr:from>
    <xdr:ext cx="47625" cy="285750"/>
    <xdr:sp macro="" textlink="">
      <xdr:nvSpPr>
        <xdr:cNvPr id="1696" name="Shape 4">
          <a:extLst>
            <a:ext uri="{FF2B5EF4-FFF2-40B4-BE49-F238E27FC236}">
              <a16:creationId xmlns:a16="http://schemas.microsoft.com/office/drawing/2014/main" id="{00000000-0008-0000-0200-0000A0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114</xdr:row>
      <xdr:rowOff>0</xdr:rowOff>
    </xdr:from>
    <xdr:ext cx="47625" cy="285750"/>
    <xdr:sp macro="" textlink="">
      <xdr:nvSpPr>
        <xdr:cNvPr id="1697" name="Shape 4">
          <a:extLst>
            <a:ext uri="{FF2B5EF4-FFF2-40B4-BE49-F238E27FC236}">
              <a16:creationId xmlns:a16="http://schemas.microsoft.com/office/drawing/2014/main" id="{00000000-0008-0000-0200-0000A1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114</xdr:row>
      <xdr:rowOff>0</xdr:rowOff>
    </xdr:from>
    <xdr:ext cx="47625" cy="285750"/>
    <xdr:sp macro="" textlink="">
      <xdr:nvSpPr>
        <xdr:cNvPr id="1698" name="Shape 4">
          <a:extLst>
            <a:ext uri="{FF2B5EF4-FFF2-40B4-BE49-F238E27FC236}">
              <a16:creationId xmlns:a16="http://schemas.microsoft.com/office/drawing/2014/main" id="{00000000-0008-0000-0200-0000A2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114</xdr:row>
      <xdr:rowOff>0</xdr:rowOff>
    </xdr:from>
    <xdr:ext cx="47625" cy="285750"/>
    <xdr:sp macro="" textlink="">
      <xdr:nvSpPr>
        <xdr:cNvPr id="1699" name="Shape 4">
          <a:extLst>
            <a:ext uri="{FF2B5EF4-FFF2-40B4-BE49-F238E27FC236}">
              <a16:creationId xmlns:a16="http://schemas.microsoft.com/office/drawing/2014/main" id="{00000000-0008-0000-0200-0000A3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114</xdr:row>
      <xdr:rowOff>0</xdr:rowOff>
    </xdr:from>
    <xdr:ext cx="47625" cy="285750"/>
    <xdr:sp macro="" textlink="">
      <xdr:nvSpPr>
        <xdr:cNvPr id="1700" name="Shape 4">
          <a:extLst>
            <a:ext uri="{FF2B5EF4-FFF2-40B4-BE49-F238E27FC236}">
              <a16:creationId xmlns:a16="http://schemas.microsoft.com/office/drawing/2014/main" id="{00000000-0008-0000-0200-0000A4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114</xdr:row>
      <xdr:rowOff>0</xdr:rowOff>
    </xdr:from>
    <xdr:ext cx="47625" cy="285750"/>
    <xdr:sp macro="" textlink="">
      <xdr:nvSpPr>
        <xdr:cNvPr id="1701" name="Shape 4">
          <a:extLst>
            <a:ext uri="{FF2B5EF4-FFF2-40B4-BE49-F238E27FC236}">
              <a16:creationId xmlns:a16="http://schemas.microsoft.com/office/drawing/2014/main" id="{00000000-0008-0000-0200-0000A5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114</xdr:row>
      <xdr:rowOff>0</xdr:rowOff>
    </xdr:from>
    <xdr:ext cx="47625" cy="285750"/>
    <xdr:sp macro="" textlink="">
      <xdr:nvSpPr>
        <xdr:cNvPr id="1702" name="Shape 4">
          <a:extLst>
            <a:ext uri="{FF2B5EF4-FFF2-40B4-BE49-F238E27FC236}">
              <a16:creationId xmlns:a16="http://schemas.microsoft.com/office/drawing/2014/main" id="{00000000-0008-0000-0200-0000A6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114</xdr:row>
      <xdr:rowOff>0</xdr:rowOff>
    </xdr:from>
    <xdr:ext cx="47625" cy="285750"/>
    <xdr:sp macro="" textlink="">
      <xdr:nvSpPr>
        <xdr:cNvPr id="1703" name="Shape 4">
          <a:extLst>
            <a:ext uri="{FF2B5EF4-FFF2-40B4-BE49-F238E27FC236}">
              <a16:creationId xmlns:a16="http://schemas.microsoft.com/office/drawing/2014/main" id="{00000000-0008-0000-0200-0000A7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114</xdr:row>
      <xdr:rowOff>0</xdr:rowOff>
    </xdr:from>
    <xdr:ext cx="47625" cy="285750"/>
    <xdr:sp macro="" textlink="">
      <xdr:nvSpPr>
        <xdr:cNvPr id="1704" name="Shape 4">
          <a:extLst>
            <a:ext uri="{FF2B5EF4-FFF2-40B4-BE49-F238E27FC236}">
              <a16:creationId xmlns:a16="http://schemas.microsoft.com/office/drawing/2014/main" id="{00000000-0008-0000-0200-0000A8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114</xdr:row>
      <xdr:rowOff>0</xdr:rowOff>
    </xdr:from>
    <xdr:ext cx="47625" cy="285750"/>
    <xdr:sp macro="" textlink="">
      <xdr:nvSpPr>
        <xdr:cNvPr id="1705" name="Shape 4">
          <a:extLst>
            <a:ext uri="{FF2B5EF4-FFF2-40B4-BE49-F238E27FC236}">
              <a16:creationId xmlns:a16="http://schemas.microsoft.com/office/drawing/2014/main" id="{00000000-0008-0000-0200-0000A9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114</xdr:row>
      <xdr:rowOff>0</xdr:rowOff>
    </xdr:from>
    <xdr:ext cx="47625" cy="285750"/>
    <xdr:sp macro="" textlink="">
      <xdr:nvSpPr>
        <xdr:cNvPr id="1706" name="Shape 4">
          <a:extLst>
            <a:ext uri="{FF2B5EF4-FFF2-40B4-BE49-F238E27FC236}">
              <a16:creationId xmlns:a16="http://schemas.microsoft.com/office/drawing/2014/main" id="{00000000-0008-0000-0200-0000AA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114</xdr:row>
      <xdr:rowOff>0</xdr:rowOff>
    </xdr:from>
    <xdr:ext cx="47625" cy="285750"/>
    <xdr:sp macro="" textlink="">
      <xdr:nvSpPr>
        <xdr:cNvPr id="1707" name="Shape 4">
          <a:extLst>
            <a:ext uri="{FF2B5EF4-FFF2-40B4-BE49-F238E27FC236}">
              <a16:creationId xmlns:a16="http://schemas.microsoft.com/office/drawing/2014/main" id="{00000000-0008-0000-0200-0000AB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114</xdr:row>
      <xdr:rowOff>0</xdr:rowOff>
    </xdr:from>
    <xdr:ext cx="47625" cy="285750"/>
    <xdr:sp macro="" textlink="">
      <xdr:nvSpPr>
        <xdr:cNvPr id="1708" name="Shape 4">
          <a:extLst>
            <a:ext uri="{FF2B5EF4-FFF2-40B4-BE49-F238E27FC236}">
              <a16:creationId xmlns:a16="http://schemas.microsoft.com/office/drawing/2014/main" id="{00000000-0008-0000-0200-0000AC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114</xdr:row>
      <xdr:rowOff>0</xdr:rowOff>
    </xdr:from>
    <xdr:ext cx="47625" cy="285750"/>
    <xdr:sp macro="" textlink="">
      <xdr:nvSpPr>
        <xdr:cNvPr id="1709" name="Shape 4">
          <a:extLst>
            <a:ext uri="{FF2B5EF4-FFF2-40B4-BE49-F238E27FC236}">
              <a16:creationId xmlns:a16="http://schemas.microsoft.com/office/drawing/2014/main" id="{00000000-0008-0000-0200-0000AD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114</xdr:row>
      <xdr:rowOff>0</xdr:rowOff>
    </xdr:from>
    <xdr:ext cx="47625" cy="285750"/>
    <xdr:sp macro="" textlink="">
      <xdr:nvSpPr>
        <xdr:cNvPr id="1710" name="Shape 4">
          <a:extLst>
            <a:ext uri="{FF2B5EF4-FFF2-40B4-BE49-F238E27FC236}">
              <a16:creationId xmlns:a16="http://schemas.microsoft.com/office/drawing/2014/main" id="{00000000-0008-0000-0200-0000AE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114</xdr:row>
      <xdr:rowOff>0</xdr:rowOff>
    </xdr:from>
    <xdr:ext cx="47625" cy="285750"/>
    <xdr:sp macro="" textlink="">
      <xdr:nvSpPr>
        <xdr:cNvPr id="1711" name="Shape 4">
          <a:extLst>
            <a:ext uri="{FF2B5EF4-FFF2-40B4-BE49-F238E27FC236}">
              <a16:creationId xmlns:a16="http://schemas.microsoft.com/office/drawing/2014/main" id="{00000000-0008-0000-0200-0000AF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114</xdr:row>
      <xdr:rowOff>0</xdr:rowOff>
    </xdr:from>
    <xdr:ext cx="47625" cy="285750"/>
    <xdr:sp macro="" textlink="">
      <xdr:nvSpPr>
        <xdr:cNvPr id="1712" name="Shape 4">
          <a:extLst>
            <a:ext uri="{FF2B5EF4-FFF2-40B4-BE49-F238E27FC236}">
              <a16:creationId xmlns:a16="http://schemas.microsoft.com/office/drawing/2014/main" id="{00000000-0008-0000-0200-0000B0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114</xdr:row>
      <xdr:rowOff>0</xdr:rowOff>
    </xdr:from>
    <xdr:ext cx="47625" cy="285750"/>
    <xdr:sp macro="" textlink="">
      <xdr:nvSpPr>
        <xdr:cNvPr id="1713" name="Shape 4">
          <a:extLst>
            <a:ext uri="{FF2B5EF4-FFF2-40B4-BE49-F238E27FC236}">
              <a16:creationId xmlns:a16="http://schemas.microsoft.com/office/drawing/2014/main" id="{00000000-0008-0000-0200-0000B1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114</xdr:row>
      <xdr:rowOff>0</xdr:rowOff>
    </xdr:from>
    <xdr:ext cx="47625" cy="285750"/>
    <xdr:sp macro="" textlink="">
      <xdr:nvSpPr>
        <xdr:cNvPr id="1714" name="Shape 4">
          <a:extLst>
            <a:ext uri="{FF2B5EF4-FFF2-40B4-BE49-F238E27FC236}">
              <a16:creationId xmlns:a16="http://schemas.microsoft.com/office/drawing/2014/main" id="{00000000-0008-0000-0200-0000B2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114</xdr:row>
      <xdr:rowOff>0</xdr:rowOff>
    </xdr:from>
    <xdr:ext cx="47625" cy="285750"/>
    <xdr:sp macro="" textlink="">
      <xdr:nvSpPr>
        <xdr:cNvPr id="1715" name="Shape 4">
          <a:extLst>
            <a:ext uri="{FF2B5EF4-FFF2-40B4-BE49-F238E27FC236}">
              <a16:creationId xmlns:a16="http://schemas.microsoft.com/office/drawing/2014/main" id="{00000000-0008-0000-0200-0000B3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114</xdr:row>
      <xdr:rowOff>0</xdr:rowOff>
    </xdr:from>
    <xdr:ext cx="47625" cy="285750"/>
    <xdr:sp macro="" textlink="">
      <xdr:nvSpPr>
        <xdr:cNvPr id="1716" name="Shape 4">
          <a:extLst>
            <a:ext uri="{FF2B5EF4-FFF2-40B4-BE49-F238E27FC236}">
              <a16:creationId xmlns:a16="http://schemas.microsoft.com/office/drawing/2014/main" id="{00000000-0008-0000-0200-0000B4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114</xdr:row>
      <xdr:rowOff>0</xdr:rowOff>
    </xdr:from>
    <xdr:ext cx="47625" cy="285750"/>
    <xdr:sp macro="" textlink="">
      <xdr:nvSpPr>
        <xdr:cNvPr id="1717" name="Shape 4">
          <a:extLst>
            <a:ext uri="{FF2B5EF4-FFF2-40B4-BE49-F238E27FC236}">
              <a16:creationId xmlns:a16="http://schemas.microsoft.com/office/drawing/2014/main" id="{00000000-0008-0000-0200-0000B5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114</xdr:row>
      <xdr:rowOff>0</xdr:rowOff>
    </xdr:from>
    <xdr:ext cx="47625" cy="285750"/>
    <xdr:sp macro="" textlink="">
      <xdr:nvSpPr>
        <xdr:cNvPr id="1718" name="Shape 4">
          <a:extLst>
            <a:ext uri="{FF2B5EF4-FFF2-40B4-BE49-F238E27FC236}">
              <a16:creationId xmlns:a16="http://schemas.microsoft.com/office/drawing/2014/main" id="{00000000-0008-0000-0200-0000B6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114</xdr:row>
      <xdr:rowOff>0</xdr:rowOff>
    </xdr:from>
    <xdr:ext cx="47625" cy="285750"/>
    <xdr:sp macro="" textlink="">
      <xdr:nvSpPr>
        <xdr:cNvPr id="1719" name="Shape 4">
          <a:extLst>
            <a:ext uri="{FF2B5EF4-FFF2-40B4-BE49-F238E27FC236}">
              <a16:creationId xmlns:a16="http://schemas.microsoft.com/office/drawing/2014/main" id="{00000000-0008-0000-0200-0000B7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114</xdr:row>
      <xdr:rowOff>0</xdr:rowOff>
    </xdr:from>
    <xdr:ext cx="47625" cy="285750"/>
    <xdr:sp macro="" textlink="">
      <xdr:nvSpPr>
        <xdr:cNvPr id="1720" name="Shape 4">
          <a:extLst>
            <a:ext uri="{FF2B5EF4-FFF2-40B4-BE49-F238E27FC236}">
              <a16:creationId xmlns:a16="http://schemas.microsoft.com/office/drawing/2014/main" id="{00000000-0008-0000-0200-0000B8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114</xdr:row>
      <xdr:rowOff>0</xdr:rowOff>
    </xdr:from>
    <xdr:ext cx="47625" cy="285750"/>
    <xdr:sp macro="" textlink="">
      <xdr:nvSpPr>
        <xdr:cNvPr id="1721" name="Shape 4">
          <a:extLst>
            <a:ext uri="{FF2B5EF4-FFF2-40B4-BE49-F238E27FC236}">
              <a16:creationId xmlns:a16="http://schemas.microsoft.com/office/drawing/2014/main" id="{00000000-0008-0000-0200-0000B9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114</xdr:row>
      <xdr:rowOff>0</xdr:rowOff>
    </xdr:from>
    <xdr:ext cx="47625" cy="285750"/>
    <xdr:sp macro="" textlink="">
      <xdr:nvSpPr>
        <xdr:cNvPr id="1722" name="Shape 4">
          <a:extLst>
            <a:ext uri="{FF2B5EF4-FFF2-40B4-BE49-F238E27FC236}">
              <a16:creationId xmlns:a16="http://schemas.microsoft.com/office/drawing/2014/main" id="{00000000-0008-0000-0200-0000BA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114</xdr:row>
      <xdr:rowOff>0</xdr:rowOff>
    </xdr:from>
    <xdr:ext cx="47625" cy="285750"/>
    <xdr:sp macro="" textlink="">
      <xdr:nvSpPr>
        <xdr:cNvPr id="1723" name="Shape 4">
          <a:extLst>
            <a:ext uri="{FF2B5EF4-FFF2-40B4-BE49-F238E27FC236}">
              <a16:creationId xmlns:a16="http://schemas.microsoft.com/office/drawing/2014/main" id="{00000000-0008-0000-0200-0000BB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114</xdr:row>
      <xdr:rowOff>0</xdr:rowOff>
    </xdr:from>
    <xdr:ext cx="47625" cy="285750"/>
    <xdr:sp macro="" textlink="">
      <xdr:nvSpPr>
        <xdr:cNvPr id="1724" name="Shape 4">
          <a:extLst>
            <a:ext uri="{FF2B5EF4-FFF2-40B4-BE49-F238E27FC236}">
              <a16:creationId xmlns:a16="http://schemas.microsoft.com/office/drawing/2014/main" id="{00000000-0008-0000-0200-0000BC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114</xdr:row>
      <xdr:rowOff>0</xdr:rowOff>
    </xdr:from>
    <xdr:ext cx="47625" cy="285750"/>
    <xdr:sp macro="" textlink="">
      <xdr:nvSpPr>
        <xdr:cNvPr id="1725" name="Shape 4">
          <a:extLst>
            <a:ext uri="{FF2B5EF4-FFF2-40B4-BE49-F238E27FC236}">
              <a16:creationId xmlns:a16="http://schemas.microsoft.com/office/drawing/2014/main" id="{00000000-0008-0000-0200-0000BD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114</xdr:row>
      <xdr:rowOff>0</xdr:rowOff>
    </xdr:from>
    <xdr:ext cx="47625" cy="285750"/>
    <xdr:sp macro="" textlink="">
      <xdr:nvSpPr>
        <xdr:cNvPr id="1726" name="Shape 4">
          <a:extLst>
            <a:ext uri="{FF2B5EF4-FFF2-40B4-BE49-F238E27FC236}">
              <a16:creationId xmlns:a16="http://schemas.microsoft.com/office/drawing/2014/main" id="{00000000-0008-0000-0200-0000BE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114</xdr:row>
      <xdr:rowOff>0</xdr:rowOff>
    </xdr:from>
    <xdr:ext cx="47625" cy="285750"/>
    <xdr:sp macro="" textlink="">
      <xdr:nvSpPr>
        <xdr:cNvPr id="1727" name="Shape 4">
          <a:extLst>
            <a:ext uri="{FF2B5EF4-FFF2-40B4-BE49-F238E27FC236}">
              <a16:creationId xmlns:a16="http://schemas.microsoft.com/office/drawing/2014/main" id="{00000000-0008-0000-0200-0000BF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114</xdr:row>
      <xdr:rowOff>0</xdr:rowOff>
    </xdr:from>
    <xdr:ext cx="47625" cy="285750"/>
    <xdr:sp macro="" textlink="">
      <xdr:nvSpPr>
        <xdr:cNvPr id="1728" name="Shape 4">
          <a:extLst>
            <a:ext uri="{FF2B5EF4-FFF2-40B4-BE49-F238E27FC236}">
              <a16:creationId xmlns:a16="http://schemas.microsoft.com/office/drawing/2014/main" id="{00000000-0008-0000-0200-0000C0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114</xdr:row>
      <xdr:rowOff>0</xdr:rowOff>
    </xdr:from>
    <xdr:ext cx="47625" cy="285750"/>
    <xdr:sp macro="" textlink="">
      <xdr:nvSpPr>
        <xdr:cNvPr id="1729" name="Shape 4">
          <a:extLst>
            <a:ext uri="{FF2B5EF4-FFF2-40B4-BE49-F238E27FC236}">
              <a16:creationId xmlns:a16="http://schemas.microsoft.com/office/drawing/2014/main" id="{00000000-0008-0000-0200-0000C1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114</xdr:row>
      <xdr:rowOff>0</xdr:rowOff>
    </xdr:from>
    <xdr:ext cx="47625" cy="285750"/>
    <xdr:sp macro="" textlink="">
      <xdr:nvSpPr>
        <xdr:cNvPr id="1730" name="Shape 4">
          <a:extLst>
            <a:ext uri="{FF2B5EF4-FFF2-40B4-BE49-F238E27FC236}">
              <a16:creationId xmlns:a16="http://schemas.microsoft.com/office/drawing/2014/main" id="{00000000-0008-0000-0200-0000C2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114</xdr:row>
      <xdr:rowOff>0</xdr:rowOff>
    </xdr:from>
    <xdr:ext cx="47625" cy="285750"/>
    <xdr:sp macro="" textlink="">
      <xdr:nvSpPr>
        <xdr:cNvPr id="1731" name="Shape 4">
          <a:extLst>
            <a:ext uri="{FF2B5EF4-FFF2-40B4-BE49-F238E27FC236}">
              <a16:creationId xmlns:a16="http://schemas.microsoft.com/office/drawing/2014/main" id="{00000000-0008-0000-0200-0000C3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114</xdr:row>
      <xdr:rowOff>0</xdr:rowOff>
    </xdr:from>
    <xdr:ext cx="47625" cy="285750"/>
    <xdr:sp macro="" textlink="">
      <xdr:nvSpPr>
        <xdr:cNvPr id="1732" name="Shape 4">
          <a:extLst>
            <a:ext uri="{FF2B5EF4-FFF2-40B4-BE49-F238E27FC236}">
              <a16:creationId xmlns:a16="http://schemas.microsoft.com/office/drawing/2014/main" id="{00000000-0008-0000-0200-0000C4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114</xdr:row>
      <xdr:rowOff>0</xdr:rowOff>
    </xdr:from>
    <xdr:ext cx="47625" cy="285750"/>
    <xdr:sp macro="" textlink="">
      <xdr:nvSpPr>
        <xdr:cNvPr id="1733" name="Shape 4">
          <a:extLst>
            <a:ext uri="{FF2B5EF4-FFF2-40B4-BE49-F238E27FC236}">
              <a16:creationId xmlns:a16="http://schemas.microsoft.com/office/drawing/2014/main" id="{00000000-0008-0000-0200-0000C5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114</xdr:row>
      <xdr:rowOff>0</xdr:rowOff>
    </xdr:from>
    <xdr:ext cx="47625" cy="285750"/>
    <xdr:sp macro="" textlink="">
      <xdr:nvSpPr>
        <xdr:cNvPr id="1734" name="Shape 4">
          <a:extLst>
            <a:ext uri="{FF2B5EF4-FFF2-40B4-BE49-F238E27FC236}">
              <a16:creationId xmlns:a16="http://schemas.microsoft.com/office/drawing/2014/main" id="{00000000-0008-0000-0200-0000C6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114</xdr:row>
      <xdr:rowOff>0</xdr:rowOff>
    </xdr:from>
    <xdr:ext cx="47625" cy="285750"/>
    <xdr:sp macro="" textlink="">
      <xdr:nvSpPr>
        <xdr:cNvPr id="1735" name="Shape 4">
          <a:extLst>
            <a:ext uri="{FF2B5EF4-FFF2-40B4-BE49-F238E27FC236}">
              <a16:creationId xmlns:a16="http://schemas.microsoft.com/office/drawing/2014/main" id="{00000000-0008-0000-0200-0000C7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114</xdr:row>
      <xdr:rowOff>0</xdr:rowOff>
    </xdr:from>
    <xdr:ext cx="47625" cy="285750"/>
    <xdr:sp macro="" textlink="">
      <xdr:nvSpPr>
        <xdr:cNvPr id="1736" name="Shape 4">
          <a:extLst>
            <a:ext uri="{FF2B5EF4-FFF2-40B4-BE49-F238E27FC236}">
              <a16:creationId xmlns:a16="http://schemas.microsoft.com/office/drawing/2014/main" id="{00000000-0008-0000-0200-0000C8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114</xdr:row>
      <xdr:rowOff>0</xdr:rowOff>
    </xdr:from>
    <xdr:ext cx="47625" cy="285750"/>
    <xdr:sp macro="" textlink="">
      <xdr:nvSpPr>
        <xdr:cNvPr id="1737" name="Shape 4">
          <a:extLst>
            <a:ext uri="{FF2B5EF4-FFF2-40B4-BE49-F238E27FC236}">
              <a16:creationId xmlns:a16="http://schemas.microsoft.com/office/drawing/2014/main" id="{00000000-0008-0000-0200-0000C9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114</xdr:row>
      <xdr:rowOff>0</xdr:rowOff>
    </xdr:from>
    <xdr:ext cx="47625" cy="285750"/>
    <xdr:sp macro="" textlink="">
      <xdr:nvSpPr>
        <xdr:cNvPr id="1738" name="Shape 4">
          <a:extLst>
            <a:ext uri="{FF2B5EF4-FFF2-40B4-BE49-F238E27FC236}">
              <a16:creationId xmlns:a16="http://schemas.microsoft.com/office/drawing/2014/main" id="{00000000-0008-0000-0200-0000CA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114</xdr:row>
      <xdr:rowOff>0</xdr:rowOff>
    </xdr:from>
    <xdr:ext cx="47625" cy="285750"/>
    <xdr:sp macro="" textlink="">
      <xdr:nvSpPr>
        <xdr:cNvPr id="1739" name="Shape 4">
          <a:extLst>
            <a:ext uri="{FF2B5EF4-FFF2-40B4-BE49-F238E27FC236}">
              <a16:creationId xmlns:a16="http://schemas.microsoft.com/office/drawing/2014/main" id="{00000000-0008-0000-0200-0000CB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114</xdr:row>
      <xdr:rowOff>0</xdr:rowOff>
    </xdr:from>
    <xdr:ext cx="47625" cy="285750"/>
    <xdr:sp macro="" textlink="">
      <xdr:nvSpPr>
        <xdr:cNvPr id="1740" name="Shape 4">
          <a:extLst>
            <a:ext uri="{FF2B5EF4-FFF2-40B4-BE49-F238E27FC236}">
              <a16:creationId xmlns:a16="http://schemas.microsoft.com/office/drawing/2014/main" id="{00000000-0008-0000-0200-0000CC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114</xdr:row>
      <xdr:rowOff>0</xdr:rowOff>
    </xdr:from>
    <xdr:ext cx="47625" cy="285750"/>
    <xdr:sp macro="" textlink="">
      <xdr:nvSpPr>
        <xdr:cNvPr id="1741" name="Shape 4">
          <a:extLst>
            <a:ext uri="{FF2B5EF4-FFF2-40B4-BE49-F238E27FC236}">
              <a16:creationId xmlns:a16="http://schemas.microsoft.com/office/drawing/2014/main" id="{00000000-0008-0000-0200-0000CD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114</xdr:row>
      <xdr:rowOff>0</xdr:rowOff>
    </xdr:from>
    <xdr:ext cx="47625" cy="285750"/>
    <xdr:sp macro="" textlink="">
      <xdr:nvSpPr>
        <xdr:cNvPr id="1742" name="Shape 4">
          <a:extLst>
            <a:ext uri="{FF2B5EF4-FFF2-40B4-BE49-F238E27FC236}">
              <a16:creationId xmlns:a16="http://schemas.microsoft.com/office/drawing/2014/main" id="{00000000-0008-0000-0200-0000CE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114</xdr:row>
      <xdr:rowOff>0</xdr:rowOff>
    </xdr:from>
    <xdr:ext cx="47625" cy="285750"/>
    <xdr:sp macro="" textlink="">
      <xdr:nvSpPr>
        <xdr:cNvPr id="1743" name="Shape 4">
          <a:extLst>
            <a:ext uri="{FF2B5EF4-FFF2-40B4-BE49-F238E27FC236}">
              <a16:creationId xmlns:a16="http://schemas.microsoft.com/office/drawing/2014/main" id="{00000000-0008-0000-0200-0000CF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114</xdr:row>
      <xdr:rowOff>0</xdr:rowOff>
    </xdr:from>
    <xdr:ext cx="47625" cy="285750"/>
    <xdr:sp macro="" textlink="">
      <xdr:nvSpPr>
        <xdr:cNvPr id="1744" name="Shape 4">
          <a:extLst>
            <a:ext uri="{FF2B5EF4-FFF2-40B4-BE49-F238E27FC236}">
              <a16:creationId xmlns:a16="http://schemas.microsoft.com/office/drawing/2014/main" id="{00000000-0008-0000-0200-0000D0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114</xdr:row>
      <xdr:rowOff>0</xdr:rowOff>
    </xdr:from>
    <xdr:ext cx="47625" cy="285750"/>
    <xdr:sp macro="" textlink="">
      <xdr:nvSpPr>
        <xdr:cNvPr id="1745" name="Shape 4">
          <a:extLst>
            <a:ext uri="{FF2B5EF4-FFF2-40B4-BE49-F238E27FC236}">
              <a16:creationId xmlns:a16="http://schemas.microsoft.com/office/drawing/2014/main" id="{00000000-0008-0000-0200-0000D1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114</xdr:row>
      <xdr:rowOff>0</xdr:rowOff>
    </xdr:from>
    <xdr:ext cx="47625" cy="285750"/>
    <xdr:sp macro="" textlink="">
      <xdr:nvSpPr>
        <xdr:cNvPr id="1746" name="Shape 4">
          <a:extLst>
            <a:ext uri="{FF2B5EF4-FFF2-40B4-BE49-F238E27FC236}">
              <a16:creationId xmlns:a16="http://schemas.microsoft.com/office/drawing/2014/main" id="{00000000-0008-0000-0200-0000D2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114</xdr:row>
      <xdr:rowOff>0</xdr:rowOff>
    </xdr:from>
    <xdr:ext cx="47625" cy="285750"/>
    <xdr:sp macro="" textlink="">
      <xdr:nvSpPr>
        <xdr:cNvPr id="1747" name="Shape 4">
          <a:extLst>
            <a:ext uri="{FF2B5EF4-FFF2-40B4-BE49-F238E27FC236}">
              <a16:creationId xmlns:a16="http://schemas.microsoft.com/office/drawing/2014/main" id="{00000000-0008-0000-0200-0000D3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114</xdr:row>
      <xdr:rowOff>0</xdr:rowOff>
    </xdr:from>
    <xdr:ext cx="47625" cy="285750"/>
    <xdr:sp macro="" textlink="">
      <xdr:nvSpPr>
        <xdr:cNvPr id="1748" name="Shape 4">
          <a:extLst>
            <a:ext uri="{FF2B5EF4-FFF2-40B4-BE49-F238E27FC236}">
              <a16:creationId xmlns:a16="http://schemas.microsoft.com/office/drawing/2014/main" id="{00000000-0008-0000-0200-0000D4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114</xdr:row>
      <xdr:rowOff>0</xdr:rowOff>
    </xdr:from>
    <xdr:ext cx="47625" cy="285750"/>
    <xdr:sp macro="" textlink="">
      <xdr:nvSpPr>
        <xdr:cNvPr id="1749" name="Shape 4">
          <a:extLst>
            <a:ext uri="{FF2B5EF4-FFF2-40B4-BE49-F238E27FC236}">
              <a16:creationId xmlns:a16="http://schemas.microsoft.com/office/drawing/2014/main" id="{00000000-0008-0000-0200-0000D5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114</xdr:row>
      <xdr:rowOff>0</xdr:rowOff>
    </xdr:from>
    <xdr:ext cx="47625" cy="285750"/>
    <xdr:sp macro="" textlink="">
      <xdr:nvSpPr>
        <xdr:cNvPr id="1750" name="Shape 4">
          <a:extLst>
            <a:ext uri="{FF2B5EF4-FFF2-40B4-BE49-F238E27FC236}">
              <a16:creationId xmlns:a16="http://schemas.microsoft.com/office/drawing/2014/main" id="{00000000-0008-0000-0200-0000D6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114</xdr:row>
      <xdr:rowOff>0</xdr:rowOff>
    </xdr:from>
    <xdr:ext cx="47625" cy="285750"/>
    <xdr:sp macro="" textlink="">
      <xdr:nvSpPr>
        <xdr:cNvPr id="1751" name="Shape 4">
          <a:extLst>
            <a:ext uri="{FF2B5EF4-FFF2-40B4-BE49-F238E27FC236}">
              <a16:creationId xmlns:a16="http://schemas.microsoft.com/office/drawing/2014/main" id="{00000000-0008-0000-0200-0000D7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114</xdr:row>
      <xdr:rowOff>0</xdr:rowOff>
    </xdr:from>
    <xdr:ext cx="47625" cy="285750"/>
    <xdr:sp macro="" textlink="">
      <xdr:nvSpPr>
        <xdr:cNvPr id="1752" name="Shape 4">
          <a:extLst>
            <a:ext uri="{FF2B5EF4-FFF2-40B4-BE49-F238E27FC236}">
              <a16:creationId xmlns:a16="http://schemas.microsoft.com/office/drawing/2014/main" id="{00000000-0008-0000-0200-0000D8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114</xdr:row>
      <xdr:rowOff>0</xdr:rowOff>
    </xdr:from>
    <xdr:ext cx="47625" cy="285750"/>
    <xdr:sp macro="" textlink="">
      <xdr:nvSpPr>
        <xdr:cNvPr id="1753" name="Shape 4">
          <a:extLst>
            <a:ext uri="{FF2B5EF4-FFF2-40B4-BE49-F238E27FC236}">
              <a16:creationId xmlns:a16="http://schemas.microsoft.com/office/drawing/2014/main" id="{00000000-0008-0000-0200-0000D9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114</xdr:row>
      <xdr:rowOff>0</xdr:rowOff>
    </xdr:from>
    <xdr:ext cx="47625" cy="285750"/>
    <xdr:sp macro="" textlink="">
      <xdr:nvSpPr>
        <xdr:cNvPr id="1754" name="Shape 4">
          <a:extLst>
            <a:ext uri="{FF2B5EF4-FFF2-40B4-BE49-F238E27FC236}">
              <a16:creationId xmlns:a16="http://schemas.microsoft.com/office/drawing/2014/main" id="{00000000-0008-0000-0200-0000DA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114</xdr:row>
      <xdr:rowOff>0</xdr:rowOff>
    </xdr:from>
    <xdr:ext cx="47625" cy="285750"/>
    <xdr:sp macro="" textlink="">
      <xdr:nvSpPr>
        <xdr:cNvPr id="1755" name="Shape 4">
          <a:extLst>
            <a:ext uri="{FF2B5EF4-FFF2-40B4-BE49-F238E27FC236}">
              <a16:creationId xmlns:a16="http://schemas.microsoft.com/office/drawing/2014/main" id="{00000000-0008-0000-0200-0000DB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114</xdr:row>
      <xdr:rowOff>0</xdr:rowOff>
    </xdr:from>
    <xdr:ext cx="47625" cy="285750"/>
    <xdr:sp macro="" textlink="">
      <xdr:nvSpPr>
        <xdr:cNvPr id="1756" name="Shape 4">
          <a:extLst>
            <a:ext uri="{FF2B5EF4-FFF2-40B4-BE49-F238E27FC236}">
              <a16:creationId xmlns:a16="http://schemas.microsoft.com/office/drawing/2014/main" id="{00000000-0008-0000-0200-0000DC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114</xdr:row>
      <xdr:rowOff>0</xdr:rowOff>
    </xdr:from>
    <xdr:ext cx="47625" cy="285750"/>
    <xdr:sp macro="" textlink="">
      <xdr:nvSpPr>
        <xdr:cNvPr id="1757" name="Shape 4">
          <a:extLst>
            <a:ext uri="{FF2B5EF4-FFF2-40B4-BE49-F238E27FC236}">
              <a16:creationId xmlns:a16="http://schemas.microsoft.com/office/drawing/2014/main" id="{00000000-0008-0000-0200-0000DD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114</xdr:row>
      <xdr:rowOff>0</xdr:rowOff>
    </xdr:from>
    <xdr:ext cx="47625" cy="285750"/>
    <xdr:sp macro="" textlink="">
      <xdr:nvSpPr>
        <xdr:cNvPr id="1758" name="Shape 4">
          <a:extLst>
            <a:ext uri="{FF2B5EF4-FFF2-40B4-BE49-F238E27FC236}">
              <a16:creationId xmlns:a16="http://schemas.microsoft.com/office/drawing/2014/main" id="{00000000-0008-0000-0200-0000DE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136</xdr:row>
      <xdr:rowOff>0</xdr:rowOff>
    </xdr:from>
    <xdr:ext cx="47625" cy="285750"/>
    <xdr:sp macro="" textlink="">
      <xdr:nvSpPr>
        <xdr:cNvPr id="1759" name="Shape 4">
          <a:extLst>
            <a:ext uri="{FF2B5EF4-FFF2-40B4-BE49-F238E27FC236}">
              <a16:creationId xmlns:a16="http://schemas.microsoft.com/office/drawing/2014/main" id="{00000000-0008-0000-0200-0000DF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136</xdr:row>
      <xdr:rowOff>0</xdr:rowOff>
    </xdr:from>
    <xdr:ext cx="47625" cy="285750"/>
    <xdr:sp macro="" textlink="">
      <xdr:nvSpPr>
        <xdr:cNvPr id="1760" name="Shape 4">
          <a:extLst>
            <a:ext uri="{FF2B5EF4-FFF2-40B4-BE49-F238E27FC236}">
              <a16:creationId xmlns:a16="http://schemas.microsoft.com/office/drawing/2014/main" id="{00000000-0008-0000-0200-0000E0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136</xdr:row>
      <xdr:rowOff>0</xdr:rowOff>
    </xdr:from>
    <xdr:ext cx="47625" cy="285750"/>
    <xdr:sp macro="" textlink="">
      <xdr:nvSpPr>
        <xdr:cNvPr id="1761" name="Shape 4">
          <a:extLst>
            <a:ext uri="{FF2B5EF4-FFF2-40B4-BE49-F238E27FC236}">
              <a16:creationId xmlns:a16="http://schemas.microsoft.com/office/drawing/2014/main" id="{00000000-0008-0000-0200-0000E1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136</xdr:row>
      <xdr:rowOff>0</xdr:rowOff>
    </xdr:from>
    <xdr:ext cx="47625" cy="285750"/>
    <xdr:sp macro="" textlink="">
      <xdr:nvSpPr>
        <xdr:cNvPr id="1762" name="Shape 4">
          <a:extLst>
            <a:ext uri="{FF2B5EF4-FFF2-40B4-BE49-F238E27FC236}">
              <a16:creationId xmlns:a16="http://schemas.microsoft.com/office/drawing/2014/main" id="{00000000-0008-0000-0200-0000E2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136</xdr:row>
      <xdr:rowOff>0</xdr:rowOff>
    </xdr:from>
    <xdr:ext cx="47625" cy="285750"/>
    <xdr:sp macro="" textlink="">
      <xdr:nvSpPr>
        <xdr:cNvPr id="1763" name="Shape 4">
          <a:extLst>
            <a:ext uri="{FF2B5EF4-FFF2-40B4-BE49-F238E27FC236}">
              <a16:creationId xmlns:a16="http://schemas.microsoft.com/office/drawing/2014/main" id="{00000000-0008-0000-0200-0000E3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136</xdr:row>
      <xdr:rowOff>0</xdr:rowOff>
    </xdr:from>
    <xdr:ext cx="47625" cy="285750"/>
    <xdr:sp macro="" textlink="">
      <xdr:nvSpPr>
        <xdr:cNvPr id="1764" name="Shape 4">
          <a:extLst>
            <a:ext uri="{FF2B5EF4-FFF2-40B4-BE49-F238E27FC236}">
              <a16:creationId xmlns:a16="http://schemas.microsoft.com/office/drawing/2014/main" id="{00000000-0008-0000-0200-0000E4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136</xdr:row>
      <xdr:rowOff>0</xdr:rowOff>
    </xdr:from>
    <xdr:ext cx="47625" cy="285750"/>
    <xdr:sp macro="" textlink="">
      <xdr:nvSpPr>
        <xdr:cNvPr id="1765" name="Shape 4">
          <a:extLst>
            <a:ext uri="{FF2B5EF4-FFF2-40B4-BE49-F238E27FC236}">
              <a16:creationId xmlns:a16="http://schemas.microsoft.com/office/drawing/2014/main" id="{00000000-0008-0000-0200-0000E5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136</xdr:row>
      <xdr:rowOff>0</xdr:rowOff>
    </xdr:from>
    <xdr:ext cx="47625" cy="285750"/>
    <xdr:sp macro="" textlink="">
      <xdr:nvSpPr>
        <xdr:cNvPr id="1766" name="Shape 4">
          <a:extLst>
            <a:ext uri="{FF2B5EF4-FFF2-40B4-BE49-F238E27FC236}">
              <a16:creationId xmlns:a16="http://schemas.microsoft.com/office/drawing/2014/main" id="{00000000-0008-0000-0200-0000E6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136</xdr:row>
      <xdr:rowOff>0</xdr:rowOff>
    </xdr:from>
    <xdr:ext cx="47625" cy="285750"/>
    <xdr:sp macro="" textlink="">
      <xdr:nvSpPr>
        <xdr:cNvPr id="1767" name="Shape 4">
          <a:extLst>
            <a:ext uri="{FF2B5EF4-FFF2-40B4-BE49-F238E27FC236}">
              <a16:creationId xmlns:a16="http://schemas.microsoft.com/office/drawing/2014/main" id="{00000000-0008-0000-0200-0000E7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136</xdr:row>
      <xdr:rowOff>0</xdr:rowOff>
    </xdr:from>
    <xdr:ext cx="47625" cy="285750"/>
    <xdr:sp macro="" textlink="">
      <xdr:nvSpPr>
        <xdr:cNvPr id="1768" name="Shape 4">
          <a:extLst>
            <a:ext uri="{FF2B5EF4-FFF2-40B4-BE49-F238E27FC236}">
              <a16:creationId xmlns:a16="http://schemas.microsoft.com/office/drawing/2014/main" id="{00000000-0008-0000-0200-0000E8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136</xdr:row>
      <xdr:rowOff>0</xdr:rowOff>
    </xdr:from>
    <xdr:ext cx="47625" cy="285750"/>
    <xdr:sp macro="" textlink="">
      <xdr:nvSpPr>
        <xdr:cNvPr id="1769" name="Shape 4">
          <a:extLst>
            <a:ext uri="{FF2B5EF4-FFF2-40B4-BE49-F238E27FC236}">
              <a16:creationId xmlns:a16="http://schemas.microsoft.com/office/drawing/2014/main" id="{00000000-0008-0000-0200-0000E9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136</xdr:row>
      <xdr:rowOff>0</xdr:rowOff>
    </xdr:from>
    <xdr:ext cx="47625" cy="285750"/>
    <xdr:sp macro="" textlink="">
      <xdr:nvSpPr>
        <xdr:cNvPr id="1770" name="Shape 4">
          <a:extLst>
            <a:ext uri="{FF2B5EF4-FFF2-40B4-BE49-F238E27FC236}">
              <a16:creationId xmlns:a16="http://schemas.microsoft.com/office/drawing/2014/main" id="{00000000-0008-0000-0200-0000EA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136</xdr:row>
      <xdr:rowOff>0</xdr:rowOff>
    </xdr:from>
    <xdr:ext cx="47625" cy="285750"/>
    <xdr:sp macro="" textlink="">
      <xdr:nvSpPr>
        <xdr:cNvPr id="1771" name="Shape 4">
          <a:extLst>
            <a:ext uri="{FF2B5EF4-FFF2-40B4-BE49-F238E27FC236}">
              <a16:creationId xmlns:a16="http://schemas.microsoft.com/office/drawing/2014/main" id="{00000000-0008-0000-0200-0000EB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136</xdr:row>
      <xdr:rowOff>0</xdr:rowOff>
    </xdr:from>
    <xdr:ext cx="47625" cy="285750"/>
    <xdr:sp macro="" textlink="">
      <xdr:nvSpPr>
        <xdr:cNvPr id="1772" name="Shape 4">
          <a:extLst>
            <a:ext uri="{FF2B5EF4-FFF2-40B4-BE49-F238E27FC236}">
              <a16:creationId xmlns:a16="http://schemas.microsoft.com/office/drawing/2014/main" id="{00000000-0008-0000-0200-0000EC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136</xdr:row>
      <xdr:rowOff>0</xdr:rowOff>
    </xdr:from>
    <xdr:ext cx="47625" cy="285750"/>
    <xdr:sp macro="" textlink="">
      <xdr:nvSpPr>
        <xdr:cNvPr id="1773" name="Shape 4">
          <a:extLst>
            <a:ext uri="{FF2B5EF4-FFF2-40B4-BE49-F238E27FC236}">
              <a16:creationId xmlns:a16="http://schemas.microsoft.com/office/drawing/2014/main" id="{00000000-0008-0000-0200-0000ED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136</xdr:row>
      <xdr:rowOff>0</xdr:rowOff>
    </xdr:from>
    <xdr:ext cx="47625" cy="285750"/>
    <xdr:sp macro="" textlink="">
      <xdr:nvSpPr>
        <xdr:cNvPr id="1774" name="Shape 4">
          <a:extLst>
            <a:ext uri="{FF2B5EF4-FFF2-40B4-BE49-F238E27FC236}">
              <a16:creationId xmlns:a16="http://schemas.microsoft.com/office/drawing/2014/main" id="{00000000-0008-0000-0200-0000EE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136</xdr:row>
      <xdr:rowOff>0</xdr:rowOff>
    </xdr:from>
    <xdr:ext cx="47625" cy="285750"/>
    <xdr:sp macro="" textlink="">
      <xdr:nvSpPr>
        <xdr:cNvPr id="1775" name="Shape 4">
          <a:extLst>
            <a:ext uri="{FF2B5EF4-FFF2-40B4-BE49-F238E27FC236}">
              <a16:creationId xmlns:a16="http://schemas.microsoft.com/office/drawing/2014/main" id="{00000000-0008-0000-0200-0000EF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136</xdr:row>
      <xdr:rowOff>0</xdr:rowOff>
    </xdr:from>
    <xdr:ext cx="47625" cy="285750"/>
    <xdr:sp macro="" textlink="">
      <xdr:nvSpPr>
        <xdr:cNvPr id="1776" name="Shape 4">
          <a:extLst>
            <a:ext uri="{FF2B5EF4-FFF2-40B4-BE49-F238E27FC236}">
              <a16:creationId xmlns:a16="http://schemas.microsoft.com/office/drawing/2014/main" id="{00000000-0008-0000-0200-0000F0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136</xdr:row>
      <xdr:rowOff>0</xdr:rowOff>
    </xdr:from>
    <xdr:ext cx="47625" cy="285750"/>
    <xdr:sp macro="" textlink="">
      <xdr:nvSpPr>
        <xdr:cNvPr id="1777" name="Shape 4">
          <a:extLst>
            <a:ext uri="{FF2B5EF4-FFF2-40B4-BE49-F238E27FC236}">
              <a16:creationId xmlns:a16="http://schemas.microsoft.com/office/drawing/2014/main" id="{00000000-0008-0000-0200-0000F1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136</xdr:row>
      <xdr:rowOff>0</xdr:rowOff>
    </xdr:from>
    <xdr:ext cx="47625" cy="285750"/>
    <xdr:sp macro="" textlink="">
      <xdr:nvSpPr>
        <xdr:cNvPr id="1778" name="Shape 4">
          <a:extLst>
            <a:ext uri="{FF2B5EF4-FFF2-40B4-BE49-F238E27FC236}">
              <a16:creationId xmlns:a16="http://schemas.microsoft.com/office/drawing/2014/main" id="{00000000-0008-0000-0200-0000F2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136</xdr:row>
      <xdr:rowOff>0</xdr:rowOff>
    </xdr:from>
    <xdr:ext cx="47625" cy="285750"/>
    <xdr:sp macro="" textlink="">
      <xdr:nvSpPr>
        <xdr:cNvPr id="1779" name="Shape 4">
          <a:extLst>
            <a:ext uri="{FF2B5EF4-FFF2-40B4-BE49-F238E27FC236}">
              <a16:creationId xmlns:a16="http://schemas.microsoft.com/office/drawing/2014/main" id="{00000000-0008-0000-0200-0000F3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136</xdr:row>
      <xdr:rowOff>0</xdr:rowOff>
    </xdr:from>
    <xdr:ext cx="47625" cy="285750"/>
    <xdr:sp macro="" textlink="">
      <xdr:nvSpPr>
        <xdr:cNvPr id="1780" name="Shape 4">
          <a:extLst>
            <a:ext uri="{FF2B5EF4-FFF2-40B4-BE49-F238E27FC236}">
              <a16:creationId xmlns:a16="http://schemas.microsoft.com/office/drawing/2014/main" id="{00000000-0008-0000-0200-0000F4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136</xdr:row>
      <xdr:rowOff>0</xdr:rowOff>
    </xdr:from>
    <xdr:ext cx="47625" cy="285750"/>
    <xdr:sp macro="" textlink="">
      <xdr:nvSpPr>
        <xdr:cNvPr id="1781" name="Shape 4">
          <a:extLst>
            <a:ext uri="{FF2B5EF4-FFF2-40B4-BE49-F238E27FC236}">
              <a16:creationId xmlns:a16="http://schemas.microsoft.com/office/drawing/2014/main" id="{00000000-0008-0000-0200-0000F5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136</xdr:row>
      <xdr:rowOff>0</xdr:rowOff>
    </xdr:from>
    <xdr:ext cx="47625" cy="285750"/>
    <xdr:sp macro="" textlink="">
      <xdr:nvSpPr>
        <xdr:cNvPr id="1782" name="Shape 4">
          <a:extLst>
            <a:ext uri="{FF2B5EF4-FFF2-40B4-BE49-F238E27FC236}">
              <a16:creationId xmlns:a16="http://schemas.microsoft.com/office/drawing/2014/main" id="{00000000-0008-0000-0200-0000F6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136</xdr:row>
      <xdr:rowOff>0</xdr:rowOff>
    </xdr:from>
    <xdr:ext cx="47625" cy="285750"/>
    <xdr:sp macro="" textlink="">
      <xdr:nvSpPr>
        <xdr:cNvPr id="1783" name="Shape 4">
          <a:extLst>
            <a:ext uri="{FF2B5EF4-FFF2-40B4-BE49-F238E27FC236}">
              <a16:creationId xmlns:a16="http://schemas.microsoft.com/office/drawing/2014/main" id="{00000000-0008-0000-0200-0000F7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136</xdr:row>
      <xdr:rowOff>0</xdr:rowOff>
    </xdr:from>
    <xdr:ext cx="47625" cy="285750"/>
    <xdr:sp macro="" textlink="">
      <xdr:nvSpPr>
        <xdr:cNvPr id="1784" name="Shape 4">
          <a:extLst>
            <a:ext uri="{FF2B5EF4-FFF2-40B4-BE49-F238E27FC236}">
              <a16:creationId xmlns:a16="http://schemas.microsoft.com/office/drawing/2014/main" id="{00000000-0008-0000-0200-0000F8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136</xdr:row>
      <xdr:rowOff>0</xdr:rowOff>
    </xdr:from>
    <xdr:ext cx="47625" cy="285750"/>
    <xdr:sp macro="" textlink="">
      <xdr:nvSpPr>
        <xdr:cNvPr id="1785" name="Shape 4">
          <a:extLst>
            <a:ext uri="{FF2B5EF4-FFF2-40B4-BE49-F238E27FC236}">
              <a16:creationId xmlns:a16="http://schemas.microsoft.com/office/drawing/2014/main" id="{00000000-0008-0000-0200-0000F9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136</xdr:row>
      <xdr:rowOff>0</xdr:rowOff>
    </xdr:from>
    <xdr:ext cx="47625" cy="285750"/>
    <xdr:sp macro="" textlink="">
      <xdr:nvSpPr>
        <xdr:cNvPr id="1786" name="Shape 4">
          <a:extLst>
            <a:ext uri="{FF2B5EF4-FFF2-40B4-BE49-F238E27FC236}">
              <a16:creationId xmlns:a16="http://schemas.microsoft.com/office/drawing/2014/main" id="{00000000-0008-0000-0200-0000FA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136</xdr:row>
      <xdr:rowOff>0</xdr:rowOff>
    </xdr:from>
    <xdr:ext cx="47625" cy="285750"/>
    <xdr:sp macro="" textlink="">
      <xdr:nvSpPr>
        <xdr:cNvPr id="1787" name="Shape 4">
          <a:extLst>
            <a:ext uri="{FF2B5EF4-FFF2-40B4-BE49-F238E27FC236}">
              <a16:creationId xmlns:a16="http://schemas.microsoft.com/office/drawing/2014/main" id="{00000000-0008-0000-0200-0000FB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136</xdr:row>
      <xdr:rowOff>0</xdr:rowOff>
    </xdr:from>
    <xdr:ext cx="47625" cy="285750"/>
    <xdr:sp macro="" textlink="">
      <xdr:nvSpPr>
        <xdr:cNvPr id="1788" name="Shape 4">
          <a:extLst>
            <a:ext uri="{FF2B5EF4-FFF2-40B4-BE49-F238E27FC236}">
              <a16:creationId xmlns:a16="http://schemas.microsoft.com/office/drawing/2014/main" id="{00000000-0008-0000-0200-0000FC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136</xdr:row>
      <xdr:rowOff>0</xdr:rowOff>
    </xdr:from>
    <xdr:ext cx="47625" cy="285750"/>
    <xdr:sp macro="" textlink="">
      <xdr:nvSpPr>
        <xdr:cNvPr id="1789" name="Shape 4">
          <a:extLst>
            <a:ext uri="{FF2B5EF4-FFF2-40B4-BE49-F238E27FC236}">
              <a16:creationId xmlns:a16="http://schemas.microsoft.com/office/drawing/2014/main" id="{00000000-0008-0000-0200-0000FD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136</xdr:row>
      <xdr:rowOff>0</xdr:rowOff>
    </xdr:from>
    <xdr:ext cx="47625" cy="285750"/>
    <xdr:sp macro="" textlink="">
      <xdr:nvSpPr>
        <xdr:cNvPr id="1790" name="Shape 4">
          <a:extLst>
            <a:ext uri="{FF2B5EF4-FFF2-40B4-BE49-F238E27FC236}">
              <a16:creationId xmlns:a16="http://schemas.microsoft.com/office/drawing/2014/main" id="{00000000-0008-0000-0200-0000FE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136</xdr:row>
      <xdr:rowOff>0</xdr:rowOff>
    </xdr:from>
    <xdr:ext cx="47625" cy="285750"/>
    <xdr:sp macro="" textlink="">
      <xdr:nvSpPr>
        <xdr:cNvPr id="1791" name="Shape 4">
          <a:extLst>
            <a:ext uri="{FF2B5EF4-FFF2-40B4-BE49-F238E27FC236}">
              <a16:creationId xmlns:a16="http://schemas.microsoft.com/office/drawing/2014/main" id="{00000000-0008-0000-0200-0000FF06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136</xdr:row>
      <xdr:rowOff>0</xdr:rowOff>
    </xdr:from>
    <xdr:ext cx="47625" cy="285750"/>
    <xdr:sp macro="" textlink="">
      <xdr:nvSpPr>
        <xdr:cNvPr id="1792" name="Shape 4">
          <a:extLst>
            <a:ext uri="{FF2B5EF4-FFF2-40B4-BE49-F238E27FC236}">
              <a16:creationId xmlns:a16="http://schemas.microsoft.com/office/drawing/2014/main" id="{00000000-0008-0000-0200-000000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136</xdr:row>
      <xdr:rowOff>0</xdr:rowOff>
    </xdr:from>
    <xdr:ext cx="47625" cy="285750"/>
    <xdr:sp macro="" textlink="">
      <xdr:nvSpPr>
        <xdr:cNvPr id="1793" name="Shape 4">
          <a:extLst>
            <a:ext uri="{FF2B5EF4-FFF2-40B4-BE49-F238E27FC236}">
              <a16:creationId xmlns:a16="http://schemas.microsoft.com/office/drawing/2014/main" id="{00000000-0008-0000-0200-000001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136</xdr:row>
      <xdr:rowOff>0</xdr:rowOff>
    </xdr:from>
    <xdr:ext cx="47625" cy="285750"/>
    <xdr:sp macro="" textlink="">
      <xdr:nvSpPr>
        <xdr:cNvPr id="1794" name="Shape 4">
          <a:extLst>
            <a:ext uri="{FF2B5EF4-FFF2-40B4-BE49-F238E27FC236}">
              <a16:creationId xmlns:a16="http://schemas.microsoft.com/office/drawing/2014/main" id="{00000000-0008-0000-0200-000002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136</xdr:row>
      <xdr:rowOff>0</xdr:rowOff>
    </xdr:from>
    <xdr:ext cx="47625" cy="285750"/>
    <xdr:sp macro="" textlink="">
      <xdr:nvSpPr>
        <xdr:cNvPr id="1795" name="Shape 4">
          <a:extLst>
            <a:ext uri="{FF2B5EF4-FFF2-40B4-BE49-F238E27FC236}">
              <a16:creationId xmlns:a16="http://schemas.microsoft.com/office/drawing/2014/main" id="{00000000-0008-0000-0200-000003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136</xdr:row>
      <xdr:rowOff>0</xdr:rowOff>
    </xdr:from>
    <xdr:ext cx="47625" cy="285750"/>
    <xdr:sp macro="" textlink="">
      <xdr:nvSpPr>
        <xdr:cNvPr id="1796" name="Shape 4">
          <a:extLst>
            <a:ext uri="{FF2B5EF4-FFF2-40B4-BE49-F238E27FC236}">
              <a16:creationId xmlns:a16="http://schemas.microsoft.com/office/drawing/2014/main" id="{00000000-0008-0000-0200-000004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136</xdr:row>
      <xdr:rowOff>0</xdr:rowOff>
    </xdr:from>
    <xdr:ext cx="47625" cy="285750"/>
    <xdr:sp macro="" textlink="">
      <xdr:nvSpPr>
        <xdr:cNvPr id="1797" name="Shape 4">
          <a:extLst>
            <a:ext uri="{FF2B5EF4-FFF2-40B4-BE49-F238E27FC236}">
              <a16:creationId xmlns:a16="http://schemas.microsoft.com/office/drawing/2014/main" id="{00000000-0008-0000-0200-000005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136</xdr:row>
      <xdr:rowOff>0</xdr:rowOff>
    </xdr:from>
    <xdr:ext cx="47625" cy="285750"/>
    <xdr:sp macro="" textlink="">
      <xdr:nvSpPr>
        <xdr:cNvPr id="1798" name="Shape 4">
          <a:extLst>
            <a:ext uri="{FF2B5EF4-FFF2-40B4-BE49-F238E27FC236}">
              <a16:creationId xmlns:a16="http://schemas.microsoft.com/office/drawing/2014/main" id="{00000000-0008-0000-0200-000006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136</xdr:row>
      <xdr:rowOff>0</xdr:rowOff>
    </xdr:from>
    <xdr:ext cx="47625" cy="285750"/>
    <xdr:sp macro="" textlink="">
      <xdr:nvSpPr>
        <xdr:cNvPr id="1799" name="Shape 4">
          <a:extLst>
            <a:ext uri="{FF2B5EF4-FFF2-40B4-BE49-F238E27FC236}">
              <a16:creationId xmlns:a16="http://schemas.microsoft.com/office/drawing/2014/main" id="{00000000-0008-0000-0200-000007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136</xdr:row>
      <xdr:rowOff>0</xdr:rowOff>
    </xdr:from>
    <xdr:ext cx="47625" cy="285750"/>
    <xdr:sp macro="" textlink="">
      <xdr:nvSpPr>
        <xdr:cNvPr id="1800" name="Shape 4">
          <a:extLst>
            <a:ext uri="{FF2B5EF4-FFF2-40B4-BE49-F238E27FC236}">
              <a16:creationId xmlns:a16="http://schemas.microsoft.com/office/drawing/2014/main" id="{00000000-0008-0000-0200-000008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136</xdr:row>
      <xdr:rowOff>0</xdr:rowOff>
    </xdr:from>
    <xdr:ext cx="47625" cy="285750"/>
    <xdr:sp macro="" textlink="">
      <xdr:nvSpPr>
        <xdr:cNvPr id="1801" name="Shape 4">
          <a:extLst>
            <a:ext uri="{FF2B5EF4-FFF2-40B4-BE49-F238E27FC236}">
              <a16:creationId xmlns:a16="http://schemas.microsoft.com/office/drawing/2014/main" id="{00000000-0008-0000-0200-000009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136</xdr:row>
      <xdr:rowOff>0</xdr:rowOff>
    </xdr:from>
    <xdr:ext cx="47625" cy="285750"/>
    <xdr:sp macro="" textlink="">
      <xdr:nvSpPr>
        <xdr:cNvPr id="1802" name="Shape 4">
          <a:extLst>
            <a:ext uri="{FF2B5EF4-FFF2-40B4-BE49-F238E27FC236}">
              <a16:creationId xmlns:a16="http://schemas.microsoft.com/office/drawing/2014/main" id="{00000000-0008-0000-0200-00000A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136</xdr:row>
      <xdr:rowOff>0</xdr:rowOff>
    </xdr:from>
    <xdr:ext cx="47625" cy="285750"/>
    <xdr:sp macro="" textlink="">
      <xdr:nvSpPr>
        <xdr:cNvPr id="1803" name="Shape 4">
          <a:extLst>
            <a:ext uri="{FF2B5EF4-FFF2-40B4-BE49-F238E27FC236}">
              <a16:creationId xmlns:a16="http://schemas.microsoft.com/office/drawing/2014/main" id="{00000000-0008-0000-0200-00000B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136</xdr:row>
      <xdr:rowOff>0</xdr:rowOff>
    </xdr:from>
    <xdr:ext cx="47625" cy="285750"/>
    <xdr:sp macro="" textlink="">
      <xdr:nvSpPr>
        <xdr:cNvPr id="1804" name="Shape 4">
          <a:extLst>
            <a:ext uri="{FF2B5EF4-FFF2-40B4-BE49-F238E27FC236}">
              <a16:creationId xmlns:a16="http://schemas.microsoft.com/office/drawing/2014/main" id="{00000000-0008-0000-0200-00000C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136</xdr:row>
      <xdr:rowOff>0</xdr:rowOff>
    </xdr:from>
    <xdr:ext cx="47625" cy="285750"/>
    <xdr:sp macro="" textlink="">
      <xdr:nvSpPr>
        <xdr:cNvPr id="1805" name="Shape 4">
          <a:extLst>
            <a:ext uri="{FF2B5EF4-FFF2-40B4-BE49-F238E27FC236}">
              <a16:creationId xmlns:a16="http://schemas.microsoft.com/office/drawing/2014/main" id="{00000000-0008-0000-0200-00000D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136</xdr:row>
      <xdr:rowOff>0</xdr:rowOff>
    </xdr:from>
    <xdr:ext cx="47625" cy="285750"/>
    <xdr:sp macro="" textlink="">
      <xdr:nvSpPr>
        <xdr:cNvPr id="1806" name="Shape 4">
          <a:extLst>
            <a:ext uri="{FF2B5EF4-FFF2-40B4-BE49-F238E27FC236}">
              <a16:creationId xmlns:a16="http://schemas.microsoft.com/office/drawing/2014/main" id="{00000000-0008-0000-0200-00000E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136</xdr:row>
      <xdr:rowOff>0</xdr:rowOff>
    </xdr:from>
    <xdr:ext cx="47625" cy="285750"/>
    <xdr:sp macro="" textlink="">
      <xdr:nvSpPr>
        <xdr:cNvPr id="1807" name="Shape 4">
          <a:extLst>
            <a:ext uri="{FF2B5EF4-FFF2-40B4-BE49-F238E27FC236}">
              <a16:creationId xmlns:a16="http://schemas.microsoft.com/office/drawing/2014/main" id="{00000000-0008-0000-0200-00000F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136</xdr:row>
      <xdr:rowOff>0</xdr:rowOff>
    </xdr:from>
    <xdr:ext cx="47625" cy="285750"/>
    <xdr:sp macro="" textlink="">
      <xdr:nvSpPr>
        <xdr:cNvPr id="1808" name="Shape 4">
          <a:extLst>
            <a:ext uri="{FF2B5EF4-FFF2-40B4-BE49-F238E27FC236}">
              <a16:creationId xmlns:a16="http://schemas.microsoft.com/office/drawing/2014/main" id="{00000000-0008-0000-0200-000010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136</xdr:row>
      <xdr:rowOff>0</xdr:rowOff>
    </xdr:from>
    <xdr:ext cx="47625" cy="285750"/>
    <xdr:sp macro="" textlink="">
      <xdr:nvSpPr>
        <xdr:cNvPr id="1809" name="Shape 4">
          <a:extLst>
            <a:ext uri="{FF2B5EF4-FFF2-40B4-BE49-F238E27FC236}">
              <a16:creationId xmlns:a16="http://schemas.microsoft.com/office/drawing/2014/main" id="{00000000-0008-0000-0200-000011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136</xdr:row>
      <xdr:rowOff>0</xdr:rowOff>
    </xdr:from>
    <xdr:ext cx="47625" cy="285750"/>
    <xdr:sp macro="" textlink="">
      <xdr:nvSpPr>
        <xdr:cNvPr id="1810" name="Shape 4">
          <a:extLst>
            <a:ext uri="{FF2B5EF4-FFF2-40B4-BE49-F238E27FC236}">
              <a16:creationId xmlns:a16="http://schemas.microsoft.com/office/drawing/2014/main" id="{00000000-0008-0000-0200-000012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136</xdr:row>
      <xdr:rowOff>0</xdr:rowOff>
    </xdr:from>
    <xdr:ext cx="47625" cy="285750"/>
    <xdr:sp macro="" textlink="">
      <xdr:nvSpPr>
        <xdr:cNvPr id="1811" name="Shape 4">
          <a:extLst>
            <a:ext uri="{FF2B5EF4-FFF2-40B4-BE49-F238E27FC236}">
              <a16:creationId xmlns:a16="http://schemas.microsoft.com/office/drawing/2014/main" id="{00000000-0008-0000-0200-000013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136</xdr:row>
      <xdr:rowOff>0</xdr:rowOff>
    </xdr:from>
    <xdr:ext cx="47625" cy="285750"/>
    <xdr:sp macro="" textlink="">
      <xdr:nvSpPr>
        <xdr:cNvPr id="1812" name="Shape 4">
          <a:extLst>
            <a:ext uri="{FF2B5EF4-FFF2-40B4-BE49-F238E27FC236}">
              <a16:creationId xmlns:a16="http://schemas.microsoft.com/office/drawing/2014/main" id="{00000000-0008-0000-0200-000014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136</xdr:row>
      <xdr:rowOff>0</xdr:rowOff>
    </xdr:from>
    <xdr:ext cx="47625" cy="285750"/>
    <xdr:sp macro="" textlink="">
      <xdr:nvSpPr>
        <xdr:cNvPr id="1813" name="Shape 4">
          <a:extLst>
            <a:ext uri="{FF2B5EF4-FFF2-40B4-BE49-F238E27FC236}">
              <a16:creationId xmlns:a16="http://schemas.microsoft.com/office/drawing/2014/main" id="{00000000-0008-0000-0200-000015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136</xdr:row>
      <xdr:rowOff>0</xdr:rowOff>
    </xdr:from>
    <xdr:ext cx="47625" cy="285750"/>
    <xdr:sp macro="" textlink="">
      <xdr:nvSpPr>
        <xdr:cNvPr id="1814" name="Shape 4">
          <a:extLst>
            <a:ext uri="{FF2B5EF4-FFF2-40B4-BE49-F238E27FC236}">
              <a16:creationId xmlns:a16="http://schemas.microsoft.com/office/drawing/2014/main" id="{00000000-0008-0000-0200-000016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136</xdr:row>
      <xdr:rowOff>0</xdr:rowOff>
    </xdr:from>
    <xdr:ext cx="47625" cy="285750"/>
    <xdr:sp macro="" textlink="">
      <xdr:nvSpPr>
        <xdr:cNvPr id="1815" name="Shape 4">
          <a:extLst>
            <a:ext uri="{FF2B5EF4-FFF2-40B4-BE49-F238E27FC236}">
              <a16:creationId xmlns:a16="http://schemas.microsoft.com/office/drawing/2014/main" id="{00000000-0008-0000-0200-000017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136</xdr:row>
      <xdr:rowOff>0</xdr:rowOff>
    </xdr:from>
    <xdr:ext cx="47625" cy="285750"/>
    <xdr:sp macro="" textlink="">
      <xdr:nvSpPr>
        <xdr:cNvPr id="1816" name="Shape 4">
          <a:extLst>
            <a:ext uri="{FF2B5EF4-FFF2-40B4-BE49-F238E27FC236}">
              <a16:creationId xmlns:a16="http://schemas.microsoft.com/office/drawing/2014/main" id="{00000000-0008-0000-0200-000018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136</xdr:row>
      <xdr:rowOff>0</xdr:rowOff>
    </xdr:from>
    <xdr:ext cx="47625" cy="285750"/>
    <xdr:sp macro="" textlink="">
      <xdr:nvSpPr>
        <xdr:cNvPr id="1817" name="Shape 4">
          <a:extLst>
            <a:ext uri="{FF2B5EF4-FFF2-40B4-BE49-F238E27FC236}">
              <a16:creationId xmlns:a16="http://schemas.microsoft.com/office/drawing/2014/main" id="{00000000-0008-0000-0200-000019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136</xdr:row>
      <xdr:rowOff>0</xdr:rowOff>
    </xdr:from>
    <xdr:ext cx="47625" cy="285750"/>
    <xdr:sp macro="" textlink="">
      <xdr:nvSpPr>
        <xdr:cNvPr id="1818" name="Shape 4">
          <a:extLst>
            <a:ext uri="{FF2B5EF4-FFF2-40B4-BE49-F238E27FC236}">
              <a16:creationId xmlns:a16="http://schemas.microsoft.com/office/drawing/2014/main" id="{00000000-0008-0000-0200-00001A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136</xdr:row>
      <xdr:rowOff>0</xdr:rowOff>
    </xdr:from>
    <xdr:ext cx="47625" cy="285750"/>
    <xdr:sp macro="" textlink="">
      <xdr:nvSpPr>
        <xdr:cNvPr id="1819" name="Shape 4">
          <a:extLst>
            <a:ext uri="{FF2B5EF4-FFF2-40B4-BE49-F238E27FC236}">
              <a16:creationId xmlns:a16="http://schemas.microsoft.com/office/drawing/2014/main" id="{00000000-0008-0000-0200-00001B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136</xdr:row>
      <xdr:rowOff>0</xdr:rowOff>
    </xdr:from>
    <xdr:ext cx="47625" cy="285750"/>
    <xdr:sp macro="" textlink="">
      <xdr:nvSpPr>
        <xdr:cNvPr id="1820" name="Shape 4">
          <a:extLst>
            <a:ext uri="{FF2B5EF4-FFF2-40B4-BE49-F238E27FC236}">
              <a16:creationId xmlns:a16="http://schemas.microsoft.com/office/drawing/2014/main" id="{00000000-0008-0000-0200-00001C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136</xdr:row>
      <xdr:rowOff>0</xdr:rowOff>
    </xdr:from>
    <xdr:ext cx="47625" cy="285750"/>
    <xdr:sp macro="" textlink="">
      <xdr:nvSpPr>
        <xdr:cNvPr id="1821" name="Shape 4">
          <a:extLst>
            <a:ext uri="{FF2B5EF4-FFF2-40B4-BE49-F238E27FC236}">
              <a16:creationId xmlns:a16="http://schemas.microsoft.com/office/drawing/2014/main" id="{00000000-0008-0000-0200-00001D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136</xdr:row>
      <xdr:rowOff>0</xdr:rowOff>
    </xdr:from>
    <xdr:ext cx="47625" cy="285750"/>
    <xdr:sp macro="" textlink="">
      <xdr:nvSpPr>
        <xdr:cNvPr id="1822" name="Shape 4">
          <a:extLst>
            <a:ext uri="{FF2B5EF4-FFF2-40B4-BE49-F238E27FC236}">
              <a16:creationId xmlns:a16="http://schemas.microsoft.com/office/drawing/2014/main" id="{00000000-0008-0000-0200-00001E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148</xdr:row>
      <xdr:rowOff>0</xdr:rowOff>
    </xdr:from>
    <xdr:ext cx="47625" cy="285750"/>
    <xdr:sp macro="" textlink="">
      <xdr:nvSpPr>
        <xdr:cNvPr id="1823" name="Shape 4">
          <a:extLst>
            <a:ext uri="{FF2B5EF4-FFF2-40B4-BE49-F238E27FC236}">
              <a16:creationId xmlns:a16="http://schemas.microsoft.com/office/drawing/2014/main" id="{00000000-0008-0000-0200-00001F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148</xdr:row>
      <xdr:rowOff>0</xdr:rowOff>
    </xdr:from>
    <xdr:ext cx="47625" cy="285750"/>
    <xdr:sp macro="" textlink="">
      <xdr:nvSpPr>
        <xdr:cNvPr id="1824" name="Shape 4">
          <a:extLst>
            <a:ext uri="{FF2B5EF4-FFF2-40B4-BE49-F238E27FC236}">
              <a16:creationId xmlns:a16="http://schemas.microsoft.com/office/drawing/2014/main" id="{00000000-0008-0000-0200-000020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148</xdr:row>
      <xdr:rowOff>0</xdr:rowOff>
    </xdr:from>
    <xdr:ext cx="47625" cy="285750"/>
    <xdr:sp macro="" textlink="">
      <xdr:nvSpPr>
        <xdr:cNvPr id="1825" name="Shape 4">
          <a:extLst>
            <a:ext uri="{FF2B5EF4-FFF2-40B4-BE49-F238E27FC236}">
              <a16:creationId xmlns:a16="http://schemas.microsoft.com/office/drawing/2014/main" id="{00000000-0008-0000-0200-000021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148</xdr:row>
      <xdr:rowOff>0</xdr:rowOff>
    </xdr:from>
    <xdr:ext cx="47625" cy="285750"/>
    <xdr:sp macro="" textlink="">
      <xdr:nvSpPr>
        <xdr:cNvPr id="1826" name="Shape 4">
          <a:extLst>
            <a:ext uri="{FF2B5EF4-FFF2-40B4-BE49-F238E27FC236}">
              <a16:creationId xmlns:a16="http://schemas.microsoft.com/office/drawing/2014/main" id="{00000000-0008-0000-0200-000022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148</xdr:row>
      <xdr:rowOff>0</xdr:rowOff>
    </xdr:from>
    <xdr:ext cx="47625" cy="285750"/>
    <xdr:sp macro="" textlink="">
      <xdr:nvSpPr>
        <xdr:cNvPr id="1827" name="Shape 4">
          <a:extLst>
            <a:ext uri="{FF2B5EF4-FFF2-40B4-BE49-F238E27FC236}">
              <a16:creationId xmlns:a16="http://schemas.microsoft.com/office/drawing/2014/main" id="{00000000-0008-0000-0200-000023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148</xdr:row>
      <xdr:rowOff>0</xdr:rowOff>
    </xdr:from>
    <xdr:ext cx="47625" cy="285750"/>
    <xdr:sp macro="" textlink="">
      <xdr:nvSpPr>
        <xdr:cNvPr id="1828" name="Shape 4">
          <a:extLst>
            <a:ext uri="{FF2B5EF4-FFF2-40B4-BE49-F238E27FC236}">
              <a16:creationId xmlns:a16="http://schemas.microsoft.com/office/drawing/2014/main" id="{00000000-0008-0000-0200-000024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148</xdr:row>
      <xdr:rowOff>0</xdr:rowOff>
    </xdr:from>
    <xdr:ext cx="47625" cy="285750"/>
    <xdr:sp macro="" textlink="">
      <xdr:nvSpPr>
        <xdr:cNvPr id="1829" name="Shape 4">
          <a:extLst>
            <a:ext uri="{FF2B5EF4-FFF2-40B4-BE49-F238E27FC236}">
              <a16:creationId xmlns:a16="http://schemas.microsoft.com/office/drawing/2014/main" id="{00000000-0008-0000-0200-000025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148</xdr:row>
      <xdr:rowOff>0</xdr:rowOff>
    </xdr:from>
    <xdr:ext cx="47625" cy="285750"/>
    <xdr:sp macro="" textlink="">
      <xdr:nvSpPr>
        <xdr:cNvPr id="1830" name="Shape 4">
          <a:extLst>
            <a:ext uri="{FF2B5EF4-FFF2-40B4-BE49-F238E27FC236}">
              <a16:creationId xmlns:a16="http://schemas.microsoft.com/office/drawing/2014/main" id="{00000000-0008-0000-0200-000026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148</xdr:row>
      <xdr:rowOff>0</xdr:rowOff>
    </xdr:from>
    <xdr:ext cx="47625" cy="285750"/>
    <xdr:sp macro="" textlink="">
      <xdr:nvSpPr>
        <xdr:cNvPr id="1831" name="Shape 4">
          <a:extLst>
            <a:ext uri="{FF2B5EF4-FFF2-40B4-BE49-F238E27FC236}">
              <a16:creationId xmlns:a16="http://schemas.microsoft.com/office/drawing/2014/main" id="{00000000-0008-0000-0200-000027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148</xdr:row>
      <xdr:rowOff>0</xdr:rowOff>
    </xdr:from>
    <xdr:ext cx="47625" cy="285750"/>
    <xdr:sp macro="" textlink="">
      <xdr:nvSpPr>
        <xdr:cNvPr id="1832" name="Shape 4">
          <a:extLst>
            <a:ext uri="{FF2B5EF4-FFF2-40B4-BE49-F238E27FC236}">
              <a16:creationId xmlns:a16="http://schemas.microsoft.com/office/drawing/2014/main" id="{00000000-0008-0000-0200-000028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148</xdr:row>
      <xdr:rowOff>0</xdr:rowOff>
    </xdr:from>
    <xdr:ext cx="47625" cy="285750"/>
    <xdr:sp macro="" textlink="">
      <xdr:nvSpPr>
        <xdr:cNvPr id="1833" name="Shape 4">
          <a:extLst>
            <a:ext uri="{FF2B5EF4-FFF2-40B4-BE49-F238E27FC236}">
              <a16:creationId xmlns:a16="http://schemas.microsoft.com/office/drawing/2014/main" id="{00000000-0008-0000-0200-000029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148</xdr:row>
      <xdr:rowOff>0</xdr:rowOff>
    </xdr:from>
    <xdr:ext cx="47625" cy="285750"/>
    <xdr:sp macro="" textlink="">
      <xdr:nvSpPr>
        <xdr:cNvPr id="1834" name="Shape 4">
          <a:extLst>
            <a:ext uri="{FF2B5EF4-FFF2-40B4-BE49-F238E27FC236}">
              <a16:creationId xmlns:a16="http://schemas.microsoft.com/office/drawing/2014/main" id="{00000000-0008-0000-0200-00002A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148</xdr:row>
      <xdr:rowOff>0</xdr:rowOff>
    </xdr:from>
    <xdr:ext cx="47625" cy="285750"/>
    <xdr:sp macro="" textlink="">
      <xdr:nvSpPr>
        <xdr:cNvPr id="1835" name="Shape 4">
          <a:extLst>
            <a:ext uri="{FF2B5EF4-FFF2-40B4-BE49-F238E27FC236}">
              <a16:creationId xmlns:a16="http://schemas.microsoft.com/office/drawing/2014/main" id="{00000000-0008-0000-0200-00002B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148</xdr:row>
      <xdr:rowOff>0</xdr:rowOff>
    </xdr:from>
    <xdr:ext cx="47625" cy="285750"/>
    <xdr:sp macro="" textlink="">
      <xdr:nvSpPr>
        <xdr:cNvPr id="1836" name="Shape 4">
          <a:extLst>
            <a:ext uri="{FF2B5EF4-FFF2-40B4-BE49-F238E27FC236}">
              <a16:creationId xmlns:a16="http://schemas.microsoft.com/office/drawing/2014/main" id="{00000000-0008-0000-0200-00002C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148</xdr:row>
      <xdr:rowOff>0</xdr:rowOff>
    </xdr:from>
    <xdr:ext cx="47625" cy="285750"/>
    <xdr:sp macro="" textlink="">
      <xdr:nvSpPr>
        <xdr:cNvPr id="1837" name="Shape 4">
          <a:extLst>
            <a:ext uri="{FF2B5EF4-FFF2-40B4-BE49-F238E27FC236}">
              <a16:creationId xmlns:a16="http://schemas.microsoft.com/office/drawing/2014/main" id="{00000000-0008-0000-0200-00002D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148</xdr:row>
      <xdr:rowOff>0</xdr:rowOff>
    </xdr:from>
    <xdr:ext cx="47625" cy="285750"/>
    <xdr:sp macro="" textlink="">
      <xdr:nvSpPr>
        <xdr:cNvPr id="1838" name="Shape 4">
          <a:extLst>
            <a:ext uri="{FF2B5EF4-FFF2-40B4-BE49-F238E27FC236}">
              <a16:creationId xmlns:a16="http://schemas.microsoft.com/office/drawing/2014/main" id="{00000000-0008-0000-0200-00002E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148</xdr:row>
      <xdr:rowOff>0</xdr:rowOff>
    </xdr:from>
    <xdr:ext cx="47625" cy="285750"/>
    <xdr:sp macro="" textlink="">
      <xdr:nvSpPr>
        <xdr:cNvPr id="1839" name="Shape 4">
          <a:extLst>
            <a:ext uri="{FF2B5EF4-FFF2-40B4-BE49-F238E27FC236}">
              <a16:creationId xmlns:a16="http://schemas.microsoft.com/office/drawing/2014/main" id="{00000000-0008-0000-0200-00002F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148</xdr:row>
      <xdr:rowOff>0</xdr:rowOff>
    </xdr:from>
    <xdr:ext cx="47625" cy="285750"/>
    <xdr:sp macro="" textlink="">
      <xdr:nvSpPr>
        <xdr:cNvPr id="1840" name="Shape 4">
          <a:extLst>
            <a:ext uri="{FF2B5EF4-FFF2-40B4-BE49-F238E27FC236}">
              <a16:creationId xmlns:a16="http://schemas.microsoft.com/office/drawing/2014/main" id="{00000000-0008-0000-0200-000030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148</xdr:row>
      <xdr:rowOff>0</xdr:rowOff>
    </xdr:from>
    <xdr:ext cx="47625" cy="285750"/>
    <xdr:sp macro="" textlink="">
      <xdr:nvSpPr>
        <xdr:cNvPr id="1841" name="Shape 4">
          <a:extLst>
            <a:ext uri="{FF2B5EF4-FFF2-40B4-BE49-F238E27FC236}">
              <a16:creationId xmlns:a16="http://schemas.microsoft.com/office/drawing/2014/main" id="{00000000-0008-0000-0200-000031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148</xdr:row>
      <xdr:rowOff>0</xdr:rowOff>
    </xdr:from>
    <xdr:ext cx="47625" cy="285750"/>
    <xdr:sp macro="" textlink="">
      <xdr:nvSpPr>
        <xdr:cNvPr id="1842" name="Shape 4">
          <a:extLst>
            <a:ext uri="{FF2B5EF4-FFF2-40B4-BE49-F238E27FC236}">
              <a16:creationId xmlns:a16="http://schemas.microsoft.com/office/drawing/2014/main" id="{00000000-0008-0000-0200-000032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148</xdr:row>
      <xdr:rowOff>0</xdr:rowOff>
    </xdr:from>
    <xdr:ext cx="47625" cy="285750"/>
    <xdr:sp macro="" textlink="">
      <xdr:nvSpPr>
        <xdr:cNvPr id="1843" name="Shape 4">
          <a:extLst>
            <a:ext uri="{FF2B5EF4-FFF2-40B4-BE49-F238E27FC236}">
              <a16:creationId xmlns:a16="http://schemas.microsoft.com/office/drawing/2014/main" id="{00000000-0008-0000-0200-000033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148</xdr:row>
      <xdr:rowOff>0</xdr:rowOff>
    </xdr:from>
    <xdr:ext cx="47625" cy="285750"/>
    <xdr:sp macro="" textlink="">
      <xdr:nvSpPr>
        <xdr:cNvPr id="1844" name="Shape 4">
          <a:extLst>
            <a:ext uri="{FF2B5EF4-FFF2-40B4-BE49-F238E27FC236}">
              <a16:creationId xmlns:a16="http://schemas.microsoft.com/office/drawing/2014/main" id="{00000000-0008-0000-0200-000034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148</xdr:row>
      <xdr:rowOff>0</xdr:rowOff>
    </xdr:from>
    <xdr:ext cx="47625" cy="285750"/>
    <xdr:sp macro="" textlink="">
      <xdr:nvSpPr>
        <xdr:cNvPr id="1845" name="Shape 4">
          <a:extLst>
            <a:ext uri="{FF2B5EF4-FFF2-40B4-BE49-F238E27FC236}">
              <a16:creationId xmlns:a16="http://schemas.microsoft.com/office/drawing/2014/main" id="{00000000-0008-0000-0200-000035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148</xdr:row>
      <xdr:rowOff>0</xdr:rowOff>
    </xdr:from>
    <xdr:ext cx="47625" cy="285750"/>
    <xdr:sp macro="" textlink="">
      <xdr:nvSpPr>
        <xdr:cNvPr id="1846" name="Shape 4">
          <a:extLst>
            <a:ext uri="{FF2B5EF4-FFF2-40B4-BE49-F238E27FC236}">
              <a16:creationId xmlns:a16="http://schemas.microsoft.com/office/drawing/2014/main" id="{00000000-0008-0000-0200-000036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148</xdr:row>
      <xdr:rowOff>0</xdr:rowOff>
    </xdr:from>
    <xdr:ext cx="47625" cy="285750"/>
    <xdr:sp macro="" textlink="">
      <xdr:nvSpPr>
        <xdr:cNvPr id="1847" name="Shape 4">
          <a:extLst>
            <a:ext uri="{FF2B5EF4-FFF2-40B4-BE49-F238E27FC236}">
              <a16:creationId xmlns:a16="http://schemas.microsoft.com/office/drawing/2014/main" id="{00000000-0008-0000-0200-000037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148</xdr:row>
      <xdr:rowOff>0</xdr:rowOff>
    </xdr:from>
    <xdr:ext cx="47625" cy="285750"/>
    <xdr:sp macro="" textlink="">
      <xdr:nvSpPr>
        <xdr:cNvPr id="1848" name="Shape 4">
          <a:extLst>
            <a:ext uri="{FF2B5EF4-FFF2-40B4-BE49-F238E27FC236}">
              <a16:creationId xmlns:a16="http://schemas.microsoft.com/office/drawing/2014/main" id="{00000000-0008-0000-0200-000038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148</xdr:row>
      <xdr:rowOff>0</xdr:rowOff>
    </xdr:from>
    <xdr:ext cx="47625" cy="285750"/>
    <xdr:sp macro="" textlink="">
      <xdr:nvSpPr>
        <xdr:cNvPr id="1849" name="Shape 4">
          <a:extLst>
            <a:ext uri="{FF2B5EF4-FFF2-40B4-BE49-F238E27FC236}">
              <a16:creationId xmlns:a16="http://schemas.microsoft.com/office/drawing/2014/main" id="{00000000-0008-0000-0200-000039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148</xdr:row>
      <xdr:rowOff>0</xdr:rowOff>
    </xdr:from>
    <xdr:ext cx="47625" cy="285750"/>
    <xdr:sp macro="" textlink="">
      <xdr:nvSpPr>
        <xdr:cNvPr id="1850" name="Shape 4">
          <a:extLst>
            <a:ext uri="{FF2B5EF4-FFF2-40B4-BE49-F238E27FC236}">
              <a16:creationId xmlns:a16="http://schemas.microsoft.com/office/drawing/2014/main" id="{00000000-0008-0000-0200-00003A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148</xdr:row>
      <xdr:rowOff>0</xdr:rowOff>
    </xdr:from>
    <xdr:ext cx="47625" cy="285750"/>
    <xdr:sp macro="" textlink="">
      <xdr:nvSpPr>
        <xdr:cNvPr id="1851" name="Shape 4">
          <a:extLst>
            <a:ext uri="{FF2B5EF4-FFF2-40B4-BE49-F238E27FC236}">
              <a16:creationId xmlns:a16="http://schemas.microsoft.com/office/drawing/2014/main" id="{00000000-0008-0000-0200-00003B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148</xdr:row>
      <xdr:rowOff>0</xdr:rowOff>
    </xdr:from>
    <xdr:ext cx="47625" cy="285750"/>
    <xdr:sp macro="" textlink="">
      <xdr:nvSpPr>
        <xdr:cNvPr id="1852" name="Shape 4">
          <a:extLst>
            <a:ext uri="{FF2B5EF4-FFF2-40B4-BE49-F238E27FC236}">
              <a16:creationId xmlns:a16="http://schemas.microsoft.com/office/drawing/2014/main" id="{00000000-0008-0000-0200-00003C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148</xdr:row>
      <xdr:rowOff>0</xdr:rowOff>
    </xdr:from>
    <xdr:ext cx="47625" cy="285750"/>
    <xdr:sp macro="" textlink="">
      <xdr:nvSpPr>
        <xdr:cNvPr id="1853" name="Shape 4">
          <a:extLst>
            <a:ext uri="{FF2B5EF4-FFF2-40B4-BE49-F238E27FC236}">
              <a16:creationId xmlns:a16="http://schemas.microsoft.com/office/drawing/2014/main" id="{00000000-0008-0000-0200-00003D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148</xdr:row>
      <xdr:rowOff>0</xdr:rowOff>
    </xdr:from>
    <xdr:ext cx="47625" cy="285750"/>
    <xdr:sp macro="" textlink="">
      <xdr:nvSpPr>
        <xdr:cNvPr id="1854" name="Shape 4">
          <a:extLst>
            <a:ext uri="{FF2B5EF4-FFF2-40B4-BE49-F238E27FC236}">
              <a16:creationId xmlns:a16="http://schemas.microsoft.com/office/drawing/2014/main" id="{00000000-0008-0000-0200-00003E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148</xdr:row>
      <xdr:rowOff>0</xdr:rowOff>
    </xdr:from>
    <xdr:ext cx="47625" cy="285750"/>
    <xdr:sp macro="" textlink="">
      <xdr:nvSpPr>
        <xdr:cNvPr id="1855" name="Shape 4">
          <a:extLst>
            <a:ext uri="{FF2B5EF4-FFF2-40B4-BE49-F238E27FC236}">
              <a16:creationId xmlns:a16="http://schemas.microsoft.com/office/drawing/2014/main" id="{00000000-0008-0000-0200-00003F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148</xdr:row>
      <xdr:rowOff>0</xdr:rowOff>
    </xdr:from>
    <xdr:ext cx="47625" cy="285750"/>
    <xdr:sp macro="" textlink="">
      <xdr:nvSpPr>
        <xdr:cNvPr id="1856" name="Shape 4">
          <a:extLst>
            <a:ext uri="{FF2B5EF4-FFF2-40B4-BE49-F238E27FC236}">
              <a16:creationId xmlns:a16="http://schemas.microsoft.com/office/drawing/2014/main" id="{00000000-0008-0000-0200-000040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148</xdr:row>
      <xdr:rowOff>0</xdr:rowOff>
    </xdr:from>
    <xdr:ext cx="47625" cy="285750"/>
    <xdr:sp macro="" textlink="">
      <xdr:nvSpPr>
        <xdr:cNvPr id="1857" name="Shape 4">
          <a:extLst>
            <a:ext uri="{FF2B5EF4-FFF2-40B4-BE49-F238E27FC236}">
              <a16:creationId xmlns:a16="http://schemas.microsoft.com/office/drawing/2014/main" id="{00000000-0008-0000-0200-000041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148</xdr:row>
      <xdr:rowOff>0</xdr:rowOff>
    </xdr:from>
    <xdr:ext cx="47625" cy="285750"/>
    <xdr:sp macro="" textlink="">
      <xdr:nvSpPr>
        <xdr:cNvPr id="1858" name="Shape 4">
          <a:extLst>
            <a:ext uri="{FF2B5EF4-FFF2-40B4-BE49-F238E27FC236}">
              <a16:creationId xmlns:a16="http://schemas.microsoft.com/office/drawing/2014/main" id="{00000000-0008-0000-0200-000042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148</xdr:row>
      <xdr:rowOff>0</xdr:rowOff>
    </xdr:from>
    <xdr:ext cx="47625" cy="285750"/>
    <xdr:sp macro="" textlink="">
      <xdr:nvSpPr>
        <xdr:cNvPr id="1859" name="Shape 4">
          <a:extLst>
            <a:ext uri="{FF2B5EF4-FFF2-40B4-BE49-F238E27FC236}">
              <a16:creationId xmlns:a16="http://schemas.microsoft.com/office/drawing/2014/main" id="{00000000-0008-0000-0200-000043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148</xdr:row>
      <xdr:rowOff>0</xdr:rowOff>
    </xdr:from>
    <xdr:ext cx="47625" cy="285750"/>
    <xdr:sp macro="" textlink="">
      <xdr:nvSpPr>
        <xdr:cNvPr id="1860" name="Shape 4">
          <a:extLst>
            <a:ext uri="{FF2B5EF4-FFF2-40B4-BE49-F238E27FC236}">
              <a16:creationId xmlns:a16="http://schemas.microsoft.com/office/drawing/2014/main" id="{00000000-0008-0000-0200-000044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148</xdr:row>
      <xdr:rowOff>0</xdr:rowOff>
    </xdr:from>
    <xdr:ext cx="47625" cy="285750"/>
    <xdr:sp macro="" textlink="">
      <xdr:nvSpPr>
        <xdr:cNvPr id="1861" name="Shape 4">
          <a:extLst>
            <a:ext uri="{FF2B5EF4-FFF2-40B4-BE49-F238E27FC236}">
              <a16:creationId xmlns:a16="http://schemas.microsoft.com/office/drawing/2014/main" id="{00000000-0008-0000-0200-000045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148</xdr:row>
      <xdr:rowOff>0</xdr:rowOff>
    </xdr:from>
    <xdr:ext cx="47625" cy="285750"/>
    <xdr:sp macro="" textlink="">
      <xdr:nvSpPr>
        <xdr:cNvPr id="1862" name="Shape 4">
          <a:extLst>
            <a:ext uri="{FF2B5EF4-FFF2-40B4-BE49-F238E27FC236}">
              <a16:creationId xmlns:a16="http://schemas.microsoft.com/office/drawing/2014/main" id="{00000000-0008-0000-0200-000046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148</xdr:row>
      <xdr:rowOff>0</xdr:rowOff>
    </xdr:from>
    <xdr:ext cx="47625" cy="285750"/>
    <xdr:sp macro="" textlink="">
      <xdr:nvSpPr>
        <xdr:cNvPr id="1863" name="Shape 4">
          <a:extLst>
            <a:ext uri="{FF2B5EF4-FFF2-40B4-BE49-F238E27FC236}">
              <a16:creationId xmlns:a16="http://schemas.microsoft.com/office/drawing/2014/main" id="{00000000-0008-0000-0200-000047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148</xdr:row>
      <xdr:rowOff>0</xdr:rowOff>
    </xdr:from>
    <xdr:ext cx="47625" cy="285750"/>
    <xdr:sp macro="" textlink="">
      <xdr:nvSpPr>
        <xdr:cNvPr id="1864" name="Shape 4">
          <a:extLst>
            <a:ext uri="{FF2B5EF4-FFF2-40B4-BE49-F238E27FC236}">
              <a16:creationId xmlns:a16="http://schemas.microsoft.com/office/drawing/2014/main" id="{00000000-0008-0000-0200-000048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148</xdr:row>
      <xdr:rowOff>0</xdr:rowOff>
    </xdr:from>
    <xdr:ext cx="47625" cy="285750"/>
    <xdr:sp macro="" textlink="">
      <xdr:nvSpPr>
        <xdr:cNvPr id="1865" name="Shape 4">
          <a:extLst>
            <a:ext uri="{FF2B5EF4-FFF2-40B4-BE49-F238E27FC236}">
              <a16:creationId xmlns:a16="http://schemas.microsoft.com/office/drawing/2014/main" id="{00000000-0008-0000-0200-000049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148</xdr:row>
      <xdr:rowOff>0</xdr:rowOff>
    </xdr:from>
    <xdr:ext cx="47625" cy="285750"/>
    <xdr:sp macro="" textlink="">
      <xdr:nvSpPr>
        <xdr:cNvPr id="1866" name="Shape 4">
          <a:extLst>
            <a:ext uri="{FF2B5EF4-FFF2-40B4-BE49-F238E27FC236}">
              <a16:creationId xmlns:a16="http://schemas.microsoft.com/office/drawing/2014/main" id="{00000000-0008-0000-0200-00004A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148</xdr:row>
      <xdr:rowOff>0</xdr:rowOff>
    </xdr:from>
    <xdr:ext cx="47625" cy="285750"/>
    <xdr:sp macro="" textlink="">
      <xdr:nvSpPr>
        <xdr:cNvPr id="1867" name="Shape 4">
          <a:extLst>
            <a:ext uri="{FF2B5EF4-FFF2-40B4-BE49-F238E27FC236}">
              <a16:creationId xmlns:a16="http://schemas.microsoft.com/office/drawing/2014/main" id="{00000000-0008-0000-0200-00004B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148</xdr:row>
      <xdr:rowOff>0</xdr:rowOff>
    </xdr:from>
    <xdr:ext cx="47625" cy="285750"/>
    <xdr:sp macro="" textlink="">
      <xdr:nvSpPr>
        <xdr:cNvPr id="1868" name="Shape 4">
          <a:extLst>
            <a:ext uri="{FF2B5EF4-FFF2-40B4-BE49-F238E27FC236}">
              <a16:creationId xmlns:a16="http://schemas.microsoft.com/office/drawing/2014/main" id="{00000000-0008-0000-0200-00004C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148</xdr:row>
      <xdr:rowOff>0</xdr:rowOff>
    </xdr:from>
    <xdr:ext cx="47625" cy="285750"/>
    <xdr:sp macro="" textlink="">
      <xdr:nvSpPr>
        <xdr:cNvPr id="1869" name="Shape 4">
          <a:extLst>
            <a:ext uri="{FF2B5EF4-FFF2-40B4-BE49-F238E27FC236}">
              <a16:creationId xmlns:a16="http://schemas.microsoft.com/office/drawing/2014/main" id="{00000000-0008-0000-0200-00004D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148</xdr:row>
      <xdr:rowOff>0</xdr:rowOff>
    </xdr:from>
    <xdr:ext cx="47625" cy="285750"/>
    <xdr:sp macro="" textlink="">
      <xdr:nvSpPr>
        <xdr:cNvPr id="1870" name="Shape 4">
          <a:extLst>
            <a:ext uri="{FF2B5EF4-FFF2-40B4-BE49-F238E27FC236}">
              <a16:creationId xmlns:a16="http://schemas.microsoft.com/office/drawing/2014/main" id="{00000000-0008-0000-0200-00004E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148</xdr:row>
      <xdr:rowOff>0</xdr:rowOff>
    </xdr:from>
    <xdr:ext cx="47625" cy="285750"/>
    <xdr:sp macro="" textlink="">
      <xdr:nvSpPr>
        <xdr:cNvPr id="1871" name="Shape 4">
          <a:extLst>
            <a:ext uri="{FF2B5EF4-FFF2-40B4-BE49-F238E27FC236}">
              <a16:creationId xmlns:a16="http://schemas.microsoft.com/office/drawing/2014/main" id="{00000000-0008-0000-0200-00004F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148</xdr:row>
      <xdr:rowOff>0</xdr:rowOff>
    </xdr:from>
    <xdr:ext cx="47625" cy="285750"/>
    <xdr:sp macro="" textlink="">
      <xdr:nvSpPr>
        <xdr:cNvPr id="1872" name="Shape 4">
          <a:extLst>
            <a:ext uri="{FF2B5EF4-FFF2-40B4-BE49-F238E27FC236}">
              <a16:creationId xmlns:a16="http://schemas.microsoft.com/office/drawing/2014/main" id="{00000000-0008-0000-0200-000050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148</xdr:row>
      <xdr:rowOff>0</xdr:rowOff>
    </xdr:from>
    <xdr:ext cx="47625" cy="285750"/>
    <xdr:sp macro="" textlink="">
      <xdr:nvSpPr>
        <xdr:cNvPr id="1873" name="Shape 4">
          <a:extLst>
            <a:ext uri="{FF2B5EF4-FFF2-40B4-BE49-F238E27FC236}">
              <a16:creationId xmlns:a16="http://schemas.microsoft.com/office/drawing/2014/main" id="{00000000-0008-0000-0200-000051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148</xdr:row>
      <xdr:rowOff>0</xdr:rowOff>
    </xdr:from>
    <xdr:ext cx="47625" cy="285750"/>
    <xdr:sp macro="" textlink="">
      <xdr:nvSpPr>
        <xdr:cNvPr id="1874" name="Shape 4">
          <a:extLst>
            <a:ext uri="{FF2B5EF4-FFF2-40B4-BE49-F238E27FC236}">
              <a16:creationId xmlns:a16="http://schemas.microsoft.com/office/drawing/2014/main" id="{00000000-0008-0000-0200-000052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148</xdr:row>
      <xdr:rowOff>0</xdr:rowOff>
    </xdr:from>
    <xdr:ext cx="47625" cy="285750"/>
    <xdr:sp macro="" textlink="">
      <xdr:nvSpPr>
        <xdr:cNvPr id="1875" name="Shape 4">
          <a:extLst>
            <a:ext uri="{FF2B5EF4-FFF2-40B4-BE49-F238E27FC236}">
              <a16:creationId xmlns:a16="http://schemas.microsoft.com/office/drawing/2014/main" id="{00000000-0008-0000-0200-000053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148</xdr:row>
      <xdr:rowOff>0</xdr:rowOff>
    </xdr:from>
    <xdr:ext cx="47625" cy="285750"/>
    <xdr:sp macro="" textlink="">
      <xdr:nvSpPr>
        <xdr:cNvPr id="1876" name="Shape 4">
          <a:extLst>
            <a:ext uri="{FF2B5EF4-FFF2-40B4-BE49-F238E27FC236}">
              <a16:creationId xmlns:a16="http://schemas.microsoft.com/office/drawing/2014/main" id="{00000000-0008-0000-0200-000054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148</xdr:row>
      <xdr:rowOff>0</xdr:rowOff>
    </xdr:from>
    <xdr:ext cx="47625" cy="285750"/>
    <xdr:sp macro="" textlink="">
      <xdr:nvSpPr>
        <xdr:cNvPr id="1877" name="Shape 4">
          <a:extLst>
            <a:ext uri="{FF2B5EF4-FFF2-40B4-BE49-F238E27FC236}">
              <a16:creationId xmlns:a16="http://schemas.microsoft.com/office/drawing/2014/main" id="{00000000-0008-0000-0200-000055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148</xdr:row>
      <xdr:rowOff>0</xdr:rowOff>
    </xdr:from>
    <xdr:ext cx="47625" cy="285750"/>
    <xdr:sp macro="" textlink="">
      <xdr:nvSpPr>
        <xdr:cNvPr id="1878" name="Shape 4">
          <a:extLst>
            <a:ext uri="{FF2B5EF4-FFF2-40B4-BE49-F238E27FC236}">
              <a16:creationId xmlns:a16="http://schemas.microsoft.com/office/drawing/2014/main" id="{00000000-0008-0000-0200-000056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148</xdr:row>
      <xdr:rowOff>0</xdr:rowOff>
    </xdr:from>
    <xdr:ext cx="47625" cy="285750"/>
    <xdr:sp macro="" textlink="">
      <xdr:nvSpPr>
        <xdr:cNvPr id="1879" name="Shape 4">
          <a:extLst>
            <a:ext uri="{FF2B5EF4-FFF2-40B4-BE49-F238E27FC236}">
              <a16:creationId xmlns:a16="http://schemas.microsoft.com/office/drawing/2014/main" id="{00000000-0008-0000-0200-000057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148</xdr:row>
      <xdr:rowOff>0</xdr:rowOff>
    </xdr:from>
    <xdr:ext cx="47625" cy="285750"/>
    <xdr:sp macro="" textlink="">
      <xdr:nvSpPr>
        <xdr:cNvPr id="1880" name="Shape 4">
          <a:extLst>
            <a:ext uri="{FF2B5EF4-FFF2-40B4-BE49-F238E27FC236}">
              <a16:creationId xmlns:a16="http://schemas.microsoft.com/office/drawing/2014/main" id="{00000000-0008-0000-0200-000058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148</xdr:row>
      <xdr:rowOff>0</xdr:rowOff>
    </xdr:from>
    <xdr:ext cx="47625" cy="285750"/>
    <xdr:sp macro="" textlink="">
      <xdr:nvSpPr>
        <xdr:cNvPr id="1881" name="Shape 4">
          <a:extLst>
            <a:ext uri="{FF2B5EF4-FFF2-40B4-BE49-F238E27FC236}">
              <a16:creationId xmlns:a16="http://schemas.microsoft.com/office/drawing/2014/main" id="{00000000-0008-0000-0200-000059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148</xdr:row>
      <xdr:rowOff>0</xdr:rowOff>
    </xdr:from>
    <xdr:ext cx="47625" cy="285750"/>
    <xdr:sp macro="" textlink="">
      <xdr:nvSpPr>
        <xdr:cNvPr id="1882" name="Shape 4">
          <a:extLst>
            <a:ext uri="{FF2B5EF4-FFF2-40B4-BE49-F238E27FC236}">
              <a16:creationId xmlns:a16="http://schemas.microsoft.com/office/drawing/2014/main" id="{00000000-0008-0000-0200-00005A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148</xdr:row>
      <xdr:rowOff>0</xdr:rowOff>
    </xdr:from>
    <xdr:ext cx="47625" cy="285750"/>
    <xdr:sp macro="" textlink="">
      <xdr:nvSpPr>
        <xdr:cNvPr id="1883" name="Shape 4">
          <a:extLst>
            <a:ext uri="{FF2B5EF4-FFF2-40B4-BE49-F238E27FC236}">
              <a16:creationId xmlns:a16="http://schemas.microsoft.com/office/drawing/2014/main" id="{00000000-0008-0000-0200-00005B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148</xdr:row>
      <xdr:rowOff>0</xdr:rowOff>
    </xdr:from>
    <xdr:ext cx="47625" cy="285750"/>
    <xdr:sp macro="" textlink="">
      <xdr:nvSpPr>
        <xdr:cNvPr id="1884" name="Shape 4">
          <a:extLst>
            <a:ext uri="{FF2B5EF4-FFF2-40B4-BE49-F238E27FC236}">
              <a16:creationId xmlns:a16="http://schemas.microsoft.com/office/drawing/2014/main" id="{00000000-0008-0000-0200-00005C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148</xdr:row>
      <xdr:rowOff>0</xdr:rowOff>
    </xdr:from>
    <xdr:ext cx="47625" cy="285750"/>
    <xdr:sp macro="" textlink="">
      <xdr:nvSpPr>
        <xdr:cNvPr id="1885" name="Shape 4">
          <a:extLst>
            <a:ext uri="{FF2B5EF4-FFF2-40B4-BE49-F238E27FC236}">
              <a16:creationId xmlns:a16="http://schemas.microsoft.com/office/drawing/2014/main" id="{00000000-0008-0000-0200-00005D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148</xdr:row>
      <xdr:rowOff>0</xdr:rowOff>
    </xdr:from>
    <xdr:ext cx="47625" cy="285750"/>
    <xdr:sp macro="" textlink="">
      <xdr:nvSpPr>
        <xdr:cNvPr id="1886" name="Shape 4">
          <a:extLst>
            <a:ext uri="{FF2B5EF4-FFF2-40B4-BE49-F238E27FC236}">
              <a16:creationId xmlns:a16="http://schemas.microsoft.com/office/drawing/2014/main" id="{00000000-0008-0000-0200-00005E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157</xdr:row>
      <xdr:rowOff>0</xdr:rowOff>
    </xdr:from>
    <xdr:ext cx="47625" cy="285750"/>
    <xdr:sp macro="" textlink="">
      <xdr:nvSpPr>
        <xdr:cNvPr id="1887" name="Shape 4">
          <a:extLst>
            <a:ext uri="{FF2B5EF4-FFF2-40B4-BE49-F238E27FC236}">
              <a16:creationId xmlns:a16="http://schemas.microsoft.com/office/drawing/2014/main" id="{00000000-0008-0000-0200-00005F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157</xdr:row>
      <xdr:rowOff>0</xdr:rowOff>
    </xdr:from>
    <xdr:ext cx="47625" cy="285750"/>
    <xdr:sp macro="" textlink="">
      <xdr:nvSpPr>
        <xdr:cNvPr id="1888" name="Shape 4">
          <a:extLst>
            <a:ext uri="{FF2B5EF4-FFF2-40B4-BE49-F238E27FC236}">
              <a16:creationId xmlns:a16="http://schemas.microsoft.com/office/drawing/2014/main" id="{00000000-0008-0000-0200-000060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157</xdr:row>
      <xdr:rowOff>0</xdr:rowOff>
    </xdr:from>
    <xdr:ext cx="47625" cy="285750"/>
    <xdr:sp macro="" textlink="">
      <xdr:nvSpPr>
        <xdr:cNvPr id="1889" name="Shape 4">
          <a:extLst>
            <a:ext uri="{FF2B5EF4-FFF2-40B4-BE49-F238E27FC236}">
              <a16:creationId xmlns:a16="http://schemas.microsoft.com/office/drawing/2014/main" id="{00000000-0008-0000-0200-000061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157</xdr:row>
      <xdr:rowOff>0</xdr:rowOff>
    </xdr:from>
    <xdr:ext cx="47625" cy="285750"/>
    <xdr:sp macro="" textlink="">
      <xdr:nvSpPr>
        <xdr:cNvPr id="1890" name="Shape 4">
          <a:extLst>
            <a:ext uri="{FF2B5EF4-FFF2-40B4-BE49-F238E27FC236}">
              <a16:creationId xmlns:a16="http://schemas.microsoft.com/office/drawing/2014/main" id="{00000000-0008-0000-0200-000062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157</xdr:row>
      <xdr:rowOff>0</xdr:rowOff>
    </xdr:from>
    <xdr:ext cx="47625" cy="285750"/>
    <xdr:sp macro="" textlink="">
      <xdr:nvSpPr>
        <xdr:cNvPr id="1891" name="Shape 4">
          <a:extLst>
            <a:ext uri="{FF2B5EF4-FFF2-40B4-BE49-F238E27FC236}">
              <a16:creationId xmlns:a16="http://schemas.microsoft.com/office/drawing/2014/main" id="{00000000-0008-0000-0200-000063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157</xdr:row>
      <xdr:rowOff>0</xdr:rowOff>
    </xdr:from>
    <xdr:ext cx="47625" cy="285750"/>
    <xdr:sp macro="" textlink="">
      <xdr:nvSpPr>
        <xdr:cNvPr id="1892" name="Shape 4">
          <a:extLst>
            <a:ext uri="{FF2B5EF4-FFF2-40B4-BE49-F238E27FC236}">
              <a16:creationId xmlns:a16="http://schemas.microsoft.com/office/drawing/2014/main" id="{00000000-0008-0000-0200-000064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157</xdr:row>
      <xdr:rowOff>0</xdr:rowOff>
    </xdr:from>
    <xdr:ext cx="47625" cy="285750"/>
    <xdr:sp macro="" textlink="">
      <xdr:nvSpPr>
        <xdr:cNvPr id="1893" name="Shape 4">
          <a:extLst>
            <a:ext uri="{FF2B5EF4-FFF2-40B4-BE49-F238E27FC236}">
              <a16:creationId xmlns:a16="http://schemas.microsoft.com/office/drawing/2014/main" id="{00000000-0008-0000-0200-000065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157</xdr:row>
      <xdr:rowOff>0</xdr:rowOff>
    </xdr:from>
    <xdr:ext cx="47625" cy="285750"/>
    <xdr:sp macro="" textlink="">
      <xdr:nvSpPr>
        <xdr:cNvPr id="1894" name="Shape 4">
          <a:extLst>
            <a:ext uri="{FF2B5EF4-FFF2-40B4-BE49-F238E27FC236}">
              <a16:creationId xmlns:a16="http://schemas.microsoft.com/office/drawing/2014/main" id="{00000000-0008-0000-0200-000066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157</xdr:row>
      <xdr:rowOff>0</xdr:rowOff>
    </xdr:from>
    <xdr:ext cx="47625" cy="285750"/>
    <xdr:sp macro="" textlink="">
      <xdr:nvSpPr>
        <xdr:cNvPr id="1895" name="Shape 4">
          <a:extLst>
            <a:ext uri="{FF2B5EF4-FFF2-40B4-BE49-F238E27FC236}">
              <a16:creationId xmlns:a16="http://schemas.microsoft.com/office/drawing/2014/main" id="{00000000-0008-0000-0200-000067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157</xdr:row>
      <xdr:rowOff>0</xdr:rowOff>
    </xdr:from>
    <xdr:ext cx="47625" cy="285750"/>
    <xdr:sp macro="" textlink="">
      <xdr:nvSpPr>
        <xdr:cNvPr id="1896" name="Shape 4">
          <a:extLst>
            <a:ext uri="{FF2B5EF4-FFF2-40B4-BE49-F238E27FC236}">
              <a16:creationId xmlns:a16="http://schemas.microsoft.com/office/drawing/2014/main" id="{00000000-0008-0000-0200-000068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157</xdr:row>
      <xdr:rowOff>0</xdr:rowOff>
    </xdr:from>
    <xdr:ext cx="47625" cy="285750"/>
    <xdr:sp macro="" textlink="">
      <xdr:nvSpPr>
        <xdr:cNvPr id="1897" name="Shape 4">
          <a:extLst>
            <a:ext uri="{FF2B5EF4-FFF2-40B4-BE49-F238E27FC236}">
              <a16:creationId xmlns:a16="http://schemas.microsoft.com/office/drawing/2014/main" id="{00000000-0008-0000-0200-000069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157</xdr:row>
      <xdr:rowOff>0</xdr:rowOff>
    </xdr:from>
    <xdr:ext cx="47625" cy="285750"/>
    <xdr:sp macro="" textlink="">
      <xdr:nvSpPr>
        <xdr:cNvPr id="1898" name="Shape 4">
          <a:extLst>
            <a:ext uri="{FF2B5EF4-FFF2-40B4-BE49-F238E27FC236}">
              <a16:creationId xmlns:a16="http://schemas.microsoft.com/office/drawing/2014/main" id="{00000000-0008-0000-0200-00006A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157</xdr:row>
      <xdr:rowOff>0</xdr:rowOff>
    </xdr:from>
    <xdr:ext cx="47625" cy="285750"/>
    <xdr:sp macro="" textlink="">
      <xdr:nvSpPr>
        <xdr:cNvPr id="1899" name="Shape 4">
          <a:extLst>
            <a:ext uri="{FF2B5EF4-FFF2-40B4-BE49-F238E27FC236}">
              <a16:creationId xmlns:a16="http://schemas.microsoft.com/office/drawing/2014/main" id="{00000000-0008-0000-0200-00006B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157</xdr:row>
      <xdr:rowOff>0</xdr:rowOff>
    </xdr:from>
    <xdr:ext cx="47625" cy="285750"/>
    <xdr:sp macro="" textlink="">
      <xdr:nvSpPr>
        <xdr:cNvPr id="1900" name="Shape 4">
          <a:extLst>
            <a:ext uri="{FF2B5EF4-FFF2-40B4-BE49-F238E27FC236}">
              <a16:creationId xmlns:a16="http://schemas.microsoft.com/office/drawing/2014/main" id="{00000000-0008-0000-0200-00006C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157</xdr:row>
      <xdr:rowOff>0</xdr:rowOff>
    </xdr:from>
    <xdr:ext cx="47625" cy="285750"/>
    <xdr:sp macro="" textlink="">
      <xdr:nvSpPr>
        <xdr:cNvPr id="1901" name="Shape 4">
          <a:extLst>
            <a:ext uri="{FF2B5EF4-FFF2-40B4-BE49-F238E27FC236}">
              <a16:creationId xmlns:a16="http://schemas.microsoft.com/office/drawing/2014/main" id="{00000000-0008-0000-0200-00006D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157</xdr:row>
      <xdr:rowOff>0</xdr:rowOff>
    </xdr:from>
    <xdr:ext cx="47625" cy="285750"/>
    <xdr:sp macro="" textlink="">
      <xdr:nvSpPr>
        <xdr:cNvPr id="1902" name="Shape 4">
          <a:extLst>
            <a:ext uri="{FF2B5EF4-FFF2-40B4-BE49-F238E27FC236}">
              <a16:creationId xmlns:a16="http://schemas.microsoft.com/office/drawing/2014/main" id="{00000000-0008-0000-0200-00006E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157</xdr:row>
      <xdr:rowOff>0</xdr:rowOff>
    </xdr:from>
    <xdr:ext cx="47625" cy="285750"/>
    <xdr:sp macro="" textlink="">
      <xdr:nvSpPr>
        <xdr:cNvPr id="1903" name="Shape 4">
          <a:extLst>
            <a:ext uri="{FF2B5EF4-FFF2-40B4-BE49-F238E27FC236}">
              <a16:creationId xmlns:a16="http://schemas.microsoft.com/office/drawing/2014/main" id="{00000000-0008-0000-0200-00006F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157</xdr:row>
      <xdr:rowOff>0</xdr:rowOff>
    </xdr:from>
    <xdr:ext cx="47625" cy="285750"/>
    <xdr:sp macro="" textlink="">
      <xdr:nvSpPr>
        <xdr:cNvPr id="1904" name="Shape 4">
          <a:extLst>
            <a:ext uri="{FF2B5EF4-FFF2-40B4-BE49-F238E27FC236}">
              <a16:creationId xmlns:a16="http://schemas.microsoft.com/office/drawing/2014/main" id="{00000000-0008-0000-0200-000070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157</xdr:row>
      <xdr:rowOff>0</xdr:rowOff>
    </xdr:from>
    <xdr:ext cx="47625" cy="285750"/>
    <xdr:sp macro="" textlink="">
      <xdr:nvSpPr>
        <xdr:cNvPr id="1905" name="Shape 4">
          <a:extLst>
            <a:ext uri="{FF2B5EF4-FFF2-40B4-BE49-F238E27FC236}">
              <a16:creationId xmlns:a16="http://schemas.microsoft.com/office/drawing/2014/main" id="{00000000-0008-0000-0200-000071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157</xdr:row>
      <xdr:rowOff>0</xdr:rowOff>
    </xdr:from>
    <xdr:ext cx="47625" cy="285750"/>
    <xdr:sp macro="" textlink="">
      <xdr:nvSpPr>
        <xdr:cNvPr id="1906" name="Shape 4">
          <a:extLst>
            <a:ext uri="{FF2B5EF4-FFF2-40B4-BE49-F238E27FC236}">
              <a16:creationId xmlns:a16="http://schemas.microsoft.com/office/drawing/2014/main" id="{00000000-0008-0000-0200-000072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157</xdr:row>
      <xdr:rowOff>0</xdr:rowOff>
    </xdr:from>
    <xdr:ext cx="47625" cy="285750"/>
    <xdr:sp macro="" textlink="">
      <xdr:nvSpPr>
        <xdr:cNvPr id="1907" name="Shape 4">
          <a:extLst>
            <a:ext uri="{FF2B5EF4-FFF2-40B4-BE49-F238E27FC236}">
              <a16:creationId xmlns:a16="http://schemas.microsoft.com/office/drawing/2014/main" id="{00000000-0008-0000-0200-000073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157</xdr:row>
      <xdr:rowOff>0</xdr:rowOff>
    </xdr:from>
    <xdr:ext cx="47625" cy="285750"/>
    <xdr:sp macro="" textlink="">
      <xdr:nvSpPr>
        <xdr:cNvPr id="1908" name="Shape 4">
          <a:extLst>
            <a:ext uri="{FF2B5EF4-FFF2-40B4-BE49-F238E27FC236}">
              <a16:creationId xmlns:a16="http://schemas.microsoft.com/office/drawing/2014/main" id="{00000000-0008-0000-0200-000074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157</xdr:row>
      <xdr:rowOff>0</xdr:rowOff>
    </xdr:from>
    <xdr:ext cx="47625" cy="285750"/>
    <xdr:sp macro="" textlink="">
      <xdr:nvSpPr>
        <xdr:cNvPr id="1909" name="Shape 4">
          <a:extLst>
            <a:ext uri="{FF2B5EF4-FFF2-40B4-BE49-F238E27FC236}">
              <a16:creationId xmlns:a16="http://schemas.microsoft.com/office/drawing/2014/main" id="{00000000-0008-0000-0200-000075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157</xdr:row>
      <xdr:rowOff>0</xdr:rowOff>
    </xdr:from>
    <xdr:ext cx="47625" cy="285750"/>
    <xdr:sp macro="" textlink="">
      <xdr:nvSpPr>
        <xdr:cNvPr id="1910" name="Shape 4">
          <a:extLst>
            <a:ext uri="{FF2B5EF4-FFF2-40B4-BE49-F238E27FC236}">
              <a16:creationId xmlns:a16="http://schemas.microsoft.com/office/drawing/2014/main" id="{00000000-0008-0000-0200-000076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157</xdr:row>
      <xdr:rowOff>0</xdr:rowOff>
    </xdr:from>
    <xdr:ext cx="47625" cy="285750"/>
    <xdr:sp macro="" textlink="">
      <xdr:nvSpPr>
        <xdr:cNvPr id="1911" name="Shape 4">
          <a:extLst>
            <a:ext uri="{FF2B5EF4-FFF2-40B4-BE49-F238E27FC236}">
              <a16:creationId xmlns:a16="http://schemas.microsoft.com/office/drawing/2014/main" id="{00000000-0008-0000-0200-000077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157</xdr:row>
      <xdr:rowOff>0</xdr:rowOff>
    </xdr:from>
    <xdr:ext cx="47625" cy="285750"/>
    <xdr:sp macro="" textlink="">
      <xdr:nvSpPr>
        <xdr:cNvPr id="1912" name="Shape 4">
          <a:extLst>
            <a:ext uri="{FF2B5EF4-FFF2-40B4-BE49-F238E27FC236}">
              <a16:creationId xmlns:a16="http://schemas.microsoft.com/office/drawing/2014/main" id="{00000000-0008-0000-0200-000078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157</xdr:row>
      <xdr:rowOff>0</xdr:rowOff>
    </xdr:from>
    <xdr:ext cx="47625" cy="285750"/>
    <xdr:sp macro="" textlink="">
      <xdr:nvSpPr>
        <xdr:cNvPr id="1913" name="Shape 4">
          <a:extLst>
            <a:ext uri="{FF2B5EF4-FFF2-40B4-BE49-F238E27FC236}">
              <a16:creationId xmlns:a16="http://schemas.microsoft.com/office/drawing/2014/main" id="{00000000-0008-0000-0200-000079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157</xdr:row>
      <xdr:rowOff>0</xdr:rowOff>
    </xdr:from>
    <xdr:ext cx="47625" cy="285750"/>
    <xdr:sp macro="" textlink="">
      <xdr:nvSpPr>
        <xdr:cNvPr id="1914" name="Shape 4">
          <a:extLst>
            <a:ext uri="{FF2B5EF4-FFF2-40B4-BE49-F238E27FC236}">
              <a16:creationId xmlns:a16="http://schemas.microsoft.com/office/drawing/2014/main" id="{00000000-0008-0000-0200-00007A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157</xdr:row>
      <xdr:rowOff>0</xdr:rowOff>
    </xdr:from>
    <xdr:ext cx="47625" cy="285750"/>
    <xdr:sp macro="" textlink="">
      <xdr:nvSpPr>
        <xdr:cNvPr id="1915" name="Shape 4">
          <a:extLst>
            <a:ext uri="{FF2B5EF4-FFF2-40B4-BE49-F238E27FC236}">
              <a16:creationId xmlns:a16="http://schemas.microsoft.com/office/drawing/2014/main" id="{00000000-0008-0000-0200-00007B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157</xdr:row>
      <xdr:rowOff>0</xdr:rowOff>
    </xdr:from>
    <xdr:ext cx="47625" cy="285750"/>
    <xdr:sp macro="" textlink="">
      <xdr:nvSpPr>
        <xdr:cNvPr id="1916" name="Shape 4">
          <a:extLst>
            <a:ext uri="{FF2B5EF4-FFF2-40B4-BE49-F238E27FC236}">
              <a16:creationId xmlns:a16="http://schemas.microsoft.com/office/drawing/2014/main" id="{00000000-0008-0000-0200-00007C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157</xdr:row>
      <xdr:rowOff>0</xdr:rowOff>
    </xdr:from>
    <xdr:ext cx="47625" cy="285750"/>
    <xdr:sp macro="" textlink="">
      <xdr:nvSpPr>
        <xdr:cNvPr id="1917" name="Shape 4">
          <a:extLst>
            <a:ext uri="{FF2B5EF4-FFF2-40B4-BE49-F238E27FC236}">
              <a16:creationId xmlns:a16="http://schemas.microsoft.com/office/drawing/2014/main" id="{00000000-0008-0000-0200-00007D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157</xdr:row>
      <xdr:rowOff>0</xdr:rowOff>
    </xdr:from>
    <xdr:ext cx="47625" cy="285750"/>
    <xdr:sp macro="" textlink="">
      <xdr:nvSpPr>
        <xdr:cNvPr id="1918" name="Shape 4">
          <a:extLst>
            <a:ext uri="{FF2B5EF4-FFF2-40B4-BE49-F238E27FC236}">
              <a16:creationId xmlns:a16="http://schemas.microsoft.com/office/drawing/2014/main" id="{00000000-0008-0000-0200-00007E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157</xdr:row>
      <xdr:rowOff>0</xdr:rowOff>
    </xdr:from>
    <xdr:ext cx="47625" cy="285750"/>
    <xdr:sp macro="" textlink="">
      <xdr:nvSpPr>
        <xdr:cNvPr id="1919" name="Shape 4">
          <a:extLst>
            <a:ext uri="{FF2B5EF4-FFF2-40B4-BE49-F238E27FC236}">
              <a16:creationId xmlns:a16="http://schemas.microsoft.com/office/drawing/2014/main" id="{00000000-0008-0000-0200-00007F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157</xdr:row>
      <xdr:rowOff>0</xdr:rowOff>
    </xdr:from>
    <xdr:ext cx="47625" cy="285750"/>
    <xdr:sp macro="" textlink="">
      <xdr:nvSpPr>
        <xdr:cNvPr id="1920" name="Shape 4">
          <a:extLst>
            <a:ext uri="{FF2B5EF4-FFF2-40B4-BE49-F238E27FC236}">
              <a16:creationId xmlns:a16="http://schemas.microsoft.com/office/drawing/2014/main" id="{00000000-0008-0000-0200-000080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157</xdr:row>
      <xdr:rowOff>0</xdr:rowOff>
    </xdr:from>
    <xdr:ext cx="47625" cy="285750"/>
    <xdr:sp macro="" textlink="">
      <xdr:nvSpPr>
        <xdr:cNvPr id="1921" name="Shape 4">
          <a:extLst>
            <a:ext uri="{FF2B5EF4-FFF2-40B4-BE49-F238E27FC236}">
              <a16:creationId xmlns:a16="http://schemas.microsoft.com/office/drawing/2014/main" id="{00000000-0008-0000-0200-000081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157</xdr:row>
      <xdr:rowOff>0</xdr:rowOff>
    </xdr:from>
    <xdr:ext cx="47625" cy="285750"/>
    <xdr:sp macro="" textlink="">
      <xdr:nvSpPr>
        <xdr:cNvPr id="1922" name="Shape 4">
          <a:extLst>
            <a:ext uri="{FF2B5EF4-FFF2-40B4-BE49-F238E27FC236}">
              <a16:creationId xmlns:a16="http://schemas.microsoft.com/office/drawing/2014/main" id="{00000000-0008-0000-0200-000082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157</xdr:row>
      <xdr:rowOff>0</xdr:rowOff>
    </xdr:from>
    <xdr:ext cx="47625" cy="285750"/>
    <xdr:sp macro="" textlink="">
      <xdr:nvSpPr>
        <xdr:cNvPr id="1923" name="Shape 4">
          <a:extLst>
            <a:ext uri="{FF2B5EF4-FFF2-40B4-BE49-F238E27FC236}">
              <a16:creationId xmlns:a16="http://schemas.microsoft.com/office/drawing/2014/main" id="{00000000-0008-0000-0200-000083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157</xdr:row>
      <xdr:rowOff>0</xdr:rowOff>
    </xdr:from>
    <xdr:ext cx="47625" cy="285750"/>
    <xdr:sp macro="" textlink="">
      <xdr:nvSpPr>
        <xdr:cNvPr id="1924" name="Shape 4">
          <a:extLst>
            <a:ext uri="{FF2B5EF4-FFF2-40B4-BE49-F238E27FC236}">
              <a16:creationId xmlns:a16="http://schemas.microsoft.com/office/drawing/2014/main" id="{00000000-0008-0000-0200-000084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157</xdr:row>
      <xdr:rowOff>0</xdr:rowOff>
    </xdr:from>
    <xdr:ext cx="47625" cy="285750"/>
    <xdr:sp macro="" textlink="">
      <xdr:nvSpPr>
        <xdr:cNvPr id="1925" name="Shape 4">
          <a:extLst>
            <a:ext uri="{FF2B5EF4-FFF2-40B4-BE49-F238E27FC236}">
              <a16:creationId xmlns:a16="http://schemas.microsoft.com/office/drawing/2014/main" id="{00000000-0008-0000-0200-000085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157</xdr:row>
      <xdr:rowOff>0</xdr:rowOff>
    </xdr:from>
    <xdr:ext cx="47625" cy="285750"/>
    <xdr:sp macro="" textlink="">
      <xdr:nvSpPr>
        <xdr:cNvPr id="1926" name="Shape 4">
          <a:extLst>
            <a:ext uri="{FF2B5EF4-FFF2-40B4-BE49-F238E27FC236}">
              <a16:creationId xmlns:a16="http://schemas.microsoft.com/office/drawing/2014/main" id="{00000000-0008-0000-0200-000086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157</xdr:row>
      <xdr:rowOff>0</xdr:rowOff>
    </xdr:from>
    <xdr:ext cx="47625" cy="285750"/>
    <xdr:sp macro="" textlink="">
      <xdr:nvSpPr>
        <xdr:cNvPr id="1927" name="Shape 4">
          <a:extLst>
            <a:ext uri="{FF2B5EF4-FFF2-40B4-BE49-F238E27FC236}">
              <a16:creationId xmlns:a16="http://schemas.microsoft.com/office/drawing/2014/main" id="{00000000-0008-0000-0200-000087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157</xdr:row>
      <xdr:rowOff>0</xdr:rowOff>
    </xdr:from>
    <xdr:ext cx="47625" cy="285750"/>
    <xdr:sp macro="" textlink="">
      <xdr:nvSpPr>
        <xdr:cNvPr id="1928" name="Shape 4">
          <a:extLst>
            <a:ext uri="{FF2B5EF4-FFF2-40B4-BE49-F238E27FC236}">
              <a16:creationId xmlns:a16="http://schemas.microsoft.com/office/drawing/2014/main" id="{00000000-0008-0000-0200-000088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157</xdr:row>
      <xdr:rowOff>0</xdr:rowOff>
    </xdr:from>
    <xdr:ext cx="47625" cy="285750"/>
    <xdr:sp macro="" textlink="">
      <xdr:nvSpPr>
        <xdr:cNvPr id="1929" name="Shape 4">
          <a:extLst>
            <a:ext uri="{FF2B5EF4-FFF2-40B4-BE49-F238E27FC236}">
              <a16:creationId xmlns:a16="http://schemas.microsoft.com/office/drawing/2014/main" id="{00000000-0008-0000-0200-000089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157</xdr:row>
      <xdr:rowOff>0</xdr:rowOff>
    </xdr:from>
    <xdr:ext cx="47625" cy="285750"/>
    <xdr:sp macro="" textlink="">
      <xdr:nvSpPr>
        <xdr:cNvPr id="1930" name="Shape 4">
          <a:extLst>
            <a:ext uri="{FF2B5EF4-FFF2-40B4-BE49-F238E27FC236}">
              <a16:creationId xmlns:a16="http://schemas.microsoft.com/office/drawing/2014/main" id="{00000000-0008-0000-0200-00008A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157</xdr:row>
      <xdr:rowOff>0</xdr:rowOff>
    </xdr:from>
    <xdr:ext cx="47625" cy="285750"/>
    <xdr:sp macro="" textlink="">
      <xdr:nvSpPr>
        <xdr:cNvPr id="1931" name="Shape 4">
          <a:extLst>
            <a:ext uri="{FF2B5EF4-FFF2-40B4-BE49-F238E27FC236}">
              <a16:creationId xmlns:a16="http://schemas.microsoft.com/office/drawing/2014/main" id="{00000000-0008-0000-0200-00008B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157</xdr:row>
      <xdr:rowOff>0</xdr:rowOff>
    </xdr:from>
    <xdr:ext cx="47625" cy="285750"/>
    <xdr:sp macro="" textlink="">
      <xdr:nvSpPr>
        <xdr:cNvPr id="1932" name="Shape 4">
          <a:extLst>
            <a:ext uri="{FF2B5EF4-FFF2-40B4-BE49-F238E27FC236}">
              <a16:creationId xmlns:a16="http://schemas.microsoft.com/office/drawing/2014/main" id="{00000000-0008-0000-0200-00008C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157</xdr:row>
      <xdr:rowOff>0</xdr:rowOff>
    </xdr:from>
    <xdr:ext cx="47625" cy="285750"/>
    <xdr:sp macro="" textlink="">
      <xdr:nvSpPr>
        <xdr:cNvPr id="1933" name="Shape 4">
          <a:extLst>
            <a:ext uri="{FF2B5EF4-FFF2-40B4-BE49-F238E27FC236}">
              <a16:creationId xmlns:a16="http://schemas.microsoft.com/office/drawing/2014/main" id="{00000000-0008-0000-0200-00008D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157</xdr:row>
      <xdr:rowOff>0</xdr:rowOff>
    </xdr:from>
    <xdr:ext cx="47625" cy="285750"/>
    <xdr:sp macro="" textlink="">
      <xdr:nvSpPr>
        <xdr:cNvPr id="1934" name="Shape 4">
          <a:extLst>
            <a:ext uri="{FF2B5EF4-FFF2-40B4-BE49-F238E27FC236}">
              <a16:creationId xmlns:a16="http://schemas.microsoft.com/office/drawing/2014/main" id="{00000000-0008-0000-0200-00008E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157</xdr:row>
      <xdr:rowOff>0</xdr:rowOff>
    </xdr:from>
    <xdr:ext cx="47625" cy="285750"/>
    <xdr:sp macro="" textlink="">
      <xdr:nvSpPr>
        <xdr:cNvPr id="1935" name="Shape 4">
          <a:extLst>
            <a:ext uri="{FF2B5EF4-FFF2-40B4-BE49-F238E27FC236}">
              <a16:creationId xmlns:a16="http://schemas.microsoft.com/office/drawing/2014/main" id="{00000000-0008-0000-0200-00008F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157</xdr:row>
      <xdr:rowOff>0</xdr:rowOff>
    </xdr:from>
    <xdr:ext cx="47625" cy="285750"/>
    <xdr:sp macro="" textlink="">
      <xdr:nvSpPr>
        <xdr:cNvPr id="1936" name="Shape 4">
          <a:extLst>
            <a:ext uri="{FF2B5EF4-FFF2-40B4-BE49-F238E27FC236}">
              <a16:creationId xmlns:a16="http://schemas.microsoft.com/office/drawing/2014/main" id="{00000000-0008-0000-0200-000090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157</xdr:row>
      <xdr:rowOff>0</xdr:rowOff>
    </xdr:from>
    <xdr:ext cx="47625" cy="285750"/>
    <xdr:sp macro="" textlink="">
      <xdr:nvSpPr>
        <xdr:cNvPr id="1937" name="Shape 4">
          <a:extLst>
            <a:ext uri="{FF2B5EF4-FFF2-40B4-BE49-F238E27FC236}">
              <a16:creationId xmlns:a16="http://schemas.microsoft.com/office/drawing/2014/main" id="{00000000-0008-0000-0200-000091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157</xdr:row>
      <xdr:rowOff>0</xdr:rowOff>
    </xdr:from>
    <xdr:ext cx="47625" cy="285750"/>
    <xdr:sp macro="" textlink="">
      <xdr:nvSpPr>
        <xdr:cNvPr id="1938" name="Shape 4">
          <a:extLst>
            <a:ext uri="{FF2B5EF4-FFF2-40B4-BE49-F238E27FC236}">
              <a16:creationId xmlns:a16="http://schemas.microsoft.com/office/drawing/2014/main" id="{00000000-0008-0000-0200-000092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157</xdr:row>
      <xdr:rowOff>0</xdr:rowOff>
    </xdr:from>
    <xdr:ext cx="47625" cy="285750"/>
    <xdr:sp macro="" textlink="">
      <xdr:nvSpPr>
        <xdr:cNvPr id="1939" name="Shape 4">
          <a:extLst>
            <a:ext uri="{FF2B5EF4-FFF2-40B4-BE49-F238E27FC236}">
              <a16:creationId xmlns:a16="http://schemas.microsoft.com/office/drawing/2014/main" id="{00000000-0008-0000-0200-000093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157</xdr:row>
      <xdr:rowOff>0</xdr:rowOff>
    </xdr:from>
    <xdr:ext cx="47625" cy="285750"/>
    <xdr:sp macro="" textlink="">
      <xdr:nvSpPr>
        <xdr:cNvPr id="1940" name="Shape 4">
          <a:extLst>
            <a:ext uri="{FF2B5EF4-FFF2-40B4-BE49-F238E27FC236}">
              <a16:creationId xmlns:a16="http://schemas.microsoft.com/office/drawing/2014/main" id="{00000000-0008-0000-0200-000094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157</xdr:row>
      <xdr:rowOff>0</xdr:rowOff>
    </xdr:from>
    <xdr:ext cx="47625" cy="285750"/>
    <xdr:sp macro="" textlink="">
      <xdr:nvSpPr>
        <xdr:cNvPr id="1941" name="Shape 4">
          <a:extLst>
            <a:ext uri="{FF2B5EF4-FFF2-40B4-BE49-F238E27FC236}">
              <a16:creationId xmlns:a16="http://schemas.microsoft.com/office/drawing/2014/main" id="{00000000-0008-0000-0200-000095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157</xdr:row>
      <xdr:rowOff>0</xdr:rowOff>
    </xdr:from>
    <xdr:ext cx="47625" cy="285750"/>
    <xdr:sp macro="" textlink="">
      <xdr:nvSpPr>
        <xdr:cNvPr id="1942" name="Shape 4">
          <a:extLst>
            <a:ext uri="{FF2B5EF4-FFF2-40B4-BE49-F238E27FC236}">
              <a16:creationId xmlns:a16="http://schemas.microsoft.com/office/drawing/2014/main" id="{00000000-0008-0000-0200-000096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157</xdr:row>
      <xdr:rowOff>0</xdr:rowOff>
    </xdr:from>
    <xdr:ext cx="47625" cy="285750"/>
    <xdr:sp macro="" textlink="">
      <xdr:nvSpPr>
        <xdr:cNvPr id="1943" name="Shape 4">
          <a:extLst>
            <a:ext uri="{FF2B5EF4-FFF2-40B4-BE49-F238E27FC236}">
              <a16:creationId xmlns:a16="http://schemas.microsoft.com/office/drawing/2014/main" id="{00000000-0008-0000-0200-000097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157</xdr:row>
      <xdr:rowOff>0</xdr:rowOff>
    </xdr:from>
    <xdr:ext cx="47625" cy="285750"/>
    <xdr:sp macro="" textlink="">
      <xdr:nvSpPr>
        <xdr:cNvPr id="1944" name="Shape 4">
          <a:extLst>
            <a:ext uri="{FF2B5EF4-FFF2-40B4-BE49-F238E27FC236}">
              <a16:creationId xmlns:a16="http://schemas.microsoft.com/office/drawing/2014/main" id="{00000000-0008-0000-0200-000098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157</xdr:row>
      <xdr:rowOff>0</xdr:rowOff>
    </xdr:from>
    <xdr:ext cx="47625" cy="285750"/>
    <xdr:sp macro="" textlink="">
      <xdr:nvSpPr>
        <xdr:cNvPr id="1945" name="Shape 4">
          <a:extLst>
            <a:ext uri="{FF2B5EF4-FFF2-40B4-BE49-F238E27FC236}">
              <a16:creationId xmlns:a16="http://schemas.microsoft.com/office/drawing/2014/main" id="{00000000-0008-0000-0200-000099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157</xdr:row>
      <xdr:rowOff>0</xdr:rowOff>
    </xdr:from>
    <xdr:ext cx="47625" cy="285750"/>
    <xdr:sp macro="" textlink="">
      <xdr:nvSpPr>
        <xdr:cNvPr id="1946" name="Shape 4">
          <a:extLst>
            <a:ext uri="{FF2B5EF4-FFF2-40B4-BE49-F238E27FC236}">
              <a16:creationId xmlns:a16="http://schemas.microsoft.com/office/drawing/2014/main" id="{00000000-0008-0000-0200-00009A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157</xdr:row>
      <xdr:rowOff>0</xdr:rowOff>
    </xdr:from>
    <xdr:ext cx="47625" cy="285750"/>
    <xdr:sp macro="" textlink="">
      <xdr:nvSpPr>
        <xdr:cNvPr id="1947" name="Shape 4">
          <a:extLst>
            <a:ext uri="{FF2B5EF4-FFF2-40B4-BE49-F238E27FC236}">
              <a16:creationId xmlns:a16="http://schemas.microsoft.com/office/drawing/2014/main" id="{00000000-0008-0000-0200-00009B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157</xdr:row>
      <xdr:rowOff>0</xdr:rowOff>
    </xdr:from>
    <xdr:ext cx="47625" cy="285750"/>
    <xdr:sp macro="" textlink="">
      <xdr:nvSpPr>
        <xdr:cNvPr id="1948" name="Shape 4">
          <a:extLst>
            <a:ext uri="{FF2B5EF4-FFF2-40B4-BE49-F238E27FC236}">
              <a16:creationId xmlns:a16="http://schemas.microsoft.com/office/drawing/2014/main" id="{00000000-0008-0000-0200-00009C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157</xdr:row>
      <xdr:rowOff>0</xdr:rowOff>
    </xdr:from>
    <xdr:ext cx="47625" cy="285750"/>
    <xdr:sp macro="" textlink="">
      <xdr:nvSpPr>
        <xdr:cNvPr id="1949" name="Shape 4">
          <a:extLst>
            <a:ext uri="{FF2B5EF4-FFF2-40B4-BE49-F238E27FC236}">
              <a16:creationId xmlns:a16="http://schemas.microsoft.com/office/drawing/2014/main" id="{00000000-0008-0000-0200-00009D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157</xdr:row>
      <xdr:rowOff>0</xdr:rowOff>
    </xdr:from>
    <xdr:ext cx="47625" cy="285750"/>
    <xdr:sp macro="" textlink="">
      <xdr:nvSpPr>
        <xdr:cNvPr id="1950" name="Shape 4">
          <a:extLst>
            <a:ext uri="{FF2B5EF4-FFF2-40B4-BE49-F238E27FC236}">
              <a16:creationId xmlns:a16="http://schemas.microsoft.com/office/drawing/2014/main" id="{00000000-0008-0000-0200-00009E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162</xdr:row>
      <xdr:rowOff>0</xdr:rowOff>
    </xdr:from>
    <xdr:ext cx="47625" cy="285750"/>
    <xdr:sp macro="" textlink="">
      <xdr:nvSpPr>
        <xdr:cNvPr id="1951" name="Shape 4">
          <a:extLst>
            <a:ext uri="{FF2B5EF4-FFF2-40B4-BE49-F238E27FC236}">
              <a16:creationId xmlns:a16="http://schemas.microsoft.com/office/drawing/2014/main" id="{00000000-0008-0000-0200-00009F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162</xdr:row>
      <xdr:rowOff>0</xdr:rowOff>
    </xdr:from>
    <xdr:ext cx="47625" cy="285750"/>
    <xdr:sp macro="" textlink="">
      <xdr:nvSpPr>
        <xdr:cNvPr id="1952" name="Shape 4">
          <a:extLst>
            <a:ext uri="{FF2B5EF4-FFF2-40B4-BE49-F238E27FC236}">
              <a16:creationId xmlns:a16="http://schemas.microsoft.com/office/drawing/2014/main" id="{00000000-0008-0000-0200-0000A0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162</xdr:row>
      <xdr:rowOff>0</xdr:rowOff>
    </xdr:from>
    <xdr:ext cx="47625" cy="285750"/>
    <xdr:sp macro="" textlink="">
      <xdr:nvSpPr>
        <xdr:cNvPr id="1953" name="Shape 4">
          <a:extLst>
            <a:ext uri="{FF2B5EF4-FFF2-40B4-BE49-F238E27FC236}">
              <a16:creationId xmlns:a16="http://schemas.microsoft.com/office/drawing/2014/main" id="{00000000-0008-0000-0200-0000A1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162</xdr:row>
      <xdr:rowOff>0</xdr:rowOff>
    </xdr:from>
    <xdr:ext cx="47625" cy="285750"/>
    <xdr:sp macro="" textlink="">
      <xdr:nvSpPr>
        <xdr:cNvPr id="1954" name="Shape 4">
          <a:extLst>
            <a:ext uri="{FF2B5EF4-FFF2-40B4-BE49-F238E27FC236}">
              <a16:creationId xmlns:a16="http://schemas.microsoft.com/office/drawing/2014/main" id="{00000000-0008-0000-0200-0000A2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162</xdr:row>
      <xdr:rowOff>0</xdr:rowOff>
    </xdr:from>
    <xdr:ext cx="47625" cy="285750"/>
    <xdr:sp macro="" textlink="">
      <xdr:nvSpPr>
        <xdr:cNvPr id="1955" name="Shape 4">
          <a:extLst>
            <a:ext uri="{FF2B5EF4-FFF2-40B4-BE49-F238E27FC236}">
              <a16:creationId xmlns:a16="http://schemas.microsoft.com/office/drawing/2014/main" id="{00000000-0008-0000-0200-0000A3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162</xdr:row>
      <xdr:rowOff>0</xdr:rowOff>
    </xdr:from>
    <xdr:ext cx="47625" cy="285750"/>
    <xdr:sp macro="" textlink="">
      <xdr:nvSpPr>
        <xdr:cNvPr id="1956" name="Shape 4">
          <a:extLst>
            <a:ext uri="{FF2B5EF4-FFF2-40B4-BE49-F238E27FC236}">
              <a16:creationId xmlns:a16="http://schemas.microsoft.com/office/drawing/2014/main" id="{00000000-0008-0000-0200-0000A4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162</xdr:row>
      <xdr:rowOff>0</xdr:rowOff>
    </xdr:from>
    <xdr:ext cx="47625" cy="285750"/>
    <xdr:sp macro="" textlink="">
      <xdr:nvSpPr>
        <xdr:cNvPr id="1957" name="Shape 4">
          <a:extLst>
            <a:ext uri="{FF2B5EF4-FFF2-40B4-BE49-F238E27FC236}">
              <a16:creationId xmlns:a16="http://schemas.microsoft.com/office/drawing/2014/main" id="{00000000-0008-0000-0200-0000A5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162</xdr:row>
      <xdr:rowOff>0</xdr:rowOff>
    </xdr:from>
    <xdr:ext cx="47625" cy="285750"/>
    <xdr:sp macro="" textlink="">
      <xdr:nvSpPr>
        <xdr:cNvPr id="1958" name="Shape 4">
          <a:extLst>
            <a:ext uri="{FF2B5EF4-FFF2-40B4-BE49-F238E27FC236}">
              <a16:creationId xmlns:a16="http://schemas.microsoft.com/office/drawing/2014/main" id="{00000000-0008-0000-0200-0000A6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162</xdr:row>
      <xdr:rowOff>0</xdr:rowOff>
    </xdr:from>
    <xdr:ext cx="47625" cy="285750"/>
    <xdr:sp macro="" textlink="">
      <xdr:nvSpPr>
        <xdr:cNvPr id="1959" name="Shape 4">
          <a:extLst>
            <a:ext uri="{FF2B5EF4-FFF2-40B4-BE49-F238E27FC236}">
              <a16:creationId xmlns:a16="http://schemas.microsoft.com/office/drawing/2014/main" id="{00000000-0008-0000-0200-0000A7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162</xdr:row>
      <xdr:rowOff>0</xdr:rowOff>
    </xdr:from>
    <xdr:ext cx="47625" cy="285750"/>
    <xdr:sp macro="" textlink="">
      <xdr:nvSpPr>
        <xdr:cNvPr id="1960" name="Shape 4">
          <a:extLst>
            <a:ext uri="{FF2B5EF4-FFF2-40B4-BE49-F238E27FC236}">
              <a16:creationId xmlns:a16="http://schemas.microsoft.com/office/drawing/2014/main" id="{00000000-0008-0000-0200-0000A8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162</xdr:row>
      <xdr:rowOff>0</xdr:rowOff>
    </xdr:from>
    <xdr:ext cx="47625" cy="285750"/>
    <xdr:sp macro="" textlink="">
      <xdr:nvSpPr>
        <xdr:cNvPr id="1961" name="Shape 4">
          <a:extLst>
            <a:ext uri="{FF2B5EF4-FFF2-40B4-BE49-F238E27FC236}">
              <a16:creationId xmlns:a16="http://schemas.microsoft.com/office/drawing/2014/main" id="{00000000-0008-0000-0200-0000A9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162</xdr:row>
      <xdr:rowOff>0</xdr:rowOff>
    </xdr:from>
    <xdr:ext cx="47625" cy="285750"/>
    <xdr:sp macro="" textlink="">
      <xdr:nvSpPr>
        <xdr:cNvPr id="1962" name="Shape 4">
          <a:extLst>
            <a:ext uri="{FF2B5EF4-FFF2-40B4-BE49-F238E27FC236}">
              <a16:creationId xmlns:a16="http://schemas.microsoft.com/office/drawing/2014/main" id="{00000000-0008-0000-0200-0000AA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162</xdr:row>
      <xdr:rowOff>0</xdr:rowOff>
    </xdr:from>
    <xdr:ext cx="47625" cy="285750"/>
    <xdr:sp macro="" textlink="">
      <xdr:nvSpPr>
        <xdr:cNvPr id="1963" name="Shape 4">
          <a:extLst>
            <a:ext uri="{FF2B5EF4-FFF2-40B4-BE49-F238E27FC236}">
              <a16:creationId xmlns:a16="http://schemas.microsoft.com/office/drawing/2014/main" id="{00000000-0008-0000-0200-0000AB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162</xdr:row>
      <xdr:rowOff>0</xdr:rowOff>
    </xdr:from>
    <xdr:ext cx="47625" cy="285750"/>
    <xdr:sp macro="" textlink="">
      <xdr:nvSpPr>
        <xdr:cNvPr id="1964" name="Shape 4">
          <a:extLst>
            <a:ext uri="{FF2B5EF4-FFF2-40B4-BE49-F238E27FC236}">
              <a16:creationId xmlns:a16="http://schemas.microsoft.com/office/drawing/2014/main" id="{00000000-0008-0000-0200-0000AC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162</xdr:row>
      <xdr:rowOff>0</xdr:rowOff>
    </xdr:from>
    <xdr:ext cx="47625" cy="285750"/>
    <xdr:sp macro="" textlink="">
      <xdr:nvSpPr>
        <xdr:cNvPr id="1965" name="Shape 4">
          <a:extLst>
            <a:ext uri="{FF2B5EF4-FFF2-40B4-BE49-F238E27FC236}">
              <a16:creationId xmlns:a16="http://schemas.microsoft.com/office/drawing/2014/main" id="{00000000-0008-0000-0200-0000AD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162</xdr:row>
      <xdr:rowOff>0</xdr:rowOff>
    </xdr:from>
    <xdr:ext cx="47625" cy="285750"/>
    <xdr:sp macro="" textlink="">
      <xdr:nvSpPr>
        <xdr:cNvPr id="1966" name="Shape 4">
          <a:extLst>
            <a:ext uri="{FF2B5EF4-FFF2-40B4-BE49-F238E27FC236}">
              <a16:creationId xmlns:a16="http://schemas.microsoft.com/office/drawing/2014/main" id="{00000000-0008-0000-0200-0000AE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162</xdr:row>
      <xdr:rowOff>0</xdr:rowOff>
    </xdr:from>
    <xdr:ext cx="47625" cy="285750"/>
    <xdr:sp macro="" textlink="">
      <xdr:nvSpPr>
        <xdr:cNvPr id="1967" name="Shape 4">
          <a:extLst>
            <a:ext uri="{FF2B5EF4-FFF2-40B4-BE49-F238E27FC236}">
              <a16:creationId xmlns:a16="http://schemas.microsoft.com/office/drawing/2014/main" id="{00000000-0008-0000-0200-0000AF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162</xdr:row>
      <xdr:rowOff>0</xdr:rowOff>
    </xdr:from>
    <xdr:ext cx="47625" cy="285750"/>
    <xdr:sp macro="" textlink="">
      <xdr:nvSpPr>
        <xdr:cNvPr id="1968" name="Shape 4">
          <a:extLst>
            <a:ext uri="{FF2B5EF4-FFF2-40B4-BE49-F238E27FC236}">
              <a16:creationId xmlns:a16="http://schemas.microsoft.com/office/drawing/2014/main" id="{00000000-0008-0000-0200-0000B0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162</xdr:row>
      <xdr:rowOff>0</xdr:rowOff>
    </xdr:from>
    <xdr:ext cx="47625" cy="285750"/>
    <xdr:sp macro="" textlink="">
      <xdr:nvSpPr>
        <xdr:cNvPr id="1969" name="Shape 4">
          <a:extLst>
            <a:ext uri="{FF2B5EF4-FFF2-40B4-BE49-F238E27FC236}">
              <a16:creationId xmlns:a16="http://schemas.microsoft.com/office/drawing/2014/main" id="{00000000-0008-0000-0200-0000B1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162</xdr:row>
      <xdr:rowOff>0</xdr:rowOff>
    </xdr:from>
    <xdr:ext cx="47625" cy="285750"/>
    <xdr:sp macro="" textlink="">
      <xdr:nvSpPr>
        <xdr:cNvPr id="1970" name="Shape 4">
          <a:extLst>
            <a:ext uri="{FF2B5EF4-FFF2-40B4-BE49-F238E27FC236}">
              <a16:creationId xmlns:a16="http://schemas.microsoft.com/office/drawing/2014/main" id="{00000000-0008-0000-0200-0000B2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162</xdr:row>
      <xdr:rowOff>0</xdr:rowOff>
    </xdr:from>
    <xdr:ext cx="47625" cy="285750"/>
    <xdr:sp macro="" textlink="">
      <xdr:nvSpPr>
        <xdr:cNvPr id="1971" name="Shape 4">
          <a:extLst>
            <a:ext uri="{FF2B5EF4-FFF2-40B4-BE49-F238E27FC236}">
              <a16:creationId xmlns:a16="http://schemas.microsoft.com/office/drawing/2014/main" id="{00000000-0008-0000-0200-0000B3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162</xdr:row>
      <xdr:rowOff>0</xdr:rowOff>
    </xdr:from>
    <xdr:ext cx="47625" cy="285750"/>
    <xdr:sp macro="" textlink="">
      <xdr:nvSpPr>
        <xdr:cNvPr id="1972" name="Shape 4">
          <a:extLst>
            <a:ext uri="{FF2B5EF4-FFF2-40B4-BE49-F238E27FC236}">
              <a16:creationId xmlns:a16="http://schemas.microsoft.com/office/drawing/2014/main" id="{00000000-0008-0000-0200-0000B4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162</xdr:row>
      <xdr:rowOff>0</xdr:rowOff>
    </xdr:from>
    <xdr:ext cx="47625" cy="285750"/>
    <xdr:sp macro="" textlink="">
      <xdr:nvSpPr>
        <xdr:cNvPr id="1973" name="Shape 4">
          <a:extLst>
            <a:ext uri="{FF2B5EF4-FFF2-40B4-BE49-F238E27FC236}">
              <a16:creationId xmlns:a16="http://schemas.microsoft.com/office/drawing/2014/main" id="{00000000-0008-0000-0200-0000B5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162</xdr:row>
      <xdr:rowOff>0</xdr:rowOff>
    </xdr:from>
    <xdr:ext cx="47625" cy="285750"/>
    <xdr:sp macro="" textlink="">
      <xdr:nvSpPr>
        <xdr:cNvPr id="1974" name="Shape 4">
          <a:extLst>
            <a:ext uri="{FF2B5EF4-FFF2-40B4-BE49-F238E27FC236}">
              <a16:creationId xmlns:a16="http://schemas.microsoft.com/office/drawing/2014/main" id="{00000000-0008-0000-0200-0000B6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162</xdr:row>
      <xdr:rowOff>0</xdr:rowOff>
    </xdr:from>
    <xdr:ext cx="47625" cy="285750"/>
    <xdr:sp macro="" textlink="">
      <xdr:nvSpPr>
        <xdr:cNvPr id="1975" name="Shape 4">
          <a:extLst>
            <a:ext uri="{FF2B5EF4-FFF2-40B4-BE49-F238E27FC236}">
              <a16:creationId xmlns:a16="http://schemas.microsoft.com/office/drawing/2014/main" id="{00000000-0008-0000-0200-0000B7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162</xdr:row>
      <xdr:rowOff>0</xdr:rowOff>
    </xdr:from>
    <xdr:ext cx="47625" cy="285750"/>
    <xdr:sp macro="" textlink="">
      <xdr:nvSpPr>
        <xdr:cNvPr id="1976" name="Shape 4">
          <a:extLst>
            <a:ext uri="{FF2B5EF4-FFF2-40B4-BE49-F238E27FC236}">
              <a16:creationId xmlns:a16="http://schemas.microsoft.com/office/drawing/2014/main" id="{00000000-0008-0000-0200-0000B8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162</xdr:row>
      <xdr:rowOff>0</xdr:rowOff>
    </xdr:from>
    <xdr:ext cx="47625" cy="285750"/>
    <xdr:sp macro="" textlink="">
      <xdr:nvSpPr>
        <xdr:cNvPr id="1977" name="Shape 4">
          <a:extLst>
            <a:ext uri="{FF2B5EF4-FFF2-40B4-BE49-F238E27FC236}">
              <a16:creationId xmlns:a16="http://schemas.microsoft.com/office/drawing/2014/main" id="{00000000-0008-0000-0200-0000B9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162</xdr:row>
      <xdr:rowOff>0</xdr:rowOff>
    </xdr:from>
    <xdr:ext cx="47625" cy="285750"/>
    <xdr:sp macro="" textlink="">
      <xdr:nvSpPr>
        <xdr:cNvPr id="1978" name="Shape 4">
          <a:extLst>
            <a:ext uri="{FF2B5EF4-FFF2-40B4-BE49-F238E27FC236}">
              <a16:creationId xmlns:a16="http://schemas.microsoft.com/office/drawing/2014/main" id="{00000000-0008-0000-0200-0000BA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162</xdr:row>
      <xdr:rowOff>0</xdr:rowOff>
    </xdr:from>
    <xdr:ext cx="47625" cy="285750"/>
    <xdr:sp macro="" textlink="">
      <xdr:nvSpPr>
        <xdr:cNvPr id="1979" name="Shape 4">
          <a:extLst>
            <a:ext uri="{FF2B5EF4-FFF2-40B4-BE49-F238E27FC236}">
              <a16:creationId xmlns:a16="http://schemas.microsoft.com/office/drawing/2014/main" id="{00000000-0008-0000-0200-0000BB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162</xdr:row>
      <xdr:rowOff>0</xdr:rowOff>
    </xdr:from>
    <xdr:ext cx="47625" cy="285750"/>
    <xdr:sp macro="" textlink="">
      <xdr:nvSpPr>
        <xdr:cNvPr id="1980" name="Shape 4">
          <a:extLst>
            <a:ext uri="{FF2B5EF4-FFF2-40B4-BE49-F238E27FC236}">
              <a16:creationId xmlns:a16="http://schemas.microsoft.com/office/drawing/2014/main" id="{00000000-0008-0000-0200-0000BC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162</xdr:row>
      <xdr:rowOff>0</xdr:rowOff>
    </xdr:from>
    <xdr:ext cx="47625" cy="285750"/>
    <xdr:sp macro="" textlink="">
      <xdr:nvSpPr>
        <xdr:cNvPr id="1981" name="Shape 4">
          <a:extLst>
            <a:ext uri="{FF2B5EF4-FFF2-40B4-BE49-F238E27FC236}">
              <a16:creationId xmlns:a16="http://schemas.microsoft.com/office/drawing/2014/main" id="{00000000-0008-0000-0200-0000BD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162</xdr:row>
      <xdr:rowOff>0</xdr:rowOff>
    </xdr:from>
    <xdr:ext cx="47625" cy="285750"/>
    <xdr:sp macro="" textlink="">
      <xdr:nvSpPr>
        <xdr:cNvPr id="1982" name="Shape 4">
          <a:extLst>
            <a:ext uri="{FF2B5EF4-FFF2-40B4-BE49-F238E27FC236}">
              <a16:creationId xmlns:a16="http://schemas.microsoft.com/office/drawing/2014/main" id="{00000000-0008-0000-0200-0000BE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162</xdr:row>
      <xdr:rowOff>0</xdr:rowOff>
    </xdr:from>
    <xdr:ext cx="47625" cy="285750"/>
    <xdr:sp macro="" textlink="">
      <xdr:nvSpPr>
        <xdr:cNvPr id="1983" name="Shape 4">
          <a:extLst>
            <a:ext uri="{FF2B5EF4-FFF2-40B4-BE49-F238E27FC236}">
              <a16:creationId xmlns:a16="http://schemas.microsoft.com/office/drawing/2014/main" id="{00000000-0008-0000-0200-0000BF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162</xdr:row>
      <xdr:rowOff>0</xdr:rowOff>
    </xdr:from>
    <xdr:ext cx="47625" cy="285750"/>
    <xdr:sp macro="" textlink="">
      <xdr:nvSpPr>
        <xdr:cNvPr id="1984" name="Shape 4">
          <a:extLst>
            <a:ext uri="{FF2B5EF4-FFF2-40B4-BE49-F238E27FC236}">
              <a16:creationId xmlns:a16="http://schemas.microsoft.com/office/drawing/2014/main" id="{00000000-0008-0000-0200-0000C0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162</xdr:row>
      <xdr:rowOff>0</xdr:rowOff>
    </xdr:from>
    <xdr:ext cx="47625" cy="285750"/>
    <xdr:sp macro="" textlink="">
      <xdr:nvSpPr>
        <xdr:cNvPr id="1985" name="Shape 4">
          <a:extLst>
            <a:ext uri="{FF2B5EF4-FFF2-40B4-BE49-F238E27FC236}">
              <a16:creationId xmlns:a16="http://schemas.microsoft.com/office/drawing/2014/main" id="{00000000-0008-0000-0200-0000C1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162</xdr:row>
      <xdr:rowOff>0</xdr:rowOff>
    </xdr:from>
    <xdr:ext cx="47625" cy="285750"/>
    <xdr:sp macro="" textlink="">
      <xdr:nvSpPr>
        <xdr:cNvPr id="1986" name="Shape 4">
          <a:extLst>
            <a:ext uri="{FF2B5EF4-FFF2-40B4-BE49-F238E27FC236}">
              <a16:creationId xmlns:a16="http://schemas.microsoft.com/office/drawing/2014/main" id="{00000000-0008-0000-0200-0000C2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162</xdr:row>
      <xdr:rowOff>0</xdr:rowOff>
    </xdr:from>
    <xdr:ext cx="47625" cy="285750"/>
    <xdr:sp macro="" textlink="">
      <xdr:nvSpPr>
        <xdr:cNvPr id="1987" name="Shape 4">
          <a:extLst>
            <a:ext uri="{FF2B5EF4-FFF2-40B4-BE49-F238E27FC236}">
              <a16:creationId xmlns:a16="http://schemas.microsoft.com/office/drawing/2014/main" id="{00000000-0008-0000-0200-0000C3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162</xdr:row>
      <xdr:rowOff>0</xdr:rowOff>
    </xdr:from>
    <xdr:ext cx="47625" cy="285750"/>
    <xdr:sp macro="" textlink="">
      <xdr:nvSpPr>
        <xdr:cNvPr id="1988" name="Shape 4">
          <a:extLst>
            <a:ext uri="{FF2B5EF4-FFF2-40B4-BE49-F238E27FC236}">
              <a16:creationId xmlns:a16="http://schemas.microsoft.com/office/drawing/2014/main" id="{00000000-0008-0000-0200-0000C4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162</xdr:row>
      <xdr:rowOff>0</xdr:rowOff>
    </xdr:from>
    <xdr:ext cx="47625" cy="285750"/>
    <xdr:sp macro="" textlink="">
      <xdr:nvSpPr>
        <xdr:cNvPr id="1989" name="Shape 4">
          <a:extLst>
            <a:ext uri="{FF2B5EF4-FFF2-40B4-BE49-F238E27FC236}">
              <a16:creationId xmlns:a16="http://schemas.microsoft.com/office/drawing/2014/main" id="{00000000-0008-0000-0200-0000C5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162</xdr:row>
      <xdr:rowOff>0</xdr:rowOff>
    </xdr:from>
    <xdr:ext cx="47625" cy="285750"/>
    <xdr:sp macro="" textlink="">
      <xdr:nvSpPr>
        <xdr:cNvPr id="1990" name="Shape 4">
          <a:extLst>
            <a:ext uri="{FF2B5EF4-FFF2-40B4-BE49-F238E27FC236}">
              <a16:creationId xmlns:a16="http://schemas.microsoft.com/office/drawing/2014/main" id="{00000000-0008-0000-0200-0000C6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162</xdr:row>
      <xdr:rowOff>0</xdr:rowOff>
    </xdr:from>
    <xdr:ext cx="47625" cy="285750"/>
    <xdr:sp macro="" textlink="">
      <xdr:nvSpPr>
        <xdr:cNvPr id="1991" name="Shape 4">
          <a:extLst>
            <a:ext uri="{FF2B5EF4-FFF2-40B4-BE49-F238E27FC236}">
              <a16:creationId xmlns:a16="http://schemas.microsoft.com/office/drawing/2014/main" id="{00000000-0008-0000-0200-0000C7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162</xdr:row>
      <xdr:rowOff>0</xdr:rowOff>
    </xdr:from>
    <xdr:ext cx="47625" cy="285750"/>
    <xdr:sp macro="" textlink="">
      <xdr:nvSpPr>
        <xdr:cNvPr id="1992" name="Shape 4">
          <a:extLst>
            <a:ext uri="{FF2B5EF4-FFF2-40B4-BE49-F238E27FC236}">
              <a16:creationId xmlns:a16="http://schemas.microsoft.com/office/drawing/2014/main" id="{00000000-0008-0000-0200-0000C8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162</xdr:row>
      <xdr:rowOff>0</xdr:rowOff>
    </xdr:from>
    <xdr:ext cx="47625" cy="285750"/>
    <xdr:sp macro="" textlink="">
      <xdr:nvSpPr>
        <xdr:cNvPr id="1993" name="Shape 4">
          <a:extLst>
            <a:ext uri="{FF2B5EF4-FFF2-40B4-BE49-F238E27FC236}">
              <a16:creationId xmlns:a16="http://schemas.microsoft.com/office/drawing/2014/main" id="{00000000-0008-0000-0200-0000C9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162</xdr:row>
      <xdr:rowOff>0</xdr:rowOff>
    </xdr:from>
    <xdr:ext cx="47625" cy="285750"/>
    <xdr:sp macro="" textlink="">
      <xdr:nvSpPr>
        <xdr:cNvPr id="1994" name="Shape 4">
          <a:extLst>
            <a:ext uri="{FF2B5EF4-FFF2-40B4-BE49-F238E27FC236}">
              <a16:creationId xmlns:a16="http://schemas.microsoft.com/office/drawing/2014/main" id="{00000000-0008-0000-0200-0000CA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162</xdr:row>
      <xdr:rowOff>0</xdr:rowOff>
    </xdr:from>
    <xdr:ext cx="47625" cy="285750"/>
    <xdr:sp macro="" textlink="">
      <xdr:nvSpPr>
        <xdr:cNvPr id="1995" name="Shape 4">
          <a:extLst>
            <a:ext uri="{FF2B5EF4-FFF2-40B4-BE49-F238E27FC236}">
              <a16:creationId xmlns:a16="http://schemas.microsoft.com/office/drawing/2014/main" id="{00000000-0008-0000-0200-0000CB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162</xdr:row>
      <xdr:rowOff>0</xdr:rowOff>
    </xdr:from>
    <xdr:ext cx="47625" cy="285750"/>
    <xdr:sp macro="" textlink="">
      <xdr:nvSpPr>
        <xdr:cNvPr id="1996" name="Shape 4">
          <a:extLst>
            <a:ext uri="{FF2B5EF4-FFF2-40B4-BE49-F238E27FC236}">
              <a16:creationId xmlns:a16="http://schemas.microsoft.com/office/drawing/2014/main" id="{00000000-0008-0000-0200-0000CC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162</xdr:row>
      <xdr:rowOff>0</xdr:rowOff>
    </xdr:from>
    <xdr:ext cx="47625" cy="285750"/>
    <xdr:sp macro="" textlink="">
      <xdr:nvSpPr>
        <xdr:cNvPr id="1997" name="Shape 4">
          <a:extLst>
            <a:ext uri="{FF2B5EF4-FFF2-40B4-BE49-F238E27FC236}">
              <a16:creationId xmlns:a16="http://schemas.microsoft.com/office/drawing/2014/main" id="{00000000-0008-0000-0200-0000CD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162</xdr:row>
      <xdr:rowOff>0</xdr:rowOff>
    </xdr:from>
    <xdr:ext cx="47625" cy="285750"/>
    <xdr:sp macro="" textlink="">
      <xdr:nvSpPr>
        <xdr:cNvPr id="1998" name="Shape 4">
          <a:extLst>
            <a:ext uri="{FF2B5EF4-FFF2-40B4-BE49-F238E27FC236}">
              <a16:creationId xmlns:a16="http://schemas.microsoft.com/office/drawing/2014/main" id="{00000000-0008-0000-0200-0000CE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162</xdr:row>
      <xdr:rowOff>0</xdr:rowOff>
    </xdr:from>
    <xdr:ext cx="47625" cy="285750"/>
    <xdr:sp macro="" textlink="">
      <xdr:nvSpPr>
        <xdr:cNvPr id="1999" name="Shape 4">
          <a:extLst>
            <a:ext uri="{FF2B5EF4-FFF2-40B4-BE49-F238E27FC236}">
              <a16:creationId xmlns:a16="http://schemas.microsoft.com/office/drawing/2014/main" id="{00000000-0008-0000-0200-0000CF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162</xdr:row>
      <xdr:rowOff>0</xdr:rowOff>
    </xdr:from>
    <xdr:ext cx="47625" cy="285750"/>
    <xdr:sp macro="" textlink="">
      <xdr:nvSpPr>
        <xdr:cNvPr id="2000" name="Shape 4">
          <a:extLst>
            <a:ext uri="{FF2B5EF4-FFF2-40B4-BE49-F238E27FC236}">
              <a16:creationId xmlns:a16="http://schemas.microsoft.com/office/drawing/2014/main" id="{00000000-0008-0000-0200-0000D0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162</xdr:row>
      <xdr:rowOff>0</xdr:rowOff>
    </xdr:from>
    <xdr:ext cx="47625" cy="285750"/>
    <xdr:sp macro="" textlink="">
      <xdr:nvSpPr>
        <xdr:cNvPr id="2001" name="Shape 4">
          <a:extLst>
            <a:ext uri="{FF2B5EF4-FFF2-40B4-BE49-F238E27FC236}">
              <a16:creationId xmlns:a16="http://schemas.microsoft.com/office/drawing/2014/main" id="{00000000-0008-0000-0200-0000D1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162</xdr:row>
      <xdr:rowOff>0</xdr:rowOff>
    </xdr:from>
    <xdr:ext cx="47625" cy="285750"/>
    <xdr:sp macro="" textlink="">
      <xdr:nvSpPr>
        <xdr:cNvPr id="2002" name="Shape 4">
          <a:extLst>
            <a:ext uri="{FF2B5EF4-FFF2-40B4-BE49-F238E27FC236}">
              <a16:creationId xmlns:a16="http://schemas.microsoft.com/office/drawing/2014/main" id="{00000000-0008-0000-0200-0000D2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162</xdr:row>
      <xdr:rowOff>0</xdr:rowOff>
    </xdr:from>
    <xdr:ext cx="47625" cy="285750"/>
    <xdr:sp macro="" textlink="">
      <xdr:nvSpPr>
        <xdr:cNvPr id="2003" name="Shape 4">
          <a:extLst>
            <a:ext uri="{FF2B5EF4-FFF2-40B4-BE49-F238E27FC236}">
              <a16:creationId xmlns:a16="http://schemas.microsoft.com/office/drawing/2014/main" id="{00000000-0008-0000-0200-0000D3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162</xdr:row>
      <xdr:rowOff>0</xdr:rowOff>
    </xdr:from>
    <xdr:ext cx="47625" cy="285750"/>
    <xdr:sp macro="" textlink="">
      <xdr:nvSpPr>
        <xdr:cNvPr id="2004" name="Shape 4">
          <a:extLst>
            <a:ext uri="{FF2B5EF4-FFF2-40B4-BE49-F238E27FC236}">
              <a16:creationId xmlns:a16="http://schemas.microsoft.com/office/drawing/2014/main" id="{00000000-0008-0000-0200-0000D4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162</xdr:row>
      <xdr:rowOff>0</xdr:rowOff>
    </xdr:from>
    <xdr:ext cx="47625" cy="285750"/>
    <xdr:sp macro="" textlink="">
      <xdr:nvSpPr>
        <xdr:cNvPr id="2005" name="Shape 4">
          <a:extLst>
            <a:ext uri="{FF2B5EF4-FFF2-40B4-BE49-F238E27FC236}">
              <a16:creationId xmlns:a16="http://schemas.microsoft.com/office/drawing/2014/main" id="{00000000-0008-0000-0200-0000D5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162</xdr:row>
      <xdr:rowOff>0</xdr:rowOff>
    </xdr:from>
    <xdr:ext cx="47625" cy="285750"/>
    <xdr:sp macro="" textlink="">
      <xdr:nvSpPr>
        <xdr:cNvPr id="2006" name="Shape 4">
          <a:extLst>
            <a:ext uri="{FF2B5EF4-FFF2-40B4-BE49-F238E27FC236}">
              <a16:creationId xmlns:a16="http://schemas.microsoft.com/office/drawing/2014/main" id="{00000000-0008-0000-0200-0000D6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162</xdr:row>
      <xdr:rowOff>0</xdr:rowOff>
    </xdr:from>
    <xdr:ext cx="47625" cy="285750"/>
    <xdr:sp macro="" textlink="">
      <xdr:nvSpPr>
        <xdr:cNvPr id="2007" name="Shape 4">
          <a:extLst>
            <a:ext uri="{FF2B5EF4-FFF2-40B4-BE49-F238E27FC236}">
              <a16:creationId xmlns:a16="http://schemas.microsoft.com/office/drawing/2014/main" id="{00000000-0008-0000-0200-0000D7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162</xdr:row>
      <xdr:rowOff>0</xdr:rowOff>
    </xdr:from>
    <xdr:ext cx="47625" cy="285750"/>
    <xdr:sp macro="" textlink="">
      <xdr:nvSpPr>
        <xdr:cNvPr id="2008" name="Shape 4">
          <a:extLst>
            <a:ext uri="{FF2B5EF4-FFF2-40B4-BE49-F238E27FC236}">
              <a16:creationId xmlns:a16="http://schemas.microsoft.com/office/drawing/2014/main" id="{00000000-0008-0000-0200-0000D8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162</xdr:row>
      <xdr:rowOff>0</xdr:rowOff>
    </xdr:from>
    <xdr:ext cx="47625" cy="285750"/>
    <xdr:sp macro="" textlink="">
      <xdr:nvSpPr>
        <xdr:cNvPr id="2009" name="Shape 4">
          <a:extLst>
            <a:ext uri="{FF2B5EF4-FFF2-40B4-BE49-F238E27FC236}">
              <a16:creationId xmlns:a16="http://schemas.microsoft.com/office/drawing/2014/main" id="{00000000-0008-0000-0200-0000D9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162</xdr:row>
      <xdr:rowOff>0</xdr:rowOff>
    </xdr:from>
    <xdr:ext cx="47625" cy="285750"/>
    <xdr:sp macro="" textlink="">
      <xdr:nvSpPr>
        <xdr:cNvPr id="2010" name="Shape 4">
          <a:extLst>
            <a:ext uri="{FF2B5EF4-FFF2-40B4-BE49-F238E27FC236}">
              <a16:creationId xmlns:a16="http://schemas.microsoft.com/office/drawing/2014/main" id="{00000000-0008-0000-0200-0000DA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162</xdr:row>
      <xdr:rowOff>0</xdr:rowOff>
    </xdr:from>
    <xdr:ext cx="47625" cy="285750"/>
    <xdr:sp macro="" textlink="">
      <xdr:nvSpPr>
        <xdr:cNvPr id="2011" name="Shape 4">
          <a:extLst>
            <a:ext uri="{FF2B5EF4-FFF2-40B4-BE49-F238E27FC236}">
              <a16:creationId xmlns:a16="http://schemas.microsoft.com/office/drawing/2014/main" id="{00000000-0008-0000-0200-0000DB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162</xdr:row>
      <xdr:rowOff>0</xdr:rowOff>
    </xdr:from>
    <xdr:ext cx="47625" cy="285750"/>
    <xdr:sp macro="" textlink="">
      <xdr:nvSpPr>
        <xdr:cNvPr id="2012" name="Shape 4">
          <a:extLst>
            <a:ext uri="{FF2B5EF4-FFF2-40B4-BE49-F238E27FC236}">
              <a16:creationId xmlns:a16="http://schemas.microsoft.com/office/drawing/2014/main" id="{00000000-0008-0000-0200-0000DC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162</xdr:row>
      <xdr:rowOff>0</xdr:rowOff>
    </xdr:from>
    <xdr:ext cx="47625" cy="285750"/>
    <xdr:sp macro="" textlink="">
      <xdr:nvSpPr>
        <xdr:cNvPr id="2013" name="Shape 4">
          <a:extLst>
            <a:ext uri="{FF2B5EF4-FFF2-40B4-BE49-F238E27FC236}">
              <a16:creationId xmlns:a16="http://schemas.microsoft.com/office/drawing/2014/main" id="{00000000-0008-0000-0200-0000DD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162</xdr:row>
      <xdr:rowOff>0</xdr:rowOff>
    </xdr:from>
    <xdr:ext cx="47625" cy="285750"/>
    <xdr:sp macro="" textlink="">
      <xdr:nvSpPr>
        <xdr:cNvPr id="2014" name="Shape 4">
          <a:extLst>
            <a:ext uri="{FF2B5EF4-FFF2-40B4-BE49-F238E27FC236}">
              <a16:creationId xmlns:a16="http://schemas.microsoft.com/office/drawing/2014/main" id="{00000000-0008-0000-0200-0000DE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167</xdr:row>
      <xdr:rowOff>0</xdr:rowOff>
    </xdr:from>
    <xdr:ext cx="47625" cy="285750"/>
    <xdr:sp macro="" textlink="">
      <xdr:nvSpPr>
        <xdr:cNvPr id="2015" name="Shape 4">
          <a:extLst>
            <a:ext uri="{FF2B5EF4-FFF2-40B4-BE49-F238E27FC236}">
              <a16:creationId xmlns:a16="http://schemas.microsoft.com/office/drawing/2014/main" id="{00000000-0008-0000-0200-0000DF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167</xdr:row>
      <xdr:rowOff>0</xdr:rowOff>
    </xdr:from>
    <xdr:ext cx="47625" cy="285750"/>
    <xdr:sp macro="" textlink="">
      <xdr:nvSpPr>
        <xdr:cNvPr id="2016" name="Shape 4">
          <a:extLst>
            <a:ext uri="{FF2B5EF4-FFF2-40B4-BE49-F238E27FC236}">
              <a16:creationId xmlns:a16="http://schemas.microsoft.com/office/drawing/2014/main" id="{00000000-0008-0000-0200-0000E0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167</xdr:row>
      <xdr:rowOff>0</xdr:rowOff>
    </xdr:from>
    <xdr:ext cx="47625" cy="285750"/>
    <xdr:sp macro="" textlink="">
      <xdr:nvSpPr>
        <xdr:cNvPr id="2017" name="Shape 4">
          <a:extLst>
            <a:ext uri="{FF2B5EF4-FFF2-40B4-BE49-F238E27FC236}">
              <a16:creationId xmlns:a16="http://schemas.microsoft.com/office/drawing/2014/main" id="{00000000-0008-0000-0200-0000E1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167</xdr:row>
      <xdr:rowOff>0</xdr:rowOff>
    </xdr:from>
    <xdr:ext cx="47625" cy="285750"/>
    <xdr:sp macro="" textlink="">
      <xdr:nvSpPr>
        <xdr:cNvPr id="2018" name="Shape 4">
          <a:extLst>
            <a:ext uri="{FF2B5EF4-FFF2-40B4-BE49-F238E27FC236}">
              <a16:creationId xmlns:a16="http://schemas.microsoft.com/office/drawing/2014/main" id="{00000000-0008-0000-0200-0000E2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167</xdr:row>
      <xdr:rowOff>0</xdr:rowOff>
    </xdr:from>
    <xdr:ext cx="47625" cy="285750"/>
    <xdr:sp macro="" textlink="">
      <xdr:nvSpPr>
        <xdr:cNvPr id="2019" name="Shape 4">
          <a:extLst>
            <a:ext uri="{FF2B5EF4-FFF2-40B4-BE49-F238E27FC236}">
              <a16:creationId xmlns:a16="http://schemas.microsoft.com/office/drawing/2014/main" id="{00000000-0008-0000-0200-0000E3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167</xdr:row>
      <xdr:rowOff>0</xdr:rowOff>
    </xdr:from>
    <xdr:ext cx="47625" cy="285750"/>
    <xdr:sp macro="" textlink="">
      <xdr:nvSpPr>
        <xdr:cNvPr id="2020" name="Shape 4">
          <a:extLst>
            <a:ext uri="{FF2B5EF4-FFF2-40B4-BE49-F238E27FC236}">
              <a16:creationId xmlns:a16="http://schemas.microsoft.com/office/drawing/2014/main" id="{00000000-0008-0000-0200-0000E4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167</xdr:row>
      <xdr:rowOff>0</xdr:rowOff>
    </xdr:from>
    <xdr:ext cx="47625" cy="285750"/>
    <xdr:sp macro="" textlink="">
      <xdr:nvSpPr>
        <xdr:cNvPr id="2021" name="Shape 4">
          <a:extLst>
            <a:ext uri="{FF2B5EF4-FFF2-40B4-BE49-F238E27FC236}">
              <a16:creationId xmlns:a16="http://schemas.microsoft.com/office/drawing/2014/main" id="{00000000-0008-0000-0200-0000E5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167</xdr:row>
      <xdr:rowOff>0</xdr:rowOff>
    </xdr:from>
    <xdr:ext cx="47625" cy="285750"/>
    <xdr:sp macro="" textlink="">
      <xdr:nvSpPr>
        <xdr:cNvPr id="2022" name="Shape 4">
          <a:extLst>
            <a:ext uri="{FF2B5EF4-FFF2-40B4-BE49-F238E27FC236}">
              <a16:creationId xmlns:a16="http://schemas.microsoft.com/office/drawing/2014/main" id="{00000000-0008-0000-0200-0000E6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167</xdr:row>
      <xdr:rowOff>0</xdr:rowOff>
    </xdr:from>
    <xdr:ext cx="47625" cy="285750"/>
    <xdr:sp macro="" textlink="">
      <xdr:nvSpPr>
        <xdr:cNvPr id="2023" name="Shape 4">
          <a:extLst>
            <a:ext uri="{FF2B5EF4-FFF2-40B4-BE49-F238E27FC236}">
              <a16:creationId xmlns:a16="http://schemas.microsoft.com/office/drawing/2014/main" id="{00000000-0008-0000-0200-0000E7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167</xdr:row>
      <xdr:rowOff>0</xdr:rowOff>
    </xdr:from>
    <xdr:ext cx="47625" cy="285750"/>
    <xdr:sp macro="" textlink="">
      <xdr:nvSpPr>
        <xdr:cNvPr id="2024" name="Shape 4">
          <a:extLst>
            <a:ext uri="{FF2B5EF4-FFF2-40B4-BE49-F238E27FC236}">
              <a16:creationId xmlns:a16="http://schemas.microsoft.com/office/drawing/2014/main" id="{00000000-0008-0000-0200-0000E8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167</xdr:row>
      <xdr:rowOff>0</xdr:rowOff>
    </xdr:from>
    <xdr:ext cx="47625" cy="285750"/>
    <xdr:sp macro="" textlink="">
      <xdr:nvSpPr>
        <xdr:cNvPr id="2025" name="Shape 4">
          <a:extLst>
            <a:ext uri="{FF2B5EF4-FFF2-40B4-BE49-F238E27FC236}">
              <a16:creationId xmlns:a16="http://schemas.microsoft.com/office/drawing/2014/main" id="{00000000-0008-0000-0200-0000E9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167</xdr:row>
      <xdr:rowOff>0</xdr:rowOff>
    </xdr:from>
    <xdr:ext cx="47625" cy="285750"/>
    <xdr:sp macro="" textlink="">
      <xdr:nvSpPr>
        <xdr:cNvPr id="2026" name="Shape 4">
          <a:extLst>
            <a:ext uri="{FF2B5EF4-FFF2-40B4-BE49-F238E27FC236}">
              <a16:creationId xmlns:a16="http://schemas.microsoft.com/office/drawing/2014/main" id="{00000000-0008-0000-0200-0000EA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167</xdr:row>
      <xdr:rowOff>0</xdr:rowOff>
    </xdr:from>
    <xdr:ext cx="47625" cy="285750"/>
    <xdr:sp macro="" textlink="">
      <xdr:nvSpPr>
        <xdr:cNvPr id="2027" name="Shape 4">
          <a:extLst>
            <a:ext uri="{FF2B5EF4-FFF2-40B4-BE49-F238E27FC236}">
              <a16:creationId xmlns:a16="http://schemas.microsoft.com/office/drawing/2014/main" id="{00000000-0008-0000-0200-0000EB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167</xdr:row>
      <xdr:rowOff>0</xdr:rowOff>
    </xdr:from>
    <xdr:ext cx="47625" cy="285750"/>
    <xdr:sp macro="" textlink="">
      <xdr:nvSpPr>
        <xdr:cNvPr id="2028" name="Shape 4">
          <a:extLst>
            <a:ext uri="{FF2B5EF4-FFF2-40B4-BE49-F238E27FC236}">
              <a16:creationId xmlns:a16="http://schemas.microsoft.com/office/drawing/2014/main" id="{00000000-0008-0000-0200-0000EC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167</xdr:row>
      <xdr:rowOff>0</xdr:rowOff>
    </xdr:from>
    <xdr:ext cx="47625" cy="285750"/>
    <xdr:sp macro="" textlink="">
      <xdr:nvSpPr>
        <xdr:cNvPr id="2029" name="Shape 4">
          <a:extLst>
            <a:ext uri="{FF2B5EF4-FFF2-40B4-BE49-F238E27FC236}">
              <a16:creationId xmlns:a16="http://schemas.microsoft.com/office/drawing/2014/main" id="{00000000-0008-0000-0200-0000ED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167</xdr:row>
      <xdr:rowOff>0</xdr:rowOff>
    </xdr:from>
    <xdr:ext cx="47625" cy="285750"/>
    <xdr:sp macro="" textlink="">
      <xdr:nvSpPr>
        <xdr:cNvPr id="2030" name="Shape 4">
          <a:extLst>
            <a:ext uri="{FF2B5EF4-FFF2-40B4-BE49-F238E27FC236}">
              <a16:creationId xmlns:a16="http://schemas.microsoft.com/office/drawing/2014/main" id="{00000000-0008-0000-0200-0000EE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167</xdr:row>
      <xdr:rowOff>0</xdr:rowOff>
    </xdr:from>
    <xdr:ext cx="47625" cy="285750"/>
    <xdr:sp macro="" textlink="">
      <xdr:nvSpPr>
        <xdr:cNvPr id="2031" name="Shape 4">
          <a:extLst>
            <a:ext uri="{FF2B5EF4-FFF2-40B4-BE49-F238E27FC236}">
              <a16:creationId xmlns:a16="http://schemas.microsoft.com/office/drawing/2014/main" id="{00000000-0008-0000-0200-0000EF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167</xdr:row>
      <xdr:rowOff>0</xdr:rowOff>
    </xdr:from>
    <xdr:ext cx="47625" cy="285750"/>
    <xdr:sp macro="" textlink="">
      <xdr:nvSpPr>
        <xdr:cNvPr id="2032" name="Shape 4">
          <a:extLst>
            <a:ext uri="{FF2B5EF4-FFF2-40B4-BE49-F238E27FC236}">
              <a16:creationId xmlns:a16="http://schemas.microsoft.com/office/drawing/2014/main" id="{00000000-0008-0000-0200-0000F0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167</xdr:row>
      <xdr:rowOff>0</xdr:rowOff>
    </xdr:from>
    <xdr:ext cx="47625" cy="285750"/>
    <xdr:sp macro="" textlink="">
      <xdr:nvSpPr>
        <xdr:cNvPr id="2033" name="Shape 4">
          <a:extLst>
            <a:ext uri="{FF2B5EF4-FFF2-40B4-BE49-F238E27FC236}">
              <a16:creationId xmlns:a16="http://schemas.microsoft.com/office/drawing/2014/main" id="{00000000-0008-0000-0200-0000F1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167</xdr:row>
      <xdr:rowOff>0</xdr:rowOff>
    </xdr:from>
    <xdr:ext cx="47625" cy="285750"/>
    <xdr:sp macro="" textlink="">
      <xdr:nvSpPr>
        <xdr:cNvPr id="2034" name="Shape 4">
          <a:extLst>
            <a:ext uri="{FF2B5EF4-FFF2-40B4-BE49-F238E27FC236}">
              <a16:creationId xmlns:a16="http://schemas.microsoft.com/office/drawing/2014/main" id="{00000000-0008-0000-0200-0000F2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167</xdr:row>
      <xdr:rowOff>0</xdr:rowOff>
    </xdr:from>
    <xdr:ext cx="47625" cy="285750"/>
    <xdr:sp macro="" textlink="">
      <xdr:nvSpPr>
        <xdr:cNvPr id="2035" name="Shape 4">
          <a:extLst>
            <a:ext uri="{FF2B5EF4-FFF2-40B4-BE49-F238E27FC236}">
              <a16:creationId xmlns:a16="http://schemas.microsoft.com/office/drawing/2014/main" id="{00000000-0008-0000-0200-0000F3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167</xdr:row>
      <xdr:rowOff>0</xdr:rowOff>
    </xdr:from>
    <xdr:ext cx="47625" cy="285750"/>
    <xdr:sp macro="" textlink="">
      <xdr:nvSpPr>
        <xdr:cNvPr id="2036" name="Shape 4">
          <a:extLst>
            <a:ext uri="{FF2B5EF4-FFF2-40B4-BE49-F238E27FC236}">
              <a16:creationId xmlns:a16="http://schemas.microsoft.com/office/drawing/2014/main" id="{00000000-0008-0000-0200-0000F4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167</xdr:row>
      <xdr:rowOff>0</xdr:rowOff>
    </xdr:from>
    <xdr:ext cx="47625" cy="285750"/>
    <xdr:sp macro="" textlink="">
      <xdr:nvSpPr>
        <xdr:cNvPr id="2037" name="Shape 4">
          <a:extLst>
            <a:ext uri="{FF2B5EF4-FFF2-40B4-BE49-F238E27FC236}">
              <a16:creationId xmlns:a16="http://schemas.microsoft.com/office/drawing/2014/main" id="{00000000-0008-0000-0200-0000F5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167</xdr:row>
      <xdr:rowOff>0</xdr:rowOff>
    </xdr:from>
    <xdr:ext cx="47625" cy="285750"/>
    <xdr:sp macro="" textlink="">
      <xdr:nvSpPr>
        <xdr:cNvPr id="2038" name="Shape 4">
          <a:extLst>
            <a:ext uri="{FF2B5EF4-FFF2-40B4-BE49-F238E27FC236}">
              <a16:creationId xmlns:a16="http://schemas.microsoft.com/office/drawing/2014/main" id="{00000000-0008-0000-0200-0000F6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167</xdr:row>
      <xdr:rowOff>0</xdr:rowOff>
    </xdr:from>
    <xdr:ext cx="47625" cy="285750"/>
    <xdr:sp macro="" textlink="">
      <xdr:nvSpPr>
        <xdr:cNvPr id="2039" name="Shape 4">
          <a:extLst>
            <a:ext uri="{FF2B5EF4-FFF2-40B4-BE49-F238E27FC236}">
              <a16:creationId xmlns:a16="http://schemas.microsoft.com/office/drawing/2014/main" id="{00000000-0008-0000-0200-0000F7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167</xdr:row>
      <xdr:rowOff>0</xdr:rowOff>
    </xdr:from>
    <xdr:ext cx="47625" cy="285750"/>
    <xdr:sp macro="" textlink="">
      <xdr:nvSpPr>
        <xdr:cNvPr id="2040" name="Shape 4">
          <a:extLst>
            <a:ext uri="{FF2B5EF4-FFF2-40B4-BE49-F238E27FC236}">
              <a16:creationId xmlns:a16="http://schemas.microsoft.com/office/drawing/2014/main" id="{00000000-0008-0000-0200-0000F8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167</xdr:row>
      <xdr:rowOff>0</xdr:rowOff>
    </xdr:from>
    <xdr:ext cx="47625" cy="285750"/>
    <xdr:sp macro="" textlink="">
      <xdr:nvSpPr>
        <xdr:cNvPr id="2041" name="Shape 4">
          <a:extLst>
            <a:ext uri="{FF2B5EF4-FFF2-40B4-BE49-F238E27FC236}">
              <a16:creationId xmlns:a16="http://schemas.microsoft.com/office/drawing/2014/main" id="{00000000-0008-0000-0200-0000F9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167</xdr:row>
      <xdr:rowOff>0</xdr:rowOff>
    </xdr:from>
    <xdr:ext cx="47625" cy="285750"/>
    <xdr:sp macro="" textlink="">
      <xdr:nvSpPr>
        <xdr:cNvPr id="2042" name="Shape 4">
          <a:extLst>
            <a:ext uri="{FF2B5EF4-FFF2-40B4-BE49-F238E27FC236}">
              <a16:creationId xmlns:a16="http://schemas.microsoft.com/office/drawing/2014/main" id="{00000000-0008-0000-0200-0000FA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167</xdr:row>
      <xdr:rowOff>0</xdr:rowOff>
    </xdr:from>
    <xdr:ext cx="47625" cy="285750"/>
    <xdr:sp macro="" textlink="">
      <xdr:nvSpPr>
        <xdr:cNvPr id="2043" name="Shape 4">
          <a:extLst>
            <a:ext uri="{FF2B5EF4-FFF2-40B4-BE49-F238E27FC236}">
              <a16:creationId xmlns:a16="http://schemas.microsoft.com/office/drawing/2014/main" id="{00000000-0008-0000-0200-0000FB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167</xdr:row>
      <xdr:rowOff>0</xdr:rowOff>
    </xdr:from>
    <xdr:ext cx="47625" cy="285750"/>
    <xdr:sp macro="" textlink="">
      <xdr:nvSpPr>
        <xdr:cNvPr id="2044" name="Shape 4">
          <a:extLst>
            <a:ext uri="{FF2B5EF4-FFF2-40B4-BE49-F238E27FC236}">
              <a16:creationId xmlns:a16="http://schemas.microsoft.com/office/drawing/2014/main" id="{00000000-0008-0000-0200-0000FC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167</xdr:row>
      <xdr:rowOff>0</xdr:rowOff>
    </xdr:from>
    <xdr:ext cx="47625" cy="285750"/>
    <xdr:sp macro="" textlink="">
      <xdr:nvSpPr>
        <xdr:cNvPr id="2045" name="Shape 4">
          <a:extLst>
            <a:ext uri="{FF2B5EF4-FFF2-40B4-BE49-F238E27FC236}">
              <a16:creationId xmlns:a16="http://schemas.microsoft.com/office/drawing/2014/main" id="{00000000-0008-0000-0200-0000FD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-9525</xdr:colOff>
      <xdr:row>167</xdr:row>
      <xdr:rowOff>0</xdr:rowOff>
    </xdr:from>
    <xdr:ext cx="47625" cy="285750"/>
    <xdr:sp macro="" textlink="">
      <xdr:nvSpPr>
        <xdr:cNvPr id="2046" name="Shape 4">
          <a:extLst>
            <a:ext uri="{FF2B5EF4-FFF2-40B4-BE49-F238E27FC236}">
              <a16:creationId xmlns:a16="http://schemas.microsoft.com/office/drawing/2014/main" id="{00000000-0008-0000-0200-0000FE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167</xdr:row>
      <xdr:rowOff>0</xdr:rowOff>
    </xdr:from>
    <xdr:ext cx="47625" cy="285750"/>
    <xdr:sp macro="" textlink="">
      <xdr:nvSpPr>
        <xdr:cNvPr id="2047" name="Shape 4">
          <a:extLst>
            <a:ext uri="{FF2B5EF4-FFF2-40B4-BE49-F238E27FC236}">
              <a16:creationId xmlns:a16="http://schemas.microsoft.com/office/drawing/2014/main" id="{00000000-0008-0000-0200-0000FF07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167</xdr:row>
      <xdr:rowOff>0</xdr:rowOff>
    </xdr:from>
    <xdr:ext cx="47625" cy="285750"/>
    <xdr:sp macro="" textlink="">
      <xdr:nvSpPr>
        <xdr:cNvPr id="2048" name="Shape 4">
          <a:extLst>
            <a:ext uri="{FF2B5EF4-FFF2-40B4-BE49-F238E27FC236}">
              <a16:creationId xmlns:a16="http://schemas.microsoft.com/office/drawing/2014/main" id="{00000000-0008-0000-0200-000000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167</xdr:row>
      <xdr:rowOff>0</xdr:rowOff>
    </xdr:from>
    <xdr:ext cx="47625" cy="285750"/>
    <xdr:sp macro="" textlink="">
      <xdr:nvSpPr>
        <xdr:cNvPr id="2049" name="Shape 4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167</xdr:row>
      <xdr:rowOff>0</xdr:rowOff>
    </xdr:from>
    <xdr:ext cx="47625" cy="285750"/>
    <xdr:sp macro="" textlink="">
      <xdr:nvSpPr>
        <xdr:cNvPr id="2050" name="Shape 4">
          <a:extLst>
            <a:ext uri="{FF2B5EF4-FFF2-40B4-BE49-F238E27FC236}">
              <a16:creationId xmlns:a16="http://schemas.microsoft.com/office/drawing/2014/main" id="{00000000-0008-0000-0200-000002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167</xdr:row>
      <xdr:rowOff>0</xdr:rowOff>
    </xdr:from>
    <xdr:ext cx="47625" cy="285750"/>
    <xdr:sp macro="" textlink="">
      <xdr:nvSpPr>
        <xdr:cNvPr id="2051" name="Shape 4">
          <a:extLst>
            <a:ext uri="{FF2B5EF4-FFF2-40B4-BE49-F238E27FC236}">
              <a16:creationId xmlns:a16="http://schemas.microsoft.com/office/drawing/2014/main" id="{00000000-0008-0000-0200-000003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167</xdr:row>
      <xdr:rowOff>0</xdr:rowOff>
    </xdr:from>
    <xdr:ext cx="47625" cy="285750"/>
    <xdr:sp macro="" textlink="">
      <xdr:nvSpPr>
        <xdr:cNvPr id="2052" name="Shape 4">
          <a:extLst>
            <a:ext uri="{FF2B5EF4-FFF2-40B4-BE49-F238E27FC236}">
              <a16:creationId xmlns:a16="http://schemas.microsoft.com/office/drawing/2014/main" id="{00000000-0008-0000-0200-000004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167</xdr:row>
      <xdr:rowOff>0</xdr:rowOff>
    </xdr:from>
    <xdr:ext cx="47625" cy="285750"/>
    <xdr:sp macro="" textlink="">
      <xdr:nvSpPr>
        <xdr:cNvPr id="2053" name="Shape 4">
          <a:extLst>
            <a:ext uri="{FF2B5EF4-FFF2-40B4-BE49-F238E27FC236}">
              <a16:creationId xmlns:a16="http://schemas.microsoft.com/office/drawing/2014/main" id="{00000000-0008-0000-0200-000005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167</xdr:row>
      <xdr:rowOff>0</xdr:rowOff>
    </xdr:from>
    <xdr:ext cx="47625" cy="285750"/>
    <xdr:sp macro="" textlink="">
      <xdr:nvSpPr>
        <xdr:cNvPr id="2054" name="Shape 4">
          <a:extLst>
            <a:ext uri="{FF2B5EF4-FFF2-40B4-BE49-F238E27FC236}">
              <a16:creationId xmlns:a16="http://schemas.microsoft.com/office/drawing/2014/main" id="{00000000-0008-0000-0200-000006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167</xdr:row>
      <xdr:rowOff>0</xdr:rowOff>
    </xdr:from>
    <xdr:ext cx="47625" cy="285750"/>
    <xdr:sp macro="" textlink="">
      <xdr:nvSpPr>
        <xdr:cNvPr id="2055" name="Shape 4">
          <a:extLst>
            <a:ext uri="{FF2B5EF4-FFF2-40B4-BE49-F238E27FC236}">
              <a16:creationId xmlns:a16="http://schemas.microsoft.com/office/drawing/2014/main" id="{00000000-0008-0000-0200-000007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167</xdr:row>
      <xdr:rowOff>0</xdr:rowOff>
    </xdr:from>
    <xdr:ext cx="47625" cy="285750"/>
    <xdr:sp macro="" textlink="">
      <xdr:nvSpPr>
        <xdr:cNvPr id="2056" name="Shape 4">
          <a:extLst>
            <a:ext uri="{FF2B5EF4-FFF2-40B4-BE49-F238E27FC236}">
              <a16:creationId xmlns:a16="http://schemas.microsoft.com/office/drawing/2014/main" id="{00000000-0008-0000-0200-000008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167</xdr:row>
      <xdr:rowOff>0</xdr:rowOff>
    </xdr:from>
    <xdr:ext cx="47625" cy="285750"/>
    <xdr:sp macro="" textlink="">
      <xdr:nvSpPr>
        <xdr:cNvPr id="2057" name="Shape 4">
          <a:extLst>
            <a:ext uri="{FF2B5EF4-FFF2-40B4-BE49-F238E27FC236}">
              <a16:creationId xmlns:a16="http://schemas.microsoft.com/office/drawing/2014/main" id="{00000000-0008-0000-0200-000009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167</xdr:row>
      <xdr:rowOff>0</xdr:rowOff>
    </xdr:from>
    <xdr:ext cx="47625" cy="285750"/>
    <xdr:sp macro="" textlink="">
      <xdr:nvSpPr>
        <xdr:cNvPr id="2058" name="Shape 4">
          <a:extLst>
            <a:ext uri="{FF2B5EF4-FFF2-40B4-BE49-F238E27FC236}">
              <a16:creationId xmlns:a16="http://schemas.microsoft.com/office/drawing/2014/main" id="{00000000-0008-0000-0200-00000A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167</xdr:row>
      <xdr:rowOff>0</xdr:rowOff>
    </xdr:from>
    <xdr:ext cx="47625" cy="285750"/>
    <xdr:sp macro="" textlink="">
      <xdr:nvSpPr>
        <xdr:cNvPr id="2059" name="Shape 4">
          <a:extLst>
            <a:ext uri="{FF2B5EF4-FFF2-40B4-BE49-F238E27FC236}">
              <a16:creationId xmlns:a16="http://schemas.microsoft.com/office/drawing/2014/main" id="{00000000-0008-0000-0200-00000B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167</xdr:row>
      <xdr:rowOff>0</xdr:rowOff>
    </xdr:from>
    <xdr:ext cx="47625" cy="285750"/>
    <xdr:sp macro="" textlink="">
      <xdr:nvSpPr>
        <xdr:cNvPr id="2060" name="Shape 4">
          <a:extLst>
            <a:ext uri="{FF2B5EF4-FFF2-40B4-BE49-F238E27FC236}">
              <a16:creationId xmlns:a16="http://schemas.microsoft.com/office/drawing/2014/main" id="{00000000-0008-0000-0200-00000C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167</xdr:row>
      <xdr:rowOff>0</xdr:rowOff>
    </xdr:from>
    <xdr:ext cx="47625" cy="285750"/>
    <xdr:sp macro="" textlink="">
      <xdr:nvSpPr>
        <xdr:cNvPr id="2061" name="Shape 4">
          <a:extLst>
            <a:ext uri="{FF2B5EF4-FFF2-40B4-BE49-F238E27FC236}">
              <a16:creationId xmlns:a16="http://schemas.microsoft.com/office/drawing/2014/main" id="{00000000-0008-0000-0200-00000D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167</xdr:row>
      <xdr:rowOff>0</xdr:rowOff>
    </xdr:from>
    <xdr:ext cx="47625" cy="285750"/>
    <xdr:sp macro="" textlink="">
      <xdr:nvSpPr>
        <xdr:cNvPr id="2062" name="Shape 4">
          <a:extLst>
            <a:ext uri="{FF2B5EF4-FFF2-40B4-BE49-F238E27FC236}">
              <a16:creationId xmlns:a16="http://schemas.microsoft.com/office/drawing/2014/main" id="{00000000-0008-0000-0200-00000E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167</xdr:row>
      <xdr:rowOff>0</xdr:rowOff>
    </xdr:from>
    <xdr:ext cx="47625" cy="285750"/>
    <xdr:sp macro="" textlink="">
      <xdr:nvSpPr>
        <xdr:cNvPr id="2063" name="Shape 4">
          <a:extLst>
            <a:ext uri="{FF2B5EF4-FFF2-40B4-BE49-F238E27FC236}">
              <a16:creationId xmlns:a16="http://schemas.microsoft.com/office/drawing/2014/main" id="{00000000-0008-0000-0200-00000F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167</xdr:row>
      <xdr:rowOff>0</xdr:rowOff>
    </xdr:from>
    <xdr:ext cx="47625" cy="285750"/>
    <xdr:sp macro="" textlink="">
      <xdr:nvSpPr>
        <xdr:cNvPr id="2064" name="Shape 4">
          <a:extLst>
            <a:ext uri="{FF2B5EF4-FFF2-40B4-BE49-F238E27FC236}">
              <a16:creationId xmlns:a16="http://schemas.microsoft.com/office/drawing/2014/main" id="{00000000-0008-0000-0200-000010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167</xdr:row>
      <xdr:rowOff>0</xdr:rowOff>
    </xdr:from>
    <xdr:ext cx="47625" cy="285750"/>
    <xdr:sp macro="" textlink="">
      <xdr:nvSpPr>
        <xdr:cNvPr id="2065" name="Shape 4">
          <a:extLst>
            <a:ext uri="{FF2B5EF4-FFF2-40B4-BE49-F238E27FC236}">
              <a16:creationId xmlns:a16="http://schemas.microsoft.com/office/drawing/2014/main" id="{00000000-0008-0000-0200-000011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167</xdr:row>
      <xdr:rowOff>0</xdr:rowOff>
    </xdr:from>
    <xdr:ext cx="47625" cy="285750"/>
    <xdr:sp macro="" textlink="">
      <xdr:nvSpPr>
        <xdr:cNvPr id="2066" name="Shape 4">
          <a:extLst>
            <a:ext uri="{FF2B5EF4-FFF2-40B4-BE49-F238E27FC236}">
              <a16:creationId xmlns:a16="http://schemas.microsoft.com/office/drawing/2014/main" id="{00000000-0008-0000-0200-000012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167</xdr:row>
      <xdr:rowOff>0</xdr:rowOff>
    </xdr:from>
    <xdr:ext cx="47625" cy="285750"/>
    <xdr:sp macro="" textlink="">
      <xdr:nvSpPr>
        <xdr:cNvPr id="2067" name="Shape 4">
          <a:extLst>
            <a:ext uri="{FF2B5EF4-FFF2-40B4-BE49-F238E27FC236}">
              <a16:creationId xmlns:a16="http://schemas.microsoft.com/office/drawing/2014/main" id="{00000000-0008-0000-0200-000013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167</xdr:row>
      <xdr:rowOff>0</xdr:rowOff>
    </xdr:from>
    <xdr:ext cx="47625" cy="285750"/>
    <xdr:sp macro="" textlink="">
      <xdr:nvSpPr>
        <xdr:cNvPr id="2068" name="Shape 4">
          <a:extLst>
            <a:ext uri="{FF2B5EF4-FFF2-40B4-BE49-F238E27FC236}">
              <a16:creationId xmlns:a16="http://schemas.microsoft.com/office/drawing/2014/main" id="{00000000-0008-0000-0200-000014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167</xdr:row>
      <xdr:rowOff>0</xdr:rowOff>
    </xdr:from>
    <xdr:ext cx="47625" cy="285750"/>
    <xdr:sp macro="" textlink="">
      <xdr:nvSpPr>
        <xdr:cNvPr id="2069" name="Shape 4">
          <a:extLst>
            <a:ext uri="{FF2B5EF4-FFF2-40B4-BE49-F238E27FC236}">
              <a16:creationId xmlns:a16="http://schemas.microsoft.com/office/drawing/2014/main" id="{00000000-0008-0000-0200-000015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167</xdr:row>
      <xdr:rowOff>0</xdr:rowOff>
    </xdr:from>
    <xdr:ext cx="47625" cy="285750"/>
    <xdr:sp macro="" textlink="">
      <xdr:nvSpPr>
        <xdr:cNvPr id="2070" name="Shape 4">
          <a:extLst>
            <a:ext uri="{FF2B5EF4-FFF2-40B4-BE49-F238E27FC236}">
              <a16:creationId xmlns:a16="http://schemas.microsoft.com/office/drawing/2014/main" id="{00000000-0008-0000-0200-000016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167</xdr:row>
      <xdr:rowOff>0</xdr:rowOff>
    </xdr:from>
    <xdr:ext cx="47625" cy="285750"/>
    <xdr:sp macro="" textlink="">
      <xdr:nvSpPr>
        <xdr:cNvPr id="2071" name="Shape 4">
          <a:extLst>
            <a:ext uri="{FF2B5EF4-FFF2-40B4-BE49-F238E27FC236}">
              <a16:creationId xmlns:a16="http://schemas.microsoft.com/office/drawing/2014/main" id="{00000000-0008-0000-0200-000017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167</xdr:row>
      <xdr:rowOff>0</xdr:rowOff>
    </xdr:from>
    <xdr:ext cx="47625" cy="285750"/>
    <xdr:sp macro="" textlink="">
      <xdr:nvSpPr>
        <xdr:cNvPr id="2072" name="Shape 4">
          <a:extLst>
            <a:ext uri="{FF2B5EF4-FFF2-40B4-BE49-F238E27FC236}">
              <a16:creationId xmlns:a16="http://schemas.microsoft.com/office/drawing/2014/main" id="{00000000-0008-0000-0200-000018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167</xdr:row>
      <xdr:rowOff>0</xdr:rowOff>
    </xdr:from>
    <xdr:ext cx="47625" cy="285750"/>
    <xdr:sp macro="" textlink="">
      <xdr:nvSpPr>
        <xdr:cNvPr id="2073" name="Shape 4">
          <a:extLst>
            <a:ext uri="{FF2B5EF4-FFF2-40B4-BE49-F238E27FC236}">
              <a16:creationId xmlns:a16="http://schemas.microsoft.com/office/drawing/2014/main" id="{00000000-0008-0000-0200-000019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167</xdr:row>
      <xdr:rowOff>0</xdr:rowOff>
    </xdr:from>
    <xdr:ext cx="47625" cy="285750"/>
    <xdr:sp macro="" textlink="">
      <xdr:nvSpPr>
        <xdr:cNvPr id="2074" name="Shape 4">
          <a:extLst>
            <a:ext uri="{FF2B5EF4-FFF2-40B4-BE49-F238E27FC236}">
              <a16:creationId xmlns:a16="http://schemas.microsoft.com/office/drawing/2014/main" id="{00000000-0008-0000-0200-00001A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167</xdr:row>
      <xdr:rowOff>0</xdr:rowOff>
    </xdr:from>
    <xdr:ext cx="47625" cy="285750"/>
    <xdr:sp macro="" textlink="">
      <xdr:nvSpPr>
        <xdr:cNvPr id="2075" name="Shape 4">
          <a:extLst>
            <a:ext uri="{FF2B5EF4-FFF2-40B4-BE49-F238E27FC236}">
              <a16:creationId xmlns:a16="http://schemas.microsoft.com/office/drawing/2014/main" id="{00000000-0008-0000-0200-00001B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167</xdr:row>
      <xdr:rowOff>0</xdr:rowOff>
    </xdr:from>
    <xdr:ext cx="47625" cy="285750"/>
    <xdr:sp macro="" textlink="">
      <xdr:nvSpPr>
        <xdr:cNvPr id="2076" name="Shape 4">
          <a:extLst>
            <a:ext uri="{FF2B5EF4-FFF2-40B4-BE49-F238E27FC236}">
              <a16:creationId xmlns:a16="http://schemas.microsoft.com/office/drawing/2014/main" id="{00000000-0008-0000-0200-00001C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167</xdr:row>
      <xdr:rowOff>0</xdr:rowOff>
    </xdr:from>
    <xdr:ext cx="47625" cy="285750"/>
    <xdr:sp macro="" textlink="">
      <xdr:nvSpPr>
        <xdr:cNvPr id="2077" name="Shape 4">
          <a:extLst>
            <a:ext uri="{FF2B5EF4-FFF2-40B4-BE49-F238E27FC236}">
              <a16:creationId xmlns:a16="http://schemas.microsoft.com/office/drawing/2014/main" id="{00000000-0008-0000-0200-00001D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167</xdr:row>
      <xdr:rowOff>0</xdr:rowOff>
    </xdr:from>
    <xdr:ext cx="47625" cy="285750"/>
    <xdr:sp macro="" textlink="">
      <xdr:nvSpPr>
        <xdr:cNvPr id="2078" name="Shape 4">
          <a:extLst>
            <a:ext uri="{FF2B5EF4-FFF2-40B4-BE49-F238E27FC236}">
              <a16:creationId xmlns:a16="http://schemas.microsoft.com/office/drawing/2014/main" id="{00000000-0008-0000-0200-00001E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33</xdr:row>
      <xdr:rowOff>0</xdr:rowOff>
    </xdr:from>
    <xdr:ext cx="47625" cy="285750"/>
    <xdr:sp macro="" textlink="">
      <xdr:nvSpPr>
        <xdr:cNvPr id="2079" name="Shape 4">
          <a:extLst>
            <a:ext uri="{FF2B5EF4-FFF2-40B4-BE49-F238E27FC236}">
              <a16:creationId xmlns:a16="http://schemas.microsoft.com/office/drawing/2014/main" id="{00000000-0008-0000-0200-00001F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33</xdr:row>
      <xdr:rowOff>0</xdr:rowOff>
    </xdr:from>
    <xdr:ext cx="47625" cy="285750"/>
    <xdr:sp macro="" textlink="">
      <xdr:nvSpPr>
        <xdr:cNvPr id="2080" name="Shape 4">
          <a:extLst>
            <a:ext uri="{FF2B5EF4-FFF2-40B4-BE49-F238E27FC236}">
              <a16:creationId xmlns:a16="http://schemas.microsoft.com/office/drawing/2014/main" id="{00000000-0008-0000-0200-000020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33</xdr:row>
      <xdr:rowOff>0</xdr:rowOff>
    </xdr:from>
    <xdr:ext cx="47625" cy="285750"/>
    <xdr:sp macro="" textlink="">
      <xdr:nvSpPr>
        <xdr:cNvPr id="2081" name="Shape 4">
          <a:extLst>
            <a:ext uri="{FF2B5EF4-FFF2-40B4-BE49-F238E27FC236}">
              <a16:creationId xmlns:a16="http://schemas.microsoft.com/office/drawing/2014/main" id="{00000000-0008-0000-0200-000021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33</xdr:row>
      <xdr:rowOff>0</xdr:rowOff>
    </xdr:from>
    <xdr:ext cx="47625" cy="285750"/>
    <xdr:sp macro="" textlink="">
      <xdr:nvSpPr>
        <xdr:cNvPr id="2082" name="Shape 4">
          <a:extLst>
            <a:ext uri="{FF2B5EF4-FFF2-40B4-BE49-F238E27FC236}">
              <a16:creationId xmlns:a16="http://schemas.microsoft.com/office/drawing/2014/main" id="{00000000-0008-0000-0200-000022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33</xdr:row>
      <xdr:rowOff>133350</xdr:rowOff>
    </xdr:from>
    <xdr:ext cx="47625" cy="285750"/>
    <xdr:sp macro="" textlink="">
      <xdr:nvSpPr>
        <xdr:cNvPr id="2083" name="Shape 4">
          <a:extLst>
            <a:ext uri="{FF2B5EF4-FFF2-40B4-BE49-F238E27FC236}">
              <a16:creationId xmlns:a16="http://schemas.microsoft.com/office/drawing/2014/main" id="{00000000-0008-0000-0200-000023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34</xdr:row>
      <xdr:rowOff>0</xdr:rowOff>
    </xdr:from>
    <xdr:ext cx="47625" cy="285750"/>
    <xdr:sp macro="" textlink="">
      <xdr:nvSpPr>
        <xdr:cNvPr id="2084" name="Shape 4">
          <a:extLst>
            <a:ext uri="{FF2B5EF4-FFF2-40B4-BE49-F238E27FC236}">
              <a16:creationId xmlns:a16="http://schemas.microsoft.com/office/drawing/2014/main" id="{00000000-0008-0000-0200-000024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34</xdr:row>
      <xdr:rowOff>0</xdr:rowOff>
    </xdr:from>
    <xdr:ext cx="47625" cy="285750"/>
    <xdr:sp macro="" textlink="">
      <xdr:nvSpPr>
        <xdr:cNvPr id="2085" name="Shape 4">
          <a:extLst>
            <a:ext uri="{FF2B5EF4-FFF2-40B4-BE49-F238E27FC236}">
              <a16:creationId xmlns:a16="http://schemas.microsoft.com/office/drawing/2014/main" id="{00000000-0008-0000-0200-000025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34</xdr:row>
      <xdr:rowOff>0</xdr:rowOff>
    </xdr:from>
    <xdr:ext cx="47625" cy="285750"/>
    <xdr:sp macro="" textlink="">
      <xdr:nvSpPr>
        <xdr:cNvPr id="2086" name="Shape 4">
          <a:extLst>
            <a:ext uri="{FF2B5EF4-FFF2-40B4-BE49-F238E27FC236}">
              <a16:creationId xmlns:a16="http://schemas.microsoft.com/office/drawing/2014/main" id="{00000000-0008-0000-0200-000026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34</xdr:row>
      <xdr:rowOff>0</xdr:rowOff>
    </xdr:from>
    <xdr:ext cx="47625" cy="285750"/>
    <xdr:sp macro="" textlink="">
      <xdr:nvSpPr>
        <xdr:cNvPr id="2087" name="Shape 4">
          <a:extLst>
            <a:ext uri="{FF2B5EF4-FFF2-40B4-BE49-F238E27FC236}">
              <a16:creationId xmlns:a16="http://schemas.microsoft.com/office/drawing/2014/main" id="{00000000-0008-0000-0200-000027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34</xdr:row>
      <xdr:rowOff>133350</xdr:rowOff>
    </xdr:from>
    <xdr:ext cx="47625" cy="285750"/>
    <xdr:sp macro="" textlink="">
      <xdr:nvSpPr>
        <xdr:cNvPr id="2088" name="Shape 4">
          <a:extLst>
            <a:ext uri="{FF2B5EF4-FFF2-40B4-BE49-F238E27FC236}">
              <a16:creationId xmlns:a16="http://schemas.microsoft.com/office/drawing/2014/main" id="{00000000-0008-0000-0200-000028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33</xdr:row>
      <xdr:rowOff>0</xdr:rowOff>
    </xdr:from>
    <xdr:ext cx="47625" cy="285750"/>
    <xdr:sp macro="" textlink="">
      <xdr:nvSpPr>
        <xdr:cNvPr id="2089" name="Shape 4">
          <a:extLst>
            <a:ext uri="{FF2B5EF4-FFF2-40B4-BE49-F238E27FC236}">
              <a16:creationId xmlns:a16="http://schemas.microsoft.com/office/drawing/2014/main" id="{00000000-0008-0000-0200-000029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33</xdr:row>
      <xdr:rowOff>0</xdr:rowOff>
    </xdr:from>
    <xdr:ext cx="47625" cy="285750"/>
    <xdr:sp macro="" textlink="">
      <xdr:nvSpPr>
        <xdr:cNvPr id="2090" name="Shape 4">
          <a:extLst>
            <a:ext uri="{FF2B5EF4-FFF2-40B4-BE49-F238E27FC236}">
              <a16:creationId xmlns:a16="http://schemas.microsoft.com/office/drawing/2014/main" id="{00000000-0008-0000-0200-00002A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33</xdr:row>
      <xdr:rowOff>0</xdr:rowOff>
    </xdr:from>
    <xdr:ext cx="47625" cy="285750"/>
    <xdr:sp macro="" textlink="">
      <xdr:nvSpPr>
        <xdr:cNvPr id="2091" name="Shape 4">
          <a:extLst>
            <a:ext uri="{FF2B5EF4-FFF2-40B4-BE49-F238E27FC236}">
              <a16:creationId xmlns:a16="http://schemas.microsoft.com/office/drawing/2014/main" id="{00000000-0008-0000-0200-00002B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33</xdr:row>
      <xdr:rowOff>0</xdr:rowOff>
    </xdr:from>
    <xdr:ext cx="47625" cy="285750"/>
    <xdr:sp macro="" textlink="">
      <xdr:nvSpPr>
        <xdr:cNvPr id="2092" name="Shape 4">
          <a:extLst>
            <a:ext uri="{FF2B5EF4-FFF2-40B4-BE49-F238E27FC236}">
              <a16:creationId xmlns:a16="http://schemas.microsoft.com/office/drawing/2014/main" id="{00000000-0008-0000-0200-00002C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33</xdr:row>
      <xdr:rowOff>133350</xdr:rowOff>
    </xdr:from>
    <xdr:ext cx="47625" cy="285750"/>
    <xdr:sp macro="" textlink="">
      <xdr:nvSpPr>
        <xdr:cNvPr id="2093" name="Shape 4">
          <a:extLst>
            <a:ext uri="{FF2B5EF4-FFF2-40B4-BE49-F238E27FC236}">
              <a16:creationId xmlns:a16="http://schemas.microsoft.com/office/drawing/2014/main" id="{00000000-0008-0000-0200-00002D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34</xdr:row>
      <xdr:rowOff>0</xdr:rowOff>
    </xdr:from>
    <xdr:ext cx="47625" cy="285750"/>
    <xdr:sp macro="" textlink="">
      <xdr:nvSpPr>
        <xdr:cNvPr id="2094" name="Shape 4">
          <a:extLst>
            <a:ext uri="{FF2B5EF4-FFF2-40B4-BE49-F238E27FC236}">
              <a16:creationId xmlns:a16="http://schemas.microsoft.com/office/drawing/2014/main" id="{00000000-0008-0000-0200-00002E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34</xdr:row>
      <xdr:rowOff>0</xdr:rowOff>
    </xdr:from>
    <xdr:ext cx="47625" cy="285750"/>
    <xdr:sp macro="" textlink="">
      <xdr:nvSpPr>
        <xdr:cNvPr id="2095" name="Shape 4">
          <a:extLst>
            <a:ext uri="{FF2B5EF4-FFF2-40B4-BE49-F238E27FC236}">
              <a16:creationId xmlns:a16="http://schemas.microsoft.com/office/drawing/2014/main" id="{00000000-0008-0000-0200-00002F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34</xdr:row>
      <xdr:rowOff>0</xdr:rowOff>
    </xdr:from>
    <xdr:ext cx="47625" cy="285750"/>
    <xdr:sp macro="" textlink="">
      <xdr:nvSpPr>
        <xdr:cNvPr id="2096" name="Shape 4">
          <a:extLst>
            <a:ext uri="{FF2B5EF4-FFF2-40B4-BE49-F238E27FC236}">
              <a16:creationId xmlns:a16="http://schemas.microsoft.com/office/drawing/2014/main" id="{00000000-0008-0000-0200-000030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34</xdr:row>
      <xdr:rowOff>0</xdr:rowOff>
    </xdr:from>
    <xdr:ext cx="47625" cy="285750"/>
    <xdr:sp macro="" textlink="">
      <xdr:nvSpPr>
        <xdr:cNvPr id="2097" name="Shape 4">
          <a:extLst>
            <a:ext uri="{FF2B5EF4-FFF2-40B4-BE49-F238E27FC236}">
              <a16:creationId xmlns:a16="http://schemas.microsoft.com/office/drawing/2014/main" id="{00000000-0008-0000-0200-000031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34</xdr:row>
      <xdr:rowOff>133350</xdr:rowOff>
    </xdr:from>
    <xdr:ext cx="47625" cy="285750"/>
    <xdr:sp macro="" textlink="">
      <xdr:nvSpPr>
        <xdr:cNvPr id="2098" name="Shape 4">
          <a:extLst>
            <a:ext uri="{FF2B5EF4-FFF2-40B4-BE49-F238E27FC236}">
              <a16:creationId xmlns:a16="http://schemas.microsoft.com/office/drawing/2014/main" id="{00000000-0008-0000-0200-000032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099" name="Shape 3">
          <a:extLst>
            <a:ext uri="{FF2B5EF4-FFF2-40B4-BE49-F238E27FC236}">
              <a16:creationId xmlns:a16="http://schemas.microsoft.com/office/drawing/2014/main" id="{00000000-0008-0000-0200-000033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100" name="Shape 3">
          <a:extLst>
            <a:ext uri="{FF2B5EF4-FFF2-40B4-BE49-F238E27FC236}">
              <a16:creationId xmlns:a16="http://schemas.microsoft.com/office/drawing/2014/main" id="{00000000-0008-0000-0200-000034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101" name="Shape 3">
          <a:extLst>
            <a:ext uri="{FF2B5EF4-FFF2-40B4-BE49-F238E27FC236}">
              <a16:creationId xmlns:a16="http://schemas.microsoft.com/office/drawing/2014/main" id="{00000000-0008-0000-0200-000035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102" name="Shape 3">
          <a:extLst>
            <a:ext uri="{FF2B5EF4-FFF2-40B4-BE49-F238E27FC236}">
              <a16:creationId xmlns:a16="http://schemas.microsoft.com/office/drawing/2014/main" id="{00000000-0008-0000-0200-000036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103" name="Shape 3">
          <a:extLst>
            <a:ext uri="{FF2B5EF4-FFF2-40B4-BE49-F238E27FC236}">
              <a16:creationId xmlns:a16="http://schemas.microsoft.com/office/drawing/2014/main" id="{00000000-0008-0000-0200-000037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104" name="Shape 3">
          <a:extLst>
            <a:ext uri="{FF2B5EF4-FFF2-40B4-BE49-F238E27FC236}">
              <a16:creationId xmlns:a16="http://schemas.microsoft.com/office/drawing/2014/main" id="{00000000-0008-0000-0200-000038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105" name="Shape 3">
          <a:extLst>
            <a:ext uri="{FF2B5EF4-FFF2-40B4-BE49-F238E27FC236}">
              <a16:creationId xmlns:a16="http://schemas.microsoft.com/office/drawing/2014/main" id="{00000000-0008-0000-0200-000039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106" name="Shape 3">
          <a:extLst>
            <a:ext uri="{FF2B5EF4-FFF2-40B4-BE49-F238E27FC236}">
              <a16:creationId xmlns:a16="http://schemas.microsoft.com/office/drawing/2014/main" id="{00000000-0008-0000-0200-00003A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107" name="Shape 3">
          <a:extLst>
            <a:ext uri="{FF2B5EF4-FFF2-40B4-BE49-F238E27FC236}">
              <a16:creationId xmlns:a16="http://schemas.microsoft.com/office/drawing/2014/main" id="{00000000-0008-0000-0200-00003B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108" name="Shape 3">
          <a:extLst>
            <a:ext uri="{FF2B5EF4-FFF2-40B4-BE49-F238E27FC236}">
              <a16:creationId xmlns:a16="http://schemas.microsoft.com/office/drawing/2014/main" id="{00000000-0008-0000-0200-00003C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109" name="Shape 3">
          <a:extLst>
            <a:ext uri="{FF2B5EF4-FFF2-40B4-BE49-F238E27FC236}">
              <a16:creationId xmlns:a16="http://schemas.microsoft.com/office/drawing/2014/main" id="{00000000-0008-0000-0200-00003D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110" name="Shape 3">
          <a:extLst>
            <a:ext uri="{FF2B5EF4-FFF2-40B4-BE49-F238E27FC236}">
              <a16:creationId xmlns:a16="http://schemas.microsoft.com/office/drawing/2014/main" id="{00000000-0008-0000-0200-00003E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111" name="Shape 3">
          <a:extLst>
            <a:ext uri="{FF2B5EF4-FFF2-40B4-BE49-F238E27FC236}">
              <a16:creationId xmlns:a16="http://schemas.microsoft.com/office/drawing/2014/main" id="{00000000-0008-0000-0200-00003F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112" name="Shape 3">
          <a:extLst>
            <a:ext uri="{FF2B5EF4-FFF2-40B4-BE49-F238E27FC236}">
              <a16:creationId xmlns:a16="http://schemas.microsoft.com/office/drawing/2014/main" id="{00000000-0008-0000-0200-000040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113" name="Shape 3">
          <a:extLst>
            <a:ext uri="{FF2B5EF4-FFF2-40B4-BE49-F238E27FC236}">
              <a16:creationId xmlns:a16="http://schemas.microsoft.com/office/drawing/2014/main" id="{00000000-0008-0000-0200-000041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114" name="Shape 3">
          <a:extLst>
            <a:ext uri="{FF2B5EF4-FFF2-40B4-BE49-F238E27FC236}">
              <a16:creationId xmlns:a16="http://schemas.microsoft.com/office/drawing/2014/main" id="{00000000-0008-0000-0200-000042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115" name="Shape 3">
          <a:extLst>
            <a:ext uri="{FF2B5EF4-FFF2-40B4-BE49-F238E27FC236}">
              <a16:creationId xmlns:a16="http://schemas.microsoft.com/office/drawing/2014/main" id="{00000000-0008-0000-0200-000043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116" name="Shape 3">
          <a:extLst>
            <a:ext uri="{FF2B5EF4-FFF2-40B4-BE49-F238E27FC236}">
              <a16:creationId xmlns:a16="http://schemas.microsoft.com/office/drawing/2014/main" id="{00000000-0008-0000-0200-000044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117" name="Shape 3">
          <a:extLst>
            <a:ext uri="{FF2B5EF4-FFF2-40B4-BE49-F238E27FC236}">
              <a16:creationId xmlns:a16="http://schemas.microsoft.com/office/drawing/2014/main" id="{00000000-0008-0000-0200-000045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118" name="Shape 3">
          <a:extLst>
            <a:ext uri="{FF2B5EF4-FFF2-40B4-BE49-F238E27FC236}">
              <a16:creationId xmlns:a16="http://schemas.microsoft.com/office/drawing/2014/main" id="{00000000-0008-0000-0200-000046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119" name="Shape 3">
          <a:extLst>
            <a:ext uri="{FF2B5EF4-FFF2-40B4-BE49-F238E27FC236}">
              <a16:creationId xmlns:a16="http://schemas.microsoft.com/office/drawing/2014/main" id="{00000000-0008-0000-0200-000047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120" name="Shape 3">
          <a:extLst>
            <a:ext uri="{FF2B5EF4-FFF2-40B4-BE49-F238E27FC236}">
              <a16:creationId xmlns:a16="http://schemas.microsoft.com/office/drawing/2014/main" id="{00000000-0008-0000-0200-000048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121" name="Shape 3">
          <a:extLst>
            <a:ext uri="{FF2B5EF4-FFF2-40B4-BE49-F238E27FC236}">
              <a16:creationId xmlns:a16="http://schemas.microsoft.com/office/drawing/2014/main" id="{00000000-0008-0000-0200-000049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122" name="Shape 3">
          <a:extLst>
            <a:ext uri="{FF2B5EF4-FFF2-40B4-BE49-F238E27FC236}">
              <a16:creationId xmlns:a16="http://schemas.microsoft.com/office/drawing/2014/main" id="{00000000-0008-0000-0200-00004A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123" name="Shape 3">
          <a:extLst>
            <a:ext uri="{FF2B5EF4-FFF2-40B4-BE49-F238E27FC236}">
              <a16:creationId xmlns:a16="http://schemas.microsoft.com/office/drawing/2014/main" id="{00000000-0008-0000-0200-00004B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124" name="Shape 3">
          <a:extLst>
            <a:ext uri="{FF2B5EF4-FFF2-40B4-BE49-F238E27FC236}">
              <a16:creationId xmlns:a16="http://schemas.microsoft.com/office/drawing/2014/main" id="{00000000-0008-0000-0200-00004C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125" name="Shape 3">
          <a:extLst>
            <a:ext uri="{FF2B5EF4-FFF2-40B4-BE49-F238E27FC236}">
              <a16:creationId xmlns:a16="http://schemas.microsoft.com/office/drawing/2014/main" id="{00000000-0008-0000-0200-00004D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126" name="Shape 3">
          <a:extLst>
            <a:ext uri="{FF2B5EF4-FFF2-40B4-BE49-F238E27FC236}">
              <a16:creationId xmlns:a16="http://schemas.microsoft.com/office/drawing/2014/main" id="{00000000-0008-0000-0200-00004E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127" name="Shape 3">
          <a:extLst>
            <a:ext uri="{FF2B5EF4-FFF2-40B4-BE49-F238E27FC236}">
              <a16:creationId xmlns:a16="http://schemas.microsoft.com/office/drawing/2014/main" id="{00000000-0008-0000-0200-00004F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128" name="Shape 3">
          <a:extLst>
            <a:ext uri="{FF2B5EF4-FFF2-40B4-BE49-F238E27FC236}">
              <a16:creationId xmlns:a16="http://schemas.microsoft.com/office/drawing/2014/main" id="{00000000-0008-0000-0200-000050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129" name="Shape 3">
          <a:extLst>
            <a:ext uri="{FF2B5EF4-FFF2-40B4-BE49-F238E27FC236}">
              <a16:creationId xmlns:a16="http://schemas.microsoft.com/office/drawing/2014/main" id="{00000000-0008-0000-0200-000051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130" name="Shape 3">
          <a:extLst>
            <a:ext uri="{FF2B5EF4-FFF2-40B4-BE49-F238E27FC236}">
              <a16:creationId xmlns:a16="http://schemas.microsoft.com/office/drawing/2014/main" id="{00000000-0008-0000-0200-000052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131" name="Shape 3">
          <a:extLst>
            <a:ext uri="{FF2B5EF4-FFF2-40B4-BE49-F238E27FC236}">
              <a16:creationId xmlns:a16="http://schemas.microsoft.com/office/drawing/2014/main" id="{00000000-0008-0000-0200-000053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132" name="Shape 3">
          <a:extLst>
            <a:ext uri="{FF2B5EF4-FFF2-40B4-BE49-F238E27FC236}">
              <a16:creationId xmlns:a16="http://schemas.microsoft.com/office/drawing/2014/main" id="{00000000-0008-0000-0200-000054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133" name="Shape 3">
          <a:extLst>
            <a:ext uri="{FF2B5EF4-FFF2-40B4-BE49-F238E27FC236}">
              <a16:creationId xmlns:a16="http://schemas.microsoft.com/office/drawing/2014/main" id="{00000000-0008-0000-0200-000055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134" name="Shape 3">
          <a:extLst>
            <a:ext uri="{FF2B5EF4-FFF2-40B4-BE49-F238E27FC236}">
              <a16:creationId xmlns:a16="http://schemas.microsoft.com/office/drawing/2014/main" id="{00000000-0008-0000-0200-000056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135" name="Shape 3">
          <a:extLst>
            <a:ext uri="{FF2B5EF4-FFF2-40B4-BE49-F238E27FC236}">
              <a16:creationId xmlns:a16="http://schemas.microsoft.com/office/drawing/2014/main" id="{00000000-0008-0000-0200-000057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136" name="Shape 3">
          <a:extLst>
            <a:ext uri="{FF2B5EF4-FFF2-40B4-BE49-F238E27FC236}">
              <a16:creationId xmlns:a16="http://schemas.microsoft.com/office/drawing/2014/main" id="{00000000-0008-0000-0200-000058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137" name="Shape 3">
          <a:extLst>
            <a:ext uri="{FF2B5EF4-FFF2-40B4-BE49-F238E27FC236}">
              <a16:creationId xmlns:a16="http://schemas.microsoft.com/office/drawing/2014/main" id="{00000000-0008-0000-0200-000059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138" name="Shape 3">
          <a:extLst>
            <a:ext uri="{FF2B5EF4-FFF2-40B4-BE49-F238E27FC236}">
              <a16:creationId xmlns:a16="http://schemas.microsoft.com/office/drawing/2014/main" id="{00000000-0008-0000-0200-00005A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139" name="Shape 3">
          <a:extLst>
            <a:ext uri="{FF2B5EF4-FFF2-40B4-BE49-F238E27FC236}">
              <a16:creationId xmlns:a16="http://schemas.microsoft.com/office/drawing/2014/main" id="{00000000-0008-0000-0200-00005B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140" name="Shape 3">
          <a:extLst>
            <a:ext uri="{FF2B5EF4-FFF2-40B4-BE49-F238E27FC236}">
              <a16:creationId xmlns:a16="http://schemas.microsoft.com/office/drawing/2014/main" id="{00000000-0008-0000-0200-00005C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141" name="Shape 3">
          <a:extLst>
            <a:ext uri="{FF2B5EF4-FFF2-40B4-BE49-F238E27FC236}">
              <a16:creationId xmlns:a16="http://schemas.microsoft.com/office/drawing/2014/main" id="{00000000-0008-0000-0200-00005D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142" name="Shape 3">
          <a:extLst>
            <a:ext uri="{FF2B5EF4-FFF2-40B4-BE49-F238E27FC236}">
              <a16:creationId xmlns:a16="http://schemas.microsoft.com/office/drawing/2014/main" id="{00000000-0008-0000-0200-00005E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143" name="Shape 3">
          <a:extLst>
            <a:ext uri="{FF2B5EF4-FFF2-40B4-BE49-F238E27FC236}">
              <a16:creationId xmlns:a16="http://schemas.microsoft.com/office/drawing/2014/main" id="{00000000-0008-0000-0200-00005F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144" name="Shape 3">
          <a:extLst>
            <a:ext uri="{FF2B5EF4-FFF2-40B4-BE49-F238E27FC236}">
              <a16:creationId xmlns:a16="http://schemas.microsoft.com/office/drawing/2014/main" id="{00000000-0008-0000-0200-000060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145" name="Shape 3">
          <a:extLst>
            <a:ext uri="{FF2B5EF4-FFF2-40B4-BE49-F238E27FC236}">
              <a16:creationId xmlns:a16="http://schemas.microsoft.com/office/drawing/2014/main" id="{00000000-0008-0000-0200-000061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146" name="Shape 3">
          <a:extLst>
            <a:ext uri="{FF2B5EF4-FFF2-40B4-BE49-F238E27FC236}">
              <a16:creationId xmlns:a16="http://schemas.microsoft.com/office/drawing/2014/main" id="{00000000-0008-0000-0200-000062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147" name="Shape 3">
          <a:extLst>
            <a:ext uri="{FF2B5EF4-FFF2-40B4-BE49-F238E27FC236}">
              <a16:creationId xmlns:a16="http://schemas.microsoft.com/office/drawing/2014/main" id="{00000000-0008-0000-0200-000063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148" name="Shape 3">
          <a:extLst>
            <a:ext uri="{FF2B5EF4-FFF2-40B4-BE49-F238E27FC236}">
              <a16:creationId xmlns:a16="http://schemas.microsoft.com/office/drawing/2014/main" id="{00000000-0008-0000-0200-000064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149" name="Shape 3">
          <a:extLst>
            <a:ext uri="{FF2B5EF4-FFF2-40B4-BE49-F238E27FC236}">
              <a16:creationId xmlns:a16="http://schemas.microsoft.com/office/drawing/2014/main" id="{00000000-0008-0000-0200-000065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150" name="Shape 3">
          <a:extLst>
            <a:ext uri="{FF2B5EF4-FFF2-40B4-BE49-F238E27FC236}">
              <a16:creationId xmlns:a16="http://schemas.microsoft.com/office/drawing/2014/main" id="{00000000-0008-0000-0200-000066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151" name="Shape 3">
          <a:extLst>
            <a:ext uri="{FF2B5EF4-FFF2-40B4-BE49-F238E27FC236}">
              <a16:creationId xmlns:a16="http://schemas.microsoft.com/office/drawing/2014/main" id="{00000000-0008-0000-0200-000067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152" name="Shape 3">
          <a:extLst>
            <a:ext uri="{FF2B5EF4-FFF2-40B4-BE49-F238E27FC236}">
              <a16:creationId xmlns:a16="http://schemas.microsoft.com/office/drawing/2014/main" id="{00000000-0008-0000-0200-000068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153" name="Shape 3">
          <a:extLst>
            <a:ext uri="{FF2B5EF4-FFF2-40B4-BE49-F238E27FC236}">
              <a16:creationId xmlns:a16="http://schemas.microsoft.com/office/drawing/2014/main" id="{00000000-0008-0000-0200-000069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154" name="Shape 3">
          <a:extLst>
            <a:ext uri="{FF2B5EF4-FFF2-40B4-BE49-F238E27FC236}">
              <a16:creationId xmlns:a16="http://schemas.microsoft.com/office/drawing/2014/main" id="{00000000-0008-0000-0200-00006A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155" name="Shape 3">
          <a:extLst>
            <a:ext uri="{FF2B5EF4-FFF2-40B4-BE49-F238E27FC236}">
              <a16:creationId xmlns:a16="http://schemas.microsoft.com/office/drawing/2014/main" id="{00000000-0008-0000-0200-00006B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156" name="Shape 3">
          <a:extLst>
            <a:ext uri="{FF2B5EF4-FFF2-40B4-BE49-F238E27FC236}">
              <a16:creationId xmlns:a16="http://schemas.microsoft.com/office/drawing/2014/main" id="{00000000-0008-0000-0200-00006C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157" name="Shape 3">
          <a:extLst>
            <a:ext uri="{FF2B5EF4-FFF2-40B4-BE49-F238E27FC236}">
              <a16:creationId xmlns:a16="http://schemas.microsoft.com/office/drawing/2014/main" id="{00000000-0008-0000-0200-00006D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158" name="Shape 3">
          <a:extLst>
            <a:ext uri="{FF2B5EF4-FFF2-40B4-BE49-F238E27FC236}">
              <a16:creationId xmlns:a16="http://schemas.microsoft.com/office/drawing/2014/main" id="{00000000-0008-0000-0200-00006E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159" name="Shape 3">
          <a:extLst>
            <a:ext uri="{FF2B5EF4-FFF2-40B4-BE49-F238E27FC236}">
              <a16:creationId xmlns:a16="http://schemas.microsoft.com/office/drawing/2014/main" id="{00000000-0008-0000-0200-00006F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160" name="Shape 3">
          <a:extLst>
            <a:ext uri="{FF2B5EF4-FFF2-40B4-BE49-F238E27FC236}">
              <a16:creationId xmlns:a16="http://schemas.microsoft.com/office/drawing/2014/main" id="{00000000-0008-0000-0200-000070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161" name="Shape 3">
          <a:extLst>
            <a:ext uri="{FF2B5EF4-FFF2-40B4-BE49-F238E27FC236}">
              <a16:creationId xmlns:a16="http://schemas.microsoft.com/office/drawing/2014/main" id="{00000000-0008-0000-0200-000071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162" name="Shape 3">
          <a:extLst>
            <a:ext uri="{FF2B5EF4-FFF2-40B4-BE49-F238E27FC236}">
              <a16:creationId xmlns:a16="http://schemas.microsoft.com/office/drawing/2014/main" id="{00000000-0008-0000-0200-000072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163" name="Shape 3">
          <a:extLst>
            <a:ext uri="{FF2B5EF4-FFF2-40B4-BE49-F238E27FC236}">
              <a16:creationId xmlns:a16="http://schemas.microsoft.com/office/drawing/2014/main" id="{00000000-0008-0000-0200-000073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164" name="Shape 3">
          <a:extLst>
            <a:ext uri="{FF2B5EF4-FFF2-40B4-BE49-F238E27FC236}">
              <a16:creationId xmlns:a16="http://schemas.microsoft.com/office/drawing/2014/main" id="{00000000-0008-0000-0200-000074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165" name="Shape 3">
          <a:extLst>
            <a:ext uri="{FF2B5EF4-FFF2-40B4-BE49-F238E27FC236}">
              <a16:creationId xmlns:a16="http://schemas.microsoft.com/office/drawing/2014/main" id="{00000000-0008-0000-0200-000075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166" name="Shape 3">
          <a:extLst>
            <a:ext uri="{FF2B5EF4-FFF2-40B4-BE49-F238E27FC236}">
              <a16:creationId xmlns:a16="http://schemas.microsoft.com/office/drawing/2014/main" id="{00000000-0008-0000-0200-000076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167" name="Shape 3">
          <a:extLst>
            <a:ext uri="{FF2B5EF4-FFF2-40B4-BE49-F238E27FC236}">
              <a16:creationId xmlns:a16="http://schemas.microsoft.com/office/drawing/2014/main" id="{00000000-0008-0000-0200-000077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168" name="Shape 3">
          <a:extLst>
            <a:ext uri="{FF2B5EF4-FFF2-40B4-BE49-F238E27FC236}">
              <a16:creationId xmlns:a16="http://schemas.microsoft.com/office/drawing/2014/main" id="{00000000-0008-0000-0200-000078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169" name="Shape 3">
          <a:extLst>
            <a:ext uri="{FF2B5EF4-FFF2-40B4-BE49-F238E27FC236}">
              <a16:creationId xmlns:a16="http://schemas.microsoft.com/office/drawing/2014/main" id="{00000000-0008-0000-0200-000079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170" name="Shape 3">
          <a:extLst>
            <a:ext uri="{FF2B5EF4-FFF2-40B4-BE49-F238E27FC236}">
              <a16:creationId xmlns:a16="http://schemas.microsoft.com/office/drawing/2014/main" id="{00000000-0008-0000-0200-00007A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171" name="Shape 3">
          <a:extLst>
            <a:ext uri="{FF2B5EF4-FFF2-40B4-BE49-F238E27FC236}">
              <a16:creationId xmlns:a16="http://schemas.microsoft.com/office/drawing/2014/main" id="{00000000-0008-0000-0200-00007B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172" name="Shape 3">
          <a:extLst>
            <a:ext uri="{FF2B5EF4-FFF2-40B4-BE49-F238E27FC236}">
              <a16:creationId xmlns:a16="http://schemas.microsoft.com/office/drawing/2014/main" id="{00000000-0008-0000-0200-00007C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173" name="Shape 3">
          <a:extLst>
            <a:ext uri="{FF2B5EF4-FFF2-40B4-BE49-F238E27FC236}">
              <a16:creationId xmlns:a16="http://schemas.microsoft.com/office/drawing/2014/main" id="{00000000-0008-0000-0200-00007D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174" name="Shape 3">
          <a:extLst>
            <a:ext uri="{FF2B5EF4-FFF2-40B4-BE49-F238E27FC236}">
              <a16:creationId xmlns:a16="http://schemas.microsoft.com/office/drawing/2014/main" id="{00000000-0008-0000-0200-00007E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175" name="Shape 3">
          <a:extLst>
            <a:ext uri="{FF2B5EF4-FFF2-40B4-BE49-F238E27FC236}">
              <a16:creationId xmlns:a16="http://schemas.microsoft.com/office/drawing/2014/main" id="{00000000-0008-0000-0200-00007F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176" name="Shape 3">
          <a:extLst>
            <a:ext uri="{FF2B5EF4-FFF2-40B4-BE49-F238E27FC236}">
              <a16:creationId xmlns:a16="http://schemas.microsoft.com/office/drawing/2014/main" id="{00000000-0008-0000-0200-000080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177" name="Shape 3">
          <a:extLst>
            <a:ext uri="{FF2B5EF4-FFF2-40B4-BE49-F238E27FC236}">
              <a16:creationId xmlns:a16="http://schemas.microsoft.com/office/drawing/2014/main" id="{00000000-0008-0000-0200-000081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178" name="Shape 3">
          <a:extLst>
            <a:ext uri="{FF2B5EF4-FFF2-40B4-BE49-F238E27FC236}">
              <a16:creationId xmlns:a16="http://schemas.microsoft.com/office/drawing/2014/main" id="{00000000-0008-0000-0200-000082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179" name="Shape 3">
          <a:extLst>
            <a:ext uri="{FF2B5EF4-FFF2-40B4-BE49-F238E27FC236}">
              <a16:creationId xmlns:a16="http://schemas.microsoft.com/office/drawing/2014/main" id="{00000000-0008-0000-0200-000083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180" name="Shape 3">
          <a:extLst>
            <a:ext uri="{FF2B5EF4-FFF2-40B4-BE49-F238E27FC236}">
              <a16:creationId xmlns:a16="http://schemas.microsoft.com/office/drawing/2014/main" id="{00000000-0008-0000-0200-000084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181" name="Shape 3">
          <a:extLst>
            <a:ext uri="{FF2B5EF4-FFF2-40B4-BE49-F238E27FC236}">
              <a16:creationId xmlns:a16="http://schemas.microsoft.com/office/drawing/2014/main" id="{00000000-0008-0000-0200-000085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182" name="Shape 3">
          <a:extLst>
            <a:ext uri="{FF2B5EF4-FFF2-40B4-BE49-F238E27FC236}">
              <a16:creationId xmlns:a16="http://schemas.microsoft.com/office/drawing/2014/main" id="{00000000-0008-0000-0200-000086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183" name="Shape 3">
          <a:extLst>
            <a:ext uri="{FF2B5EF4-FFF2-40B4-BE49-F238E27FC236}">
              <a16:creationId xmlns:a16="http://schemas.microsoft.com/office/drawing/2014/main" id="{00000000-0008-0000-0200-000087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184" name="Shape 3">
          <a:extLst>
            <a:ext uri="{FF2B5EF4-FFF2-40B4-BE49-F238E27FC236}">
              <a16:creationId xmlns:a16="http://schemas.microsoft.com/office/drawing/2014/main" id="{00000000-0008-0000-0200-000088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48</xdr:row>
      <xdr:rowOff>0</xdr:rowOff>
    </xdr:from>
    <xdr:ext cx="47625" cy="285750"/>
    <xdr:sp macro="" textlink="">
      <xdr:nvSpPr>
        <xdr:cNvPr id="2185" name="Shape 3">
          <a:extLst>
            <a:ext uri="{FF2B5EF4-FFF2-40B4-BE49-F238E27FC236}">
              <a16:creationId xmlns:a16="http://schemas.microsoft.com/office/drawing/2014/main" id="{00000000-0008-0000-0200-000089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48</xdr:row>
      <xdr:rowOff>0</xdr:rowOff>
    </xdr:from>
    <xdr:ext cx="47625" cy="285750"/>
    <xdr:sp macro="" textlink="">
      <xdr:nvSpPr>
        <xdr:cNvPr id="2186" name="Shape 3">
          <a:extLst>
            <a:ext uri="{FF2B5EF4-FFF2-40B4-BE49-F238E27FC236}">
              <a16:creationId xmlns:a16="http://schemas.microsoft.com/office/drawing/2014/main" id="{00000000-0008-0000-0200-00008A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187" name="Shape 3">
          <a:extLst>
            <a:ext uri="{FF2B5EF4-FFF2-40B4-BE49-F238E27FC236}">
              <a16:creationId xmlns:a16="http://schemas.microsoft.com/office/drawing/2014/main" id="{00000000-0008-0000-0200-00008B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188" name="Shape 3">
          <a:extLst>
            <a:ext uri="{FF2B5EF4-FFF2-40B4-BE49-F238E27FC236}">
              <a16:creationId xmlns:a16="http://schemas.microsoft.com/office/drawing/2014/main" id="{00000000-0008-0000-0200-00008C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189" name="Shape 3">
          <a:extLst>
            <a:ext uri="{FF2B5EF4-FFF2-40B4-BE49-F238E27FC236}">
              <a16:creationId xmlns:a16="http://schemas.microsoft.com/office/drawing/2014/main" id="{00000000-0008-0000-0200-00008D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190" name="Shape 3">
          <a:extLst>
            <a:ext uri="{FF2B5EF4-FFF2-40B4-BE49-F238E27FC236}">
              <a16:creationId xmlns:a16="http://schemas.microsoft.com/office/drawing/2014/main" id="{00000000-0008-0000-0200-00008E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191" name="Shape 3">
          <a:extLst>
            <a:ext uri="{FF2B5EF4-FFF2-40B4-BE49-F238E27FC236}">
              <a16:creationId xmlns:a16="http://schemas.microsoft.com/office/drawing/2014/main" id="{00000000-0008-0000-0200-00008F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192" name="Shape 3">
          <a:extLst>
            <a:ext uri="{FF2B5EF4-FFF2-40B4-BE49-F238E27FC236}">
              <a16:creationId xmlns:a16="http://schemas.microsoft.com/office/drawing/2014/main" id="{00000000-0008-0000-0200-000090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193" name="Shape 3">
          <a:extLst>
            <a:ext uri="{FF2B5EF4-FFF2-40B4-BE49-F238E27FC236}">
              <a16:creationId xmlns:a16="http://schemas.microsoft.com/office/drawing/2014/main" id="{00000000-0008-0000-0200-000091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194" name="Shape 3">
          <a:extLst>
            <a:ext uri="{FF2B5EF4-FFF2-40B4-BE49-F238E27FC236}">
              <a16:creationId xmlns:a16="http://schemas.microsoft.com/office/drawing/2014/main" id="{00000000-0008-0000-0200-000092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195" name="Shape 3">
          <a:extLst>
            <a:ext uri="{FF2B5EF4-FFF2-40B4-BE49-F238E27FC236}">
              <a16:creationId xmlns:a16="http://schemas.microsoft.com/office/drawing/2014/main" id="{00000000-0008-0000-0200-000093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196" name="Shape 3">
          <a:extLst>
            <a:ext uri="{FF2B5EF4-FFF2-40B4-BE49-F238E27FC236}">
              <a16:creationId xmlns:a16="http://schemas.microsoft.com/office/drawing/2014/main" id="{00000000-0008-0000-0200-000094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197" name="Shape 3">
          <a:extLst>
            <a:ext uri="{FF2B5EF4-FFF2-40B4-BE49-F238E27FC236}">
              <a16:creationId xmlns:a16="http://schemas.microsoft.com/office/drawing/2014/main" id="{00000000-0008-0000-0200-000095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198" name="Shape 3">
          <a:extLst>
            <a:ext uri="{FF2B5EF4-FFF2-40B4-BE49-F238E27FC236}">
              <a16:creationId xmlns:a16="http://schemas.microsoft.com/office/drawing/2014/main" id="{00000000-0008-0000-0200-000096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199" name="Shape 3">
          <a:extLst>
            <a:ext uri="{FF2B5EF4-FFF2-40B4-BE49-F238E27FC236}">
              <a16:creationId xmlns:a16="http://schemas.microsoft.com/office/drawing/2014/main" id="{00000000-0008-0000-0200-000097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200" name="Shape 3">
          <a:extLst>
            <a:ext uri="{FF2B5EF4-FFF2-40B4-BE49-F238E27FC236}">
              <a16:creationId xmlns:a16="http://schemas.microsoft.com/office/drawing/2014/main" id="{00000000-0008-0000-0200-000098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201" name="Shape 3">
          <a:extLst>
            <a:ext uri="{FF2B5EF4-FFF2-40B4-BE49-F238E27FC236}">
              <a16:creationId xmlns:a16="http://schemas.microsoft.com/office/drawing/2014/main" id="{00000000-0008-0000-0200-000099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202" name="Shape 3">
          <a:extLst>
            <a:ext uri="{FF2B5EF4-FFF2-40B4-BE49-F238E27FC236}">
              <a16:creationId xmlns:a16="http://schemas.microsoft.com/office/drawing/2014/main" id="{00000000-0008-0000-0200-00009A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203" name="Shape 3">
          <a:extLst>
            <a:ext uri="{FF2B5EF4-FFF2-40B4-BE49-F238E27FC236}">
              <a16:creationId xmlns:a16="http://schemas.microsoft.com/office/drawing/2014/main" id="{00000000-0008-0000-0200-00009B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204" name="Shape 3">
          <a:extLst>
            <a:ext uri="{FF2B5EF4-FFF2-40B4-BE49-F238E27FC236}">
              <a16:creationId xmlns:a16="http://schemas.microsoft.com/office/drawing/2014/main" id="{00000000-0008-0000-0200-00009C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205" name="Shape 3">
          <a:extLst>
            <a:ext uri="{FF2B5EF4-FFF2-40B4-BE49-F238E27FC236}">
              <a16:creationId xmlns:a16="http://schemas.microsoft.com/office/drawing/2014/main" id="{00000000-0008-0000-0200-00009D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206" name="Shape 3">
          <a:extLst>
            <a:ext uri="{FF2B5EF4-FFF2-40B4-BE49-F238E27FC236}">
              <a16:creationId xmlns:a16="http://schemas.microsoft.com/office/drawing/2014/main" id="{00000000-0008-0000-0200-00009E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207" name="Shape 3">
          <a:extLst>
            <a:ext uri="{FF2B5EF4-FFF2-40B4-BE49-F238E27FC236}">
              <a16:creationId xmlns:a16="http://schemas.microsoft.com/office/drawing/2014/main" id="{00000000-0008-0000-0200-00009F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208" name="Shape 3">
          <a:extLst>
            <a:ext uri="{FF2B5EF4-FFF2-40B4-BE49-F238E27FC236}">
              <a16:creationId xmlns:a16="http://schemas.microsoft.com/office/drawing/2014/main" id="{00000000-0008-0000-0200-0000A0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209" name="Shape 3">
          <a:extLst>
            <a:ext uri="{FF2B5EF4-FFF2-40B4-BE49-F238E27FC236}">
              <a16:creationId xmlns:a16="http://schemas.microsoft.com/office/drawing/2014/main" id="{00000000-0008-0000-0200-0000A1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210" name="Shape 3">
          <a:extLst>
            <a:ext uri="{FF2B5EF4-FFF2-40B4-BE49-F238E27FC236}">
              <a16:creationId xmlns:a16="http://schemas.microsoft.com/office/drawing/2014/main" id="{00000000-0008-0000-0200-0000A2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211" name="Shape 3">
          <a:extLst>
            <a:ext uri="{FF2B5EF4-FFF2-40B4-BE49-F238E27FC236}">
              <a16:creationId xmlns:a16="http://schemas.microsoft.com/office/drawing/2014/main" id="{00000000-0008-0000-0200-0000A3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212" name="Shape 3">
          <a:extLst>
            <a:ext uri="{FF2B5EF4-FFF2-40B4-BE49-F238E27FC236}">
              <a16:creationId xmlns:a16="http://schemas.microsoft.com/office/drawing/2014/main" id="{00000000-0008-0000-0200-0000A4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213" name="Shape 3">
          <a:extLst>
            <a:ext uri="{FF2B5EF4-FFF2-40B4-BE49-F238E27FC236}">
              <a16:creationId xmlns:a16="http://schemas.microsoft.com/office/drawing/2014/main" id="{00000000-0008-0000-0200-0000A5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214" name="Shape 3">
          <a:extLst>
            <a:ext uri="{FF2B5EF4-FFF2-40B4-BE49-F238E27FC236}">
              <a16:creationId xmlns:a16="http://schemas.microsoft.com/office/drawing/2014/main" id="{00000000-0008-0000-0200-0000A6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215" name="Shape 3">
          <a:extLst>
            <a:ext uri="{FF2B5EF4-FFF2-40B4-BE49-F238E27FC236}">
              <a16:creationId xmlns:a16="http://schemas.microsoft.com/office/drawing/2014/main" id="{00000000-0008-0000-0200-0000A7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216" name="Shape 3">
          <a:extLst>
            <a:ext uri="{FF2B5EF4-FFF2-40B4-BE49-F238E27FC236}">
              <a16:creationId xmlns:a16="http://schemas.microsoft.com/office/drawing/2014/main" id="{00000000-0008-0000-0200-0000A8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217" name="Shape 3">
          <a:extLst>
            <a:ext uri="{FF2B5EF4-FFF2-40B4-BE49-F238E27FC236}">
              <a16:creationId xmlns:a16="http://schemas.microsoft.com/office/drawing/2014/main" id="{00000000-0008-0000-0200-0000A9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218" name="Shape 3">
          <a:extLst>
            <a:ext uri="{FF2B5EF4-FFF2-40B4-BE49-F238E27FC236}">
              <a16:creationId xmlns:a16="http://schemas.microsoft.com/office/drawing/2014/main" id="{00000000-0008-0000-0200-0000AA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219" name="Shape 3">
          <a:extLst>
            <a:ext uri="{FF2B5EF4-FFF2-40B4-BE49-F238E27FC236}">
              <a16:creationId xmlns:a16="http://schemas.microsoft.com/office/drawing/2014/main" id="{00000000-0008-0000-0200-0000AB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220" name="Shape 3">
          <a:extLst>
            <a:ext uri="{FF2B5EF4-FFF2-40B4-BE49-F238E27FC236}">
              <a16:creationId xmlns:a16="http://schemas.microsoft.com/office/drawing/2014/main" id="{00000000-0008-0000-0200-0000AC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221" name="Shape 3">
          <a:extLst>
            <a:ext uri="{FF2B5EF4-FFF2-40B4-BE49-F238E27FC236}">
              <a16:creationId xmlns:a16="http://schemas.microsoft.com/office/drawing/2014/main" id="{00000000-0008-0000-0200-0000AD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222" name="Shape 3">
          <a:extLst>
            <a:ext uri="{FF2B5EF4-FFF2-40B4-BE49-F238E27FC236}">
              <a16:creationId xmlns:a16="http://schemas.microsoft.com/office/drawing/2014/main" id="{00000000-0008-0000-0200-0000AE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223" name="Shape 3">
          <a:extLst>
            <a:ext uri="{FF2B5EF4-FFF2-40B4-BE49-F238E27FC236}">
              <a16:creationId xmlns:a16="http://schemas.microsoft.com/office/drawing/2014/main" id="{00000000-0008-0000-0200-0000AF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224" name="Shape 3">
          <a:extLst>
            <a:ext uri="{FF2B5EF4-FFF2-40B4-BE49-F238E27FC236}">
              <a16:creationId xmlns:a16="http://schemas.microsoft.com/office/drawing/2014/main" id="{00000000-0008-0000-0200-0000B0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225" name="Shape 3">
          <a:extLst>
            <a:ext uri="{FF2B5EF4-FFF2-40B4-BE49-F238E27FC236}">
              <a16:creationId xmlns:a16="http://schemas.microsoft.com/office/drawing/2014/main" id="{00000000-0008-0000-0200-0000B1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226" name="Shape 3">
          <a:extLst>
            <a:ext uri="{FF2B5EF4-FFF2-40B4-BE49-F238E27FC236}">
              <a16:creationId xmlns:a16="http://schemas.microsoft.com/office/drawing/2014/main" id="{00000000-0008-0000-0200-0000B2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227" name="Shape 3">
          <a:extLst>
            <a:ext uri="{FF2B5EF4-FFF2-40B4-BE49-F238E27FC236}">
              <a16:creationId xmlns:a16="http://schemas.microsoft.com/office/drawing/2014/main" id="{00000000-0008-0000-0200-0000B3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228" name="Shape 3">
          <a:extLst>
            <a:ext uri="{FF2B5EF4-FFF2-40B4-BE49-F238E27FC236}">
              <a16:creationId xmlns:a16="http://schemas.microsoft.com/office/drawing/2014/main" id="{00000000-0008-0000-0200-0000B4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229" name="Shape 3">
          <a:extLst>
            <a:ext uri="{FF2B5EF4-FFF2-40B4-BE49-F238E27FC236}">
              <a16:creationId xmlns:a16="http://schemas.microsoft.com/office/drawing/2014/main" id="{00000000-0008-0000-0200-0000B5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230" name="Shape 3">
          <a:extLst>
            <a:ext uri="{FF2B5EF4-FFF2-40B4-BE49-F238E27FC236}">
              <a16:creationId xmlns:a16="http://schemas.microsoft.com/office/drawing/2014/main" id="{00000000-0008-0000-0200-0000B6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231" name="Shape 3">
          <a:extLst>
            <a:ext uri="{FF2B5EF4-FFF2-40B4-BE49-F238E27FC236}">
              <a16:creationId xmlns:a16="http://schemas.microsoft.com/office/drawing/2014/main" id="{00000000-0008-0000-0200-0000B7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232" name="Shape 3">
          <a:extLst>
            <a:ext uri="{FF2B5EF4-FFF2-40B4-BE49-F238E27FC236}">
              <a16:creationId xmlns:a16="http://schemas.microsoft.com/office/drawing/2014/main" id="{00000000-0008-0000-0200-0000B8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233" name="Shape 3">
          <a:extLst>
            <a:ext uri="{FF2B5EF4-FFF2-40B4-BE49-F238E27FC236}">
              <a16:creationId xmlns:a16="http://schemas.microsoft.com/office/drawing/2014/main" id="{00000000-0008-0000-0200-0000B9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234" name="Shape 3">
          <a:extLst>
            <a:ext uri="{FF2B5EF4-FFF2-40B4-BE49-F238E27FC236}">
              <a16:creationId xmlns:a16="http://schemas.microsoft.com/office/drawing/2014/main" id="{00000000-0008-0000-0200-0000BA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235" name="Shape 3">
          <a:extLst>
            <a:ext uri="{FF2B5EF4-FFF2-40B4-BE49-F238E27FC236}">
              <a16:creationId xmlns:a16="http://schemas.microsoft.com/office/drawing/2014/main" id="{00000000-0008-0000-0200-0000BB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236" name="Shape 3">
          <a:extLst>
            <a:ext uri="{FF2B5EF4-FFF2-40B4-BE49-F238E27FC236}">
              <a16:creationId xmlns:a16="http://schemas.microsoft.com/office/drawing/2014/main" id="{00000000-0008-0000-0200-0000BC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237" name="Shape 3">
          <a:extLst>
            <a:ext uri="{FF2B5EF4-FFF2-40B4-BE49-F238E27FC236}">
              <a16:creationId xmlns:a16="http://schemas.microsoft.com/office/drawing/2014/main" id="{00000000-0008-0000-0200-0000BD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238" name="Shape 3">
          <a:extLst>
            <a:ext uri="{FF2B5EF4-FFF2-40B4-BE49-F238E27FC236}">
              <a16:creationId xmlns:a16="http://schemas.microsoft.com/office/drawing/2014/main" id="{00000000-0008-0000-0200-0000BE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239" name="Shape 3">
          <a:extLst>
            <a:ext uri="{FF2B5EF4-FFF2-40B4-BE49-F238E27FC236}">
              <a16:creationId xmlns:a16="http://schemas.microsoft.com/office/drawing/2014/main" id="{00000000-0008-0000-0200-0000BF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240" name="Shape 3">
          <a:extLst>
            <a:ext uri="{FF2B5EF4-FFF2-40B4-BE49-F238E27FC236}">
              <a16:creationId xmlns:a16="http://schemas.microsoft.com/office/drawing/2014/main" id="{00000000-0008-0000-0200-0000C0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241" name="Shape 3">
          <a:extLst>
            <a:ext uri="{FF2B5EF4-FFF2-40B4-BE49-F238E27FC236}">
              <a16:creationId xmlns:a16="http://schemas.microsoft.com/office/drawing/2014/main" id="{00000000-0008-0000-0200-0000C1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242" name="Shape 3">
          <a:extLst>
            <a:ext uri="{FF2B5EF4-FFF2-40B4-BE49-F238E27FC236}">
              <a16:creationId xmlns:a16="http://schemas.microsoft.com/office/drawing/2014/main" id="{00000000-0008-0000-0200-0000C2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243" name="Shape 3">
          <a:extLst>
            <a:ext uri="{FF2B5EF4-FFF2-40B4-BE49-F238E27FC236}">
              <a16:creationId xmlns:a16="http://schemas.microsoft.com/office/drawing/2014/main" id="{00000000-0008-0000-0200-0000C3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244" name="Shape 3">
          <a:extLst>
            <a:ext uri="{FF2B5EF4-FFF2-40B4-BE49-F238E27FC236}">
              <a16:creationId xmlns:a16="http://schemas.microsoft.com/office/drawing/2014/main" id="{00000000-0008-0000-0200-0000C4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245" name="Shape 3">
          <a:extLst>
            <a:ext uri="{FF2B5EF4-FFF2-40B4-BE49-F238E27FC236}">
              <a16:creationId xmlns:a16="http://schemas.microsoft.com/office/drawing/2014/main" id="{00000000-0008-0000-0200-0000C5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246" name="Shape 3">
          <a:extLst>
            <a:ext uri="{FF2B5EF4-FFF2-40B4-BE49-F238E27FC236}">
              <a16:creationId xmlns:a16="http://schemas.microsoft.com/office/drawing/2014/main" id="{00000000-0008-0000-0200-0000C6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247" name="Shape 3">
          <a:extLst>
            <a:ext uri="{FF2B5EF4-FFF2-40B4-BE49-F238E27FC236}">
              <a16:creationId xmlns:a16="http://schemas.microsoft.com/office/drawing/2014/main" id="{00000000-0008-0000-0200-0000C7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248" name="Shape 3">
          <a:extLst>
            <a:ext uri="{FF2B5EF4-FFF2-40B4-BE49-F238E27FC236}">
              <a16:creationId xmlns:a16="http://schemas.microsoft.com/office/drawing/2014/main" id="{00000000-0008-0000-0200-0000C8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249" name="Shape 3">
          <a:extLst>
            <a:ext uri="{FF2B5EF4-FFF2-40B4-BE49-F238E27FC236}">
              <a16:creationId xmlns:a16="http://schemas.microsoft.com/office/drawing/2014/main" id="{00000000-0008-0000-0200-0000C9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250" name="Shape 3">
          <a:extLst>
            <a:ext uri="{FF2B5EF4-FFF2-40B4-BE49-F238E27FC236}">
              <a16:creationId xmlns:a16="http://schemas.microsoft.com/office/drawing/2014/main" id="{00000000-0008-0000-0200-0000CA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251" name="Shape 3">
          <a:extLst>
            <a:ext uri="{FF2B5EF4-FFF2-40B4-BE49-F238E27FC236}">
              <a16:creationId xmlns:a16="http://schemas.microsoft.com/office/drawing/2014/main" id="{00000000-0008-0000-0200-0000CB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252" name="Shape 3">
          <a:extLst>
            <a:ext uri="{FF2B5EF4-FFF2-40B4-BE49-F238E27FC236}">
              <a16:creationId xmlns:a16="http://schemas.microsoft.com/office/drawing/2014/main" id="{00000000-0008-0000-0200-0000CC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253" name="Shape 3">
          <a:extLst>
            <a:ext uri="{FF2B5EF4-FFF2-40B4-BE49-F238E27FC236}">
              <a16:creationId xmlns:a16="http://schemas.microsoft.com/office/drawing/2014/main" id="{00000000-0008-0000-0200-0000CD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254" name="Shape 3">
          <a:extLst>
            <a:ext uri="{FF2B5EF4-FFF2-40B4-BE49-F238E27FC236}">
              <a16:creationId xmlns:a16="http://schemas.microsoft.com/office/drawing/2014/main" id="{00000000-0008-0000-0200-0000CE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255" name="Shape 3">
          <a:extLst>
            <a:ext uri="{FF2B5EF4-FFF2-40B4-BE49-F238E27FC236}">
              <a16:creationId xmlns:a16="http://schemas.microsoft.com/office/drawing/2014/main" id="{00000000-0008-0000-0200-0000CF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256" name="Shape 3">
          <a:extLst>
            <a:ext uri="{FF2B5EF4-FFF2-40B4-BE49-F238E27FC236}">
              <a16:creationId xmlns:a16="http://schemas.microsoft.com/office/drawing/2014/main" id="{00000000-0008-0000-0200-0000D0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257" name="Shape 3">
          <a:extLst>
            <a:ext uri="{FF2B5EF4-FFF2-40B4-BE49-F238E27FC236}">
              <a16:creationId xmlns:a16="http://schemas.microsoft.com/office/drawing/2014/main" id="{00000000-0008-0000-0200-0000D1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258" name="Shape 3">
          <a:extLst>
            <a:ext uri="{FF2B5EF4-FFF2-40B4-BE49-F238E27FC236}">
              <a16:creationId xmlns:a16="http://schemas.microsoft.com/office/drawing/2014/main" id="{00000000-0008-0000-0200-0000D2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259" name="Shape 3">
          <a:extLst>
            <a:ext uri="{FF2B5EF4-FFF2-40B4-BE49-F238E27FC236}">
              <a16:creationId xmlns:a16="http://schemas.microsoft.com/office/drawing/2014/main" id="{00000000-0008-0000-0200-0000D3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260" name="Shape 3">
          <a:extLst>
            <a:ext uri="{FF2B5EF4-FFF2-40B4-BE49-F238E27FC236}">
              <a16:creationId xmlns:a16="http://schemas.microsoft.com/office/drawing/2014/main" id="{00000000-0008-0000-0200-0000D4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261" name="Shape 3">
          <a:extLst>
            <a:ext uri="{FF2B5EF4-FFF2-40B4-BE49-F238E27FC236}">
              <a16:creationId xmlns:a16="http://schemas.microsoft.com/office/drawing/2014/main" id="{00000000-0008-0000-0200-0000D5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262" name="Shape 3">
          <a:extLst>
            <a:ext uri="{FF2B5EF4-FFF2-40B4-BE49-F238E27FC236}">
              <a16:creationId xmlns:a16="http://schemas.microsoft.com/office/drawing/2014/main" id="{00000000-0008-0000-0200-0000D6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263" name="Shape 3">
          <a:extLst>
            <a:ext uri="{FF2B5EF4-FFF2-40B4-BE49-F238E27FC236}">
              <a16:creationId xmlns:a16="http://schemas.microsoft.com/office/drawing/2014/main" id="{00000000-0008-0000-0200-0000D7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264" name="Shape 3">
          <a:extLst>
            <a:ext uri="{FF2B5EF4-FFF2-40B4-BE49-F238E27FC236}">
              <a16:creationId xmlns:a16="http://schemas.microsoft.com/office/drawing/2014/main" id="{00000000-0008-0000-0200-0000D8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265" name="Shape 3">
          <a:extLst>
            <a:ext uri="{FF2B5EF4-FFF2-40B4-BE49-F238E27FC236}">
              <a16:creationId xmlns:a16="http://schemas.microsoft.com/office/drawing/2014/main" id="{00000000-0008-0000-0200-0000D9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266" name="Shape 3">
          <a:extLst>
            <a:ext uri="{FF2B5EF4-FFF2-40B4-BE49-F238E27FC236}">
              <a16:creationId xmlns:a16="http://schemas.microsoft.com/office/drawing/2014/main" id="{00000000-0008-0000-0200-0000DA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267" name="Shape 3">
          <a:extLst>
            <a:ext uri="{FF2B5EF4-FFF2-40B4-BE49-F238E27FC236}">
              <a16:creationId xmlns:a16="http://schemas.microsoft.com/office/drawing/2014/main" id="{00000000-0008-0000-0200-0000DB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268" name="Shape 3">
          <a:extLst>
            <a:ext uri="{FF2B5EF4-FFF2-40B4-BE49-F238E27FC236}">
              <a16:creationId xmlns:a16="http://schemas.microsoft.com/office/drawing/2014/main" id="{00000000-0008-0000-0200-0000DC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269" name="Shape 3">
          <a:extLst>
            <a:ext uri="{FF2B5EF4-FFF2-40B4-BE49-F238E27FC236}">
              <a16:creationId xmlns:a16="http://schemas.microsoft.com/office/drawing/2014/main" id="{00000000-0008-0000-0200-0000DD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270" name="Shape 3">
          <a:extLst>
            <a:ext uri="{FF2B5EF4-FFF2-40B4-BE49-F238E27FC236}">
              <a16:creationId xmlns:a16="http://schemas.microsoft.com/office/drawing/2014/main" id="{00000000-0008-0000-0200-0000DE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271" name="Shape 3">
          <a:extLst>
            <a:ext uri="{FF2B5EF4-FFF2-40B4-BE49-F238E27FC236}">
              <a16:creationId xmlns:a16="http://schemas.microsoft.com/office/drawing/2014/main" id="{00000000-0008-0000-0200-0000DF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272" name="Shape 3">
          <a:extLst>
            <a:ext uri="{FF2B5EF4-FFF2-40B4-BE49-F238E27FC236}">
              <a16:creationId xmlns:a16="http://schemas.microsoft.com/office/drawing/2014/main" id="{00000000-0008-0000-0200-0000E0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48</xdr:row>
      <xdr:rowOff>0</xdr:rowOff>
    </xdr:from>
    <xdr:ext cx="47625" cy="285750"/>
    <xdr:sp macro="" textlink="">
      <xdr:nvSpPr>
        <xdr:cNvPr id="2273" name="Shape 3">
          <a:extLst>
            <a:ext uri="{FF2B5EF4-FFF2-40B4-BE49-F238E27FC236}">
              <a16:creationId xmlns:a16="http://schemas.microsoft.com/office/drawing/2014/main" id="{00000000-0008-0000-0200-0000E1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48</xdr:row>
      <xdr:rowOff>0</xdr:rowOff>
    </xdr:from>
    <xdr:ext cx="47625" cy="285750"/>
    <xdr:sp macro="" textlink="">
      <xdr:nvSpPr>
        <xdr:cNvPr id="2274" name="Shape 3">
          <a:extLst>
            <a:ext uri="{FF2B5EF4-FFF2-40B4-BE49-F238E27FC236}">
              <a16:creationId xmlns:a16="http://schemas.microsoft.com/office/drawing/2014/main" id="{00000000-0008-0000-0200-0000E2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275" name="Shape 3">
          <a:extLst>
            <a:ext uri="{FF2B5EF4-FFF2-40B4-BE49-F238E27FC236}">
              <a16:creationId xmlns:a16="http://schemas.microsoft.com/office/drawing/2014/main" id="{00000000-0008-0000-0200-0000E3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276" name="Shape 3">
          <a:extLst>
            <a:ext uri="{FF2B5EF4-FFF2-40B4-BE49-F238E27FC236}">
              <a16:creationId xmlns:a16="http://schemas.microsoft.com/office/drawing/2014/main" id="{00000000-0008-0000-0200-0000E4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277" name="Shape 3">
          <a:extLst>
            <a:ext uri="{FF2B5EF4-FFF2-40B4-BE49-F238E27FC236}">
              <a16:creationId xmlns:a16="http://schemas.microsoft.com/office/drawing/2014/main" id="{00000000-0008-0000-0200-0000E5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278" name="Shape 3">
          <a:extLst>
            <a:ext uri="{FF2B5EF4-FFF2-40B4-BE49-F238E27FC236}">
              <a16:creationId xmlns:a16="http://schemas.microsoft.com/office/drawing/2014/main" id="{00000000-0008-0000-0200-0000E6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279" name="Shape 3">
          <a:extLst>
            <a:ext uri="{FF2B5EF4-FFF2-40B4-BE49-F238E27FC236}">
              <a16:creationId xmlns:a16="http://schemas.microsoft.com/office/drawing/2014/main" id="{00000000-0008-0000-0200-0000E7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280" name="Shape 3">
          <a:extLst>
            <a:ext uri="{FF2B5EF4-FFF2-40B4-BE49-F238E27FC236}">
              <a16:creationId xmlns:a16="http://schemas.microsoft.com/office/drawing/2014/main" id="{00000000-0008-0000-0200-0000E8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281" name="Shape 3">
          <a:extLst>
            <a:ext uri="{FF2B5EF4-FFF2-40B4-BE49-F238E27FC236}">
              <a16:creationId xmlns:a16="http://schemas.microsoft.com/office/drawing/2014/main" id="{00000000-0008-0000-0200-0000E9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282" name="Shape 3">
          <a:extLst>
            <a:ext uri="{FF2B5EF4-FFF2-40B4-BE49-F238E27FC236}">
              <a16:creationId xmlns:a16="http://schemas.microsoft.com/office/drawing/2014/main" id="{00000000-0008-0000-0200-0000EA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283" name="Shape 3">
          <a:extLst>
            <a:ext uri="{FF2B5EF4-FFF2-40B4-BE49-F238E27FC236}">
              <a16:creationId xmlns:a16="http://schemas.microsoft.com/office/drawing/2014/main" id="{00000000-0008-0000-0200-0000EB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284" name="Shape 3">
          <a:extLst>
            <a:ext uri="{FF2B5EF4-FFF2-40B4-BE49-F238E27FC236}">
              <a16:creationId xmlns:a16="http://schemas.microsoft.com/office/drawing/2014/main" id="{00000000-0008-0000-0200-0000EC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285" name="Shape 3">
          <a:extLst>
            <a:ext uri="{FF2B5EF4-FFF2-40B4-BE49-F238E27FC236}">
              <a16:creationId xmlns:a16="http://schemas.microsoft.com/office/drawing/2014/main" id="{00000000-0008-0000-0200-0000ED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286" name="Shape 3">
          <a:extLst>
            <a:ext uri="{FF2B5EF4-FFF2-40B4-BE49-F238E27FC236}">
              <a16:creationId xmlns:a16="http://schemas.microsoft.com/office/drawing/2014/main" id="{00000000-0008-0000-0200-0000EE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287" name="Shape 3">
          <a:extLst>
            <a:ext uri="{FF2B5EF4-FFF2-40B4-BE49-F238E27FC236}">
              <a16:creationId xmlns:a16="http://schemas.microsoft.com/office/drawing/2014/main" id="{00000000-0008-0000-0200-0000EF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288" name="Shape 3">
          <a:extLst>
            <a:ext uri="{FF2B5EF4-FFF2-40B4-BE49-F238E27FC236}">
              <a16:creationId xmlns:a16="http://schemas.microsoft.com/office/drawing/2014/main" id="{00000000-0008-0000-0200-0000F0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289" name="Shape 3">
          <a:extLst>
            <a:ext uri="{FF2B5EF4-FFF2-40B4-BE49-F238E27FC236}">
              <a16:creationId xmlns:a16="http://schemas.microsoft.com/office/drawing/2014/main" id="{00000000-0008-0000-0200-0000F1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290" name="Shape 3">
          <a:extLst>
            <a:ext uri="{FF2B5EF4-FFF2-40B4-BE49-F238E27FC236}">
              <a16:creationId xmlns:a16="http://schemas.microsoft.com/office/drawing/2014/main" id="{00000000-0008-0000-0200-0000F2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291" name="Shape 3">
          <a:extLst>
            <a:ext uri="{FF2B5EF4-FFF2-40B4-BE49-F238E27FC236}">
              <a16:creationId xmlns:a16="http://schemas.microsoft.com/office/drawing/2014/main" id="{00000000-0008-0000-0200-0000F3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292" name="Shape 3">
          <a:extLst>
            <a:ext uri="{FF2B5EF4-FFF2-40B4-BE49-F238E27FC236}">
              <a16:creationId xmlns:a16="http://schemas.microsoft.com/office/drawing/2014/main" id="{00000000-0008-0000-0200-0000F4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293" name="Shape 3">
          <a:extLst>
            <a:ext uri="{FF2B5EF4-FFF2-40B4-BE49-F238E27FC236}">
              <a16:creationId xmlns:a16="http://schemas.microsoft.com/office/drawing/2014/main" id="{00000000-0008-0000-0200-0000F5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294" name="Shape 3">
          <a:extLst>
            <a:ext uri="{FF2B5EF4-FFF2-40B4-BE49-F238E27FC236}">
              <a16:creationId xmlns:a16="http://schemas.microsoft.com/office/drawing/2014/main" id="{00000000-0008-0000-0200-0000F6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295" name="Shape 3">
          <a:extLst>
            <a:ext uri="{FF2B5EF4-FFF2-40B4-BE49-F238E27FC236}">
              <a16:creationId xmlns:a16="http://schemas.microsoft.com/office/drawing/2014/main" id="{00000000-0008-0000-0200-0000F7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296" name="Shape 3">
          <a:extLst>
            <a:ext uri="{FF2B5EF4-FFF2-40B4-BE49-F238E27FC236}">
              <a16:creationId xmlns:a16="http://schemas.microsoft.com/office/drawing/2014/main" id="{00000000-0008-0000-0200-0000F8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297" name="Shape 3">
          <a:extLst>
            <a:ext uri="{FF2B5EF4-FFF2-40B4-BE49-F238E27FC236}">
              <a16:creationId xmlns:a16="http://schemas.microsoft.com/office/drawing/2014/main" id="{00000000-0008-0000-0200-0000F9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298" name="Shape 3">
          <a:extLst>
            <a:ext uri="{FF2B5EF4-FFF2-40B4-BE49-F238E27FC236}">
              <a16:creationId xmlns:a16="http://schemas.microsoft.com/office/drawing/2014/main" id="{00000000-0008-0000-0200-0000FA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299" name="Shape 3">
          <a:extLst>
            <a:ext uri="{FF2B5EF4-FFF2-40B4-BE49-F238E27FC236}">
              <a16:creationId xmlns:a16="http://schemas.microsoft.com/office/drawing/2014/main" id="{00000000-0008-0000-0200-0000FB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300" name="Shape 3">
          <a:extLst>
            <a:ext uri="{FF2B5EF4-FFF2-40B4-BE49-F238E27FC236}">
              <a16:creationId xmlns:a16="http://schemas.microsoft.com/office/drawing/2014/main" id="{00000000-0008-0000-0200-0000FC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301" name="Shape 3">
          <a:extLst>
            <a:ext uri="{FF2B5EF4-FFF2-40B4-BE49-F238E27FC236}">
              <a16:creationId xmlns:a16="http://schemas.microsoft.com/office/drawing/2014/main" id="{00000000-0008-0000-0200-0000FD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302" name="Shape 3">
          <a:extLst>
            <a:ext uri="{FF2B5EF4-FFF2-40B4-BE49-F238E27FC236}">
              <a16:creationId xmlns:a16="http://schemas.microsoft.com/office/drawing/2014/main" id="{00000000-0008-0000-0200-0000FE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303" name="Shape 3">
          <a:extLst>
            <a:ext uri="{FF2B5EF4-FFF2-40B4-BE49-F238E27FC236}">
              <a16:creationId xmlns:a16="http://schemas.microsoft.com/office/drawing/2014/main" id="{00000000-0008-0000-0200-0000FF08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304" name="Shape 3">
          <a:extLst>
            <a:ext uri="{FF2B5EF4-FFF2-40B4-BE49-F238E27FC236}">
              <a16:creationId xmlns:a16="http://schemas.microsoft.com/office/drawing/2014/main" id="{00000000-0008-0000-0200-00000009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305" name="Shape 3">
          <a:extLst>
            <a:ext uri="{FF2B5EF4-FFF2-40B4-BE49-F238E27FC236}">
              <a16:creationId xmlns:a16="http://schemas.microsoft.com/office/drawing/2014/main" id="{00000000-0008-0000-0200-00000109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306" name="Shape 3">
          <a:extLst>
            <a:ext uri="{FF2B5EF4-FFF2-40B4-BE49-F238E27FC236}">
              <a16:creationId xmlns:a16="http://schemas.microsoft.com/office/drawing/2014/main" id="{00000000-0008-0000-0200-00000209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307" name="Shape 3">
          <a:extLst>
            <a:ext uri="{FF2B5EF4-FFF2-40B4-BE49-F238E27FC236}">
              <a16:creationId xmlns:a16="http://schemas.microsoft.com/office/drawing/2014/main" id="{00000000-0008-0000-0200-00000309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308" name="Shape 3">
          <a:extLst>
            <a:ext uri="{FF2B5EF4-FFF2-40B4-BE49-F238E27FC236}">
              <a16:creationId xmlns:a16="http://schemas.microsoft.com/office/drawing/2014/main" id="{00000000-0008-0000-0200-00000409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309" name="Shape 3">
          <a:extLst>
            <a:ext uri="{FF2B5EF4-FFF2-40B4-BE49-F238E27FC236}">
              <a16:creationId xmlns:a16="http://schemas.microsoft.com/office/drawing/2014/main" id="{00000000-0008-0000-0200-00000509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310" name="Shape 3">
          <a:extLst>
            <a:ext uri="{FF2B5EF4-FFF2-40B4-BE49-F238E27FC236}">
              <a16:creationId xmlns:a16="http://schemas.microsoft.com/office/drawing/2014/main" id="{00000000-0008-0000-0200-00000609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311" name="Shape 3">
          <a:extLst>
            <a:ext uri="{FF2B5EF4-FFF2-40B4-BE49-F238E27FC236}">
              <a16:creationId xmlns:a16="http://schemas.microsoft.com/office/drawing/2014/main" id="{00000000-0008-0000-0200-00000709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312" name="Shape 3">
          <a:extLst>
            <a:ext uri="{FF2B5EF4-FFF2-40B4-BE49-F238E27FC236}">
              <a16:creationId xmlns:a16="http://schemas.microsoft.com/office/drawing/2014/main" id="{00000000-0008-0000-0200-00000809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313" name="Shape 3">
          <a:extLst>
            <a:ext uri="{FF2B5EF4-FFF2-40B4-BE49-F238E27FC236}">
              <a16:creationId xmlns:a16="http://schemas.microsoft.com/office/drawing/2014/main" id="{00000000-0008-0000-0200-00000909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314" name="Shape 3">
          <a:extLst>
            <a:ext uri="{FF2B5EF4-FFF2-40B4-BE49-F238E27FC236}">
              <a16:creationId xmlns:a16="http://schemas.microsoft.com/office/drawing/2014/main" id="{00000000-0008-0000-0200-00000A09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315" name="Shape 3">
          <a:extLst>
            <a:ext uri="{FF2B5EF4-FFF2-40B4-BE49-F238E27FC236}">
              <a16:creationId xmlns:a16="http://schemas.microsoft.com/office/drawing/2014/main" id="{00000000-0008-0000-0200-00000B09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316" name="Shape 3">
          <a:extLst>
            <a:ext uri="{FF2B5EF4-FFF2-40B4-BE49-F238E27FC236}">
              <a16:creationId xmlns:a16="http://schemas.microsoft.com/office/drawing/2014/main" id="{00000000-0008-0000-0200-00000C09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317" name="Shape 3">
          <a:extLst>
            <a:ext uri="{FF2B5EF4-FFF2-40B4-BE49-F238E27FC236}">
              <a16:creationId xmlns:a16="http://schemas.microsoft.com/office/drawing/2014/main" id="{00000000-0008-0000-0200-00000D09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318" name="Shape 3">
          <a:extLst>
            <a:ext uri="{FF2B5EF4-FFF2-40B4-BE49-F238E27FC236}">
              <a16:creationId xmlns:a16="http://schemas.microsoft.com/office/drawing/2014/main" id="{00000000-0008-0000-0200-00000E09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319" name="Shape 3">
          <a:extLst>
            <a:ext uri="{FF2B5EF4-FFF2-40B4-BE49-F238E27FC236}">
              <a16:creationId xmlns:a16="http://schemas.microsoft.com/office/drawing/2014/main" id="{00000000-0008-0000-0200-00000F09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320" name="Shape 3">
          <a:extLst>
            <a:ext uri="{FF2B5EF4-FFF2-40B4-BE49-F238E27FC236}">
              <a16:creationId xmlns:a16="http://schemas.microsoft.com/office/drawing/2014/main" id="{00000000-0008-0000-0200-00001009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321" name="Shape 3">
          <a:extLst>
            <a:ext uri="{FF2B5EF4-FFF2-40B4-BE49-F238E27FC236}">
              <a16:creationId xmlns:a16="http://schemas.microsoft.com/office/drawing/2014/main" id="{00000000-0008-0000-0200-00001109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322" name="Shape 3">
          <a:extLst>
            <a:ext uri="{FF2B5EF4-FFF2-40B4-BE49-F238E27FC236}">
              <a16:creationId xmlns:a16="http://schemas.microsoft.com/office/drawing/2014/main" id="{00000000-0008-0000-0200-00001209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323" name="Shape 3">
          <a:extLst>
            <a:ext uri="{FF2B5EF4-FFF2-40B4-BE49-F238E27FC236}">
              <a16:creationId xmlns:a16="http://schemas.microsoft.com/office/drawing/2014/main" id="{00000000-0008-0000-0200-00001309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324" name="Shape 3">
          <a:extLst>
            <a:ext uri="{FF2B5EF4-FFF2-40B4-BE49-F238E27FC236}">
              <a16:creationId xmlns:a16="http://schemas.microsoft.com/office/drawing/2014/main" id="{00000000-0008-0000-0200-00001409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325" name="Shape 3">
          <a:extLst>
            <a:ext uri="{FF2B5EF4-FFF2-40B4-BE49-F238E27FC236}">
              <a16:creationId xmlns:a16="http://schemas.microsoft.com/office/drawing/2014/main" id="{00000000-0008-0000-0200-00001509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326" name="Shape 3">
          <a:extLst>
            <a:ext uri="{FF2B5EF4-FFF2-40B4-BE49-F238E27FC236}">
              <a16:creationId xmlns:a16="http://schemas.microsoft.com/office/drawing/2014/main" id="{00000000-0008-0000-0200-00001609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327" name="Shape 3">
          <a:extLst>
            <a:ext uri="{FF2B5EF4-FFF2-40B4-BE49-F238E27FC236}">
              <a16:creationId xmlns:a16="http://schemas.microsoft.com/office/drawing/2014/main" id="{00000000-0008-0000-0200-00001709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328" name="Shape 3">
          <a:extLst>
            <a:ext uri="{FF2B5EF4-FFF2-40B4-BE49-F238E27FC236}">
              <a16:creationId xmlns:a16="http://schemas.microsoft.com/office/drawing/2014/main" id="{00000000-0008-0000-0200-00001809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329" name="Shape 3">
          <a:extLst>
            <a:ext uri="{FF2B5EF4-FFF2-40B4-BE49-F238E27FC236}">
              <a16:creationId xmlns:a16="http://schemas.microsoft.com/office/drawing/2014/main" id="{00000000-0008-0000-0200-00001909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330" name="Shape 3">
          <a:extLst>
            <a:ext uri="{FF2B5EF4-FFF2-40B4-BE49-F238E27FC236}">
              <a16:creationId xmlns:a16="http://schemas.microsoft.com/office/drawing/2014/main" id="{00000000-0008-0000-0200-00001A09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331" name="Shape 3">
          <a:extLst>
            <a:ext uri="{FF2B5EF4-FFF2-40B4-BE49-F238E27FC236}">
              <a16:creationId xmlns:a16="http://schemas.microsoft.com/office/drawing/2014/main" id="{00000000-0008-0000-0200-00001B09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332" name="Shape 3">
          <a:extLst>
            <a:ext uri="{FF2B5EF4-FFF2-40B4-BE49-F238E27FC236}">
              <a16:creationId xmlns:a16="http://schemas.microsoft.com/office/drawing/2014/main" id="{00000000-0008-0000-0200-00001C09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333" name="Shape 3">
          <a:extLst>
            <a:ext uri="{FF2B5EF4-FFF2-40B4-BE49-F238E27FC236}">
              <a16:creationId xmlns:a16="http://schemas.microsoft.com/office/drawing/2014/main" id="{00000000-0008-0000-0200-00001D09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334" name="Shape 3">
          <a:extLst>
            <a:ext uri="{FF2B5EF4-FFF2-40B4-BE49-F238E27FC236}">
              <a16:creationId xmlns:a16="http://schemas.microsoft.com/office/drawing/2014/main" id="{00000000-0008-0000-0200-00001E09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335" name="Shape 3">
          <a:extLst>
            <a:ext uri="{FF2B5EF4-FFF2-40B4-BE49-F238E27FC236}">
              <a16:creationId xmlns:a16="http://schemas.microsoft.com/office/drawing/2014/main" id="{00000000-0008-0000-0200-00001F09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336" name="Shape 3">
          <a:extLst>
            <a:ext uri="{FF2B5EF4-FFF2-40B4-BE49-F238E27FC236}">
              <a16:creationId xmlns:a16="http://schemas.microsoft.com/office/drawing/2014/main" id="{00000000-0008-0000-0200-00002009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337" name="Shape 3">
          <a:extLst>
            <a:ext uri="{FF2B5EF4-FFF2-40B4-BE49-F238E27FC236}">
              <a16:creationId xmlns:a16="http://schemas.microsoft.com/office/drawing/2014/main" id="{00000000-0008-0000-0200-00002109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338" name="Shape 3">
          <a:extLst>
            <a:ext uri="{FF2B5EF4-FFF2-40B4-BE49-F238E27FC236}">
              <a16:creationId xmlns:a16="http://schemas.microsoft.com/office/drawing/2014/main" id="{00000000-0008-0000-0200-00002209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339" name="Shape 3">
          <a:extLst>
            <a:ext uri="{FF2B5EF4-FFF2-40B4-BE49-F238E27FC236}">
              <a16:creationId xmlns:a16="http://schemas.microsoft.com/office/drawing/2014/main" id="{00000000-0008-0000-0200-00002309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340" name="Shape 3">
          <a:extLst>
            <a:ext uri="{FF2B5EF4-FFF2-40B4-BE49-F238E27FC236}">
              <a16:creationId xmlns:a16="http://schemas.microsoft.com/office/drawing/2014/main" id="{00000000-0008-0000-0200-00002409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341" name="Shape 3">
          <a:extLst>
            <a:ext uri="{FF2B5EF4-FFF2-40B4-BE49-F238E27FC236}">
              <a16:creationId xmlns:a16="http://schemas.microsoft.com/office/drawing/2014/main" id="{00000000-0008-0000-0200-00002509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342" name="Shape 3">
          <a:extLst>
            <a:ext uri="{FF2B5EF4-FFF2-40B4-BE49-F238E27FC236}">
              <a16:creationId xmlns:a16="http://schemas.microsoft.com/office/drawing/2014/main" id="{00000000-0008-0000-0200-00002609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343" name="Shape 3">
          <a:extLst>
            <a:ext uri="{FF2B5EF4-FFF2-40B4-BE49-F238E27FC236}">
              <a16:creationId xmlns:a16="http://schemas.microsoft.com/office/drawing/2014/main" id="{00000000-0008-0000-0200-00002709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344" name="Shape 3">
          <a:extLst>
            <a:ext uri="{FF2B5EF4-FFF2-40B4-BE49-F238E27FC236}">
              <a16:creationId xmlns:a16="http://schemas.microsoft.com/office/drawing/2014/main" id="{00000000-0008-0000-0200-00002809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345" name="Shape 3">
          <a:extLst>
            <a:ext uri="{FF2B5EF4-FFF2-40B4-BE49-F238E27FC236}">
              <a16:creationId xmlns:a16="http://schemas.microsoft.com/office/drawing/2014/main" id="{00000000-0008-0000-0200-00002909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346" name="Shape 3">
          <a:extLst>
            <a:ext uri="{FF2B5EF4-FFF2-40B4-BE49-F238E27FC236}">
              <a16:creationId xmlns:a16="http://schemas.microsoft.com/office/drawing/2014/main" id="{00000000-0008-0000-0200-00002A09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347" name="Shape 3">
          <a:extLst>
            <a:ext uri="{FF2B5EF4-FFF2-40B4-BE49-F238E27FC236}">
              <a16:creationId xmlns:a16="http://schemas.microsoft.com/office/drawing/2014/main" id="{00000000-0008-0000-0200-00002B09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348" name="Shape 3">
          <a:extLst>
            <a:ext uri="{FF2B5EF4-FFF2-40B4-BE49-F238E27FC236}">
              <a16:creationId xmlns:a16="http://schemas.microsoft.com/office/drawing/2014/main" id="{00000000-0008-0000-0200-00002C09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349" name="Shape 3">
          <a:extLst>
            <a:ext uri="{FF2B5EF4-FFF2-40B4-BE49-F238E27FC236}">
              <a16:creationId xmlns:a16="http://schemas.microsoft.com/office/drawing/2014/main" id="{00000000-0008-0000-0200-00002D09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350" name="Shape 3">
          <a:extLst>
            <a:ext uri="{FF2B5EF4-FFF2-40B4-BE49-F238E27FC236}">
              <a16:creationId xmlns:a16="http://schemas.microsoft.com/office/drawing/2014/main" id="{00000000-0008-0000-0200-00002E09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351" name="Shape 3">
          <a:extLst>
            <a:ext uri="{FF2B5EF4-FFF2-40B4-BE49-F238E27FC236}">
              <a16:creationId xmlns:a16="http://schemas.microsoft.com/office/drawing/2014/main" id="{00000000-0008-0000-0200-00002F09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352" name="Shape 3">
          <a:extLst>
            <a:ext uri="{FF2B5EF4-FFF2-40B4-BE49-F238E27FC236}">
              <a16:creationId xmlns:a16="http://schemas.microsoft.com/office/drawing/2014/main" id="{00000000-0008-0000-0200-00003009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353" name="Shape 3">
          <a:extLst>
            <a:ext uri="{FF2B5EF4-FFF2-40B4-BE49-F238E27FC236}">
              <a16:creationId xmlns:a16="http://schemas.microsoft.com/office/drawing/2014/main" id="{00000000-0008-0000-0200-00003109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354" name="Shape 3">
          <a:extLst>
            <a:ext uri="{FF2B5EF4-FFF2-40B4-BE49-F238E27FC236}">
              <a16:creationId xmlns:a16="http://schemas.microsoft.com/office/drawing/2014/main" id="{00000000-0008-0000-0200-00003209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355" name="Shape 3">
          <a:extLst>
            <a:ext uri="{FF2B5EF4-FFF2-40B4-BE49-F238E27FC236}">
              <a16:creationId xmlns:a16="http://schemas.microsoft.com/office/drawing/2014/main" id="{00000000-0008-0000-0200-00003309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356" name="Shape 3">
          <a:extLst>
            <a:ext uri="{FF2B5EF4-FFF2-40B4-BE49-F238E27FC236}">
              <a16:creationId xmlns:a16="http://schemas.microsoft.com/office/drawing/2014/main" id="{00000000-0008-0000-0200-00003409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357" name="Shape 3">
          <a:extLst>
            <a:ext uri="{FF2B5EF4-FFF2-40B4-BE49-F238E27FC236}">
              <a16:creationId xmlns:a16="http://schemas.microsoft.com/office/drawing/2014/main" id="{00000000-0008-0000-0200-00003509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358" name="Shape 3">
          <a:extLst>
            <a:ext uri="{FF2B5EF4-FFF2-40B4-BE49-F238E27FC236}">
              <a16:creationId xmlns:a16="http://schemas.microsoft.com/office/drawing/2014/main" id="{00000000-0008-0000-0200-00003609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359" name="Shape 3">
          <a:extLst>
            <a:ext uri="{FF2B5EF4-FFF2-40B4-BE49-F238E27FC236}">
              <a16:creationId xmlns:a16="http://schemas.microsoft.com/office/drawing/2014/main" id="{00000000-0008-0000-0200-00003709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360" name="Shape 3">
          <a:extLst>
            <a:ext uri="{FF2B5EF4-FFF2-40B4-BE49-F238E27FC236}">
              <a16:creationId xmlns:a16="http://schemas.microsoft.com/office/drawing/2014/main" id="{00000000-0008-0000-0200-00003809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47</xdr:row>
      <xdr:rowOff>0</xdr:rowOff>
    </xdr:from>
    <xdr:ext cx="47625" cy="285750"/>
    <xdr:sp macro="" textlink="">
      <xdr:nvSpPr>
        <xdr:cNvPr id="2361" name="Shape 3">
          <a:extLst>
            <a:ext uri="{FF2B5EF4-FFF2-40B4-BE49-F238E27FC236}">
              <a16:creationId xmlns:a16="http://schemas.microsoft.com/office/drawing/2014/main" id="{00000000-0008-0000-0200-000039090000}"/>
            </a:ext>
          </a:extLst>
        </xdr:cNvPr>
        <xdr:cNvSpPr txBox="1"/>
      </xdr:nvSpPr>
      <xdr:spPr>
        <a:xfrm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48</xdr:row>
      <xdr:rowOff>0</xdr:rowOff>
    </xdr:from>
    <xdr:ext cx="47625" cy="285750"/>
    <xdr:sp macro="" textlink="">
      <xdr:nvSpPr>
        <xdr:cNvPr id="2363" name="Shape 3">
          <a:extLst>
            <a:ext uri="{FF2B5EF4-FFF2-40B4-BE49-F238E27FC236}">
              <a16:creationId xmlns:a16="http://schemas.microsoft.com/office/drawing/2014/main" id="{00000000-0008-0000-0200-00003B09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48</xdr:row>
      <xdr:rowOff>0</xdr:rowOff>
    </xdr:from>
    <xdr:ext cx="47625" cy="285750"/>
    <xdr:sp macro="" textlink="">
      <xdr:nvSpPr>
        <xdr:cNvPr id="2364" name="Shape 3">
          <a:extLst>
            <a:ext uri="{FF2B5EF4-FFF2-40B4-BE49-F238E27FC236}">
              <a16:creationId xmlns:a16="http://schemas.microsoft.com/office/drawing/2014/main" id="{00000000-0008-0000-0200-00003C09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51</xdr:row>
      <xdr:rowOff>0</xdr:rowOff>
    </xdr:from>
    <xdr:ext cx="47625" cy="285750"/>
    <xdr:sp macro="" textlink="">
      <xdr:nvSpPr>
        <xdr:cNvPr id="2365" name="Shape 3">
          <a:extLst>
            <a:ext uri="{FF2B5EF4-FFF2-40B4-BE49-F238E27FC236}">
              <a16:creationId xmlns:a16="http://schemas.microsoft.com/office/drawing/2014/main" id="{00000000-0008-0000-0200-00003D090000}"/>
            </a:ext>
          </a:extLst>
        </xdr:cNvPr>
        <xdr:cNvSpPr txBox="1"/>
      </xdr:nvSpPr>
      <xdr:spPr>
        <a:xfrm>
          <a:off x="2971800" y="125730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51</xdr:row>
      <xdr:rowOff>0</xdr:rowOff>
    </xdr:from>
    <xdr:ext cx="47625" cy="285750"/>
    <xdr:sp macro="" textlink="">
      <xdr:nvSpPr>
        <xdr:cNvPr id="2366" name="Shape 3">
          <a:extLst>
            <a:ext uri="{FF2B5EF4-FFF2-40B4-BE49-F238E27FC236}">
              <a16:creationId xmlns:a16="http://schemas.microsoft.com/office/drawing/2014/main" id="{00000000-0008-0000-0200-00003E090000}"/>
            </a:ext>
          </a:extLst>
        </xdr:cNvPr>
        <xdr:cNvSpPr txBox="1"/>
      </xdr:nvSpPr>
      <xdr:spPr>
        <a:xfrm>
          <a:off x="2971800" y="125730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48</xdr:row>
      <xdr:rowOff>0</xdr:rowOff>
    </xdr:from>
    <xdr:ext cx="47625" cy="285750"/>
    <xdr:sp macro="" textlink="">
      <xdr:nvSpPr>
        <xdr:cNvPr id="2367" name="Shape 3">
          <a:extLst>
            <a:ext uri="{FF2B5EF4-FFF2-40B4-BE49-F238E27FC236}">
              <a16:creationId xmlns:a16="http://schemas.microsoft.com/office/drawing/2014/main" id="{00000000-0008-0000-0200-00003F09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48</xdr:row>
      <xdr:rowOff>0</xdr:rowOff>
    </xdr:from>
    <xdr:ext cx="47625" cy="285750"/>
    <xdr:sp macro="" textlink="">
      <xdr:nvSpPr>
        <xdr:cNvPr id="2368" name="Shape 3">
          <a:extLst>
            <a:ext uri="{FF2B5EF4-FFF2-40B4-BE49-F238E27FC236}">
              <a16:creationId xmlns:a16="http://schemas.microsoft.com/office/drawing/2014/main" id="{00000000-0008-0000-0200-00004009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48</xdr:row>
      <xdr:rowOff>0</xdr:rowOff>
    </xdr:from>
    <xdr:ext cx="47625" cy="285750"/>
    <xdr:sp macro="" textlink="">
      <xdr:nvSpPr>
        <xdr:cNvPr id="2369" name="Shape 3">
          <a:extLst>
            <a:ext uri="{FF2B5EF4-FFF2-40B4-BE49-F238E27FC236}">
              <a16:creationId xmlns:a16="http://schemas.microsoft.com/office/drawing/2014/main" id="{00000000-0008-0000-0200-00004109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48</xdr:row>
      <xdr:rowOff>0</xdr:rowOff>
    </xdr:from>
    <xdr:ext cx="47625" cy="285750"/>
    <xdr:sp macro="" textlink="">
      <xdr:nvSpPr>
        <xdr:cNvPr id="2370" name="Shape 3">
          <a:extLst>
            <a:ext uri="{FF2B5EF4-FFF2-40B4-BE49-F238E27FC236}">
              <a16:creationId xmlns:a16="http://schemas.microsoft.com/office/drawing/2014/main" id="{00000000-0008-0000-0200-00004209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48</xdr:row>
      <xdr:rowOff>0</xdr:rowOff>
    </xdr:from>
    <xdr:ext cx="47625" cy="285750"/>
    <xdr:sp macro="" textlink="">
      <xdr:nvSpPr>
        <xdr:cNvPr id="2371" name="Shape 3">
          <a:extLst>
            <a:ext uri="{FF2B5EF4-FFF2-40B4-BE49-F238E27FC236}">
              <a16:creationId xmlns:a16="http://schemas.microsoft.com/office/drawing/2014/main" id="{00000000-0008-0000-0200-00004309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48</xdr:row>
      <xdr:rowOff>0</xdr:rowOff>
    </xdr:from>
    <xdr:ext cx="47625" cy="285750"/>
    <xdr:sp macro="" textlink="">
      <xdr:nvSpPr>
        <xdr:cNvPr id="2372" name="Shape 3">
          <a:extLst>
            <a:ext uri="{FF2B5EF4-FFF2-40B4-BE49-F238E27FC236}">
              <a16:creationId xmlns:a16="http://schemas.microsoft.com/office/drawing/2014/main" id="{00000000-0008-0000-0200-00004409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48</xdr:row>
      <xdr:rowOff>0</xdr:rowOff>
    </xdr:from>
    <xdr:ext cx="47625" cy="285750"/>
    <xdr:sp macro="" textlink="">
      <xdr:nvSpPr>
        <xdr:cNvPr id="2373" name="Shape 3">
          <a:extLst>
            <a:ext uri="{FF2B5EF4-FFF2-40B4-BE49-F238E27FC236}">
              <a16:creationId xmlns:a16="http://schemas.microsoft.com/office/drawing/2014/main" id="{00000000-0008-0000-0200-00004509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48</xdr:row>
      <xdr:rowOff>0</xdr:rowOff>
    </xdr:from>
    <xdr:ext cx="47625" cy="285750"/>
    <xdr:sp macro="" textlink="">
      <xdr:nvSpPr>
        <xdr:cNvPr id="2374" name="Shape 3">
          <a:extLst>
            <a:ext uri="{FF2B5EF4-FFF2-40B4-BE49-F238E27FC236}">
              <a16:creationId xmlns:a16="http://schemas.microsoft.com/office/drawing/2014/main" id="{00000000-0008-0000-0200-00004609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48</xdr:row>
      <xdr:rowOff>0</xdr:rowOff>
    </xdr:from>
    <xdr:ext cx="47625" cy="285750"/>
    <xdr:sp macro="" textlink="">
      <xdr:nvSpPr>
        <xdr:cNvPr id="2375" name="Shape 3">
          <a:extLst>
            <a:ext uri="{FF2B5EF4-FFF2-40B4-BE49-F238E27FC236}">
              <a16:creationId xmlns:a16="http://schemas.microsoft.com/office/drawing/2014/main" id="{00000000-0008-0000-0200-00004709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48</xdr:row>
      <xdr:rowOff>0</xdr:rowOff>
    </xdr:from>
    <xdr:ext cx="47625" cy="285750"/>
    <xdr:sp macro="" textlink="">
      <xdr:nvSpPr>
        <xdr:cNvPr id="2376" name="Shape 3">
          <a:extLst>
            <a:ext uri="{FF2B5EF4-FFF2-40B4-BE49-F238E27FC236}">
              <a16:creationId xmlns:a16="http://schemas.microsoft.com/office/drawing/2014/main" id="{00000000-0008-0000-0200-00004809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48</xdr:row>
      <xdr:rowOff>0</xdr:rowOff>
    </xdr:from>
    <xdr:ext cx="47625" cy="285750"/>
    <xdr:sp macro="" textlink="">
      <xdr:nvSpPr>
        <xdr:cNvPr id="2377" name="Shape 3">
          <a:extLst>
            <a:ext uri="{FF2B5EF4-FFF2-40B4-BE49-F238E27FC236}">
              <a16:creationId xmlns:a16="http://schemas.microsoft.com/office/drawing/2014/main" id="{00000000-0008-0000-0200-00004909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48</xdr:row>
      <xdr:rowOff>0</xdr:rowOff>
    </xdr:from>
    <xdr:ext cx="47625" cy="285750"/>
    <xdr:sp macro="" textlink="">
      <xdr:nvSpPr>
        <xdr:cNvPr id="2378" name="Shape 3">
          <a:extLst>
            <a:ext uri="{FF2B5EF4-FFF2-40B4-BE49-F238E27FC236}">
              <a16:creationId xmlns:a16="http://schemas.microsoft.com/office/drawing/2014/main" id="{00000000-0008-0000-0200-00004A09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48</xdr:row>
      <xdr:rowOff>0</xdr:rowOff>
    </xdr:from>
    <xdr:ext cx="47625" cy="285750"/>
    <xdr:sp macro="" textlink="">
      <xdr:nvSpPr>
        <xdr:cNvPr id="2379" name="Shape 3">
          <a:extLst>
            <a:ext uri="{FF2B5EF4-FFF2-40B4-BE49-F238E27FC236}">
              <a16:creationId xmlns:a16="http://schemas.microsoft.com/office/drawing/2014/main" id="{00000000-0008-0000-0200-00004B09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48</xdr:row>
      <xdr:rowOff>0</xdr:rowOff>
    </xdr:from>
    <xdr:ext cx="47625" cy="285750"/>
    <xdr:sp macro="" textlink="">
      <xdr:nvSpPr>
        <xdr:cNvPr id="2380" name="Shape 3">
          <a:extLst>
            <a:ext uri="{FF2B5EF4-FFF2-40B4-BE49-F238E27FC236}">
              <a16:creationId xmlns:a16="http://schemas.microsoft.com/office/drawing/2014/main" id="{00000000-0008-0000-0200-00004C09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48</xdr:row>
      <xdr:rowOff>0</xdr:rowOff>
    </xdr:from>
    <xdr:ext cx="47625" cy="285750"/>
    <xdr:sp macro="" textlink="">
      <xdr:nvSpPr>
        <xdr:cNvPr id="2381" name="Shape 3">
          <a:extLst>
            <a:ext uri="{FF2B5EF4-FFF2-40B4-BE49-F238E27FC236}">
              <a16:creationId xmlns:a16="http://schemas.microsoft.com/office/drawing/2014/main" id="{00000000-0008-0000-0200-00004D09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48</xdr:row>
      <xdr:rowOff>0</xdr:rowOff>
    </xdr:from>
    <xdr:ext cx="47625" cy="285750"/>
    <xdr:sp macro="" textlink="">
      <xdr:nvSpPr>
        <xdr:cNvPr id="2382" name="Shape 3">
          <a:extLst>
            <a:ext uri="{FF2B5EF4-FFF2-40B4-BE49-F238E27FC236}">
              <a16:creationId xmlns:a16="http://schemas.microsoft.com/office/drawing/2014/main" id="{00000000-0008-0000-0200-00004E09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48</xdr:row>
      <xdr:rowOff>0</xdr:rowOff>
    </xdr:from>
    <xdr:ext cx="47625" cy="285750"/>
    <xdr:sp macro="" textlink="">
      <xdr:nvSpPr>
        <xdr:cNvPr id="2383" name="Shape 3">
          <a:extLst>
            <a:ext uri="{FF2B5EF4-FFF2-40B4-BE49-F238E27FC236}">
              <a16:creationId xmlns:a16="http://schemas.microsoft.com/office/drawing/2014/main" id="{00000000-0008-0000-0200-00004F09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48</xdr:row>
      <xdr:rowOff>0</xdr:rowOff>
    </xdr:from>
    <xdr:ext cx="47625" cy="285750"/>
    <xdr:sp macro="" textlink="">
      <xdr:nvSpPr>
        <xdr:cNvPr id="2384" name="Shape 3">
          <a:extLst>
            <a:ext uri="{FF2B5EF4-FFF2-40B4-BE49-F238E27FC236}">
              <a16:creationId xmlns:a16="http://schemas.microsoft.com/office/drawing/2014/main" id="{00000000-0008-0000-0200-00005009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48</xdr:row>
      <xdr:rowOff>0</xdr:rowOff>
    </xdr:from>
    <xdr:ext cx="47625" cy="285750"/>
    <xdr:sp macro="" textlink="">
      <xdr:nvSpPr>
        <xdr:cNvPr id="2385" name="Shape 3">
          <a:extLst>
            <a:ext uri="{FF2B5EF4-FFF2-40B4-BE49-F238E27FC236}">
              <a16:creationId xmlns:a16="http://schemas.microsoft.com/office/drawing/2014/main" id="{00000000-0008-0000-0200-00005109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48</xdr:row>
      <xdr:rowOff>0</xdr:rowOff>
    </xdr:from>
    <xdr:ext cx="47625" cy="285750"/>
    <xdr:sp macro="" textlink="">
      <xdr:nvSpPr>
        <xdr:cNvPr id="2386" name="Shape 3">
          <a:extLst>
            <a:ext uri="{FF2B5EF4-FFF2-40B4-BE49-F238E27FC236}">
              <a16:creationId xmlns:a16="http://schemas.microsoft.com/office/drawing/2014/main" id="{00000000-0008-0000-0200-00005209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48</xdr:row>
      <xdr:rowOff>0</xdr:rowOff>
    </xdr:from>
    <xdr:ext cx="47625" cy="285750"/>
    <xdr:sp macro="" textlink="">
      <xdr:nvSpPr>
        <xdr:cNvPr id="2387" name="Shape 3">
          <a:extLst>
            <a:ext uri="{FF2B5EF4-FFF2-40B4-BE49-F238E27FC236}">
              <a16:creationId xmlns:a16="http://schemas.microsoft.com/office/drawing/2014/main" id="{00000000-0008-0000-0200-00005309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48</xdr:row>
      <xdr:rowOff>0</xdr:rowOff>
    </xdr:from>
    <xdr:ext cx="47625" cy="285750"/>
    <xdr:sp macro="" textlink="">
      <xdr:nvSpPr>
        <xdr:cNvPr id="2388" name="Shape 3">
          <a:extLst>
            <a:ext uri="{FF2B5EF4-FFF2-40B4-BE49-F238E27FC236}">
              <a16:creationId xmlns:a16="http://schemas.microsoft.com/office/drawing/2014/main" id="{00000000-0008-0000-0200-00005409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48</xdr:row>
      <xdr:rowOff>0</xdr:rowOff>
    </xdr:from>
    <xdr:ext cx="47625" cy="285750"/>
    <xdr:sp macro="" textlink="">
      <xdr:nvSpPr>
        <xdr:cNvPr id="2389" name="Shape 3">
          <a:extLst>
            <a:ext uri="{FF2B5EF4-FFF2-40B4-BE49-F238E27FC236}">
              <a16:creationId xmlns:a16="http://schemas.microsoft.com/office/drawing/2014/main" id="{00000000-0008-0000-0200-00005509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48</xdr:row>
      <xdr:rowOff>0</xdr:rowOff>
    </xdr:from>
    <xdr:ext cx="47625" cy="285750"/>
    <xdr:sp macro="" textlink="">
      <xdr:nvSpPr>
        <xdr:cNvPr id="2390" name="Shape 3">
          <a:extLst>
            <a:ext uri="{FF2B5EF4-FFF2-40B4-BE49-F238E27FC236}">
              <a16:creationId xmlns:a16="http://schemas.microsoft.com/office/drawing/2014/main" id="{00000000-0008-0000-0200-00005609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48</xdr:row>
      <xdr:rowOff>0</xdr:rowOff>
    </xdr:from>
    <xdr:ext cx="47625" cy="285750"/>
    <xdr:sp macro="" textlink="">
      <xdr:nvSpPr>
        <xdr:cNvPr id="2391" name="Shape 3">
          <a:extLst>
            <a:ext uri="{FF2B5EF4-FFF2-40B4-BE49-F238E27FC236}">
              <a16:creationId xmlns:a16="http://schemas.microsoft.com/office/drawing/2014/main" id="{00000000-0008-0000-0200-00005709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48</xdr:row>
      <xdr:rowOff>0</xdr:rowOff>
    </xdr:from>
    <xdr:ext cx="47625" cy="285750"/>
    <xdr:sp macro="" textlink="">
      <xdr:nvSpPr>
        <xdr:cNvPr id="2392" name="Shape 3">
          <a:extLst>
            <a:ext uri="{FF2B5EF4-FFF2-40B4-BE49-F238E27FC236}">
              <a16:creationId xmlns:a16="http://schemas.microsoft.com/office/drawing/2014/main" id="{00000000-0008-0000-0200-00005809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48</xdr:row>
      <xdr:rowOff>0</xdr:rowOff>
    </xdr:from>
    <xdr:ext cx="47625" cy="285750"/>
    <xdr:sp macro="" textlink="">
      <xdr:nvSpPr>
        <xdr:cNvPr id="2393" name="Shape 3">
          <a:extLst>
            <a:ext uri="{FF2B5EF4-FFF2-40B4-BE49-F238E27FC236}">
              <a16:creationId xmlns:a16="http://schemas.microsoft.com/office/drawing/2014/main" id="{00000000-0008-0000-0200-00005909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48</xdr:row>
      <xdr:rowOff>0</xdr:rowOff>
    </xdr:from>
    <xdr:ext cx="47625" cy="285750"/>
    <xdr:sp macro="" textlink="">
      <xdr:nvSpPr>
        <xdr:cNvPr id="2394" name="Shape 3">
          <a:extLst>
            <a:ext uri="{FF2B5EF4-FFF2-40B4-BE49-F238E27FC236}">
              <a16:creationId xmlns:a16="http://schemas.microsoft.com/office/drawing/2014/main" id="{00000000-0008-0000-0200-00005A09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48</xdr:row>
      <xdr:rowOff>0</xdr:rowOff>
    </xdr:from>
    <xdr:ext cx="47625" cy="285750"/>
    <xdr:sp macro="" textlink="">
      <xdr:nvSpPr>
        <xdr:cNvPr id="2395" name="Shape 3">
          <a:extLst>
            <a:ext uri="{FF2B5EF4-FFF2-40B4-BE49-F238E27FC236}">
              <a16:creationId xmlns:a16="http://schemas.microsoft.com/office/drawing/2014/main" id="{00000000-0008-0000-0200-00005B09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48</xdr:row>
      <xdr:rowOff>0</xdr:rowOff>
    </xdr:from>
    <xdr:ext cx="47625" cy="285750"/>
    <xdr:sp macro="" textlink="">
      <xdr:nvSpPr>
        <xdr:cNvPr id="2396" name="Shape 3">
          <a:extLst>
            <a:ext uri="{FF2B5EF4-FFF2-40B4-BE49-F238E27FC236}">
              <a16:creationId xmlns:a16="http://schemas.microsoft.com/office/drawing/2014/main" id="{00000000-0008-0000-0200-00005C09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48</xdr:row>
      <xdr:rowOff>0</xdr:rowOff>
    </xdr:from>
    <xdr:ext cx="47625" cy="285750"/>
    <xdr:sp macro="" textlink="">
      <xdr:nvSpPr>
        <xdr:cNvPr id="2397" name="Shape 3">
          <a:extLst>
            <a:ext uri="{FF2B5EF4-FFF2-40B4-BE49-F238E27FC236}">
              <a16:creationId xmlns:a16="http://schemas.microsoft.com/office/drawing/2014/main" id="{00000000-0008-0000-0200-00005D09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48</xdr:row>
      <xdr:rowOff>0</xdr:rowOff>
    </xdr:from>
    <xdr:ext cx="47625" cy="285750"/>
    <xdr:sp macro="" textlink="">
      <xdr:nvSpPr>
        <xdr:cNvPr id="2398" name="Shape 3">
          <a:extLst>
            <a:ext uri="{FF2B5EF4-FFF2-40B4-BE49-F238E27FC236}">
              <a16:creationId xmlns:a16="http://schemas.microsoft.com/office/drawing/2014/main" id="{00000000-0008-0000-0200-00005E09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48</xdr:row>
      <xdr:rowOff>0</xdr:rowOff>
    </xdr:from>
    <xdr:ext cx="47625" cy="285750"/>
    <xdr:sp macro="" textlink="">
      <xdr:nvSpPr>
        <xdr:cNvPr id="2399" name="Shape 3">
          <a:extLst>
            <a:ext uri="{FF2B5EF4-FFF2-40B4-BE49-F238E27FC236}">
              <a16:creationId xmlns:a16="http://schemas.microsoft.com/office/drawing/2014/main" id="{00000000-0008-0000-0200-00005F09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48</xdr:row>
      <xdr:rowOff>0</xdr:rowOff>
    </xdr:from>
    <xdr:ext cx="47625" cy="285750"/>
    <xdr:sp macro="" textlink="">
      <xdr:nvSpPr>
        <xdr:cNvPr id="2400" name="Shape 3">
          <a:extLst>
            <a:ext uri="{FF2B5EF4-FFF2-40B4-BE49-F238E27FC236}">
              <a16:creationId xmlns:a16="http://schemas.microsoft.com/office/drawing/2014/main" id="{00000000-0008-0000-0200-00006009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48</xdr:row>
      <xdr:rowOff>0</xdr:rowOff>
    </xdr:from>
    <xdr:ext cx="47625" cy="285750"/>
    <xdr:sp macro="" textlink="">
      <xdr:nvSpPr>
        <xdr:cNvPr id="2401" name="Shape 3">
          <a:extLst>
            <a:ext uri="{FF2B5EF4-FFF2-40B4-BE49-F238E27FC236}">
              <a16:creationId xmlns:a16="http://schemas.microsoft.com/office/drawing/2014/main" id="{00000000-0008-0000-0200-00006109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48</xdr:row>
      <xdr:rowOff>0</xdr:rowOff>
    </xdr:from>
    <xdr:ext cx="47625" cy="285750"/>
    <xdr:sp macro="" textlink="">
      <xdr:nvSpPr>
        <xdr:cNvPr id="2402" name="Shape 3">
          <a:extLst>
            <a:ext uri="{FF2B5EF4-FFF2-40B4-BE49-F238E27FC236}">
              <a16:creationId xmlns:a16="http://schemas.microsoft.com/office/drawing/2014/main" id="{00000000-0008-0000-0200-00006209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48</xdr:row>
      <xdr:rowOff>0</xdr:rowOff>
    </xdr:from>
    <xdr:ext cx="47625" cy="285750"/>
    <xdr:sp macro="" textlink="">
      <xdr:nvSpPr>
        <xdr:cNvPr id="2403" name="Shape 3">
          <a:extLst>
            <a:ext uri="{FF2B5EF4-FFF2-40B4-BE49-F238E27FC236}">
              <a16:creationId xmlns:a16="http://schemas.microsoft.com/office/drawing/2014/main" id="{00000000-0008-0000-0200-00006309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48</xdr:row>
      <xdr:rowOff>0</xdr:rowOff>
    </xdr:from>
    <xdr:ext cx="47625" cy="285750"/>
    <xdr:sp macro="" textlink="">
      <xdr:nvSpPr>
        <xdr:cNvPr id="2404" name="Shape 3">
          <a:extLst>
            <a:ext uri="{FF2B5EF4-FFF2-40B4-BE49-F238E27FC236}">
              <a16:creationId xmlns:a16="http://schemas.microsoft.com/office/drawing/2014/main" id="{00000000-0008-0000-0200-00006409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48</xdr:row>
      <xdr:rowOff>0</xdr:rowOff>
    </xdr:from>
    <xdr:ext cx="47625" cy="285750"/>
    <xdr:sp macro="" textlink="">
      <xdr:nvSpPr>
        <xdr:cNvPr id="2405" name="Shape 3">
          <a:extLst>
            <a:ext uri="{FF2B5EF4-FFF2-40B4-BE49-F238E27FC236}">
              <a16:creationId xmlns:a16="http://schemas.microsoft.com/office/drawing/2014/main" id="{00000000-0008-0000-0200-00006509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48</xdr:row>
      <xdr:rowOff>0</xdr:rowOff>
    </xdr:from>
    <xdr:ext cx="47625" cy="285750"/>
    <xdr:sp macro="" textlink="">
      <xdr:nvSpPr>
        <xdr:cNvPr id="2406" name="Shape 3">
          <a:extLst>
            <a:ext uri="{FF2B5EF4-FFF2-40B4-BE49-F238E27FC236}">
              <a16:creationId xmlns:a16="http://schemas.microsoft.com/office/drawing/2014/main" id="{00000000-0008-0000-0200-00006609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48</xdr:row>
      <xdr:rowOff>0</xdr:rowOff>
    </xdr:from>
    <xdr:ext cx="47625" cy="285750"/>
    <xdr:sp macro="" textlink="">
      <xdr:nvSpPr>
        <xdr:cNvPr id="2407" name="Shape 3">
          <a:extLst>
            <a:ext uri="{FF2B5EF4-FFF2-40B4-BE49-F238E27FC236}">
              <a16:creationId xmlns:a16="http://schemas.microsoft.com/office/drawing/2014/main" id="{00000000-0008-0000-0200-00006709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48</xdr:row>
      <xdr:rowOff>0</xdr:rowOff>
    </xdr:from>
    <xdr:ext cx="47625" cy="285750"/>
    <xdr:sp macro="" textlink="">
      <xdr:nvSpPr>
        <xdr:cNvPr id="2408" name="Shape 3">
          <a:extLst>
            <a:ext uri="{FF2B5EF4-FFF2-40B4-BE49-F238E27FC236}">
              <a16:creationId xmlns:a16="http://schemas.microsoft.com/office/drawing/2014/main" id="{00000000-0008-0000-0200-00006809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48</xdr:row>
      <xdr:rowOff>0</xdr:rowOff>
    </xdr:from>
    <xdr:ext cx="47625" cy="285750"/>
    <xdr:sp macro="" textlink="">
      <xdr:nvSpPr>
        <xdr:cNvPr id="2409" name="Shape 3">
          <a:extLst>
            <a:ext uri="{FF2B5EF4-FFF2-40B4-BE49-F238E27FC236}">
              <a16:creationId xmlns:a16="http://schemas.microsoft.com/office/drawing/2014/main" id="{00000000-0008-0000-0200-00006909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48</xdr:row>
      <xdr:rowOff>0</xdr:rowOff>
    </xdr:from>
    <xdr:ext cx="47625" cy="285750"/>
    <xdr:sp macro="" textlink="">
      <xdr:nvSpPr>
        <xdr:cNvPr id="2410" name="Shape 3">
          <a:extLst>
            <a:ext uri="{FF2B5EF4-FFF2-40B4-BE49-F238E27FC236}">
              <a16:creationId xmlns:a16="http://schemas.microsoft.com/office/drawing/2014/main" id="{00000000-0008-0000-0200-00006A09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48</xdr:row>
      <xdr:rowOff>0</xdr:rowOff>
    </xdr:from>
    <xdr:ext cx="47625" cy="285750"/>
    <xdr:sp macro="" textlink="">
      <xdr:nvSpPr>
        <xdr:cNvPr id="2411" name="Shape 3">
          <a:extLst>
            <a:ext uri="{FF2B5EF4-FFF2-40B4-BE49-F238E27FC236}">
              <a16:creationId xmlns:a16="http://schemas.microsoft.com/office/drawing/2014/main" id="{00000000-0008-0000-0200-00006B09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48</xdr:row>
      <xdr:rowOff>0</xdr:rowOff>
    </xdr:from>
    <xdr:ext cx="47625" cy="285750"/>
    <xdr:sp macro="" textlink="">
      <xdr:nvSpPr>
        <xdr:cNvPr id="2412" name="Shape 3">
          <a:extLst>
            <a:ext uri="{FF2B5EF4-FFF2-40B4-BE49-F238E27FC236}">
              <a16:creationId xmlns:a16="http://schemas.microsoft.com/office/drawing/2014/main" id="{00000000-0008-0000-0200-00006C09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48</xdr:row>
      <xdr:rowOff>0</xdr:rowOff>
    </xdr:from>
    <xdr:ext cx="47625" cy="285750"/>
    <xdr:sp macro="" textlink="">
      <xdr:nvSpPr>
        <xdr:cNvPr id="2413" name="Shape 3">
          <a:extLst>
            <a:ext uri="{FF2B5EF4-FFF2-40B4-BE49-F238E27FC236}">
              <a16:creationId xmlns:a16="http://schemas.microsoft.com/office/drawing/2014/main" id="{00000000-0008-0000-0200-00006D09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48</xdr:row>
      <xdr:rowOff>0</xdr:rowOff>
    </xdr:from>
    <xdr:ext cx="47625" cy="285750"/>
    <xdr:sp macro="" textlink="">
      <xdr:nvSpPr>
        <xdr:cNvPr id="2414" name="Shape 3">
          <a:extLst>
            <a:ext uri="{FF2B5EF4-FFF2-40B4-BE49-F238E27FC236}">
              <a16:creationId xmlns:a16="http://schemas.microsoft.com/office/drawing/2014/main" id="{00000000-0008-0000-0200-00006E09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48</xdr:row>
      <xdr:rowOff>0</xdr:rowOff>
    </xdr:from>
    <xdr:ext cx="47625" cy="285750"/>
    <xdr:sp macro="" textlink="">
      <xdr:nvSpPr>
        <xdr:cNvPr id="2415" name="Shape 3">
          <a:extLst>
            <a:ext uri="{FF2B5EF4-FFF2-40B4-BE49-F238E27FC236}">
              <a16:creationId xmlns:a16="http://schemas.microsoft.com/office/drawing/2014/main" id="{00000000-0008-0000-0200-00006F09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48</xdr:row>
      <xdr:rowOff>0</xdr:rowOff>
    </xdr:from>
    <xdr:ext cx="47625" cy="285750"/>
    <xdr:sp macro="" textlink="">
      <xdr:nvSpPr>
        <xdr:cNvPr id="2416" name="Shape 3">
          <a:extLst>
            <a:ext uri="{FF2B5EF4-FFF2-40B4-BE49-F238E27FC236}">
              <a16:creationId xmlns:a16="http://schemas.microsoft.com/office/drawing/2014/main" id="{00000000-0008-0000-0200-00007009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48</xdr:row>
      <xdr:rowOff>0</xdr:rowOff>
    </xdr:from>
    <xdr:ext cx="47625" cy="285750"/>
    <xdr:sp macro="" textlink="">
      <xdr:nvSpPr>
        <xdr:cNvPr id="2417" name="Shape 3">
          <a:extLst>
            <a:ext uri="{FF2B5EF4-FFF2-40B4-BE49-F238E27FC236}">
              <a16:creationId xmlns:a16="http://schemas.microsoft.com/office/drawing/2014/main" id="{00000000-0008-0000-0200-00007109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48</xdr:row>
      <xdr:rowOff>0</xdr:rowOff>
    </xdr:from>
    <xdr:ext cx="47625" cy="285750"/>
    <xdr:sp macro="" textlink="">
      <xdr:nvSpPr>
        <xdr:cNvPr id="2418" name="Shape 3">
          <a:extLst>
            <a:ext uri="{FF2B5EF4-FFF2-40B4-BE49-F238E27FC236}">
              <a16:creationId xmlns:a16="http://schemas.microsoft.com/office/drawing/2014/main" id="{00000000-0008-0000-0200-00007209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48</xdr:row>
      <xdr:rowOff>0</xdr:rowOff>
    </xdr:from>
    <xdr:ext cx="47625" cy="285750"/>
    <xdr:sp macro="" textlink="">
      <xdr:nvSpPr>
        <xdr:cNvPr id="2419" name="Shape 3">
          <a:extLst>
            <a:ext uri="{FF2B5EF4-FFF2-40B4-BE49-F238E27FC236}">
              <a16:creationId xmlns:a16="http://schemas.microsoft.com/office/drawing/2014/main" id="{00000000-0008-0000-0200-00007309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48</xdr:row>
      <xdr:rowOff>0</xdr:rowOff>
    </xdr:from>
    <xdr:ext cx="47625" cy="285750"/>
    <xdr:sp macro="" textlink="">
      <xdr:nvSpPr>
        <xdr:cNvPr id="2420" name="Shape 3">
          <a:extLst>
            <a:ext uri="{FF2B5EF4-FFF2-40B4-BE49-F238E27FC236}">
              <a16:creationId xmlns:a16="http://schemas.microsoft.com/office/drawing/2014/main" id="{00000000-0008-0000-0200-00007409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48</xdr:row>
      <xdr:rowOff>0</xdr:rowOff>
    </xdr:from>
    <xdr:ext cx="47625" cy="285750"/>
    <xdr:sp macro="" textlink="">
      <xdr:nvSpPr>
        <xdr:cNvPr id="2421" name="Shape 3">
          <a:extLst>
            <a:ext uri="{FF2B5EF4-FFF2-40B4-BE49-F238E27FC236}">
              <a16:creationId xmlns:a16="http://schemas.microsoft.com/office/drawing/2014/main" id="{00000000-0008-0000-0200-00007509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48</xdr:row>
      <xdr:rowOff>0</xdr:rowOff>
    </xdr:from>
    <xdr:ext cx="47625" cy="285750"/>
    <xdr:sp macro="" textlink="">
      <xdr:nvSpPr>
        <xdr:cNvPr id="2422" name="Shape 3">
          <a:extLst>
            <a:ext uri="{FF2B5EF4-FFF2-40B4-BE49-F238E27FC236}">
              <a16:creationId xmlns:a16="http://schemas.microsoft.com/office/drawing/2014/main" id="{00000000-0008-0000-0200-00007609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48</xdr:row>
      <xdr:rowOff>0</xdr:rowOff>
    </xdr:from>
    <xdr:ext cx="47625" cy="285750"/>
    <xdr:sp macro="" textlink="">
      <xdr:nvSpPr>
        <xdr:cNvPr id="2423" name="Shape 3">
          <a:extLst>
            <a:ext uri="{FF2B5EF4-FFF2-40B4-BE49-F238E27FC236}">
              <a16:creationId xmlns:a16="http://schemas.microsoft.com/office/drawing/2014/main" id="{00000000-0008-0000-0200-00007709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48</xdr:row>
      <xdr:rowOff>0</xdr:rowOff>
    </xdr:from>
    <xdr:ext cx="47625" cy="285750"/>
    <xdr:sp macro="" textlink="">
      <xdr:nvSpPr>
        <xdr:cNvPr id="2424" name="Shape 3">
          <a:extLst>
            <a:ext uri="{FF2B5EF4-FFF2-40B4-BE49-F238E27FC236}">
              <a16:creationId xmlns:a16="http://schemas.microsoft.com/office/drawing/2014/main" id="{00000000-0008-0000-0200-00007809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48</xdr:row>
      <xdr:rowOff>0</xdr:rowOff>
    </xdr:from>
    <xdr:ext cx="47625" cy="285750"/>
    <xdr:sp macro="" textlink="">
      <xdr:nvSpPr>
        <xdr:cNvPr id="2425" name="Shape 3">
          <a:extLst>
            <a:ext uri="{FF2B5EF4-FFF2-40B4-BE49-F238E27FC236}">
              <a16:creationId xmlns:a16="http://schemas.microsoft.com/office/drawing/2014/main" id="{00000000-0008-0000-0200-00007909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48</xdr:row>
      <xdr:rowOff>0</xdr:rowOff>
    </xdr:from>
    <xdr:ext cx="47625" cy="285750"/>
    <xdr:sp macro="" textlink="">
      <xdr:nvSpPr>
        <xdr:cNvPr id="2426" name="Shape 3">
          <a:extLst>
            <a:ext uri="{FF2B5EF4-FFF2-40B4-BE49-F238E27FC236}">
              <a16:creationId xmlns:a16="http://schemas.microsoft.com/office/drawing/2014/main" id="{00000000-0008-0000-0200-00007A09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48</xdr:row>
      <xdr:rowOff>0</xdr:rowOff>
    </xdr:from>
    <xdr:ext cx="47625" cy="285750"/>
    <xdr:sp macro="" textlink="">
      <xdr:nvSpPr>
        <xdr:cNvPr id="2427" name="Shape 3">
          <a:extLst>
            <a:ext uri="{FF2B5EF4-FFF2-40B4-BE49-F238E27FC236}">
              <a16:creationId xmlns:a16="http://schemas.microsoft.com/office/drawing/2014/main" id="{00000000-0008-0000-0200-00007B09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48</xdr:row>
      <xdr:rowOff>0</xdr:rowOff>
    </xdr:from>
    <xdr:ext cx="47625" cy="285750"/>
    <xdr:sp macro="" textlink="">
      <xdr:nvSpPr>
        <xdr:cNvPr id="2428" name="Shape 3">
          <a:extLst>
            <a:ext uri="{FF2B5EF4-FFF2-40B4-BE49-F238E27FC236}">
              <a16:creationId xmlns:a16="http://schemas.microsoft.com/office/drawing/2014/main" id="{00000000-0008-0000-0200-00007C09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48</xdr:row>
      <xdr:rowOff>0</xdr:rowOff>
    </xdr:from>
    <xdr:ext cx="47625" cy="285750"/>
    <xdr:sp macro="" textlink="">
      <xdr:nvSpPr>
        <xdr:cNvPr id="2429" name="Shape 3">
          <a:extLst>
            <a:ext uri="{FF2B5EF4-FFF2-40B4-BE49-F238E27FC236}">
              <a16:creationId xmlns:a16="http://schemas.microsoft.com/office/drawing/2014/main" id="{00000000-0008-0000-0200-00007D09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48</xdr:row>
      <xdr:rowOff>0</xdr:rowOff>
    </xdr:from>
    <xdr:ext cx="47625" cy="285750"/>
    <xdr:sp macro="" textlink="">
      <xdr:nvSpPr>
        <xdr:cNvPr id="2430" name="Shape 3">
          <a:extLst>
            <a:ext uri="{FF2B5EF4-FFF2-40B4-BE49-F238E27FC236}">
              <a16:creationId xmlns:a16="http://schemas.microsoft.com/office/drawing/2014/main" id="{00000000-0008-0000-0200-00007E09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48</xdr:row>
      <xdr:rowOff>0</xdr:rowOff>
    </xdr:from>
    <xdr:ext cx="47625" cy="285750"/>
    <xdr:sp macro="" textlink="">
      <xdr:nvSpPr>
        <xdr:cNvPr id="2431" name="Shape 3">
          <a:extLst>
            <a:ext uri="{FF2B5EF4-FFF2-40B4-BE49-F238E27FC236}">
              <a16:creationId xmlns:a16="http://schemas.microsoft.com/office/drawing/2014/main" id="{00000000-0008-0000-0200-00007F09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48</xdr:row>
      <xdr:rowOff>0</xdr:rowOff>
    </xdr:from>
    <xdr:ext cx="47625" cy="285750"/>
    <xdr:sp macro="" textlink="">
      <xdr:nvSpPr>
        <xdr:cNvPr id="2432" name="Shape 3">
          <a:extLst>
            <a:ext uri="{FF2B5EF4-FFF2-40B4-BE49-F238E27FC236}">
              <a16:creationId xmlns:a16="http://schemas.microsoft.com/office/drawing/2014/main" id="{00000000-0008-0000-0200-00008009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48</xdr:row>
      <xdr:rowOff>0</xdr:rowOff>
    </xdr:from>
    <xdr:ext cx="47625" cy="285750"/>
    <xdr:sp macro="" textlink="">
      <xdr:nvSpPr>
        <xdr:cNvPr id="2433" name="Shape 3">
          <a:extLst>
            <a:ext uri="{FF2B5EF4-FFF2-40B4-BE49-F238E27FC236}">
              <a16:creationId xmlns:a16="http://schemas.microsoft.com/office/drawing/2014/main" id="{00000000-0008-0000-0200-00008109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48</xdr:row>
      <xdr:rowOff>0</xdr:rowOff>
    </xdr:from>
    <xdr:ext cx="47625" cy="285750"/>
    <xdr:sp macro="" textlink="">
      <xdr:nvSpPr>
        <xdr:cNvPr id="2434" name="Shape 3">
          <a:extLst>
            <a:ext uri="{FF2B5EF4-FFF2-40B4-BE49-F238E27FC236}">
              <a16:creationId xmlns:a16="http://schemas.microsoft.com/office/drawing/2014/main" id="{00000000-0008-0000-0200-00008209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48</xdr:row>
      <xdr:rowOff>0</xdr:rowOff>
    </xdr:from>
    <xdr:ext cx="47625" cy="285750"/>
    <xdr:sp macro="" textlink="">
      <xdr:nvSpPr>
        <xdr:cNvPr id="2435" name="Shape 3">
          <a:extLst>
            <a:ext uri="{FF2B5EF4-FFF2-40B4-BE49-F238E27FC236}">
              <a16:creationId xmlns:a16="http://schemas.microsoft.com/office/drawing/2014/main" id="{00000000-0008-0000-0200-00008309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48</xdr:row>
      <xdr:rowOff>0</xdr:rowOff>
    </xdr:from>
    <xdr:ext cx="47625" cy="285750"/>
    <xdr:sp macro="" textlink="">
      <xdr:nvSpPr>
        <xdr:cNvPr id="2436" name="Shape 3">
          <a:extLst>
            <a:ext uri="{FF2B5EF4-FFF2-40B4-BE49-F238E27FC236}">
              <a16:creationId xmlns:a16="http://schemas.microsoft.com/office/drawing/2014/main" id="{00000000-0008-0000-0200-00008409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48</xdr:row>
      <xdr:rowOff>0</xdr:rowOff>
    </xdr:from>
    <xdr:ext cx="47625" cy="285750"/>
    <xdr:sp macro="" textlink="">
      <xdr:nvSpPr>
        <xdr:cNvPr id="2437" name="Shape 3">
          <a:extLst>
            <a:ext uri="{FF2B5EF4-FFF2-40B4-BE49-F238E27FC236}">
              <a16:creationId xmlns:a16="http://schemas.microsoft.com/office/drawing/2014/main" id="{00000000-0008-0000-0200-00008509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48</xdr:row>
      <xdr:rowOff>0</xdr:rowOff>
    </xdr:from>
    <xdr:ext cx="47625" cy="285750"/>
    <xdr:sp macro="" textlink="">
      <xdr:nvSpPr>
        <xdr:cNvPr id="2438" name="Shape 3">
          <a:extLst>
            <a:ext uri="{FF2B5EF4-FFF2-40B4-BE49-F238E27FC236}">
              <a16:creationId xmlns:a16="http://schemas.microsoft.com/office/drawing/2014/main" id="{00000000-0008-0000-0200-00008609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48</xdr:row>
      <xdr:rowOff>0</xdr:rowOff>
    </xdr:from>
    <xdr:ext cx="47625" cy="285750"/>
    <xdr:sp macro="" textlink="">
      <xdr:nvSpPr>
        <xdr:cNvPr id="2439" name="Shape 3">
          <a:extLst>
            <a:ext uri="{FF2B5EF4-FFF2-40B4-BE49-F238E27FC236}">
              <a16:creationId xmlns:a16="http://schemas.microsoft.com/office/drawing/2014/main" id="{00000000-0008-0000-0200-00008709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48</xdr:row>
      <xdr:rowOff>0</xdr:rowOff>
    </xdr:from>
    <xdr:ext cx="47625" cy="285750"/>
    <xdr:sp macro="" textlink="">
      <xdr:nvSpPr>
        <xdr:cNvPr id="2440" name="Shape 3">
          <a:extLst>
            <a:ext uri="{FF2B5EF4-FFF2-40B4-BE49-F238E27FC236}">
              <a16:creationId xmlns:a16="http://schemas.microsoft.com/office/drawing/2014/main" id="{00000000-0008-0000-0200-00008809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48</xdr:row>
      <xdr:rowOff>0</xdr:rowOff>
    </xdr:from>
    <xdr:ext cx="47625" cy="285750"/>
    <xdr:sp macro="" textlink="">
      <xdr:nvSpPr>
        <xdr:cNvPr id="2441" name="Shape 3">
          <a:extLst>
            <a:ext uri="{FF2B5EF4-FFF2-40B4-BE49-F238E27FC236}">
              <a16:creationId xmlns:a16="http://schemas.microsoft.com/office/drawing/2014/main" id="{00000000-0008-0000-0200-00008909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48</xdr:row>
      <xdr:rowOff>0</xdr:rowOff>
    </xdr:from>
    <xdr:ext cx="47625" cy="285750"/>
    <xdr:sp macro="" textlink="">
      <xdr:nvSpPr>
        <xdr:cNvPr id="2442" name="Shape 3">
          <a:extLst>
            <a:ext uri="{FF2B5EF4-FFF2-40B4-BE49-F238E27FC236}">
              <a16:creationId xmlns:a16="http://schemas.microsoft.com/office/drawing/2014/main" id="{00000000-0008-0000-0200-00008A09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48</xdr:row>
      <xdr:rowOff>0</xdr:rowOff>
    </xdr:from>
    <xdr:ext cx="47625" cy="285750"/>
    <xdr:sp macro="" textlink="">
      <xdr:nvSpPr>
        <xdr:cNvPr id="2443" name="Shape 3">
          <a:extLst>
            <a:ext uri="{FF2B5EF4-FFF2-40B4-BE49-F238E27FC236}">
              <a16:creationId xmlns:a16="http://schemas.microsoft.com/office/drawing/2014/main" id="{00000000-0008-0000-0200-00008B09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48</xdr:row>
      <xdr:rowOff>0</xdr:rowOff>
    </xdr:from>
    <xdr:ext cx="47625" cy="285750"/>
    <xdr:sp macro="" textlink="">
      <xdr:nvSpPr>
        <xdr:cNvPr id="2444" name="Shape 3">
          <a:extLst>
            <a:ext uri="{FF2B5EF4-FFF2-40B4-BE49-F238E27FC236}">
              <a16:creationId xmlns:a16="http://schemas.microsoft.com/office/drawing/2014/main" id="{00000000-0008-0000-0200-00008C09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48</xdr:row>
      <xdr:rowOff>0</xdr:rowOff>
    </xdr:from>
    <xdr:ext cx="47625" cy="285750"/>
    <xdr:sp macro="" textlink="">
      <xdr:nvSpPr>
        <xdr:cNvPr id="2445" name="Shape 3">
          <a:extLst>
            <a:ext uri="{FF2B5EF4-FFF2-40B4-BE49-F238E27FC236}">
              <a16:creationId xmlns:a16="http://schemas.microsoft.com/office/drawing/2014/main" id="{00000000-0008-0000-0200-00008D09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48</xdr:row>
      <xdr:rowOff>0</xdr:rowOff>
    </xdr:from>
    <xdr:ext cx="47625" cy="285750"/>
    <xdr:sp macro="" textlink="">
      <xdr:nvSpPr>
        <xdr:cNvPr id="2446" name="Shape 3">
          <a:extLst>
            <a:ext uri="{FF2B5EF4-FFF2-40B4-BE49-F238E27FC236}">
              <a16:creationId xmlns:a16="http://schemas.microsoft.com/office/drawing/2014/main" id="{00000000-0008-0000-0200-00008E09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48</xdr:row>
      <xdr:rowOff>0</xdr:rowOff>
    </xdr:from>
    <xdr:ext cx="47625" cy="285750"/>
    <xdr:sp macro="" textlink="">
      <xdr:nvSpPr>
        <xdr:cNvPr id="2447" name="Shape 3">
          <a:extLst>
            <a:ext uri="{FF2B5EF4-FFF2-40B4-BE49-F238E27FC236}">
              <a16:creationId xmlns:a16="http://schemas.microsoft.com/office/drawing/2014/main" id="{00000000-0008-0000-0200-00008F09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48</xdr:row>
      <xdr:rowOff>0</xdr:rowOff>
    </xdr:from>
    <xdr:ext cx="47625" cy="285750"/>
    <xdr:sp macro="" textlink="">
      <xdr:nvSpPr>
        <xdr:cNvPr id="2448" name="Shape 3">
          <a:extLst>
            <a:ext uri="{FF2B5EF4-FFF2-40B4-BE49-F238E27FC236}">
              <a16:creationId xmlns:a16="http://schemas.microsoft.com/office/drawing/2014/main" id="{00000000-0008-0000-0200-00009009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48</xdr:row>
      <xdr:rowOff>0</xdr:rowOff>
    </xdr:from>
    <xdr:ext cx="47625" cy="285750"/>
    <xdr:sp macro="" textlink="">
      <xdr:nvSpPr>
        <xdr:cNvPr id="2449" name="Shape 3">
          <a:extLst>
            <a:ext uri="{FF2B5EF4-FFF2-40B4-BE49-F238E27FC236}">
              <a16:creationId xmlns:a16="http://schemas.microsoft.com/office/drawing/2014/main" id="{00000000-0008-0000-0200-00009109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48</xdr:row>
      <xdr:rowOff>0</xdr:rowOff>
    </xdr:from>
    <xdr:ext cx="47625" cy="285750"/>
    <xdr:sp macro="" textlink="">
      <xdr:nvSpPr>
        <xdr:cNvPr id="2450" name="Shape 3">
          <a:extLst>
            <a:ext uri="{FF2B5EF4-FFF2-40B4-BE49-F238E27FC236}">
              <a16:creationId xmlns:a16="http://schemas.microsoft.com/office/drawing/2014/main" id="{00000000-0008-0000-0200-00009209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51</xdr:row>
      <xdr:rowOff>0</xdr:rowOff>
    </xdr:from>
    <xdr:ext cx="47625" cy="285750"/>
    <xdr:sp macro="" textlink="">
      <xdr:nvSpPr>
        <xdr:cNvPr id="2451" name="Shape 3">
          <a:extLst>
            <a:ext uri="{FF2B5EF4-FFF2-40B4-BE49-F238E27FC236}">
              <a16:creationId xmlns:a16="http://schemas.microsoft.com/office/drawing/2014/main" id="{00000000-0008-0000-0200-000093090000}"/>
            </a:ext>
          </a:extLst>
        </xdr:cNvPr>
        <xdr:cNvSpPr txBox="1"/>
      </xdr:nvSpPr>
      <xdr:spPr>
        <a:xfrm>
          <a:off x="2971800" y="125730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51</xdr:row>
      <xdr:rowOff>0</xdr:rowOff>
    </xdr:from>
    <xdr:ext cx="47625" cy="285750"/>
    <xdr:sp macro="" textlink="">
      <xdr:nvSpPr>
        <xdr:cNvPr id="2452" name="Shape 3">
          <a:extLst>
            <a:ext uri="{FF2B5EF4-FFF2-40B4-BE49-F238E27FC236}">
              <a16:creationId xmlns:a16="http://schemas.microsoft.com/office/drawing/2014/main" id="{00000000-0008-0000-0200-000094090000}"/>
            </a:ext>
          </a:extLst>
        </xdr:cNvPr>
        <xdr:cNvSpPr txBox="1"/>
      </xdr:nvSpPr>
      <xdr:spPr>
        <a:xfrm>
          <a:off x="2971800" y="125730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19</xdr:col>
      <xdr:colOff>-9525</xdr:colOff>
      <xdr:row>48</xdr:row>
      <xdr:rowOff>0</xdr:rowOff>
    </xdr:from>
    <xdr:ext cx="47625" cy="285750"/>
    <xdr:sp macro="" textlink="">
      <xdr:nvSpPr>
        <xdr:cNvPr id="2453" name="Shape 3">
          <a:extLst>
            <a:ext uri="{FF2B5EF4-FFF2-40B4-BE49-F238E27FC236}">
              <a16:creationId xmlns:a16="http://schemas.microsoft.com/office/drawing/2014/main" id="{00000000-0008-0000-0200-000095090000}"/>
            </a:ext>
          </a:extLst>
        </xdr:cNvPr>
        <xdr:cNvSpPr txBox="1"/>
      </xdr:nvSpPr>
      <xdr:spPr>
        <a:xfrm>
          <a:off x="24003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19</xdr:col>
      <xdr:colOff>-9525</xdr:colOff>
      <xdr:row>48</xdr:row>
      <xdr:rowOff>0</xdr:rowOff>
    </xdr:from>
    <xdr:ext cx="47625" cy="285750"/>
    <xdr:sp macro="" textlink="">
      <xdr:nvSpPr>
        <xdr:cNvPr id="2454" name="Shape 3">
          <a:extLst>
            <a:ext uri="{FF2B5EF4-FFF2-40B4-BE49-F238E27FC236}">
              <a16:creationId xmlns:a16="http://schemas.microsoft.com/office/drawing/2014/main" id="{00000000-0008-0000-0200-000096090000}"/>
            </a:ext>
          </a:extLst>
        </xdr:cNvPr>
        <xdr:cNvSpPr txBox="1"/>
      </xdr:nvSpPr>
      <xdr:spPr>
        <a:xfrm>
          <a:off x="24003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19</xdr:col>
      <xdr:colOff>-9525</xdr:colOff>
      <xdr:row>51</xdr:row>
      <xdr:rowOff>0</xdr:rowOff>
    </xdr:from>
    <xdr:ext cx="47625" cy="285750"/>
    <xdr:sp macro="" textlink="">
      <xdr:nvSpPr>
        <xdr:cNvPr id="2455" name="Shape 3">
          <a:extLst>
            <a:ext uri="{FF2B5EF4-FFF2-40B4-BE49-F238E27FC236}">
              <a16:creationId xmlns:a16="http://schemas.microsoft.com/office/drawing/2014/main" id="{00000000-0008-0000-0200-000097090000}"/>
            </a:ext>
          </a:extLst>
        </xdr:cNvPr>
        <xdr:cNvSpPr txBox="1"/>
      </xdr:nvSpPr>
      <xdr:spPr>
        <a:xfrm>
          <a:off x="2400300" y="125730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19</xdr:col>
      <xdr:colOff>-9525</xdr:colOff>
      <xdr:row>51</xdr:row>
      <xdr:rowOff>0</xdr:rowOff>
    </xdr:from>
    <xdr:ext cx="47625" cy="285750"/>
    <xdr:sp macro="" textlink="">
      <xdr:nvSpPr>
        <xdr:cNvPr id="2456" name="Shape 3">
          <a:extLst>
            <a:ext uri="{FF2B5EF4-FFF2-40B4-BE49-F238E27FC236}">
              <a16:creationId xmlns:a16="http://schemas.microsoft.com/office/drawing/2014/main" id="{00000000-0008-0000-0200-000098090000}"/>
            </a:ext>
          </a:extLst>
        </xdr:cNvPr>
        <xdr:cNvSpPr txBox="1"/>
      </xdr:nvSpPr>
      <xdr:spPr>
        <a:xfrm>
          <a:off x="2400300" y="125730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26</xdr:col>
      <xdr:colOff>-9525</xdr:colOff>
      <xdr:row>56</xdr:row>
      <xdr:rowOff>0</xdr:rowOff>
    </xdr:from>
    <xdr:ext cx="47625" cy="285750"/>
    <xdr:sp macro="" textlink="">
      <xdr:nvSpPr>
        <xdr:cNvPr id="2457" name="Shape 3">
          <a:extLst>
            <a:ext uri="{FF2B5EF4-FFF2-40B4-BE49-F238E27FC236}">
              <a16:creationId xmlns:a16="http://schemas.microsoft.com/office/drawing/2014/main" id="{00000000-0008-0000-0200-000099090000}"/>
            </a:ext>
          </a:extLst>
        </xdr:cNvPr>
        <xdr:cNvSpPr txBox="1"/>
      </xdr:nvSpPr>
      <xdr:spPr>
        <a:xfrm>
          <a:off x="6096000" y="13763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26</xdr:col>
      <xdr:colOff>-9525</xdr:colOff>
      <xdr:row>50</xdr:row>
      <xdr:rowOff>133350</xdr:rowOff>
    </xdr:from>
    <xdr:ext cx="47625" cy="285750"/>
    <xdr:sp macro="" textlink="">
      <xdr:nvSpPr>
        <xdr:cNvPr id="2458" name="Shape 3">
          <a:extLst>
            <a:ext uri="{FF2B5EF4-FFF2-40B4-BE49-F238E27FC236}">
              <a16:creationId xmlns:a16="http://schemas.microsoft.com/office/drawing/2014/main" id="{00000000-0008-0000-0200-00009A090000}"/>
            </a:ext>
          </a:extLst>
        </xdr:cNvPr>
        <xdr:cNvSpPr txBox="1"/>
      </xdr:nvSpPr>
      <xdr:spPr>
        <a:xfrm>
          <a:off x="6096000" y="124682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56</xdr:row>
      <xdr:rowOff>0</xdr:rowOff>
    </xdr:from>
    <xdr:ext cx="47625" cy="285750"/>
    <xdr:sp macro="" textlink="">
      <xdr:nvSpPr>
        <xdr:cNvPr id="2459" name="Shape 3">
          <a:extLst>
            <a:ext uri="{FF2B5EF4-FFF2-40B4-BE49-F238E27FC236}">
              <a16:creationId xmlns:a16="http://schemas.microsoft.com/office/drawing/2014/main" id="{00000000-0008-0000-0200-00009B090000}"/>
            </a:ext>
          </a:extLst>
        </xdr:cNvPr>
        <xdr:cNvSpPr txBox="1"/>
      </xdr:nvSpPr>
      <xdr:spPr>
        <a:xfrm>
          <a:off x="6629400" y="13763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50</xdr:row>
      <xdr:rowOff>133350</xdr:rowOff>
    </xdr:from>
    <xdr:ext cx="47625" cy="285750"/>
    <xdr:sp macro="" textlink="">
      <xdr:nvSpPr>
        <xdr:cNvPr id="2460" name="Shape 3">
          <a:extLst>
            <a:ext uri="{FF2B5EF4-FFF2-40B4-BE49-F238E27FC236}">
              <a16:creationId xmlns:a16="http://schemas.microsoft.com/office/drawing/2014/main" id="{00000000-0008-0000-0200-00009C090000}"/>
            </a:ext>
          </a:extLst>
        </xdr:cNvPr>
        <xdr:cNvSpPr txBox="1"/>
      </xdr:nvSpPr>
      <xdr:spPr>
        <a:xfrm>
          <a:off x="6629400" y="124682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53</xdr:row>
      <xdr:rowOff>133350</xdr:rowOff>
    </xdr:from>
    <xdr:ext cx="47625" cy="285750"/>
    <xdr:sp macro="" textlink="">
      <xdr:nvSpPr>
        <xdr:cNvPr id="2461" name="Shape 3">
          <a:extLst>
            <a:ext uri="{FF2B5EF4-FFF2-40B4-BE49-F238E27FC236}">
              <a16:creationId xmlns:a16="http://schemas.microsoft.com/office/drawing/2014/main" id="{00000000-0008-0000-0200-00009D090000}"/>
            </a:ext>
          </a:extLst>
        </xdr:cNvPr>
        <xdr:cNvSpPr txBox="1"/>
      </xdr:nvSpPr>
      <xdr:spPr>
        <a:xfrm>
          <a:off x="6629400" y="131826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26</xdr:col>
      <xdr:colOff>-9525</xdr:colOff>
      <xdr:row>56</xdr:row>
      <xdr:rowOff>0</xdr:rowOff>
    </xdr:from>
    <xdr:ext cx="47625" cy="285750"/>
    <xdr:sp macro="" textlink="">
      <xdr:nvSpPr>
        <xdr:cNvPr id="2462" name="Shape 3">
          <a:extLst>
            <a:ext uri="{FF2B5EF4-FFF2-40B4-BE49-F238E27FC236}">
              <a16:creationId xmlns:a16="http://schemas.microsoft.com/office/drawing/2014/main" id="{00000000-0008-0000-0200-00009E090000}"/>
            </a:ext>
          </a:extLst>
        </xdr:cNvPr>
        <xdr:cNvSpPr txBox="1"/>
      </xdr:nvSpPr>
      <xdr:spPr>
        <a:xfrm>
          <a:off x="6096000" y="13763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26</xdr:col>
      <xdr:colOff>-9525</xdr:colOff>
      <xdr:row>50</xdr:row>
      <xdr:rowOff>133350</xdr:rowOff>
    </xdr:from>
    <xdr:ext cx="47625" cy="285750"/>
    <xdr:sp macro="" textlink="">
      <xdr:nvSpPr>
        <xdr:cNvPr id="2463" name="Shape 3">
          <a:extLst>
            <a:ext uri="{FF2B5EF4-FFF2-40B4-BE49-F238E27FC236}">
              <a16:creationId xmlns:a16="http://schemas.microsoft.com/office/drawing/2014/main" id="{00000000-0008-0000-0200-00009F090000}"/>
            </a:ext>
          </a:extLst>
        </xdr:cNvPr>
        <xdr:cNvSpPr txBox="1"/>
      </xdr:nvSpPr>
      <xdr:spPr>
        <a:xfrm>
          <a:off x="6096000" y="124682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56</xdr:row>
      <xdr:rowOff>0</xdr:rowOff>
    </xdr:from>
    <xdr:ext cx="47625" cy="285750"/>
    <xdr:sp macro="" textlink="">
      <xdr:nvSpPr>
        <xdr:cNvPr id="2464" name="Shape 3">
          <a:extLst>
            <a:ext uri="{FF2B5EF4-FFF2-40B4-BE49-F238E27FC236}">
              <a16:creationId xmlns:a16="http://schemas.microsoft.com/office/drawing/2014/main" id="{00000000-0008-0000-0200-0000A0090000}"/>
            </a:ext>
          </a:extLst>
        </xdr:cNvPr>
        <xdr:cNvSpPr txBox="1"/>
      </xdr:nvSpPr>
      <xdr:spPr>
        <a:xfrm>
          <a:off x="6629400" y="13763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50</xdr:row>
      <xdr:rowOff>133350</xdr:rowOff>
    </xdr:from>
    <xdr:ext cx="47625" cy="285750"/>
    <xdr:sp macro="" textlink="">
      <xdr:nvSpPr>
        <xdr:cNvPr id="2465" name="Shape 3">
          <a:extLst>
            <a:ext uri="{FF2B5EF4-FFF2-40B4-BE49-F238E27FC236}">
              <a16:creationId xmlns:a16="http://schemas.microsoft.com/office/drawing/2014/main" id="{00000000-0008-0000-0200-0000A1090000}"/>
            </a:ext>
          </a:extLst>
        </xdr:cNvPr>
        <xdr:cNvSpPr txBox="1"/>
      </xdr:nvSpPr>
      <xdr:spPr>
        <a:xfrm>
          <a:off x="6629400" y="124682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53</xdr:row>
      <xdr:rowOff>133350</xdr:rowOff>
    </xdr:from>
    <xdr:ext cx="47625" cy="285750"/>
    <xdr:sp macro="" textlink="">
      <xdr:nvSpPr>
        <xdr:cNvPr id="2466" name="Shape 3">
          <a:extLst>
            <a:ext uri="{FF2B5EF4-FFF2-40B4-BE49-F238E27FC236}">
              <a16:creationId xmlns:a16="http://schemas.microsoft.com/office/drawing/2014/main" id="{00000000-0008-0000-0200-0000A2090000}"/>
            </a:ext>
          </a:extLst>
        </xdr:cNvPr>
        <xdr:cNvSpPr txBox="1"/>
      </xdr:nvSpPr>
      <xdr:spPr>
        <a:xfrm>
          <a:off x="6629400" y="131826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26</xdr:col>
      <xdr:colOff>-9525</xdr:colOff>
      <xdr:row>56</xdr:row>
      <xdr:rowOff>0</xdr:rowOff>
    </xdr:from>
    <xdr:ext cx="47625" cy="285750"/>
    <xdr:sp macro="" textlink="">
      <xdr:nvSpPr>
        <xdr:cNvPr id="2467" name="Shape 3">
          <a:extLst>
            <a:ext uri="{FF2B5EF4-FFF2-40B4-BE49-F238E27FC236}">
              <a16:creationId xmlns:a16="http://schemas.microsoft.com/office/drawing/2014/main" id="{00000000-0008-0000-0200-0000A3090000}"/>
            </a:ext>
          </a:extLst>
        </xdr:cNvPr>
        <xdr:cNvSpPr txBox="1"/>
      </xdr:nvSpPr>
      <xdr:spPr>
        <a:xfrm>
          <a:off x="6096000" y="13763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56</xdr:row>
      <xdr:rowOff>0</xdr:rowOff>
    </xdr:from>
    <xdr:ext cx="47625" cy="285750"/>
    <xdr:sp macro="" textlink="">
      <xdr:nvSpPr>
        <xdr:cNvPr id="2468" name="Shape 3">
          <a:extLst>
            <a:ext uri="{FF2B5EF4-FFF2-40B4-BE49-F238E27FC236}">
              <a16:creationId xmlns:a16="http://schemas.microsoft.com/office/drawing/2014/main" id="{00000000-0008-0000-0200-0000A4090000}"/>
            </a:ext>
          </a:extLst>
        </xdr:cNvPr>
        <xdr:cNvSpPr txBox="1"/>
      </xdr:nvSpPr>
      <xdr:spPr>
        <a:xfrm>
          <a:off x="6629400" y="13763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26</xdr:col>
      <xdr:colOff>-9525</xdr:colOff>
      <xdr:row>50</xdr:row>
      <xdr:rowOff>133350</xdr:rowOff>
    </xdr:from>
    <xdr:ext cx="47625" cy="285750"/>
    <xdr:sp macro="" textlink="">
      <xdr:nvSpPr>
        <xdr:cNvPr id="2469" name="Shape 3">
          <a:extLst>
            <a:ext uri="{FF2B5EF4-FFF2-40B4-BE49-F238E27FC236}">
              <a16:creationId xmlns:a16="http://schemas.microsoft.com/office/drawing/2014/main" id="{00000000-0008-0000-0200-0000A5090000}"/>
            </a:ext>
          </a:extLst>
        </xdr:cNvPr>
        <xdr:cNvSpPr txBox="1"/>
      </xdr:nvSpPr>
      <xdr:spPr>
        <a:xfrm>
          <a:off x="6096000" y="124682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50</xdr:row>
      <xdr:rowOff>133350</xdr:rowOff>
    </xdr:from>
    <xdr:ext cx="47625" cy="285750"/>
    <xdr:sp macro="" textlink="">
      <xdr:nvSpPr>
        <xdr:cNvPr id="2470" name="Shape 3">
          <a:extLst>
            <a:ext uri="{FF2B5EF4-FFF2-40B4-BE49-F238E27FC236}">
              <a16:creationId xmlns:a16="http://schemas.microsoft.com/office/drawing/2014/main" id="{00000000-0008-0000-0200-0000A6090000}"/>
            </a:ext>
          </a:extLst>
        </xdr:cNvPr>
        <xdr:cNvSpPr txBox="1"/>
      </xdr:nvSpPr>
      <xdr:spPr>
        <a:xfrm>
          <a:off x="6629400" y="124682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53</xdr:row>
      <xdr:rowOff>133350</xdr:rowOff>
    </xdr:from>
    <xdr:ext cx="47625" cy="285750"/>
    <xdr:sp macro="" textlink="">
      <xdr:nvSpPr>
        <xdr:cNvPr id="2471" name="Shape 3">
          <a:extLst>
            <a:ext uri="{FF2B5EF4-FFF2-40B4-BE49-F238E27FC236}">
              <a16:creationId xmlns:a16="http://schemas.microsoft.com/office/drawing/2014/main" id="{00000000-0008-0000-0200-0000A7090000}"/>
            </a:ext>
          </a:extLst>
        </xdr:cNvPr>
        <xdr:cNvSpPr txBox="1"/>
      </xdr:nvSpPr>
      <xdr:spPr>
        <a:xfrm>
          <a:off x="6629400" y="131826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26</xdr:col>
      <xdr:colOff>-9525</xdr:colOff>
      <xdr:row>53</xdr:row>
      <xdr:rowOff>133350</xdr:rowOff>
    </xdr:from>
    <xdr:ext cx="47625" cy="285750"/>
    <xdr:sp macro="" textlink="">
      <xdr:nvSpPr>
        <xdr:cNvPr id="2472" name="Shape 3">
          <a:extLst>
            <a:ext uri="{FF2B5EF4-FFF2-40B4-BE49-F238E27FC236}">
              <a16:creationId xmlns:a16="http://schemas.microsoft.com/office/drawing/2014/main" id="{00000000-0008-0000-0200-0000A8090000}"/>
            </a:ext>
          </a:extLst>
        </xdr:cNvPr>
        <xdr:cNvSpPr txBox="1"/>
      </xdr:nvSpPr>
      <xdr:spPr>
        <a:xfrm>
          <a:off x="6096000" y="131826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26</xdr:col>
      <xdr:colOff>-9525</xdr:colOff>
      <xdr:row>50</xdr:row>
      <xdr:rowOff>133350</xdr:rowOff>
    </xdr:from>
    <xdr:ext cx="47625" cy="285750"/>
    <xdr:sp macro="" textlink="">
      <xdr:nvSpPr>
        <xdr:cNvPr id="2473" name="Shape 3">
          <a:extLst>
            <a:ext uri="{FF2B5EF4-FFF2-40B4-BE49-F238E27FC236}">
              <a16:creationId xmlns:a16="http://schemas.microsoft.com/office/drawing/2014/main" id="{00000000-0008-0000-0200-0000A9090000}"/>
            </a:ext>
          </a:extLst>
        </xdr:cNvPr>
        <xdr:cNvSpPr txBox="1"/>
      </xdr:nvSpPr>
      <xdr:spPr>
        <a:xfrm>
          <a:off x="6096000" y="124682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50</xdr:row>
      <xdr:rowOff>133350</xdr:rowOff>
    </xdr:from>
    <xdr:ext cx="47625" cy="285750"/>
    <xdr:sp macro="" textlink="">
      <xdr:nvSpPr>
        <xdr:cNvPr id="2474" name="Shape 3">
          <a:extLst>
            <a:ext uri="{FF2B5EF4-FFF2-40B4-BE49-F238E27FC236}">
              <a16:creationId xmlns:a16="http://schemas.microsoft.com/office/drawing/2014/main" id="{00000000-0008-0000-0200-0000AA090000}"/>
            </a:ext>
          </a:extLst>
        </xdr:cNvPr>
        <xdr:cNvSpPr txBox="1"/>
      </xdr:nvSpPr>
      <xdr:spPr>
        <a:xfrm>
          <a:off x="6629400" y="124682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53</xdr:row>
      <xdr:rowOff>133350</xdr:rowOff>
    </xdr:from>
    <xdr:ext cx="47625" cy="285750"/>
    <xdr:sp macro="" textlink="">
      <xdr:nvSpPr>
        <xdr:cNvPr id="2475" name="Shape 3">
          <a:extLst>
            <a:ext uri="{FF2B5EF4-FFF2-40B4-BE49-F238E27FC236}">
              <a16:creationId xmlns:a16="http://schemas.microsoft.com/office/drawing/2014/main" id="{00000000-0008-0000-0200-0000AB090000}"/>
            </a:ext>
          </a:extLst>
        </xdr:cNvPr>
        <xdr:cNvSpPr txBox="1"/>
      </xdr:nvSpPr>
      <xdr:spPr>
        <a:xfrm>
          <a:off x="6629400" y="131826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26</xdr:col>
      <xdr:colOff>-9525</xdr:colOff>
      <xdr:row>53</xdr:row>
      <xdr:rowOff>133350</xdr:rowOff>
    </xdr:from>
    <xdr:ext cx="47625" cy="285750"/>
    <xdr:sp macro="" textlink="">
      <xdr:nvSpPr>
        <xdr:cNvPr id="2476" name="Shape 3">
          <a:extLst>
            <a:ext uri="{FF2B5EF4-FFF2-40B4-BE49-F238E27FC236}">
              <a16:creationId xmlns:a16="http://schemas.microsoft.com/office/drawing/2014/main" id="{00000000-0008-0000-0200-0000AC090000}"/>
            </a:ext>
          </a:extLst>
        </xdr:cNvPr>
        <xdr:cNvSpPr txBox="1"/>
      </xdr:nvSpPr>
      <xdr:spPr>
        <a:xfrm>
          <a:off x="6096000" y="131826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26</xdr:col>
      <xdr:colOff>-9525</xdr:colOff>
      <xdr:row>50</xdr:row>
      <xdr:rowOff>133350</xdr:rowOff>
    </xdr:from>
    <xdr:ext cx="47625" cy="285750"/>
    <xdr:sp macro="" textlink="">
      <xdr:nvSpPr>
        <xdr:cNvPr id="2477" name="Shape 3">
          <a:extLst>
            <a:ext uri="{FF2B5EF4-FFF2-40B4-BE49-F238E27FC236}">
              <a16:creationId xmlns:a16="http://schemas.microsoft.com/office/drawing/2014/main" id="{00000000-0008-0000-0200-0000AD090000}"/>
            </a:ext>
          </a:extLst>
        </xdr:cNvPr>
        <xdr:cNvSpPr txBox="1"/>
      </xdr:nvSpPr>
      <xdr:spPr>
        <a:xfrm>
          <a:off x="6096000" y="124682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50</xdr:row>
      <xdr:rowOff>133350</xdr:rowOff>
    </xdr:from>
    <xdr:ext cx="47625" cy="285750"/>
    <xdr:sp macro="" textlink="">
      <xdr:nvSpPr>
        <xdr:cNvPr id="2478" name="Shape 3">
          <a:extLst>
            <a:ext uri="{FF2B5EF4-FFF2-40B4-BE49-F238E27FC236}">
              <a16:creationId xmlns:a16="http://schemas.microsoft.com/office/drawing/2014/main" id="{00000000-0008-0000-0200-0000AE090000}"/>
            </a:ext>
          </a:extLst>
        </xdr:cNvPr>
        <xdr:cNvSpPr txBox="1"/>
      </xdr:nvSpPr>
      <xdr:spPr>
        <a:xfrm>
          <a:off x="6629400" y="124682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53</xdr:row>
      <xdr:rowOff>133350</xdr:rowOff>
    </xdr:from>
    <xdr:ext cx="47625" cy="285750"/>
    <xdr:sp macro="" textlink="">
      <xdr:nvSpPr>
        <xdr:cNvPr id="2479" name="Shape 3">
          <a:extLst>
            <a:ext uri="{FF2B5EF4-FFF2-40B4-BE49-F238E27FC236}">
              <a16:creationId xmlns:a16="http://schemas.microsoft.com/office/drawing/2014/main" id="{00000000-0008-0000-0200-0000AF090000}"/>
            </a:ext>
          </a:extLst>
        </xdr:cNvPr>
        <xdr:cNvSpPr txBox="1"/>
      </xdr:nvSpPr>
      <xdr:spPr>
        <a:xfrm>
          <a:off x="6629400" y="131826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26</xdr:col>
      <xdr:colOff>-9525</xdr:colOff>
      <xdr:row>53</xdr:row>
      <xdr:rowOff>133350</xdr:rowOff>
    </xdr:from>
    <xdr:ext cx="47625" cy="285750"/>
    <xdr:sp macro="" textlink="">
      <xdr:nvSpPr>
        <xdr:cNvPr id="2480" name="Shape 3">
          <a:extLst>
            <a:ext uri="{FF2B5EF4-FFF2-40B4-BE49-F238E27FC236}">
              <a16:creationId xmlns:a16="http://schemas.microsoft.com/office/drawing/2014/main" id="{00000000-0008-0000-0200-0000B0090000}"/>
            </a:ext>
          </a:extLst>
        </xdr:cNvPr>
        <xdr:cNvSpPr txBox="1"/>
      </xdr:nvSpPr>
      <xdr:spPr>
        <a:xfrm>
          <a:off x="6096000" y="131826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26</xdr:col>
      <xdr:colOff>-9525</xdr:colOff>
      <xdr:row>50</xdr:row>
      <xdr:rowOff>133350</xdr:rowOff>
    </xdr:from>
    <xdr:ext cx="47625" cy="285750"/>
    <xdr:sp macro="" textlink="">
      <xdr:nvSpPr>
        <xdr:cNvPr id="2481" name="Shape 3">
          <a:extLst>
            <a:ext uri="{FF2B5EF4-FFF2-40B4-BE49-F238E27FC236}">
              <a16:creationId xmlns:a16="http://schemas.microsoft.com/office/drawing/2014/main" id="{00000000-0008-0000-0200-0000B1090000}"/>
            </a:ext>
          </a:extLst>
        </xdr:cNvPr>
        <xdr:cNvSpPr txBox="1"/>
      </xdr:nvSpPr>
      <xdr:spPr>
        <a:xfrm>
          <a:off x="6096000" y="124682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50</xdr:row>
      <xdr:rowOff>133350</xdr:rowOff>
    </xdr:from>
    <xdr:ext cx="47625" cy="285750"/>
    <xdr:sp macro="" textlink="">
      <xdr:nvSpPr>
        <xdr:cNvPr id="2482" name="Shape 3">
          <a:extLst>
            <a:ext uri="{FF2B5EF4-FFF2-40B4-BE49-F238E27FC236}">
              <a16:creationId xmlns:a16="http://schemas.microsoft.com/office/drawing/2014/main" id="{00000000-0008-0000-0200-0000B2090000}"/>
            </a:ext>
          </a:extLst>
        </xdr:cNvPr>
        <xdr:cNvSpPr txBox="1"/>
      </xdr:nvSpPr>
      <xdr:spPr>
        <a:xfrm>
          <a:off x="6629400" y="124682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53</xdr:row>
      <xdr:rowOff>133350</xdr:rowOff>
    </xdr:from>
    <xdr:ext cx="47625" cy="285750"/>
    <xdr:sp macro="" textlink="">
      <xdr:nvSpPr>
        <xdr:cNvPr id="2483" name="Shape 3">
          <a:extLst>
            <a:ext uri="{FF2B5EF4-FFF2-40B4-BE49-F238E27FC236}">
              <a16:creationId xmlns:a16="http://schemas.microsoft.com/office/drawing/2014/main" id="{00000000-0008-0000-0200-0000B3090000}"/>
            </a:ext>
          </a:extLst>
        </xdr:cNvPr>
        <xdr:cNvSpPr txBox="1"/>
      </xdr:nvSpPr>
      <xdr:spPr>
        <a:xfrm>
          <a:off x="6629400" y="131826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26</xdr:col>
      <xdr:colOff>-9525</xdr:colOff>
      <xdr:row>53</xdr:row>
      <xdr:rowOff>133350</xdr:rowOff>
    </xdr:from>
    <xdr:ext cx="47625" cy="285750"/>
    <xdr:sp macro="" textlink="">
      <xdr:nvSpPr>
        <xdr:cNvPr id="2484" name="Shape 3">
          <a:extLst>
            <a:ext uri="{FF2B5EF4-FFF2-40B4-BE49-F238E27FC236}">
              <a16:creationId xmlns:a16="http://schemas.microsoft.com/office/drawing/2014/main" id="{00000000-0008-0000-0200-0000B4090000}"/>
            </a:ext>
          </a:extLst>
        </xdr:cNvPr>
        <xdr:cNvSpPr txBox="1"/>
      </xdr:nvSpPr>
      <xdr:spPr>
        <a:xfrm>
          <a:off x="6096000" y="131826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47</xdr:row>
      <xdr:rowOff>0</xdr:rowOff>
    </xdr:from>
    <xdr:ext cx="47625" cy="285750"/>
    <xdr:sp macro="" textlink="">
      <xdr:nvSpPr>
        <xdr:cNvPr id="2485" name="Shape 3">
          <a:extLst>
            <a:ext uri="{FF2B5EF4-FFF2-40B4-BE49-F238E27FC236}">
              <a16:creationId xmlns:a16="http://schemas.microsoft.com/office/drawing/2014/main" id="{00000000-0008-0000-0200-0000B509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47</xdr:row>
      <xdr:rowOff>0</xdr:rowOff>
    </xdr:from>
    <xdr:ext cx="47625" cy="285750"/>
    <xdr:sp macro="" textlink="">
      <xdr:nvSpPr>
        <xdr:cNvPr id="2486" name="Shape 3">
          <a:extLst>
            <a:ext uri="{FF2B5EF4-FFF2-40B4-BE49-F238E27FC236}">
              <a16:creationId xmlns:a16="http://schemas.microsoft.com/office/drawing/2014/main" id="{00000000-0008-0000-0200-0000B609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56</xdr:row>
      <xdr:rowOff>0</xdr:rowOff>
    </xdr:from>
    <xdr:ext cx="47625" cy="285750"/>
    <xdr:sp macro="" textlink="">
      <xdr:nvSpPr>
        <xdr:cNvPr id="2487" name="Shape 3">
          <a:extLst>
            <a:ext uri="{FF2B5EF4-FFF2-40B4-BE49-F238E27FC236}">
              <a16:creationId xmlns:a16="http://schemas.microsoft.com/office/drawing/2014/main" id="{00000000-0008-0000-0200-0000B7090000}"/>
            </a:ext>
          </a:extLst>
        </xdr:cNvPr>
        <xdr:cNvSpPr txBox="1"/>
      </xdr:nvSpPr>
      <xdr:spPr>
        <a:xfrm>
          <a:off x="2971800" y="13763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50</xdr:row>
      <xdr:rowOff>0</xdr:rowOff>
    </xdr:from>
    <xdr:ext cx="47625" cy="285750"/>
    <xdr:sp macro="" textlink="">
      <xdr:nvSpPr>
        <xdr:cNvPr id="2488" name="Shape 3">
          <a:extLst>
            <a:ext uri="{FF2B5EF4-FFF2-40B4-BE49-F238E27FC236}">
              <a16:creationId xmlns:a16="http://schemas.microsoft.com/office/drawing/2014/main" id="{00000000-0008-0000-0200-0000B8090000}"/>
            </a:ext>
          </a:extLst>
        </xdr:cNvPr>
        <xdr:cNvSpPr txBox="1"/>
      </xdr:nvSpPr>
      <xdr:spPr>
        <a:xfrm>
          <a:off x="2971800" y="1233487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50</xdr:row>
      <xdr:rowOff>0</xdr:rowOff>
    </xdr:from>
    <xdr:ext cx="47625" cy="285750"/>
    <xdr:sp macro="" textlink="">
      <xdr:nvSpPr>
        <xdr:cNvPr id="2489" name="Shape 3">
          <a:extLst>
            <a:ext uri="{FF2B5EF4-FFF2-40B4-BE49-F238E27FC236}">
              <a16:creationId xmlns:a16="http://schemas.microsoft.com/office/drawing/2014/main" id="{00000000-0008-0000-0200-0000B9090000}"/>
            </a:ext>
          </a:extLst>
        </xdr:cNvPr>
        <xdr:cNvSpPr txBox="1"/>
      </xdr:nvSpPr>
      <xdr:spPr>
        <a:xfrm>
          <a:off x="2971800" y="1233487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47</xdr:row>
      <xdr:rowOff>0</xdr:rowOff>
    </xdr:from>
    <xdr:ext cx="47625" cy="285750"/>
    <xdr:sp macro="" textlink="">
      <xdr:nvSpPr>
        <xdr:cNvPr id="2490" name="Shape 3">
          <a:extLst>
            <a:ext uri="{FF2B5EF4-FFF2-40B4-BE49-F238E27FC236}">
              <a16:creationId xmlns:a16="http://schemas.microsoft.com/office/drawing/2014/main" id="{00000000-0008-0000-0200-0000BA09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47</xdr:row>
      <xdr:rowOff>0</xdr:rowOff>
    </xdr:from>
    <xdr:ext cx="47625" cy="285750"/>
    <xdr:sp macro="" textlink="">
      <xdr:nvSpPr>
        <xdr:cNvPr id="2491" name="Shape 3">
          <a:extLst>
            <a:ext uri="{FF2B5EF4-FFF2-40B4-BE49-F238E27FC236}">
              <a16:creationId xmlns:a16="http://schemas.microsoft.com/office/drawing/2014/main" id="{00000000-0008-0000-0200-0000BB09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47</xdr:row>
      <xdr:rowOff>0</xdr:rowOff>
    </xdr:from>
    <xdr:ext cx="47625" cy="285750"/>
    <xdr:sp macro="" textlink="">
      <xdr:nvSpPr>
        <xdr:cNvPr id="2492" name="Shape 3">
          <a:extLst>
            <a:ext uri="{FF2B5EF4-FFF2-40B4-BE49-F238E27FC236}">
              <a16:creationId xmlns:a16="http://schemas.microsoft.com/office/drawing/2014/main" id="{00000000-0008-0000-0200-0000BC09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47</xdr:row>
      <xdr:rowOff>0</xdr:rowOff>
    </xdr:from>
    <xdr:ext cx="47625" cy="285750"/>
    <xdr:sp macro="" textlink="">
      <xdr:nvSpPr>
        <xdr:cNvPr id="2493" name="Shape 3">
          <a:extLst>
            <a:ext uri="{FF2B5EF4-FFF2-40B4-BE49-F238E27FC236}">
              <a16:creationId xmlns:a16="http://schemas.microsoft.com/office/drawing/2014/main" id="{00000000-0008-0000-0200-0000BD09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47</xdr:row>
      <xdr:rowOff>0</xdr:rowOff>
    </xdr:from>
    <xdr:ext cx="47625" cy="285750"/>
    <xdr:sp macro="" textlink="">
      <xdr:nvSpPr>
        <xdr:cNvPr id="2494" name="Shape 3">
          <a:extLst>
            <a:ext uri="{FF2B5EF4-FFF2-40B4-BE49-F238E27FC236}">
              <a16:creationId xmlns:a16="http://schemas.microsoft.com/office/drawing/2014/main" id="{00000000-0008-0000-0200-0000BE09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47</xdr:row>
      <xdr:rowOff>0</xdr:rowOff>
    </xdr:from>
    <xdr:ext cx="47625" cy="285750"/>
    <xdr:sp macro="" textlink="">
      <xdr:nvSpPr>
        <xdr:cNvPr id="2495" name="Shape 3">
          <a:extLst>
            <a:ext uri="{FF2B5EF4-FFF2-40B4-BE49-F238E27FC236}">
              <a16:creationId xmlns:a16="http://schemas.microsoft.com/office/drawing/2014/main" id="{00000000-0008-0000-0200-0000BF09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47</xdr:row>
      <xdr:rowOff>0</xdr:rowOff>
    </xdr:from>
    <xdr:ext cx="47625" cy="285750"/>
    <xdr:sp macro="" textlink="">
      <xdr:nvSpPr>
        <xdr:cNvPr id="2496" name="Shape 3">
          <a:extLst>
            <a:ext uri="{FF2B5EF4-FFF2-40B4-BE49-F238E27FC236}">
              <a16:creationId xmlns:a16="http://schemas.microsoft.com/office/drawing/2014/main" id="{00000000-0008-0000-0200-0000C009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47</xdr:row>
      <xdr:rowOff>0</xdr:rowOff>
    </xdr:from>
    <xdr:ext cx="47625" cy="285750"/>
    <xdr:sp macro="" textlink="">
      <xdr:nvSpPr>
        <xdr:cNvPr id="2497" name="Shape 3">
          <a:extLst>
            <a:ext uri="{FF2B5EF4-FFF2-40B4-BE49-F238E27FC236}">
              <a16:creationId xmlns:a16="http://schemas.microsoft.com/office/drawing/2014/main" id="{00000000-0008-0000-0200-0000C109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47</xdr:row>
      <xdr:rowOff>0</xdr:rowOff>
    </xdr:from>
    <xdr:ext cx="47625" cy="285750"/>
    <xdr:sp macro="" textlink="">
      <xdr:nvSpPr>
        <xdr:cNvPr id="2498" name="Shape 3">
          <a:extLst>
            <a:ext uri="{FF2B5EF4-FFF2-40B4-BE49-F238E27FC236}">
              <a16:creationId xmlns:a16="http://schemas.microsoft.com/office/drawing/2014/main" id="{00000000-0008-0000-0200-0000C209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47</xdr:row>
      <xdr:rowOff>0</xdr:rowOff>
    </xdr:from>
    <xdr:ext cx="47625" cy="285750"/>
    <xdr:sp macro="" textlink="">
      <xdr:nvSpPr>
        <xdr:cNvPr id="2499" name="Shape 3">
          <a:extLst>
            <a:ext uri="{FF2B5EF4-FFF2-40B4-BE49-F238E27FC236}">
              <a16:creationId xmlns:a16="http://schemas.microsoft.com/office/drawing/2014/main" id="{00000000-0008-0000-0200-0000C309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47</xdr:row>
      <xdr:rowOff>0</xdr:rowOff>
    </xdr:from>
    <xdr:ext cx="47625" cy="285750"/>
    <xdr:sp macro="" textlink="">
      <xdr:nvSpPr>
        <xdr:cNvPr id="2500" name="Shape 3">
          <a:extLst>
            <a:ext uri="{FF2B5EF4-FFF2-40B4-BE49-F238E27FC236}">
              <a16:creationId xmlns:a16="http://schemas.microsoft.com/office/drawing/2014/main" id="{00000000-0008-0000-0200-0000C409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47</xdr:row>
      <xdr:rowOff>0</xdr:rowOff>
    </xdr:from>
    <xdr:ext cx="47625" cy="285750"/>
    <xdr:sp macro="" textlink="">
      <xdr:nvSpPr>
        <xdr:cNvPr id="2501" name="Shape 3">
          <a:extLst>
            <a:ext uri="{FF2B5EF4-FFF2-40B4-BE49-F238E27FC236}">
              <a16:creationId xmlns:a16="http://schemas.microsoft.com/office/drawing/2014/main" id="{00000000-0008-0000-0200-0000C509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47</xdr:row>
      <xdr:rowOff>0</xdr:rowOff>
    </xdr:from>
    <xdr:ext cx="47625" cy="285750"/>
    <xdr:sp macro="" textlink="">
      <xdr:nvSpPr>
        <xdr:cNvPr id="2502" name="Shape 3">
          <a:extLst>
            <a:ext uri="{FF2B5EF4-FFF2-40B4-BE49-F238E27FC236}">
              <a16:creationId xmlns:a16="http://schemas.microsoft.com/office/drawing/2014/main" id="{00000000-0008-0000-0200-0000C609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47</xdr:row>
      <xdr:rowOff>0</xdr:rowOff>
    </xdr:from>
    <xdr:ext cx="47625" cy="285750"/>
    <xdr:sp macro="" textlink="">
      <xdr:nvSpPr>
        <xdr:cNvPr id="2503" name="Shape 3">
          <a:extLst>
            <a:ext uri="{FF2B5EF4-FFF2-40B4-BE49-F238E27FC236}">
              <a16:creationId xmlns:a16="http://schemas.microsoft.com/office/drawing/2014/main" id="{00000000-0008-0000-0200-0000C709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47</xdr:row>
      <xdr:rowOff>0</xdr:rowOff>
    </xdr:from>
    <xdr:ext cx="47625" cy="285750"/>
    <xdr:sp macro="" textlink="">
      <xdr:nvSpPr>
        <xdr:cNvPr id="2504" name="Shape 3">
          <a:extLst>
            <a:ext uri="{FF2B5EF4-FFF2-40B4-BE49-F238E27FC236}">
              <a16:creationId xmlns:a16="http://schemas.microsoft.com/office/drawing/2014/main" id="{00000000-0008-0000-0200-0000C809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47</xdr:row>
      <xdr:rowOff>0</xdr:rowOff>
    </xdr:from>
    <xdr:ext cx="47625" cy="285750"/>
    <xdr:sp macro="" textlink="">
      <xdr:nvSpPr>
        <xdr:cNvPr id="2505" name="Shape 3">
          <a:extLst>
            <a:ext uri="{FF2B5EF4-FFF2-40B4-BE49-F238E27FC236}">
              <a16:creationId xmlns:a16="http://schemas.microsoft.com/office/drawing/2014/main" id="{00000000-0008-0000-0200-0000C909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47</xdr:row>
      <xdr:rowOff>0</xdr:rowOff>
    </xdr:from>
    <xdr:ext cx="47625" cy="285750"/>
    <xdr:sp macro="" textlink="">
      <xdr:nvSpPr>
        <xdr:cNvPr id="2506" name="Shape 3">
          <a:extLst>
            <a:ext uri="{FF2B5EF4-FFF2-40B4-BE49-F238E27FC236}">
              <a16:creationId xmlns:a16="http://schemas.microsoft.com/office/drawing/2014/main" id="{00000000-0008-0000-0200-0000CA09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47</xdr:row>
      <xdr:rowOff>0</xdr:rowOff>
    </xdr:from>
    <xdr:ext cx="47625" cy="285750"/>
    <xdr:sp macro="" textlink="">
      <xdr:nvSpPr>
        <xdr:cNvPr id="2507" name="Shape 3">
          <a:extLst>
            <a:ext uri="{FF2B5EF4-FFF2-40B4-BE49-F238E27FC236}">
              <a16:creationId xmlns:a16="http://schemas.microsoft.com/office/drawing/2014/main" id="{00000000-0008-0000-0200-0000CB09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47</xdr:row>
      <xdr:rowOff>0</xdr:rowOff>
    </xdr:from>
    <xdr:ext cx="47625" cy="285750"/>
    <xdr:sp macro="" textlink="">
      <xdr:nvSpPr>
        <xdr:cNvPr id="2508" name="Shape 3">
          <a:extLst>
            <a:ext uri="{FF2B5EF4-FFF2-40B4-BE49-F238E27FC236}">
              <a16:creationId xmlns:a16="http://schemas.microsoft.com/office/drawing/2014/main" id="{00000000-0008-0000-0200-0000CC09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47</xdr:row>
      <xdr:rowOff>0</xdr:rowOff>
    </xdr:from>
    <xdr:ext cx="47625" cy="285750"/>
    <xdr:sp macro="" textlink="">
      <xdr:nvSpPr>
        <xdr:cNvPr id="2509" name="Shape 3">
          <a:extLst>
            <a:ext uri="{FF2B5EF4-FFF2-40B4-BE49-F238E27FC236}">
              <a16:creationId xmlns:a16="http://schemas.microsoft.com/office/drawing/2014/main" id="{00000000-0008-0000-0200-0000CD09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47</xdr:row>
      <xdr:rowOff>0</xdr:rowOff>
    </xdr:from>
    <xdr:ext cx="47625" cy="285750"/>
    <xdr:sp macro="" textlink="">
      <xdr:nvSpPr>
        <xdr:cNvPr id="2510" name="Shape 3">
          <a:extLst>
            <a:ext uri="{FF2B5EF4-FFF2-40B4-BE49-F238E27FC236}">
              <a16:creationId xmlns:a16="http://schemas.microsoft.com/office/drawing/2014/main" id="{00000000-0008-0000-0200-0000CE09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47</xdr:row>
      <xdr:rowOff>0</xdr:rowOff>
    </xdr:from>
    <xdr:ext cx="47625" cy="285750"/>
    <xdr:sp macro="" textlink="">
      <xdr:nvSpPr>
        <xdr:cNvPr id="2511" name="Shape 3">
          <a:extLst>
            <a:ext uri="{FF2B5EF4-FFF2-40B4-BE49-F238E27FC236}">
              <a16:creationId xmlns:a16="http://schemas.microsoft.com/office/drawing/2014/main" id="{00000000-0008-0000-0200-0000CF09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47</xdr:row>
      <xdr:rowOff>0</xdr:rowOff>
    </xdr:from>
    <xdr:ext cx="47625" cy="285750"/>
    <xdr:sp macro="" textlink="">
      <xdr:nvSpPr>
        <xdr:cNvPr id="2512" name="Shape 3">
          <a:extLst>
            <a:ext uri="{FF2B5EF4-FFF2-40B4-BE49-F238E27FC236}">
              <a16:creationId xmlns:a16="http://schemas.microsoft.com/office/drawing/2014/main" id="{00000000-0008-0000-0200-0000D009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47</xdr:row>
      <xdr:rowOff>0</xdr:rowOff>
    </xdr:from>
    <xdr:ext cx="47625" cy="285750"/>
    <xdr:sp macro="" textlink="">
      <xdr:nvSpPr>
        <xdr:cNvPr id="2513" name="Shape 3">
          <a:extLst>
            <a:ext uri="{FF2B5EF4-FFF2-40B4-BE49-F238E27FC236}">
              <a16:creationId xmlns:a16="http://schemas.microsoft.com/office/drawing/2014/main" id="{00000000-0008-0000-0200-0000D109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47</xdr:row>
      <xdr:rowOff>0</xdr:rowOff>
    </xdr:from>
    <xdr:ext cx="47625" cy="285750"/>
    <xdr:sp macro="" textlink="">
      <xdr:nvSpPr>
        <xdr:cNvPr id="2514" name="Shape 3">
          <a:extLst>
            <a:ext uri="{FF2B5EF4-FFF2-40B4-BE49-F238E27FC236}">
              <a16:creationId xmlns:a16="http://schemas.microsoft.com/office/drawing/2014/main" id="{00000000-0008-0000-0200-0000D209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47</xdr:row>
      <xdr:rowOff>0</xdr:rowOff>
    </xdr:from>
    <xdr:ext cx="47625" cy="285750"/>
    <xdr:sp macro="" textlink="">
      <xdr:nvSpPr>
        <xdr:cNvPr id="2515" name="Shape 3">
          <a:extLst>
            <a:ext uri="{FF2B5EF4-FFF2-40B4-BE49-F238E27FC236}">
              <a16:creationId xmlns:a16="http://schemas.microsoft.com/office/drawing/2014/main" id="{00000000-0008-0000-0200-0000D309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47</xdr:row>
      <xdr:rowOff>0</xdr:rowOff>
    </xdr:from>
    <xdr:ext cx="47625" cy="285750"/>
    <xdr:sp macro="" textlink="">
      <xdr:nvSpPr>
        <xdr:cNvPr id="2516" name="Shape 3">
          <a:extLst>
            <a:ext uri="{FF2B5EF4-FFF2-40B4-BE49-F238E27FC236}">
              <a16:creationId xmlns:a16="http://schemas.microsoft.com/office/drawing/2014/main" id="{00000000-0008-0000-0200-0000D409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47</xdr:row>
      <xdr:rowOff>0</xdr:rowOff>
    </xdr:from>
    <xdr:ext cx="47625" cy="285750"/>
    <xdr:sp macro="" textlink="">
      <xdr:nvSpPr>
        <xdr:cNvPr id="2517" name="Shape 3">
          <a:extLst>
            <a:ext uri="{FF2B5EF4-FFF2-40B4-BE49-F238E27FC236}">
              <a16:creationId xmlns:a16="http://schemas.microsoft.com/office/drawing/2014/main" id="{00000000-0008-0000-0200-0000D509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47</xdr:row>
      <xdr:rowOff>0</xdr:rowOff>
    </xdr:from>
    <xdr:ext cx="47625" cy="285750"/>
    <xdr:sp macro="" textlink="">
      <xdr:nvSpPr>
        <xdr:cNvPr id="2518" name="Shape 3">
          <a:extLst>
            <a:ext uri="{FF2B5EF4-FFF2-40B4-BE49-F238E27FC236}">
              <a16:creationId xmlns:a16="http://schemas.microsoft.com/office/drawing/2014/main" id="{00000000-0008-0000-0200-0000D609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47</xdr:row>
      <xdr:rowOff>0</xdr:rowOff>
    </xdr:from>
    <xdr:ext cx="47625" cy="285750"/>
    <xdr:sp macro="" textlink="">
      <xdr:nvSpPr>
        <xdr:cNvPr id="2519" name="Shape 3">
          <a:extLst>
            <a:ext uri="{FF2B5EF4-FFF2-40B4-BE49-F238E27FC236}">
              <a16:creationId xmlns:a16="http://schemas.microsoft.com/office/drawing/2014/main" id="{00000000-0008-0000-0200-0000D709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47</xdr:row>
      <xdr:rowOff>0</xdr:rowOff>
    </xdr:from>
    <xdr:ext cx="47625" cy="285750"/>
    <xdr:sp macro="" textlink="">
      <xdr:nvSpPr>
        <xdr:cNvPr id="2520" name="Shape 3">
          <a:extLst>
            <a:ext uri="{FF2B5EF4-FFF2-40B4-BE49-F238E27FC236}">
              <a16:creationId xmlns:a16="http://schemas.microsoft.com/office/drawing/2014/main" id="{00000000-0008-0000-0200-0000D809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47</xdr:row>
      <xdr:rowOff>0</xdr:rowOff>
    </xdr:from>
    <xdr:ext cx="47625" cy="285750"/>
    <xdr:sp macro="" textlink="">
      <xdr:nvSpPr>
        <xdr:cNvPr id="2521" name="Shape 3">
          <a:extLst>
            <a:ext uri="{FF2B5EF4-FFF2-40B4-BE49-F238E27FC236}">
              <a16:creationId xmlns:a16="http://schemas.microsoft.com/office/drawing/2014/main" id="{00000000-0008-0000-0200-0000D909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47</xdr:row>
      <xdr:rowOff>0</xdr:rowOff>
    </xdr:from>
    <xdr:ext cx="47625" cy="285750"/>
    <xdr:sp macro="" textlink="">
      <xdr:nvSpPr>
        <xdr:cNvPr id="2522" name="Shape 3">
          <a:extLst>
            <a:ext uri="{FF2B5EF4-FFF2-40B4-BE49-F238E27FC236}">
              <a16:creationId xmlns:a16="http://schemas.microsoft.com/office/drawing/2014/main" id="{00000000-0008-0000-0200-0000DA09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47</xdr:row>
      <xdr:rowOff>0</xdr:rowOff>
    </xdr:from>
    <xdr:ext cx="47625" cy="285750"/>
    <xdr:sp macro="" textlink="">
      <xdr:nvSpPr>
        <xdr:cNvPr id="2523" name="Shape 3">
          <a:extLst>
            <a:ext uri="{FF2B5EF4-FFF2-40B4-BE49-F238E27FC236}">
              <a16:creationId xmlns:a16="http://schemas.microsoft.com/office/drawing/2014/main" id="{00000000-0008-0000-0200-0000DB09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47</xdr:row>
      <xdr:rowOff>0</xdr:rowOff>
    </xdr:from>
    <xdr:ext cx="47625" cy="285750"/>
    <xdr:sp macro="" textlink="">
      <xdr:nvSpPr>
        <xdr:cNvPr id="2524" name="Shape 3">
          <a:extLst>
            <a:ext uri="{FF2B5EF4-FFF2-40B4-BE49-F238E27FC236}">
              <a16:creationId xmlns:a16="http://schemas.microsoft.com/office/drawing/2014/main" id="{00000000-0008-0000-0200-0000DC09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47</xdr:row>
      <xdr:rowOff>0</xdr:rowOff>
    </xdr:from>
    <xdr:ext cx="47625" cy="285750"/>
    <xdr:sp macro="" textlink="">
      <xdr:nvSpPr>
        <xdr:cNvPr id="2525" name="Shape 3">
          <a:extLst>
            <a:ext uri="{FF2B5EF4-FFF2-40B4-BE49-F238E27FC236}">
              <a16:creationId xmlns:a16="http://schemas.microsoft.com/office/drawing/2014/main" id="{00000000-0008-0000-0200-0000DD09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47</xdr:row>
      <xdr:rowOff>0</xdr:rowOff>
    </xdr:from>
    <xdr:ext cx="47625" cy="285750"/>
    <xdr:sp macro="" textlink="">
      <xdr:nvSpPr>
        <xdr:cNvPr id="2526" name="Shape 3">
          <a:extLst>
            <a:ext uri="{FF2B5EF4-FFF2-40B4-BE49-F238E27FC236}">
              <a16:creationId xmlns:a16="http://schemas.microsoft.com/office/drawing/2014/main" id="{00000000-0008-0000-0200-0000DE09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47</xdr:row>
      <xdr:rowOff>0</xdr:rowOff>
    </xdr:from>
    <xdr:ext cx="47625" cy="285750"/>
    <xdr:sp macro="" textlink="">
      <xdr:nvSpPr>
        <xdr:cNvPr id="2527" name="Shape 3">
          <a:extLst>
            <a:ext uri="{FF2B5EF4-FFF2-40B4-BE49-F238E27FC236}">
              <a16:creationId xmlns:a16="http://schemas.microsoft.com/office/drawing/2014/main" id="{00000000-0008-0000-0200-0000DF09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47</xdr:row>
      <xdr:rowOff>0</xdr:rowOff>
    </xdr:from>
    <xdr:ext cx="47625" cy="285750"/>
    <xdr:sp macro="" textlink="">
      <xdr:nvSpPr>
        <xdr:cNvPr id="2528" name="Shape 3">
          <a:extLst>
            <a:ext uri="{FF2B5EF4-FFF2-40B4-BE49-F238E27FC236}">
              <a16:creationId xmlns:a16="http://schemas.microsoft.com/office/drawing/2014/main" id="{00000000-0008-0000-0200-0000E009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47</xdr:row>
      <xdr:rowOff>0</xdr:rowOff>
    </xdr:from>
    <xdr:ext cx="47625" cy="285750"/>
    <xdr:sp macro="" textlink="">
      <xdr:nvSpPr>
        <xdr:cNvPr id="2529" name="Shape 3">
          <a:extLst>
            <a:ext uri="{FF2B5EF4-FFF2-40B4-BE49-F238E27FC236}">
              <a16:creationId xmlns:a16="http://schemas.microsoft.com/office/drawing/2014/main" id="{00000000-0008-0000-0200-0000E109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47</xdr:row>
      <xdr:rowOff>0</xdr:rowOff>
    </xdr:from>
    <xdr:ext cx="47625" cy="285750"/>
    <xdr:sp macro="" textlink="">
      <xdr:nvSpPr>
        <xdr:cNvPr id="2530" name="Shape 3">
          <a:extLst>
            <a:ext uri="{FF2B5EF4-FFF2-40B4-BE49-F238E27FC236}">
              <a16:creationId xmlns:a16="http://schemas.microsoft.com/office/drawing/2014/main" id="{00000000-0008-0000-0200-0000E209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47</xdr:row>
      <xdr:rowOff>0</xdr:rowOff>
    </xdr:from>
    <xdr:ext cx="47625" cy="285750"/>
    <xdr:sp macro="" textlink="">
      <xdr:nvSpPr>
        <xdr:cNvPr id="2531" name="Shape 3">
          <a:extLst>
            <a:ext uri="{FF2B5EF4-FFF2-40B4-BE49-F238E27FC236}">
              <a16:creationId xmlns:a16="http://schemas.microsoft.com/office/drawing/2014/main" id="{00000000-0008-0000-0200-0000E309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47</xdr:row>
      <xdr:rowOff>0</xdr:rowOff>
    </xdr:from>
    <xdr:ext cx="47625" cy="285750"/>
    <xdr:sp macro="" textlink="">
      <xdr:nvSpPr>
        <xdr:cNvPr id="2532" name="Shape 3">
          <a:extLst>
            <a:ext uri="{FF2B5EF4-FFF2-40B4-BE49-F238E27FC236}">
              <a16:creationId xmlns:a16="http://schemas.microsoft.com/office/drawing/2014/main" id="{00000000-0008-0000-0200-0000E409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47</xdr:row>
      <xdr:rowOff>0</xdr:rowOff>
    </xdr:from>
    <xdr:ext cx="47625" cy="285750"/>
    <xdr:sp macro="" textlink="">
      <xdr:nvSpPr>
        <xdr:cNvPr id="2533" name="Shape 3">
          <a:extLst>
            <a:ext uri="{FF2B5EF4-FFF2-40B4-BE49-F238E27FC236}">
              <a16:creationId xmlns:a16="http://schemas.microsoft.com/office/drawing/2014/main" id="{00000000-0008-0000-0200-0000E509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47</xdr:row>
      <xdr:rowOff>0</xdr:rowOff>
    </xdr:from>
    <xdr:ext cx="47625" cy="285750"/>
    <xdr:sp macro="" textlink="">
      <xdr:nvSpPr>
        <xdr:cNvPr id="2534" name="Shape 3">
          <a:extLst>
            <a:ext uri="{FF2B5EF4-FFF2-40B4-BE49-F238E27FC236}">
              <a16:creationId xmlns:a16="http://schemas.microsoft.com/office/drawing/2014/main" id="{00000000-0008-0000-0200-0000E609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47</xdr:row>
      <xdr:rowOff>0</xdr:rowOff>
    </xdr:from>
    <xdr:ext cx="47625" cy="285750"/>
    <xdr:sp macro="" textlink="">
      <xdr:nvSpPr>
        <xdr:cNvPr id="2535" name="Shape 3">
          <a:extLst>
            <a:ext uri="{FF2B5EF4-FFF2-40B4-BE49-F238E27FC236}">
              <a16:creationId xmlns:a16="http://schemas.microsoft.com/office/drawing/2014/main" id="{00000000-0008-0000-0200-0000E709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47</xdr:row>
      <xdr:rowOff>0</xdr:rowOff>
    </xdr:from>
    <xdr:ext cx="47625" cy="285750"/>
    <xdr:sp macro="" textlink="">
      <xdr:nvSpPr>
        <xdr:cNvPr id="2536" name="Shape 3">
          <a:extLst>
            <a:ext uri="{FF2B5EF4-FFF2-40B4-BE49-F238E27FC236}">
              <a16:creationId xmlns:a16="http://schemas.microsoft.com/office/drawing/2014/main" id="{00000000-0008-0000-0200-0000E809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47</xdr:row>
      <xdr:rowOff>0</xdr:rowOff>
    </xdr:from>
    <xdr:ext cx="47625" cy="285750"/>
    <xdr:sp macro="" textlink="">
      <xdr:nvSpPr>
        <xdr:cNvPr id="2537" name="Shape 3">
          <a:extLst>
            <a:ext uri="{FF2B5EF4-FFF2-40B4-BE49-F238E27FC236}">
              <a16:creationId xmlns:a16="http://schemas.microsoft.com/office/drawing/2014/main" id="{00000000-0008-0000-0200-0000E909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47</xdr:row>
      <xdr:rowOff>0</xdr:rowOff>
    </xdr:from>
    <xdr:ext cx="47625" cy="285750"/>
    <xdr:sp macro="" textlink="">
      <xdr:nvSpPr>
        <xdr:cNvPr id="2538" name="Shape 3">
          <a:extLst>
            <a:ext uri="{FF2B5EF4-FFF2-40B4-BE49-F238E27FC236}">
              <a16:creationId xmlns:a16="http://schemas.microsoft.com/office/drawing/2014/main" id="{00000000-0008-0000-0200-0000EA09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47</xdr:row>
      <xdr:rowOff>0</xdr:rowOff>
    </xdr:from>
    <xdr:ext cx="47625" cy="285750"/>
    <xdr:sp macro="" textlink="">
      <xdr:nvSpPr>
        <xdr:cNvPr id="2539" name="Shape 3">
          <a:extLst>
            <a:ext uri="{FF2B5EF4-FFF2-40B4-BE49-F238E27FC236}">
              <a16:creationId xmlns:a16="http://schemas.microsoft.com/office/drawing/2014/main" id="{00000000-0008-0000-0200-0000EB09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47</xdr:row>
      <xdr:rowOff>0</xdr:rowOff>
    </xdr:from>
    <xdr:ext cx="47625" cy="285750"/>
    <xdr:sp macro="" textlink="">
      <xdr:nvSpPr>
        <xdr:cNvPr id="2540" name="Shape 3">
          <a:extLst>
            <a:ext uri="{FF2B5EF4-FFF2-40B4-BE49-F238E27FC236}">
              <a16:creationId xmlns:a16="http://schemas.microsoft.com/office/drawing/2014/main" id="{00000000-0008-0000-0200-0000EC09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47</xdr:row>
      <xdr:rowOff>0</xdr:rowOff>
    </xdr:from>
    <xdr:ext cx="47625" cy="285750"/>
    <xdr:sp macro="" textlink="">
      <xdr:nvSpPr>
        <xdr:cNvPr id="2541" name="Shape 3">
          <a:extLst>
            <a:ext uri="{FF2B5EF4-FFF2-40B4-BE49-F238E27FC236}">
              <a16:creationId xmlns:a16="http://schemas.microsoft.com/office/drawing/2014/main" id="{00000000-0008-0000-0200-0000ED09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47</xdr:row>
      <xdr:rowOff>0</xdr:rowOff>
    </xdr:from>
    <xdr:ext cx="47625" cy="285750"/>
    <xdr:sp macro="" textlink="">
      <xdr:nvSpPr>
        <xdr:cNvPr id="2542" name="Shape 3">
          <a:extLst>
            <a:ext uri="{FF2B5EF4-FFF2-40B4-BE49-F238E27FC236}">
              <a16:creationId xmlns:a16="http://schemas.microsoft.com/office/drawing/2014/main" id="{00000000-0008-0000-0200-0000EE09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47</xdr:row>
      <xdr:rowOff>0</xdr:rowOff>
    </xdr:from>
    <xdr:ext cx="47625" cy="285750"/>
    <xdr:sp macro="" textlink="">
      <xdr:nvSpPr>
        <xdr:cNvPr id="2543" name="Shape 3">
          <a:extLst>
            <a:ext uri="{FF2B5EF4-FFF2-40B4-BE49-F238E27FC236}">
              <a16:creationId xmlns:a16="http://schemas.microsoft.com/office/drawing/2014/main" id="{00000000-0008-0000-0200-0000EF09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47</xdr:row>
      <xdr:rowOff>0</xdr:rowOff>
    </xdr:from>
    <xdr:ext cx="47625" cy="285750"/>
    <xdr:sp macro="" textlink="">
      <xdr:nvSpPr>
        <xdr:cNvPr id="2544" name="Shape 3">
          <a:extLst>
            <a:ext uri="{FF2B5EF4-FFF2-40B4-BE49-F238E27FC236}">
              <a16:creationId xmlns:a16="http://schemas.microsoft.com/office/drawing/2014/main" id="{00000000-0008-0000-0200-0000F009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47</xdr:row>
      <xdr:rowOff>0</xdr:rowOff>
    </xdr:from>
    <xdr:ext cx="47625" cy="285750"/>
    <xdr:sp macro="" textlink="">
      <xdr:nvSpPr>
        <xdr:cNvPr id="2545" name="Shape 3">
          <a:extLst>
            <a:ext uri="{FF2B5EF4-FFF2-40B4-BE49-F238E27FC236}">
              <a16:creationId xmlns:a16="http://schemas.microsoft.com/office/drawing/2014/main" id="{00000000-0008-0000-0200-0000F109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47</xdr:row>
      <xdr:rowOff>0</xdr:rowOff>
    </xdr:from>
    <xdr:ext cx="47625" cy="285750"/>
    <xdr:sp macro="" textlink="">
      <xdr:nvSpPr>
        <xdr:cNvPr id="2546" name="Shape 3">
          <a:extLst>
            <a:ext uri="{FF2B5EF4-FFF2-40B4-BE49-F238E27FC236}">
              <a16:creationId xmlns:a16="http://schemas.microsoft.com/office/drawing/2014/main" id="{00000000-0008-0000-0200-0000F209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47</xdr:row>
      <xdr:rowOff>0</xdr:rowOff>
    </xdr:from>
    <xdr:ext cx="47625" cy="285750"/>
    <xdr:sp macro="" textlink="">
      <xdr:nvSpPr>
        <xdr:cNvPr id="2547" name="Shape 3">
          <a:extLst>
            <a:ext uri="{FF2B5EF4-FFF2-40B4-BE49-F238E27FC236}">
              <a16:creationId xmlns:a16="http://schemas.microsoft.com/office/drawing/2014/main" id="{00000000-0008-0000-0200-0000F309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47</xdr:row>
      <xdr:rowOff>0</xdr:rowOff>
    </xdr:from>
    <xdr:ext cx="47625" cy="285750"/>
    <xdr:sp macro="" textlink="">
      <xdr:nvSpPr>
        <xdr:cNvPr id="2548" name="Shape 3">
          <a:extLst>
            <a:ext uri="{FF2B5EF4-FFF2-40B4-BE49-F238E27FC236}">
              <a16:creationId xmlns:a16="http://schemas.microsoft.com/office/drawing/2014/main" id="{00000000-0008-0000-0200-0000F409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47</xdr:row>
      <xdr:rowOff>0</xdr:rowOff>
    </xdr:from>
    <xdr:ext cx="47625" cy="285750"/>
    <xdr:sp macro="" textlink="">
      <xdr:nvSpPr>
        <xdr:cNvPr id="2549" name="Shape 3">
          <a:extLst>
            <a:ext uri="{FF2B5EF4-FFF2-40B4-BE49-F238E27FC236}">
              <a16:creationId xmlns:a16="http://schemas.microsoft.com/office/drawing/2014/main" id="{00000000-0008-0000-0200-0000F509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47</xdr:row>
      <xdr:rowOff>0</xdr:rowOff>
    </xdr:from>
    <xdr:ext cx="47625" cy="285750"/>
    <xdr:sp macro="" textlink="">
      <xdr:nvSpPr>
        <xdr:cNvPr id="2550" name="Shape 3">
          <a:extLst>
            <a:ext uri="{FF2B5EF4-FFF2-40B4-BE49-F238E27FC236}">
              <a16:creationId xmlns:a16="http://schemas.microsoft.com/office/drawing/2014/main" id="{00000000-0008-0000-0200-0000F609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47</xdr:row>
      <xdr:rowOff>0</xdr:rowOff>
    </xdr:from>
    <xdr:ext cx="47625" cy="285750"/>
    <xdr:sp macro="" textlink="">
      <xdr:nvSpPr>
        <xdr:cNvPr id="2551" name="Shape 3">
          <a:extLst>
            <a:ext uri="{FF2B5EF4-FFF2-40B4-BE49-F238E27FC236}">
              <a16:creationId xmlns:a16="http://schemas.microsoft.com/office/drawing/2014/main" id="{00000000-0008-0000-0200-0000F709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47</xdr:row>
      <xdr:rowOff>0</xdr:rowOff>
    </xdr:from>
    <xdr:ext cx="47625" cy="285750"/>
    <xdr:sp macro="" textlink="">
      <xdr:nvSpPr>
        <xdr:cNvPr id="2552" name="Shape 3">
          <a:extLst>
            <a:ext uri="{FF2B5EF4-FFF2-40B4-BE49-F238E27FC236}">
              <a16:creationId xmlns:a16="http://schemas.microsoft.com/office/drawing/2014/main" id="{00000000-0008-0000-0200-0000F809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47</xdr:row>
      <xdr:rowOff>0</xdr:rowOff>
    </xdr:from>
    <xdr:ext cx="47625" cy="285750"/>
    <xdr:sp macro="" textlink="">
      <xdr:nvSpPr>
        <xdr:cNvPr id="2553" name="Shape 3">
          <a:extLst>
            <a:ext uri="{FF2B5EF4-FFF2-40B4-BE49-F238E27FC236}">
              <a16:creationId xmlns:a16="http://schemas.microsoft.com/office/drawing/2014/main" id="{00000000-0008-0000-0200-0000F909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47</xdr:row>
      <xdr:rowOff>0</xdr:rowOff>
    </xdr:from>
    <xdr:ext cx="47625" cy="285750"/>
    <xdr:sp macro="" textlink="">
      <xdr:nvSpPr>
        <xdr:cNvPr id="2554" name="Shape 3">
          <a:extLst>
            <a:ext uri="{FF2B5EF4-FFF2-40B4-BE49-F238E27FC236}">
              <a16:creationId xmlns:a16="http://schemas.microsoft.com/office/drawing/2014/main" id="{00000000-0008-0000-0200-0000FA09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47</xdr:row>
      <xdr:rowOff>0</xdr:rowOff>
    </xdr:from>
    <xdr:ext cx="47625" cy="285750"/>
    <xdr:sp macro="" textlink="">
      <xdr:nvSpPr>
        <xdr:cNvPr id="2555" name="Shape 3">
          <a:extLst>
            <a:ext uri="{FF2B5EF4-FFF2-40B4-BE49-F238E27FC236}">
              <a16:creationId xmlns:a16="http://schemas.microsoft.com/office/drawing/2014/main" id="{00000000-0008-0000-0200-0000FB09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47</xdr:row>
      <xdr:rowOff>0</xdr:rowOff>
    </xdr:from>
    <xdr:ext cx="47625" cy="285750"/>
    <xdr:sp macro="" textlink="">
      <xdr:nvSpPr>
        <xdr:cNvPr id="2556" name="Shape 3">
          <a:extLst>
            <a:ext uri="{FF2B5EF4-FFF2-40B4-BE49-F238E27FC236}">
              <a16:creationId xmlns:a16="http://schemas.microsoft.com/office/drawing/2014/main" id="{00000000-0008-0000-0200-0000FC09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47</xdr:row>
      <xdr:rowOff>0</xdr:rowOff>
    </xdr:from>
    <xdr:ext cx="47625" cy="285750"/>
    <xdr:sp macro="" textlink="">
      <xdr:nvSpPr>
        <xdr:cNvPr id="2557" name="Shape 3">
          <a:extLst>
            <a:ext uri="{FF2B5EF4-FFF2-40B4-BE49-F238E27FC236}">
              <a16:creationId xmlns:a16="http://schemas.microsoft.com/office/drawing/2014/main" id="{00000000-0008-0000-0200-0000FD09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47</xdr:row>
      <xdr:rowOff>0</xdr:rowOff>
    </xdr:from>
    <xdr:ext cx="47625" cy="285750"/>
    <xdr:sp macro="" textlink="">
      <xdr:nvSpPr>
        <xdr:cNvPr id="2558" name="Shape 3">
          <a:extLst>
            <a:ext uri="{FF2B5EF4-FFF2-40B4-BE49-F238E27FC236}">
              <a16:creationId xmlns:a16="http://schemas.microsoft.com/office/drawing/2014/main" id="{00000000-0008-0000-0200-0000FE09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47</xdr:row>
      <xdr:rowOff>0</xdr:rowOff>
    </xdr:from>
    <xdr:ext cx="47625" cy="285750"/>
    <xdr:sp macro="" textlink="">
      <xdr:nvSpPr>
        <xdr:cNvPr id="2559" name="Shape 3">
          <a:extLst>
            <a:ext uri="{FF2B5EF4-FFF2-40B4-BE49-F238E27FC236}">
              <a16:creationId xmlns:a16="http://schemas.microsoft.com/office/drawing/2014/main" id="{00000000-0008-0000-0200-0000FF09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47</xdr:row>
      <xdr:rowOff>0</xdr:rowOff>
    </xdr:from>
    <xdr:ext cx="47625" cy="285750"/>
    <xdr:sp macro="" textlink="">
      <xdr:nvSpPr>
        <xdr:cNvPr id="2560" name="Shape 3">
          <a:extLst>
            <a:ext uri="{FF2B5EF4-FFF2-40B4-BE49-F238E27FC236}">
              <a16:creationId xmlns:a16="http://schemas.microsoft.com/office/drawing/2014/main" id="{00000000-0008-0000-0200-0000000A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47</xdr:row>
      <xdr:rowOff>0</xdr:rowOff>
    </xdr:from>
    <xdr:ext cx="47625" cy="285750"/>
    <xdr:sp macro="" textlink="">
      <xdr:nvSpPr>
        <xdr:cNvPr id="2561" name="Shape 3">
          <a:extLst>
            <a:ext uri="{FF2B5EF4-FFF2-40B4-BE49-F238E27FC236}">
              <a16:creationId xmlns:a16="http://schemas.microsoft.com/office/drawing/2014/main" id="{00000000-0008-0000-0200-0000010A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47</xdr:row>
      <xdr:rowOff>0</xdr:rowOff>
    </xdr:from>
    <xdr:ext cx="47625" cy="285750"/>
    <xdr:sp macro="" textlink="">
      <xdr:nvSpPr>
        <xdr:cNvPr id="2562" name="Shape 3">
          <a:extLst>
            <a:ext uri="{FF2B5EF4-FFF2-40B4-BE49-F238E27FC236}">
              <a16:creationId xmlns:a16="http://schemas.microsoft.com/office/drawing/2014/main" id="{00000000-0008-0000-0200-0000020A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47</xdr:row>
      <xdr:rowOff>0</xdr:rowOff>
    </xdr:from>
    <xdr:ext cx="47625" cy="285750"/>
    <xdr:sp macro="" textlink="">
      <xdr:nvSpPr>
        <xdr:cNvPr id="2563" name="Shape 3">
          <a:extLst>
            <a:ext uri="{FF2B5EF4-FFF2-40B4-BE49-F238E27FC236}">
              <a16:creationId xmlns:a16="http://schemas.microsoft.com/office/drawing/2014/main" id="{00000000-0008-0000-0200-0000030A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47</xdr:row>
      <xdr:rowOff>0</xdr:rowOff>
    </xdr:from>
    <xdr:ext cx="47625" cy="285750"/>
    <xdr:sp macro="" textlink="">
      <xdr:nvSpPr>
        <xdr:cNvPr id="2564" name="Shape 3">
          <a:extLst>
            <a:ext uri="{FF2B5EF4-FFF2-40B4-BE49-F238E27FC236}">
              <a16:creationId xmlns:a16="http://schemas.microsoft.com/office/drawing/2014/main" id="{00000000-0008-0000-0200-0000040A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47</xdr:row>
      <xdr:rowOff>0</xdr:rowOff>
    </xdr:from>
    <xdr:ext cx="47625" cy="285750"/>
    <xdr:sp macro="" textlink="">
      <xdr:nvSpPr>
        <xdr:cNvPr id="2565" name="Shape 3">
          <a:extLst>
            <a:ext uri="{FF2B5EF4-FFF2-40B4-BE49-F238E27FC236}">
              <a16:creationId xmlns:a16="http://schemas.microsoft.com/office/drawing/2014/main" id="{00000000-0008-0000-0200-0000050A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47</xdr:row>
      <xdr:rowOff>0</xdr:rowOff>
    </xdr:from>
    <xdr:ext cx="47625" cy="285750"/>
    <xdr:sp macro="" textlink="">
      <xdr:nvSpPr>
        <xdr:cNvPr id="2566" name="Shape 3">
          <a:extLst>
            <a:ext uri="{FF2B5EF4-FFF2-40B4-BE49-F238E27FC236}">
              <a16:creationId xmlns:a16="http://schemas.microsoft.com/office/drawing/2014/main" id="{00000000-0008-0000-0200-0000060A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47</xdr:row>
      <xdr:rowOff>0</xdr:rowOff>
    </xdr:from>
    <xdr:ext cx="47625" cy="285750"/>
    <xdr:sp macro="" textlink="">
      <xdr:nvSpPr>
        <xdr:cNvPr id="2567" name="Shape 3">
          <a:extLst>
            <a:ext uri="{FF2B5EF4-FFF2-40B4-BE49-F238E27FC236}">
              <a16:creationId xmlns:a16="http://schemas.microsoft.com/office/drawing/2014/main" id="{00000000-0008-0000-0200-0000070A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47</xdr:row>
      <xdr:rowOff>0</xdr:rowOff>
    </xdr:from>
    <xdr:ext cx="47625" cy="285750"/>
    <xdr:sp macro="" textlink="">
      <xdr:nvSpPr>
        <xdr:cNvPr id="2568" name="Shape 3">
          <a:extLst>
            <a:ext uri="{FF2B5EF4-FFF2-40B4-BE49-F238E27FC236}">
              <a16:creationId xmlns:a16="http://schemas.microsoft.com/office/drawing/2014/main" id="{00000000-0008-0000-0200-0000080A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47</xdr:row>
      <xdr:rowOff>0</xdr:rowOff>
    </xdr:from>
    <xdr:ext cx="47625" cy="285750"/>
    <xdr:sp macro="" textlink="">
      <xdr:nvSpPr>
        <xdr:cNvPr id="2569" name="Shape 3">
          <a:extLst>
            <a:ext uri="{FF2B5EF4-FFF2-40B4-BE49-F238E27FC236}">
              <a16:creationId xmlns:a16="http://schemas.microsoft.com/office/drawing/2014/main" id="{00000000-0008-0000-0200-0000090A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47</xdr:row>
      <xdr:rowOff>0</xdr:rowOff>
    </xdr:from>
    <xdr:ext cx="47625" cy="285750"/>
    <xdr:sp macro="" textlink="">
      <xdr:nvSpPr>
        <xdr:cNvPr id="2570" name="Shape 3">
          <a:extLst>
            <a:ext uri="{FF2B5EF4-FFF2-40B4-BE49-F238E27FC236}">
              <a16:creationId xmlns:a16="http://schemas.microsoft.com/office/drawing/2014/main" id="{00000000-0008-0000-0200-00000A0A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47</xdr:row>
      <xdr:rowOff>0</xdr:rowOff>
    </xdr:from>
    <xdr:ext cx="47625" cy="285750"/>
    <xdr:sp macro="" textlink="">
      <xdr:nvSpPr>
        <xdr:cNvPr id="2571" name="Shape 3">
          <a:extLst>
            <a:ext uri="{FF2B5EF4-FFF2-40B4-BE49-F238E27FC236}">
              <a16:creationId xmlns:a16="http://schemas.microsoft.com/office/drawing/2014/main" id="{00000000-0008-0000-0200-00000B0A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47</xdr:row>
      <xdr:rowOff>0</xdr:rowOff>
    </xdr:from>
    <xdr:ext cx="47625" cy="285750"/>
    <xdr:sp macro="" textlink="">
      <xdr:nvSpPr>
        <xdr:cNvPr id="2572" name="Shape 3">
          <a:extLst>
            <a:ext uri="{FF2B5EF4-FFF2-40B4-BE49-F238E27FC236}">
              <a16:creationId xmlns:a16="http://schemas.microsoft.com/office/drawing/2014/main" id="{00000000-0008-0000-0200-00000C0A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47</xdr:row>
      <xdr:rowOff>0</xdr:rowOff>
    </xdr:from>
    <xdr:ext cx="47625" cy="285750"/>
    <xdr:sp macro="" textlink="">
      <xdr:nvSpPr>
        <xdr:cNvPr id="2573" name="Shape 3">
          <a:extLst>
            <a:ext uri="{FF2B5EF4-FFF2-40B4-BE49-F238E27FC236}">
              <a16:creationId xmlns:a16="http://schemas.microsoft.com/office/drawing/2014/main" id="{00000000-0008-0000-0200-00000D0A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56</xdr:row>
      <xdr:rowOff>0</xdr:rowOff>
    </xdr:from>
    <xdr:ext cx="47625" cy="285750"/>
    <xdr:sp macro="" textlink="">
      <xdr:nvSpPr>
        <xdr:cNvPr id="2574" name="Shape 3">
          <a:extLst>
            <a:ext uri="{FF2B5EF4-FFF2-40B4-BE49-F238E27FC236}">
              <a16:creationId xmlns:a16="http://schemas.microsoft.com/office/drawing/2014/main" id="{00000000-0008-0000-0200-00000E0A0000}"/>
            </a:ext>
          </a:extLst>
        </xdr:cNvPr>
        <xdr:cNvSpPr txBox="1"/>
      </xdr:nvSpPr>
      <xdr:spPr>
        <a:xfrm>
          <a:off x="2971800" y="13763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56</xdr:row>
      <xdr:rowOff>0</xdr:rowOff>
    </xdr:from>
    <xdr:ext cx="47625" cy="285750"/>
    <xdr:sp macro="" textlink="">
      <xdr:nvSpPr>
        <xdr:cNvPr id="2575" name="Shape 3">
          <a:extLst>
            <a:ext uri="{FF2B5EF4-FFF2-40B4-BE49-F238E27FC236}">
              <a16:creationId xmlns:a16="http://schemas.microsoft.com/office/drawing/2014/main" id="{00000000-0008-0000-0200-00000F0A0000}"/>
            </a:ext>
          </a:extLst>
        </xdr:cNvPr>
        <xdr:cNvSpPr txBox="1"/>
      </xdr:nvSpPr>
      <xdr:spPr>
        <a:xfrm>
          <a:off x="2971800" y="13763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50</xdr:row>
      <xdr:rowOff>0</xdr:rowOff>
    </xdr:from>
    <xdr:ext cx="47625" cy="285750"/>
    <xdr:sp macro="" textlink="">
      <xdr:nvSpPr>
        <xdr:cNvPr id="2576" name="Shape 3">
          <a:extLst>
            <a:ext uri="{FF2B5EF4-FFF2-40B4-BE49-F238E27FC236}">
              <a16:creationId xmlns:a16="http://schemas.microsoft.com/office/drawing/2014/main" id="{00000000-0008-0000-0200-0000100A0000}"/>
            </a:ext>
          </a:extLst>
        </xdr:cNvPr>
        <xdr:cNvSpPr txBox="1"/>
      </xdr:nvSpPr>
      <xdr:spPr>
        <a:xfrm>
          <a:off x="2971800" y="1233487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-9525</xdr:colOff>
      <xdr:row>50</xdr:row>
      <xdr:rowOff>0</xdr:rowOff>
    </xdr:from>
    <xdr:ext cx="47625" cy="285750"/>
    <xdr:sp macro="" textlink="">
      <xdr:nvSpPr>
        <xdr:cNvPr id="2577" name="Shape 3">
          <a:extLst>
            <a:ext uri="{FF2B5EF4-FFF2-40B4-BE49-F238E27FC236}">
              <a16:creationId xmlns:a16="http://schemas.microsoft.com/office/drawing/2014/main" id="{00000000-0008-0000-0200-0000110A0000}"/>
            </a:ext>
          </a:extLst>
        </xdr:cNvPr>
        <xdr:cNvSpPr txBox="1"/>
      </xdr:nvSpPr>
      <xdr:spPr>
        <a:xfrm>
          <a:off x="2971800" y="1233487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19</xdr:col>
      <xdr:colOff>-9525</xdr:colOff>
      <xdr:row>47</xdr:row>
      <xdr:rowOff>0</xdr:rowOff>
    </xdr:from>
    <xdr:ext cx="47625" cy="285750"/>
    <xdr:sp macro="" textlink="">
      <xdr:nvSpPr>
        <xdr:cNvPr id="2578" name="Shape 3">
          <a:extLst>
            <a:ext uri="{FF2B5EF4-FFF2-40B4-BE49-F238E27FC236}">
              <a16:creationId xmlns:a16="http://schemas.microsoft.com/office/drawing/2014/main" id="{00000000-0008-0000-0200-0000120A0000}"/>
            </a:ext>
          </a:extLst>
        </xdr:cNvPr>
        <xdr:cNvSpPr txBox="1"/>
      </xdr:nvSpPr>
      <xdr:spPr>
        <a:xfrm>
          <a:off x="24003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19</xdr:col>
      <xdr:colOff>-9525</xdr:colOff>
      <xdr:row>47</xdr:row>
      <xdr:rowOff>0</xdr:rowOff>
    </xdr:from>
    <xdr:ext cx="47625" cy="285750"/>
    <xdr:sp macro="" textlink="">
      <xdr:nvSpPr>
        <xdr:cNvPr id="2579" name="Shape 3">
          <a:extLst>
            <a:ext uri="{FF2B5EF4-FFF2-40B4-BE49-F238E27FC236}">
              <a16:creationId xmlns:a16="http://schemas.microsoft.com/office/drawing/2014/main" id="{00000000-0008-0000-0200-0000130A0000}"/>
            </a:ext>
          </a:extLst>
        </xdr:cNvPr>
        <xdr:cNvSpPr txBox="1"/>
      </xdr:nvSpPr>
      <xdr:spPr>
        <a:xfrm>
          <a:off x="24003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19</xdr:col>
      <xdr:colOff>-9525</xdr:colOff>
      <xdr:row>56</xdr:row>
      <xdr:rowOff>0</xdr:rowOff>
    </xdr:from>
    <xdr:ext cx="47625" cy="285750"/>
    <xdr:sp macro="" textlink="">
      <xdr:nvSpPr>
        <xdr:cNvPr id="2580" name="Shape 3">
          <a:extLst>
            <a:ext uri="{FF2B5EF4-FFF2-40B4-BE49-F238E27FC236}">
              <a16:creationId xmlns:a16="http://schemas.microsoft.com/office/drawing/2014/main" id="{00000000-0008-0000-0200-0000140A0000}"/>
            </a:ext>
          </a:extLst>
        </xdr:cNvPr>
        <xdr:cNvSpPr txBox="1"/>
      </xdr:nvSpPr>
      <xdr:spPr>
        <a:xfrm>
          <a:off x="2400300" y="13763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19</xdr:col>
      <xdr:colOff>-9525</xdr:colOff>
      <xdr:row>50</xdr:row>
      <xdr:rowOff>0</xdr:rowOff>
    </xdr:from>
    <xdr:ext cx="47625" cy="285750"/>
    <xdr:sp macro="" textlink="">
      <xdr:nvSpPr>
        <xdr:cNvPr id="2581" name="Shape 3">
          <a:extLst>
            <a:ext uri="{FF2B5EF4-FFF2-40B4-BE49-F238E27FC236}">
              <a16:creationId xmlns:a16="http://schemas.microsoft.com/office/drawing/2014/main" id="{00000000-0008-0000-0200-0000150A0000}"/>
            </a:ext>
          </a:extLst>
        </xdr:cNvPr>
        <xdr:cNvSpPr txBox="1"/>
      </xdr:nvSpPr>
      <xdr:spPr>
        <a:xfrm>
          <a:off x="2400300" y="1233487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19</xdr:col>
      <xdr:colOff>-9525</xdr:colOff>
      <xdr:row>50</xdr:row>
      <xdr:rowOff>0</xdr:rowOff>
    </xdr:from>
    <xdr:ext cx="47625" cy="285750"/>
    <xdr:sp macro="" textlink="">
      <xdr:nvSpPr>
        <xdr:cNvPr id="2582" name="Shape 3">
          <a:extLst>
            <a:ext uri="{FF2B5EF4-FFF2-40B4-BE49-F238E27FC236}">
              <a16:creationId xmlns:a16="http://schemas.microsoft.com/office/drawing/2014/main" id="{00000000-0008-0000-0200-0000160A0000}"/>
            </a:ext>
          </a:extLst>
        </xdr:cNvPr>
        <xdr:cNvSpPr txBox="1"/>
      </xdr:nvSpPr>
      <xdr:spPr>
        <a:xfrm>
          <a:off x="2400300" y="1233487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56</xdr:row>
      <xdr:rowOff>0</xdr:rowOff>
    </xdr:from>
    <xdr:ext cx="47625" cy="285750"/>
    <xdr:sp macro="" textlink="">
      <xdr:nvSpPr>
        <xdr:cNvPr id="2583" name="Shape 3">
          <a:extLst>
            <a:ext uri="{FF2B5EF4-FFF2-40B4-BE49-F238E27FC236}">
              <a16:creationId xmlns:a16="http://schemas.microsoft.com/office/drawing/2014/main" id="{00000000-0008-0000-0200-0000170A0000}"/>
            </a:ext>
          </a:extLst>
        </xdr:cNvPr>
        <xdr:cNvSpPr txBox="1"/>
      </xdr:nvSpPr>
      <xdr:spPr>
        <a:xfrm>
          <a:off x="6629400" y="13763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56</xdr:row>
      <xdr:rowOff>0</xdr:rowOff>
    </xdr:from>
    <xdr:ext cx="47625" cy="285750"/>
    <xdr:sp macro="" textlink="">
      <xdr:nvSpPr>
        <xdr:cNvPr id="2584" name="Shape 3">
          <a:extLst>
            <a:ext uri="{FF2B5EF4-FFF2-40B4-BE49-F238E27FC236}">
              <a16:creationId xmlns:a16="http://schemas.microsoft.com/office/drawing/2014/main" id="{00000000-0008-0000-0200-0000180A0000}"/>
            </a:ext>
          </a:extLst>
        </xdr:cNvPr>
        <xdr:cNvSpPr txBox="1"/>
      </xdr:nvSpPr>
      <xdr:spPr>
        <a:xfrm>
          <a:off x="6629400" y="13763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56</xdr:row>
      <xdr:rowOff>0</xdr:rowOff>
    </xdr:from>
    <xdr:ext cx="47625" cy="285750"/>
    <xdr:sp macro="" textlink="">
      <xdr:nvSpPr>
        <xdr:cNvPr id="2585" name="Shape 3">
          <a:extLst>
            <a:ext uri="{FF2B5EF4-FFF2-40B4-BE49-F238E27FC236}">
              <a16:creationId xmlns:a16="http://schemas.microsoft.com/office/drawing/2014/main" id="{00000000-0008-0000-0200-0000190A0000}"/>
            </a:ext>
          </a:extLst>
        </xdr:cNvPr>
        <xdr:cNvSpPr txBox="1"/>
      </xdr:nvSpPr>
      <xdr:spPr>
        <a:xfrm>
          <a:off x="6629400" y="13763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586" name="Shape 3">
          <a:extLst>
            <a:ext uri="{FF2B5EF4-FFF2-40B4-BE49-F238E27FC236}">
              <a16:creationId xmlns:a16="http://schemas.microsoft.com/office/drawing/2014/main" id="{00000000-0008-0000-0200-00001A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587" name="Shape 3">
          <a:extLst>
            <a:ext uri="{FF2B5EF4-FFF2-40B4-BE49-F238E27FC236}">
              <a16:creationId xmlns:a16="http://schemas.microsoft.com/office/drawing/2014/main" id="{00000000-0008-0000-0200-00001B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588" name="Shape 3">
          <a:extLst>
            <a:ext uri="{FF2B5EF4-FFF2-40B4-BE49-F238E27FC236}">
              <a16:creationId xmlns:a16="http://schemas.microsoft.com/office/drawing/2014/main" id="{00000000-0008-0000-0200-00001C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589" name="Shape 3">
          <a:extLst>
            <a:ext uri="{FF2B5EF4-FFF2-40B4-BE49-F238E27FC236}">
              <a16:creationId xmlns:a16="http://schemas.microsoft.com/office/drawing/2014/main" id="{00000000-0008-0000-0200-00001D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590" name="Shape 3">
          <a:extLst>
            <a:ext uri="{FF2B5EF4-FFF2-40B4-BE49-F238E27FC236}">
              <a16:creationId xmlns:a16="http://schemas.microsoft.com/office/drawing/2014/main" id="{00000000-0008-0000-0200-00001E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591" name="Shape 3">
          <a:extLst>
            <a:ext uri="{FF2B5EF4-FFF2-40B4-BE49-F238E27FC236}">
              <a16:creationId xmlns:a16="http://schemas.microsoft.com/office/drawing/2014/main" id="{00000000-0008-0000-0200-00001F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592" name="Shape 3">
          <a:extLst>
            <a:ext uri="{FF2B5EF4-FFF2-40B4-BE49-F238E27FC236}">
              <a16:creationId xmlns:a16="http://schemas.microsoft.com/office/drawing/2014/main" id="{00000000-0008-0000-0200-000020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593" name="Shape 3">
          <a:extLst>
            <a:ext uri="{FF2B5EF4-FFF2-40B4-BE49-F238E27FC236}">
              <a16:creationId xmlns:a16="http://schemas.microsoft.com/office/drawing/2014/main" id="{00000000-0008-0000-0200-000021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594" name="Shape 3">
          <a:extLst>
            <a:ext uri="{FF2B5EF4-FFF2-40B4-BE49-F238E27FC236}">
              <a16:creationId xmlns:a16="http://schemas.microsoft.com/office/drawing/2014/main" id="{00000000-0008-0000-0200-000022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595" name="Shape 3">
          <a:extLst>
            <a:ext uri="{FF2B5EF4-FFF2-40B4-BE49-F238E27FC236}">
              <a16:creationId xmlns:a16="http://schemas.microsoft.com/office/drawing/2014/main" id="{00000000-0008-0000-0200-000023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596" name="Shape 3">
          <a:extLst>
            <a:ext uri="{FF2B5EF4-FFF2-40B4-BE49-F238E27FC236}">
              <a16:creationId xmlns:a16="http://schemas.microsoft.com/office/drawing/2014/main" id="{00000000-0008-0000-0200-000024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597" name="Shape 3">
          <a:extLst>
            <a:ext uri="{FF2B5EF4-FFF2-40B4-BE49-F238E27FC236}">
              <a16:creationId xmlns:a16="http://schemas.microsoft.com/office/drawing/2014/main" id="{00000000-0008-0000-0200-000025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598" name="Shape 3">
          <a:extLst>
            <a:ext uri="{FF2B5EF4-FFF2-40B4-BE49-F238E27FC236}">
              <a16:creationId xmlns:a16="http://schemas.microsoft.com/office/drawing/2014/main" id="{00000000-0008-0000-0200-000026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599" name="Shape 3">
          <a:extLst>
            <a:ext uri="{FF2B5EF4-FFF2-40B4-BE49-F238E27FC236}">
              <a16:creationId xmlns:a16="http://schemas.microsoft.com/office/drawing/2014/main" id="{00000000-0008-0000-0200-000027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600" name="Shape 3">
          <a:extLst>
            <a:ext uri="{FF2B5EF4-FFF2-40B4-BE49-F238E27FC236}">
              <a16:creationId xmlns:a16="http://schemas.microsoft.com/office/drawing/2014/main" id="{00000000-0008-0000-0200-000028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601" name="Shape 3">
          <a:extLst>
            <a:ext uri="{FF2B5EF4-FFF2-40B4-BE49-F238E27FC236}">
              <a16:creationId xmlns:a16="http://schemas.microsoft.com/office/drawing/2014/main" id="{00000000-0008-0000-0200-000029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602" name="Shape 3">
          <a:extLst>
            <a:ext uri="{FF2B5EF4-FFF2-40B4-BE49-F238E27FC236}">
              <a16:creationId xmlns:a16="http://schemas.microsoft.com/office/drawing/2014/main" id="{00000000-0008-0000-0200-00002A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603" name="Shape 3">
          <a:extLst>
            <a:ext uri="{FF2B5EF4-FFF2-40B4-BE49-F238E27FC236}">
              <a16:creationId xmlns:a16="http://schemas.microsoft.com/office/drawing/2014/main" id="{00000000-0008-0000-0200-00002B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604" name="Shape 3">
          <a:extLst>
            <a:ext uri="{FF2B5EF4-FFF2-40B4-BE49-F238E27FC236}">
              <a16:creationId xmlns:a16="http://schemas.microsoft.com/office/drawing/2014/main" id="{00000000-0008-0000-0200-00002C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605" name="Shape 3">
          <a:extLst>
            <a:ext uri="{FF2B5EF4-FFF2-40B4-BE49-F238E27FC236}">
              <a16:creationId xmlns:a16="http://schemas.microsoft.com/office/drawing/2014/main" id="{00000000-0008-0000-0200-00002D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606" name="Shape 3">
          <a:extLst>
            <a:ext uri="{FF2B5EF4-FFF2-40B4-BE49-F238E27FC236}">
              <a16:creationId xmlns:a16="http://schemas.microsoft.com/office/drawing/2014/main" id="{00000000-0008-0000-0200-00002E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607" name="Shape 3">
          <a:extLst>
            <a:ext uri="{FF2B5EF4-FFF2-40B4-BE49-F238E27FC236}">
              <a16:creationId xmlns:a16="http://schemas.microsoft.com/office/drawing/2014/main" id="{00000000-0008-0000-0200-00002F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608" name="Shape 3">
          <a:extLst>
            <a:ext uri="{FF2B5EF4-FFF2-40B4-BE49-F238E27FC236}">
              <a16:creationId xmlns:a16="http://schemas.microsoft.com/office/drawing/2014/main" id="{00000000-0008-0000-0200-000030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609" name="Shape 3">
          <a:extLst>
            <a:ext uri="{FF2B5EF4-FFF2-40B4-BE49-F238E27FC236}">
              <a16:creationId xmlns:a16="http://schemas.microsoft.com/office/drawing/2014/main" id="{00000000-0008-0000-0200-000031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610" name="Shape 3">
          <a:extLst>
            <a:ext uri="{FF2B5EF4-FFF2-40B4-BE49-F238E27FC236}">
              <a16:creationId xmlns:a16="http://schemas.microsoft.com/office/drawing/2014/main" id="{00000000-0008-0000-0200-000032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611" name="Shape 3">
          <a:extLst>
            <a:ext uri="{FF2B5EF4-FFF2-40B4-BE49-F238E27FC236}">
              <a16:creationId xmlns:a16="http://schemas.microsoft.com/office/drawing/2014/main" id="{00000000-0008-0000-0200-000033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612" name="Shape 3">
          <a:extLst>
            <a:ext uri="{FF2B5EF4-FFF2-40B4-BE49-F238E27FC236}">
              <a16:creationId xmlns:a16="http://schemas.microsoft.com/office/drawing/2014/main" id="{00000000-0008-0000-0200-000034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613" name="Shape 3">
          <a:extLst>
            <a:ext uri="{FF2B5EF4-FFF2-40B4-BE49-F238E27FC236}">
              <a16:creationId xmlns:a16="http://schemas.microsoft.com/office/drawing/2014/main" id="{00000000-0008-0000-0200-000035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614" name="Shape 3">
          <a:extLst>
            <a:ext uri="{FF2B5EF4-FFF2-40B4-BE49-F238E27FC236}">
              <a16:creationId xmlns:a16="http://schemas.microsoft.com/office/drawing/2014/main" id="{00000000-0008-0000-0200-000036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615" name="Shape 3">
          <a:extLst>
            <a:ext uri="{FF2B5EF4-FFF2-40B4-BE49-F238E27FC236}">
              <a16:creationId xmlns:a16="http://schemas.microsoft.com/office/drawing/2014/main" id="{00000000-0008-0000-0200-000037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616" name="Shape 3">
          <a:extLst>
            <a:ext uri="{FF2B5EF4-FFF2-40B4-BE49-F238E27FC236}">
              <a16:creationId xmlns:a16="http://schemas.microsoft.com/office/drawing/2014/main" id="{00000000-0008-0000-0200-000038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617" name="Shape 3">
          <a:extLst>
            <a:ext uri="{FF2B5EF4-FFF2-40B4-BE49-F238E27FC236}">
              <a16:creationId xmlns:a16="http://schemas.microsoft.com/office/drawing/2014/main" id="{00000000-0008-0000-0200-000039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618" name="Shape 3">
          <a:extLst>
            <a:ext uri="{FF2B5EF4-FFF2-40B4-BE49-F238E27FC236}">
              <a16:creationId xmlns:a16="http://schemas.microsoft.com/office/drawing/2014/main" id="{00000000-0008-0000-0200-00003A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619" name="Shape 3">
          <a:extLst>
            <a:ext uri="{FF2B5EF4-FFF2-40B4-BE49-F238E27FC236}">
              <a16:creationId xmlns:a16="http://schemas.microsoft.com/office/drawing/2014/main" id="{00000000-0008-0000-0200-00003B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620" name="Shape 3">
          <a:extLst>
            <a:ext uri="{FF2B5EF4-FFF2-40B4-BE49-F238E27FC236}">
              <a16:creationId xmlns:a16="http://schemas.microsoft.com/office/drawing/2014/main" id="{00000000-0008-0000-0200-00003C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621" name="Shape 3">
          <a:extLst>
            <a:ext uri="{FF2B5EF4-FFF2-40B4-BE49-F238E27FC236}">
              <a16:creationId xmlns:a16="http://schemas.microsoft.com/office/drawing/2014/main" id="{00000000-0008-0000-0200-00003D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622" name="Shape 3">
          <a:extLst>
            <a:ext uri="{FF2B5EF4-FFF2-40B4-BE49-F238E27FC236}">
              <a16:creationId xmlns:a16="http://schemas.microsoft.com/office/drawing/2014/main" id="{00000000-0008-0000-0200-00003E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623" name="Shape 3">
          <a:extLst>
            <a:ext uri="{FF2B5EF4-FFF2-40B4-BE49-F238E27FC236}">
              <a16:creationId xmlns:a16="http://schemas.microsoft.com/office/drawing/2014/main" id="{00000000-0008-0000-0200-00003F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624" name="Shape 3">
          <a:extLst>
            <a:ext uri="{FF2B5EF4-FFF2-40B4-BE49-F238E27FC236}">
              <a16:creationId xmlns:a16="http://schemas.microsoft.com/office/drawing/2014/main" id="{00000000-0008-0000-0200-000040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625" name="Shape 3">
          <a:extLst>
            <a:ext uri="{FF2B5EF4-FFF2-40B4-BE49-F238E27FC236}">
              <a16:creationId xmlns:a16="http://schemas.microsoft.com/office/drawing/2014/main" id="{00000000-0008-0000-0200-000041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626" name="Shape 3">
          <a:extLst>
            <a:ext uri="{FF2B5EF4-FFF2-40B4-BE49-F238E27FC236}">
              <a16:creationId xmlns:a16="http://schemas.microsoft.com/office/drawing/2014/main" id="{00000000-0008-0000-0200-000042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627" name="Shape 3">
          <a:extLst>
            <a:ext uri="{FF2B5EF4-FFF2-40B4-BE49-F238E27FC236}">
              <a16:creationId xmlns:a16="http://schemas.microsoft.com/office/drawing/2014/main" id="{00000000-0008-0000-0200-000043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628" name="Shape 3">
          <a:extLst>
            <a:ext uri="{FF2B5EF4-FFF2-40B4-BE49-F238E27FC236}">
              <a16:creationId xmlns:a16="http://schemas.microsoft.com/office/drawing/2014/main" id="{00000000-0008-0000-0200-000044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629" name="Shape 3">
          <a:extLst>
            <a:ext uri="{FF2B5EF4-FFF2-40B4-BE49-F238E27FC236}">
              <a16:creationId xmlns:a16="http://schemas.microsoft.com/office/drawing/2014/main" id="{00000000-0008-0000-0200-000045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630" name="Shape 3">
          <a:extLst>
            <a:ext uri="{FF2B5EF4-FFF2-40B4-BE49-F238E27FC236}">
              <a16:creationId xmlns:a16="http://schemas.microsoft.com/office/drawing/2014/main" id="{00000000-0008-0000-0200-000046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631" name="Shape 3">
          <a:extLst>
            <a:ext uri="{FF2B5EF4-FFF2-40B4-BE49-F238E27FC236}">
              <a16:creationId xmlns:a16="http://schemas.microsoft.com/office/drawing/2014/main" id="{00000000-0008-0000-0200-000047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632" name="Shape 3">
          <a:extLst>
            <a:ext uri="{FF2B5EF4-FFF2-40B4-BE49-F238E27FC236}">
              <a16:creationId xmlns:a16="http://schemas.microsoft.com/office/drawing/2014/main" id="{00000000-0008-0000-0200-000048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633" name="Shape 3">
          <a:extLst>
            <a:ext uri="{FF2B5EF4-FFF2-40B4-BE49-F238E27FC236}">
              <a16:creationId xmlns:a16="http://schemas.microsoft.com/office/drawing/2014/main" id="{00000000-0008-0000-0200-000049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634" name="Shape 3">
          <a:extLst>
            <a:ext uri="{FF2B5EF4-FFF2-40B4-BE49-F238E27FC236}">
              <a16:creationId xmlns:a16="http://schemas.microsoft.com/office/drawing/2014/main" id="{00000000-0008-0000-0200-00004A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635" name="Shape 3">
          <a:extLst>
            <a:ext uri="{FF2B5EF4-FFF2-40B4-BE49-F238E27FC236}">
              <a16:creationId xmlns:a16="http://schemas.microsoft.com/office/drawing/2014/main" id="{00000000-0008-0000-0200-00004B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636" name="Shape 3">
          <a:extLst>
            <a:ext uri="{FF2B5EF4-FFF2-40B4-BE49-F238E27FC236}">
              <a16:creationId xmlns:a16="http://schemas.microsoft.com/office/drawing/2014/main" id="{00000000-0008-0000-0200-00004C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637" name="Shape 3">
          <a:extLst>
            <a:ext uri="{FF2B5EF4-FFF2-40B4-BE49-F238E27FC236}">
              <a16:creationId xmlns:a16="http://schemas.microsoft.com/office/drawing/2014/main" id="{00000000-0008-0000-0200-00004D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638" name="Shape 3">
          <a:extLst>
            <a:ext uri="{FF2B5EF4-FFF2-40B4-BE49-F238E27FC236}">
              <a16:creationId xmlns:a16="http://schemas.microsoft.com/office/drawing/2014/main" id="{00000000-0008-0000-0200-00004E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639" name="Shape 3">
          <a:extLst>
            <a:ext uri="{FF2B5EF4-FFF2-40B4-BE49-F238E27FC236}">
              <a16:creationId xmlns:a16="http://schemas.microsoft.com/office/drawing/2014/main" id="{00000000-0008-0000-0200-00004F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640" name="Shape 3">
          <a:extLst>
            <a:ext uri="{FF2B5EF4-FFF2-40B4-BE49-F238E27FC236}">
              <a16:creationId xmlns:a16="http://schemas.microsoft.com/office/drawing/2014/main" id="{00000000-0008-0000-0200-000050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641" name="Shape 3">
          <a:extLst>
            <a:ext uri="{FF2B5EF4-FFF2-40B4-BE49-F238E27FC236}">
              <a16:creationId xmlns:a16="http://schemas.microsoft.com/office/drawing/2014/main" id="{00000000-0008-0000-0200-000051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642" name="Shape 3">
          <a:extLst>
            <a:ext uri="{FF2B5EF4-FFF2-40B4-BE49-F238E27FC236}">
              <a16:creationId xmlns:a16="http://schemas.microsoft.com/office/drawing/2014/main" id="{00000000-0008-0000-0200-000052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643" name="Shape 3">
          <a:extLst>
            <a:ext uri="{FF2B5EF4-FFF2-40B4-BE49-F238E27FC236}">
              <a16:creationId xmlns:a16="http://schemas.microsoft.com/office/drawing/2014/main" id="{00000000-0008-0000-0200-000053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644" name="Shape 3">
          <a:extLst>
            <a:ext uri="{FF2B5EF4-FFF2-40B4-BE49-F238E27FC236}">
              <a16:creationId xmlns:a16="http://schemas.microsoft.com/office/drawing/2014/main" id="{00000000-0008-0000-0200-000054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645" name="Shape 3">
          <a:extLst>
            <a:ext uri="{FF2B5EF4-FFF2-40B4-BE49-F238E27FC236}">
              <a16:creationId xmlns:a16="http://schemas.microsoft.com/office/drawing/2014/main" id="{00000000-0008-0000-0200-000055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646" name="Shape 3">
          <a:extLst>
            <a:ext uri="{FF2B5EF4-FFF2-40B4-BE49-F238E27FC236}">
              <a16:creationId xmlns:a16="http://schemas.microsoft.com/office/drawing/2014/main" id="{00000000-0008-0000-0200-000056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647" name="Shape 3">
          <a:extLst>
            <a:ext uri="{FF2B5EF4-FFF2-40B4-BE49-F238E27FC236}">
              <a16:creationId xmlns:a16="http://schemas.microsoft.com/office/drawing/2014/main" id="{00000000-0008-0000-0200-000057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648" name="Shape 3">
          <a:extLst>
            <a:ext uri="{FF2B5EF4-FFF2-40B4-BE49-F238E27FC236}">
              <a16:creationId xmlns:a16="http://schemas.microsoft.com/office/drawing/2014/main" id="{00000000-0008-0000-0200-000058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649" name="Shape 3">
          <a:extLst>
            <a:ext uri="{FF2B5EF4-FFF2-40B4-BE49-F238E27FC236}">
              <a16:creationId xmlns:a16="http://schemas.microsoft.com/office/drawing/2014/main" id="{00000000-0008-0000-0200-000059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650" name="Shape 3">
          <a:extLst>
            <a:ext uri="{FF2B5EF4-FFF2-40B4-BE49-F238E27FC236}">
              <a16:creationId xmlns:a16="http://schemas.microsoft.com/office/drawing/2014/main" id="{00000000-0008-0000-0200-00005A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651" name="Shape 3">
          <a:extLst>
            <a:ext uri="{FF2B5EF4-FFF2-40B4-BE49-F238E27FC236}">
              <a16:creationId xmlns:a16="http://schemas.microsoft.com/office/drawing/2014/main" id="{00000000-0008-0000-0200-00005B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652" name="Shape 3">
          <a:extLst>
            <a:ext uri="{FF2B5EF4-FFF2-40B4-BE49-F238E27FC236}">
              <a16:creationId xmlns:a16="http://schemas.microsoft.com/office/drawing/2014/main" id="{00000000-0008-0000-0200-00005C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653" name="Shape 3">
          <a:extLst>
            <a:ext uri="{FF2B5EF4-FFF2-40B4-BE49-F238E27FC236}">
              <a16:creationId xmlns:a16="http://schemas.microsoft.com/office/drawing/2014/main" id="{00000000-0008-0000-0200-00005D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654" name="Shape 3">
          <a:extLst>
            <a:ext uri="{FF2B5EF4-FFF2-40B4-BE49-F238E27FC236}">
              <a16:creationId xmlns:a16="http://schemas.microsoft.com/office/drawing/2014/main" id="{00000000-0008-0000-0200-00005E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655" name="Shape 3">
          <a:extLst>
            <a:ext uri="{FF2B5EF4-FFF2-40B4-BE49-F238E27FC236}">
              <a16:creationId xmlns:a16="http://schemas.microsoft.com/office/drawing/2014/main" id="{00000000-0008-0000-0200-00005F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656" name="Shape 3">
          <a:extLst>
            <a:ext uri="{FF2B5EF4-FFF2-40B4-BE49-F238E27FC236}">
              <a16:creationId xmlns:a16="http://schemas.microsoft.com/office/drawing/2014/main" id="{00000000-0008-0000-0200-000060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657" name="Shape 3">
          <a:extLst>
            <a:ext uri="{FF2B5EF4-FFF2-40B4-BE49-F238E27FC236}">
              <a16:creationId xmlns:a16="http://schemas.microsoft.com/office/drawing/2014/main" id="{00000000-0008-0000-0200-000061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658" name="Shape 3">
          <a:extLst>
            <a:ext uri="{FF2B5EF4-FFF2-40B4-BE49-F238E27FC236}">
              <a16:creationId xmlns:a16="http://schemas.microsoft.com/office/drawing/2014/main" id="{00000000-0008-0000-0200-000062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659" name="Shape 3">
          <a:extLst>
            <a:ext uri="{FF2B5EF4-FFF2-40B4-BE49-F238E27FC236}">
              <a16:creationId xmlns:a16="http://schemas.microsoft.com/office/drawing/2014/main" id="{00000000-0008-0000-0200-000063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660" name="Shape 3">
          <a:extLst>
            <a:ext uri="{FF2B5EF4-FFF2-40B4-BE49-F238E27FC236}">
              <a16:creationId xmlns:a16="http://schemas.microsoft.com/office/drawing/2014/main" id="{00000000-0008-0000-0200-000064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661" name="Shape 3">
          <a:extLst>
            <a:ext uri="{FF2B5EF4-FFF2-40B4-BE49-F238E27FC236}">
              <a16:creationId xmlns:a16="http://schemas.microsoft.com/office/drawing/2014/main" id="{00000000-0008-0000-0200-000065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662" name="Shape 3">
          <a:extLst>
            <a:ext uri="{FF2B5EF4-FFF2-40B4-BE49-F238E27FC236}">
              <a16:creationId xmlns:a16="http://schemas.microsoft.com/office/drawing/2014/main" id="{00000000-0008-0000-0200-000066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663" name="Shape 3">
          <a:extLst>
            <a:ext uri="{FF2B5EF4-FFF2-40B4-BE49-F238E27FC236}">
              <a16:creationId xmlns:a16="http://schemas.microsoft.com/office/drawing/2014/main" id="{00000000-0008-0000-0200-000067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664" name="Shape 3">
          <a:extLst>
            <a:ext uri="{FF2B5EF4-FFF2-40B4-BE49-F238E27FC236}">
              <a16:creationId xmlns:a16="http://schemas.microsoft.com/office/drawing/2014/main" id="{00000000-0008-0000-0200-000068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665" name="Shape 3">
          <a:extLst>
            <a:ext uri="{FF2B5EF4-FFF2-40B4-BE49-F238E27FC236}">
              <a16:creationId xmlns:a16="http://schemas.microsoft.com/office/drawing/2014/main" id="{00000000-0008-0000-0200-000069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666" name="Shape 3">
          <a:extLst>
            <a:ext uri="{FF2B5EF4-FFF2-40B4-BE49-F238E27FC236}">
              <a16:creationId xmlns:a16="http://schemas.microsoft.com/office/drawing/2014/main" id="{00000000-0008-0000-0200-00006A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667" name="Shape 3">
          <a:extLst>
            <a:ext uri="{FF2B5EF4-FFF2-40B4-BE49-F238E27FC236}">
              <a16:creationId xmlns:a16="http://schemas.microsoft.com/office/drawing/2014/main" id="{00000000-0008-0000-0200-00006B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668" name="Shape 3">
          <a:extLst>
            <a:ext uri="{FF2B5EF4-FFF2-40B4-BE49-F238E27FC236}">
              <a16:creationId xmlns:a16="http://schemas.microsoft.com/office/drawing/2014/main" id="{00000000-0008-0000-0200-00006C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669" name="Shape 3">
          <a:extLst>
            <a:ext uri="{FF2B5EF4-FFF2-40B4-BE49-F238E27FC236}">
              <a16:creationId xmlns:a16="http://schemas.microsoft.com/office/drawing/2014/main" id="{00000000-0008-0000-0200-00006D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670" name="Shape 3">
          <a:extLst>
            <a:ext uri="{FF2B5EF4-FFF2-40B4-BE49-F238E27FC236}">
              <a16:creationId xmlns:a16="http://schemas.microsoft.com/office/drawing/2014/main" id="{00000000-0008-0000-0200-00006E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671" name="Shape 3">
          <a:extLst>
            <a:ext uri="{FF2B5EF4-FFF2-40B4-BE49-F238E27FC236}">
              <a16:creationId xmlns:a16="http://schemas.microsoft.com/office/drawing/2014/main" id="{00000000-0008-0000-0200-00006F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26</xdr:col>
      <xdr:colOff>-9525</xdr:colOff>
      <xdr:row>48</xdr:row>
      <xdr:rowOff>0</xdr:rowOff>
    </xdr:from>
    <xdr:ext cx="47625" cy="285750"/>
    <xdr:sp macro="" textlink="">
      <xdr:nvSpPr>
        <xdr:cNvPr id="2672" name="Shape 3">
          <a:extLst>
            <a:ext uri="{FF2B5EF4-FFF2-40B4-BE49-F238E27FC236}">
              <a16:creationId xmlns:a16="http://schemas.microsoft.com/office/drawing/2014/main" id="{00000000-0008-0000-0200-0000700A0000}"/>
            </a:ext>
          </a:extLst>
        </xdr:cNvPr>
        <xdr:cNvSpPr txBox="1"/>
      </xdr:nvSpPr>
      <xdr:spPr>
        <a:xfrm>
          <a:off x="60960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26</xdr:col>
      <xdr:colOff>-9525</xdr:colOff>
      <xdr:row>48</xdr:row>
      <xdr:rowOff>0</xdr:rowOff>
    </xdr:from>
    <xdr:ext cx="47625" cy="285750"/>
    <xdr:sp macro="" textlink="">
      <xdr:nvSpPr>
        <xdr:cNvPr id="2673" name="Shape 3">
          <a:extLst>
            <a:ext uri="{FF2B5EF4-FFF2-40B4-BE49-F238E27FC236}">
              <a16:creationId xmlns:a16="http://schemas.microsoft.com/office/drawing/2014/main" id="{00000000-0008-0000-0200-0000710A0000}"/>
            </a:ext>
          </a:extLst>
        </xdr:cNvPr>
        <xdr:cNvSpPr txBox="1"/>
      </xdr:nvSpPr>
      <xdr:spPr>
        <a:xfrm>
          <a:off x="60960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674" name="Shape 3">
          <a:extLst>
            <a:ext uri="{FF2B5EF4-FFF2-40B4-BE49-F238E27FC236}">
              <a16:creationId xmlns:a16="http://schemas.microsoft.com/office/drawing/2014/main" id="{00000000-0008-0000-0200-000072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675" name="Shape 3">
          <a:extLst>
            <a:ext uri="{FF2B5EF4-FFF2-40B4-BE49-F238E27FC236}">
              <a16:creationId xmlns:a16="http://schemas.microsoft.com/office/drawing/2014/main" id="{00000000-0008-0000-0200-000073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676" name="Shape 3">
          <a:extLst>
            <a:ext uri="{FF2B5EF4-FFF2-40B4-BE49-F238E27FC236}">
              <a16:creationId xmlns:a16="http://schemas.microsoft.com/office/drawing/2014/main" id="{00000000-0008-0000-0200-000074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677" name="Shape 3">
          <a:extLst>
            <a:ext uri="{FF2B5EF4-FFF2-40B4-BE49-F238E27FC236}">
              <a16:creationId xmlns:a16="http://schemas.microsoft.com/office/drawing/2014/main" id="{00000000-0008-0000-0200-000075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678" name="Shape 3">
          <a:extLst>
            <a:ext uri="{FF2B5EF4-FFF2-40B4-BE49-F238E27FC236}">
              <a16:creationId xmlns:a16="http://schemas.microsoft.com/office/drawing/2014/main" id="{00000000-0008-0000-0200-000076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679" name="Shape 3">
          <a:extLst>
            <a:ext uri="{FF2B5EF4-FFF2-40B4-BE49-F238E27FC236}">
              <a16:creationId xmlns:a16="http://schemas.microsoft.com/office/drawing/2014/main" id="{00000000-0008-0000-0200-000077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680" name="Shape 3">
          <a:extLst>
            <a:ext uri="{FF2B5EF4-FFF2-40B4-BE49-F238E27FC236}">
              <a16:creationId xmlns:a16="http://schemas.microsoft.com/office/drawing/2014/main" id="{00000000-0008-0000-0200-000078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681" name="Shape 3">
          <a:extLst>
            <a:ext uri="{FF2B5EF4-FFF2-40B4-BE49-F238E27FC236}">
              <a16:creationId xmlns:a16="http://schemas.microsoft.com/office/drawing/2014/main" id="{00000000-0008-0000-0200-000079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682" name="Shape 3">
          <a:extLst>
            <a:ext uri="{FF2B5EF4-FFF2-40B4-BE49-F238E27FC236}">
              <a16:creationId xmlns:a16="http://schemas.microsoft.com/office/drawing/2014/main" id="{00000000-0008-0000-0200-00007A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683" name="Shape 3">
          <a:extLst>
            <a:ext uri="{FF2B5EF4-FFF2-40B4-BE49-F238E27FC236}">
              <a16:creationId xmlns:a16="http://schemas.microsoft.com/office/drawing/2014/main" id="{00000000-0008-0000-0200-00007B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684" name="Shape 3">
          <a:extLst>
            <a:ext uri="{FF2B5EF4-FFF2-40B4-BE49-F238E27FC236}">
              <a16:creationId xmlns:a16="http://schemas.microsoft.com/office/drawing/2014/main" id="{00000000-0008-0000-0200-00007C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685" name="Shape 3">
          <a:extLst>
            <a:ext uri="{FF2B5EF4-FFF2-40B4-BE49-F238E27FC236}">
              <a16:creationId xmlns:a16="http://schemas.microsoft.com/office/drawing/2014/main" id="{00000000-0008-0000-0200-00007D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686" name="Shape 3">
          <a:extLst>
            <a:ext uri="{FF2B5EF4-FFF2-40B4-BE49-F238E27FC236}">
              <a16:creationId xmlns:a16="http://schemas.microsoft.com/office/drawing/2014/main" id="{00000000-0008-0000-0200-00007E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687" name="Shape 3">
          <a:extLst>
            <a:ext uri="{FF2B5EF4-FFF2-40B4-BE49-F238E27FC236}">
              <a16:creationId xmlns:a16="http://schemas.microsoft.com/office/drawing/2014/main" id="{00000000-0008-0000-0200-00007F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688" name="Shape 3">
          <a:extLst>
            <a:ext uri="{FF2B5EF4-FFF2-40B4-BE49-F238E27FC236}">
              <a16:creationId xmlns:a16="http://schemas.microsoft.com/office/drawing/2014/main" id="{00000000-0008-0000-0200-000080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689" name="Shape 3">
          <a:extLst>
            <a:ext uri="{FF2B5EF4-FFF2-40B4-BE49-F238E27FC236}">
              <a16:creationId xmlns:a16="http://schemas.microsoft.com/office/drawing/2014/main" id="{00000000-0008-0000-0200-000081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690" name="Shape 3">
          <a:extLst>
            <a:ext uri="{FF2B5EF4-FFF2-40B4-BE49-F238E27FC236}">
              <a16:creationId xmlns:a16="http://schemas.microsoft.com/office/drawing/2014/main" id="{00000000-0008-0000-0200-000082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691" name="Shape 3">
          <a:extLst>
            <a:ext uri="{FF2B5EF4-FFF2-40B4-BE49-F238E27FC236}">
              <a16:creationId xmlns:a16="http://schemas.microsoft.com/office/drawing/2014/main" id="{00000000-0008-0000-0200-000083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692" name="Shape 3">
          <a:extLst>
            <a:ext uri="{FF2B5EF4-FFF2-40B4-BE49-F238E27FC236}">
              <a16:creationId xmlns:a16="http://schemas.microsoft.com/office/drawing/2014/main" id="{00000000-0008-0000-0200-000084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693" name="Shape 3">
          <a:extLst>
            <a:ext uri="{FF2B5EF4-FFF2-40B4-BE49-F238E27FC236}">
              <a16:creationId xmlns:a16="http://schemas.microsoft.com/office/drawing/2014/main" id="{00000000-0008-0000-0200-000085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694" name="Shape 3">
          <a:extLst>
            <a:ext uri="{FF2B5EF4-FFF2-40B4-BE49-F238E27FC236}">
              <a16:creationId xmlns:a16="http://schemas.microsoft.com/office/drawing/2014/main" id="{00000000-0008-0000-0200-000086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695" name="Shape 3">
          <a:extLst>
            <a:ext uri="{FF2B5EF4-FFF2-40B4-BE49-F238E27FC236}">
              <a16:creationId xmlns:a16="http://schemas.microsoft.com/office/drawing/2014/main" id="{00000000-0008-0000-0200-000087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696" name="Shape 3">
          <a:extLst>
            <a:ext uri="{FF2B5EF4-FFF2-40B4-BE49-F238E27FC236}">
              <a16:creationId xmlns:a16="http://schemas.microsoft.com/office/drawing/2014/main" id="{00000000-0008-0000-0200-000088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697" name="Shape 3">
          <a:extLst>
            <a:ext uri="{FF2B5EF4-FFF2-40B4-BE49-F238E27FC236}">
              <a16:creationId xmlns:a16="http://schemas.microsoft.com/office/drawing/2014/main" id="{00000000-0008-0000-0200-000089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698" name="Shape 3">
          <a:extLst>
            <a:ext uri="{FF2B5EF4-FFF2-40B4-BE49-F238E27FC236}">
              <a16:creationId xmlns:a16="http://schemas.microsoft.com/office/drawing/2014/main" id="{00000000-0008-0000-0200-00008A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699" name="Shape 3">
          <a:extLst>
            <a:ext uri="{FF2B5EF4-FFF2-40B4-BE49-F238E27FC236}">
              <a16:creationId xmlns:a16="http://schemas.microsoft.com/office/drawing/2014/main" id="{00000000-0008-0000-0200-00008B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700" name="Shape 3">
          <a:extLst>
            <a:ext uri="{FF2B5EF4-FFF2-40B4-BE49-F238E27FC236}">
              <a16:creationId xmlns:a16="http://schemas.microsoft.com/office/drawing/2014/main" id="{00000000-0008-0000-0200-00008C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701" name="Shape 3">
          <a:extLst>
            <a:ext uri="{FF2B5EF4-FFF2-40B4-BE49-F238E27FC236}">
              <a16:creationId xmlns:a16="http://schemas.microsoft.com/office/drawing/2014/main" id="{00000000-0008-0000-0200-00008D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702" name="Shape 3">
          <a:extLst>
            <a:ext uri="{FF2B5EF4-FFF2-40B4-BE49-F238E27FC236}">
              <a16:creationId xmlns:a16="http://schemas.microsoft.com/office/drawing/2014/main" id="{00000000-0008-0000-0200-00008E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703" name="Shape 3">
          <a:extLst>
            <a:ext uri="{FF2B5EF4-FFF2-40B4-BE49-F238E27FC236}">
              <a16:creationId xmlns:a16="http://schemas.microsoft.com/office/drawing/2014/main" id="{00000000-0008-0000-0200-00008F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704" name="Shape 3">
          <a:extLst>
            <a:ext uri="{FF2B5EF4-FFF2-40B4-BE49-F238E27FC236}">
              <a16:creationId xmlns:a16="http://schemas.microsoft.com/office/drawing/2014/main" id="{00000000-0008-0000-0200-000090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705" name="Shape 3">
          <a:extLst>
            <a:ext uri="{FF2B5EF4-FFF2-40B4-BE49-F238E27FC236}">
              <a16:creationId xmlns:a16="http://schemas.microsoft.com/office/drawing/2014/main" id="{00000000-0008-0000-0200-000091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706" name="Shape 3">
          <a:extLst>
            <a:ext uri="{FF2B5EF4-FFF2-40B4-BE49-F238E27FC236}">
              <a16:creationId xmlns:a16="http://schemas.microsoft.com/office/drawing/2014/main" id="{00000000-0008-0000-0200-000092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707" name="Shape 3">
          <a:extLst>
            <a:ext uri="{FF2B5EF4-FFF2-40B4-BE49-F238E27FC236}">
              <a16:creationId xmlns:a16="http://schemas.microsoft.com/office/drawing/2014/main" id="{00000000-0008-0000-0200-000093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708" name="Shape 3">
          <a:extLst>
            <a:ext uri="{FF2B5EF4-FFF2-40B4-BE49-F238E27FC236}">
              <a16:creationId xmlns:a16="http://schemas.microsoft.com/office/drawing/2014/main" id="{00000000-0008-0000-0200-000094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709" name="Shape 3">
          <a:extLst>
            <a:ext uri="{FF2B5EF4-FFF2-40B4-BE49-F238E27FC236}">
              <a16:creationId xmlns:a16="http://schemas.microsoft.com/office/drawing/2014/main" id="{00000000-0008-0000-0200-000095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710" name="Shape 3">
          <a:extLst>
            <a:ext uri="{FF2B5EF4-FFF2-40B4-BE49-F238E27FC236}">
              <a16:creationId xmlns:a16="http://schemas.microsoft.com/office/drawing/2014/main" id="{00000000-0008-0000-0200-000096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711" name="Shape 3">
          <a:extLst>
            <a:ext uri="{FF2B5EF4-FFF2-40B4-BE49-F238E27FC236}">
              <a16:creationId xmlns:a16="http://schemas.microsoft.com/office/drawing/2014/main" id="{00000000-0008-0000-0200-000097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712" name="Shape 3">
          <a:extLst>
            <a:ext uri="{FF2B5EF4-FFF2-40B4-BE49-F238E27FC236}">
              <a16:creationId xmlns:a16="http://schemas.microsoft.com/office/drawing/2014/main" id="{00000000-0008-0000-0200-000098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713" name="Shape 3">
          <a:extLst>
            <a:ext uri="{FF2B5EF4-FFF2-40B4-BE49-F238E27FC236}">
              <a16:creationId xmlns:a16="http://schemas.microsoft.com/office/drawing/2014/main" id="{00000000-0008-0000-0200-000099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714" name="Shape 3">
          <a:extLst>
            <a:ext uri="{FF2B5EF4-FFF2-40B4-BE49-F238E27FC236}">
              <a16:creationId xmlns:a16="http://schemas.microsoft.com/office/drawing/2014/main" id="{00000000-0008-0000-0200-00009A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715" name="Shape 3">
          <a:extLst>
            <a:ext uri="{FF2B5EF4-FFF2-40B4-BE49-F238E27FC236}">
              <a16:creationId xmlns:a16="http://schemas.microsoft.com/office/drawing/2014/main" id="{00000000-0008-0000-0200-00009B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716" name="Shape 3">
          <a:extLst>
            <a:ext uri="{FF2B5EF4-FFF2-40B4-BE49-F238E27FC236}">
              <a16:creationId xmlns:a16="http://schemas.microsoft.com/office/drawing/2014/main" id="{00000000-0008-0000-0200-00009C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717" name="Shape 3">
          <a:extLst>
            <a:ext uri="{FF2B5EF4-FFF2-40B4-BE49-F238E27FC236}">
              <a16:creationId xmlns:a16="http://schemas.microsoft.com/office/drawing/2014/main" id="{00000000-0008-0000-0200-00009D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718" name="Shape 3">
          <a:extLst>
            <a:ext uri="{FF2B5EF4-FFF2-40B4-BE49-F238E27FC236}">
              <a16:creationId xmlns:a16="http://schemas.microsoft.com/office/drawing/2014/main" id="{00000000-0008-0000-0200-00009E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719" name="Shape 3">
          <a:extLst>
            <a:ext uri="{FF2B5EF4-FFF2-40B4-BE49-F238E27FC236}">
              <a16:creationId xmlns:a16="http://schemas.microsoft.com/office/drawing/2014/main" id="{00000000-0008-0000-0200-00009F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720" name="Shape 3">
          <a:extLst>
            <a:ext uri="{FF2B5EF4-FFF2-40B4-BE49-F238E27FC236}">
              <a16:creationId xmlns:a16="http://schemas.microsoft.com/office/drawing/2014/main" id="{00000000-0008-0000-0200-0000A0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721" name="Shape 3">
          <a:extLst>
            <a:ext uri="{FF2B5EF4-FFF2-40B4-BE49-F238E27FC236}">
              <a16:creationId xmlns:a16="http://schemas.microsoft.com/office/drawing/2014/main" id="{00000000-0008-0000-0200-0000A1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722" name="Shape 3">
          <a:extLst>
            <a:ext uri="{FF2B5EF4-FFF2-40B4-BE49-F238E27FC236}">
              <a16:creationId xmlns:a16="http://schemas.microsoft.com/office/drawing/2014/main" id="{00000000-0008-0000-0200-0000A2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723" name="Shape 3">
          <a:extLst>
            <a:ext uri="{FF2B5EF4-FFF2-40B4-BE49-F238E27FC236}">
              <a16:creationId xmlns:a16="http://schemas.microsoft.com/office/drawing/2014/main" id="{00000000-0008-0000-0200-0000A3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724" name="Shape 3">
          <a:extLst>
            <a:ext uri="{FF2B5EF4-FFF2-40B4-BE49-F238E27FC236}">
              <a16:creationId xmlns:a16="http://schemas.microsoft.com/office/drawing/2014/main" id="{00000000-0008-0000-0200-0000A4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725" name="Shape 3">
          <a:extLst>
            <a:ext uri="{FF2B5EF4-FFF2-40B4-BE49-F238E27FC236}">
              <a16:creationId xmlns:a16="http://schemas.microsoft.com/office/drawing/2014/main" id="{00000000-0008-0000-0200-0000A5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726" name="Shape 3">
          <a:extLst>
            <a:ext uri="{FF2B5EF4-FFF2-40B4-BE49-F238E27FC236}">
              <a16:creationId xmlns:a16="http://schemas.microsoft.com/office/drawing/2014/main" id="{00000000-0008-0000-0200-0000A6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727" name="Shape 3">
          <a:extLst>
            <a:ext uri="{FF2B5EF4-FFF2-40B4-BE49-F238E27FC236}">
              <a16:creationId xmlns:a16="http://schemas.microsoft.com/office/drawing/2014/main" id="{00000000-0008-0000-0200-0000A7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728" name="Shape 3">
          <a:extLst>
            <a:ext uri="{FF2B5EF4-FFF2-40B4-BE49-F238E27FC236}">
              <a16:creationId xmlns:a16="http://schemas.microsoft.com/office/drawing/2014/main" id="{00000000-0008-0000-0200-0000A8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729" name="Shape 3">
          <a:extLst>
            <a:ext uri="{FF2B5EF4-FFF2-40B4-BE49-F238E27FC236}">
              <a16:creationId xmlns:a16="http://schemas.microsoft.com/office/drawing/2014/main" id="{00000000-0008-0000-0200-0000A9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730" name="Shape 3">
          <a:extLst>
            <a:ext uri="{FF2B5EF4-FFF2-40B4-BE49-F238E27FC236}">
              <a16:creationId xmlns:a16="http://schemas.microsoft.com/office/drawing/2014/main" id="{00000000-0008-0000-0200-0000AA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731" name="Shape 3">
          <a:extLst>
            <a:ext uri="{FF2B5EF4-FFF2-40B4-BE49-F238E27FC236}">
              <a16:creationId xmlns:a16="http://schemas.microsoft.com/office/drawing/2014/main" id="{00000000-0008-0000-0200-0000AB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732" name="Shape 3">
          <a:extLst>
            <a:ext uri="{FF2B5EF4-FFF2-40B4-BE49-F238E27FC236}">
              <a16:creationId xmlns:a16="http://schemas.microsoft.com/office/drawing/2014/main" id="{00000000-0008-0000-0200-0000AC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733" name="Shape 3">
          <a:extLst>
            <a:ext uri="{FF2B5EF4-FFF2-40B4-BE49-F238E27FC236}">
              <a16:creationId xmlns:a16="http://schemas.microsoft.com/office/drawing/2014/main" id="{00000000-0008-0000-0200-0000AD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734" name="Shape 3">
          <a:extLst>
            <a:ext uri="{FF2B5EF4-FFF2-40B4-BE49-F238E27FC236}">
              <a16:creationId xmlns:a16="http://schemas.microsoft.com/office/drawing/2014/main" id="{00000000-0008-0000-0200-0000AE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735" name="Shape 3">
          <a:extLst>
            <a:ext uri="{FF2B5EF4-FFF2-40B4-BE49-F238E27FC236}">
              <a16:creationId xmlns:a16="http://schemas.microsoft.com/office/drawing/2014/main" id="{00000000-0008-0000-0200-0000AF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736" name="Shape 3">
          <a:extLst>
            <a:ext uri="{FF2B5EF4-FFF2-40B4-BE49-F238E27FC236}">
              <a16:creationId xmlns:a16="http://schemas.microsoft.com/office/drawing/2014/main" id="{00000000-0008-0000-0200-0000B0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737" name="Shape 3">
          <a:extLst>
            <a:ext uri="{FF2B5EF4-FFF2-40B4-BE49-F238E27FC236}">
              <a16:creationId xmlns:a16="http://schemas.microsoft.com/office/drawing/2014/main" id="{00000000-0008-0000-0200-0000B1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738" name="Shape 3">
          <a:extLst>
            <a:ext uri="{FF2B5EF4-FFF2-40B4-BE49-F238E27FC236}">
              <a16:creationId xmlns:a16="http://schemas.microsoft.com/office/drawing/2014/main" id="{00000000-0008-0000-0200-0000B2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739" name="Shape 3">
          <a:extLst>
            <a:ext uri="{FF2B5EF4-FFF2-40B4-BE49-F238E27FC236}">
              <a16:creationId xmlns:a16="http://schemas.microsoft.com/office/drawing/2014/main" id="{00000000-0008-0000-0200-0000B3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740" name="Shape 3">
          <a:extLst>
            <a:ext uri="{FF2B5EF4-FFF2-40B4-BE49-F238E27FC236}">
              <a16:creationId xmlns:a16="http://schemas.microsoft.com/office/drawing/2014/main" id="{00000000-0008-0000-0200-0000B4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741" name="Shape 3">
          <a:extLst>
            <a:ext uri="{FF2B5EF4-FFF2-40B4-BE49-F238E27FC236}">
              <a16:creationId xmlns:a16="http://schemas.microsoft.com/office/drawing/2014/main" id="{00000000-0008-0000-0200-0000B5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742" name="Shape 3">
          <a:extLst>
            <a:ext uri="{FF2B5EF4-FFF2-40B4-BE49-F238E27FC236}">
              <a16:creationId xmlns:a16="http://schemas.microsoft.com/office/drawing/2014/main" id="{00000000-0008-0000-0200-0000B6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743" name="Shape 3">
          <a:extLst>
            <a:ext uri="{FF2B5EF4-FFF2-40B4-BE49-F238E27FC236}">
              <a16:creationId xmlns:a16="http://schemas.microsoft.com/office/drawing/2014/main" id="{00000000-0008-0000-0200-0000B7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744" name="Shape 3">
          <a:extLst>
            <a:ext uri="{FF2B5EF4-FFF2-40B4-BE49-F238E27FC236}">
              <a16:creationId xmlns:a16="http://schemas.microsoft.com/office/drawing/2014/main" id="{00000000-0008-0000-0200-0000B8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745" name="Shape 3">
          <a:extLst>
            <a:ext uri="{FF2B5EF4-FFF2-40B4-BE49-F238E27FC236}">
              <a16:creationId xmlns:a16="http://schemas.microsoft.com/office/drawing/2014/main" id="{00000000-0008-0000-0200-0000B9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746" name="Shape 3">
          <a:extLst>
            <a:ext uri="{FF2B5EF4-FFF2-40B4-BE49-F238E27FC236}">
              <a16:creationId xmlns:a16="http://schemas.microsoft.com/office/drawing/2014/main" id="{00000000-0008-0000-0200-0000BA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747" name="Shape 3">
          <a:extLst>
            <a:ext uri="{FF2B5EF4-FFF2-40B4-BE49-F238E27FC236}">
              <a16:creationId xmlns:a16="http://schemas.microsoft.com/office/drawing/2014/main" id="{00000000-0008-0000-0200-0000BB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748" name="Shape 3">
          <a:extLst>
            <a:ext uri="{FF2B5EF4-FFF2-40B4-BE49-F238E27FC236}">
              <a16:creationId xmlns:a16="http://schemas.microsoft.com/office/drawing/2014/main" id="{00000000-0008-0000-0200-0000BC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749" name="Shape 3">
          <a:extLst>
            <a:ext uri="{FF2B5EF4-FFF2-40B4-BE49-F238E27FC236}">
              <a16:creationId xmlns:a16="http://schemas.microsoft.com/office/drawing/2014/main" id="{00000000-0008-0000-0200-0000BD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750" name="Shape 3">
          <a:extLst>
            <a:ext uri="{FF2B5EF4-FFF2-40B4-BE49-F238E27FC236}">
              <a16:creationId xmlns:a16="http://schemas.microsoft.com/office/drawing/2014/main" id="{00000000-0008-0000-0200-0000BE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751" name="Shape 3">
          <a:extLst>
            <a:ext uri="{FF2B5EF4-FFF2-40B4-BE49-F238E27FC236}">
              <a16:creationId xmlns:a16="http://schemas.microsoft.com/office/drawing/2014/main" id="{00000000-0008-0000-0200-0000BF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752" name="Shape 3">
          <a:extLst>
            <a:ext uri="{FF2B5EF4-FFF2-40B4-BE49-F238E27FC236}">
              <a16:creationId xmlns:a16="http://schemas.microsoft.com/office/drawing/2014/main" id="{00000000-0008-0000-0200-0000C0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753" name="Shape 3">
          <a:extLst>
            <a:ext uri="{FF2B5EF4-FFF2-40B4-BE49-F238E27FC236}">
              <a16:creationId xmlns:a16="http://schemas.microsoft.com/office/drawing/2014/main" id="{00000000-0008-0000-0200-0000C1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754" name="Shape 3">
          <a:extLst>
            <a:ext uri="{FF2B5EF4-FFF2-40B4-BE49-F238E27FC236}">
              <a16:creationId xmlns:a16="http://schemas.microsoft.com/office/drawing/2014/main" id="{00000000-0008-0000-0200-0000C2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755" name="Shape 3">
          <a:extLst>
            <a:ext uri="{FF2B5EF4-FFF2-40B4-BE49-F238E27FC236}">
              <a16:creationId xmlns:a16="http://schemas.microsoft.com/office/drawing/2014/main" id="{00000000-0008-0000-0200-0000C3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756" name="Shape 3">
          <a:extLst>
            <a:ext uri="{FF2B5EF4-FFF2-40B4-BE49-F238E27FC236}">
              <a16:creationId xmlns:a16="http://schemas.microsoft.com/office/drawing/2014/main" id="{00000000-0008-0000-0200-0000C4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757" name="Shape 3">
          <a:extLst>
            <a:ext uri="{FF2B5EF4-FFF2-40B4-BE49-F238E27FC236}">
              <a16:creationId xmlns:a16="http://schemas.microsoft.com/office/drawing/2014/main" id="{00000000-0008-0000-0200-0000C5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758" name="Shape 3">
          <a:extLst>
            <a:ext uri="{FF2B5EF4-FFF2-40B4-BE49-F238E27FC236}">
              <a16:creationId xmlns:a16="http://schemas.microsoft.com/office/drawing/2014/main" id="{00000000-0008-0000-0200-0000C6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48</xdr:row>
      <xdr:rowOff>0</xdr:rowOff>
    </xdr:from>
    <xdr:ext cx="47625" cy="285750"/>
    <xdr:sp macro="" textlink="">
      <xdr:nvSpPr>
        <xdr:cNvPr id="2759" name="Shape 3">
          <a:extLst>
            <a:ext uri="{FF2B5EF4-FFF2-40B4-BE49-F238E27FC236}">
              <a16:creationId xmlns:a16="http://schemas.microsoft.com/office/drawing/2014/main" id="{00000000-0008-0000-0200-0000C70A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26</xdr:col>
      <xdr:colOff>-9525</xdr:colOff>
      <xdr:row>48</xdr:row>
      <xdr:rowOff>0</xdr:rowOff>
    </xdr:from>
    <xdr:ext cx="47625" cy="285750"/>
    <xdr:sp macro="" textlink="">
      <xdr:nvSpPr>
        <xdr:cNvPr id="2760" name="Shape 3">
          <a:extLst>
            <a:ext uri="{FF2B5EF4-FFF2-40B4-BE49-F238E27FC236}">
              <a16:creationId xmlns:a16="http://schemas.microsoft.com/office/drawing/2014/main" id="{00000000-0008-0000-0200-0000C80A0000}"/>
            </a:ext>
          </a:extLst>
        </xdr:cNvPr>
        <xdr:cNvSpPr txBox="1"/>
      </xdr:nvSpPr>
      <xdr:spPr>
        <a:xfrm>
          <a:off x="60960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26</xdr:col>
      <xdr:colOff>-9525</xdr:colOff>
      <xdr:row>48</xdr:row>
      <xdr:rowOff>0</xdr:rowOff>
    </xdr:from>
    <xdr:ext cx="47625" cy="285750"/>
    <xdr:sp macro="" textlink="">
      <xdr:nvSpPr>
        <xdr:cNvPr id="2761" name="Shape 3">
          <a:extLst>
            <a:ext uri="{FF2B5EF4-FFF2-40B4-BE49-F238E27FC236}">
              <a16:creationId xmlns:a16="http://schemas.microsoft.com/office/drawing/2014/main" id="{00000000-0008-0000-0200-0000C90A0000}"/>
            </a:ext>
          </a:extLst>
        </xdr:cNvPr>
        <xdr:cNvSpPr txBox="1"/>
      </xdr:nvSpPr>
      <xdr:spPr>
        <a:xfrm>
          <a:off x="60960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47</xdr:row>
      <xdr:rowOff>0</xdr:rowOff>
    </xdr:from>
    <xdr:ext cx="47625" cy="285750"/>
    <xdr:sp macro="" textlink="">
      <xdr:nvSpPr>
        <xdr:cNvPr id="2762" name="Shape 3">
          <a:extLst>
            <a:ext uri="{FF2B5EF4-FFF2-40B4-BE49-F238E27FC236}">
              <a16:creationId xmlns:a16="http://schemas.microsoft.com/office/drawing/2014/main" id="{00000000-0008-0000-0200-0000CA0A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47</xdr:row>
      <xdr:rowOff>0</xdr:rowOff>
    </xdr:from>
    <xdr:ext cx="47625" cy="285750"/>
    <xdr:sp macro="" textlink="">
      <xdr:nvSpPr>
        <xdr:cNvPr id="2763" name="Shape 3">
          <a:extLst>
            <a:ext uri="{FF2B5EF4-FFF2-40B4-BE49-F238E27FC236}">
              <a16:creationId xmlns:a16="http://schemas.microsoft.com/office/drawing/2014/main" id="{00000000-0008-0000-0200-0000CB0A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47</xdr:row>
      <xdr:rowOff>0</xdr:rowOff>
    </xdr:from>
    <xdr:ext cx="47625" cy="285750"/>
    <xdr:sp macro="" textlink="">
      <xdr:nvSpPr>
        <xdr:cNvPr id="2764" name="Shape 3">
          <a:extLst>
            <a:ext uri="{FF2B5EF4-FFF2-40B4-BE49-F238E27FC236}">
              <a16:creationId xmlns:a16="http://schemas.microsoft.com/office/drawing/2014/main" id="{00000000-0008-0000-0200-0000CC0A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47</xdr:row>
      <xdr:rowOff>0</xdr:rowOff>
    </xdr:from>
    <xdr:ext cx="47625" cy="285750"/>
    <xdr:sp macro="" textlink="">
      <xdr:nvSpPr>
        <xdr:cNvPr id="2765" name="Shape 3">
          <a:extLst>
            <a:ext uri="{FF2B5EF4-FFF2-40B4-BE49-F238E27FC236}">
              <a16:creationId xmlns:a16="http://schemas.microsoft.com/office/drawing/2014/main" id="{00000000-0008-0000-0200-0000CD0A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47</xdr:row>
      <xdr:rowOff>0</xdr:rowOff>
    </xdr:from>
    <xdr:ext cx="47625" cy="285750"/>
    <xdr:sp macro="" textlink="">
      <xdr:nvSpPr>
        <xdr:cNvPr id="2766" name="Shape 3">
          <a:extLst>
            <a:ext uri="{FF2B5EF4-FFF2-40B4-BE49-F238E27FC236}">
              <a16:creationId xmlns:a16="http://schemas.microsoft.com/office/drawing/2014/main" id="{00000000-0008-0000-0200-0000CE0A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47</xdr:row>
      <xdr:rowOff>0</xdr:rowOff>
    </xdr:from>
    <xdr:ext cx="47625" cy="285750"/>
    <xdr:sp macro="" textlink="">
      <xdr:nvSpPr>
        <xdr:cNvPr id="2767" name="Shape 3">
          <a:extLst>
            <a:ext uri="{FF2B5EF4-FFF2-40B4-BE49-F238E27FC236}">
              <a16:creationId xmlns:a16="http://schemas.microsoft.com/office/drawing/2014/main" id="{00000000-0008-0000-0200-0000CF0A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47</xdr:row>
      <xdr:rowOff>0</xdr:rowOff>
    </xdr:from>
    <xdr:ext cx="47625" cy="285750"/>
    <xdr:sp macro="" textlink="">
      <xdr:nvSpPr>
        <xdr:cNvPr id="2768" name="Shape 3">
          <a:extLst>
            <a:ext uri="{FF2B5EF4-FFF2-40B4-BE49-F238E27FC236}">
              <a16:creationId xmlns:a16="http://schemas.microsoft.com/office/drawing/2014/main" id="{00000000-0008-0000-0200-0000D00A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47</xdr:row>
      <xdr:rowOff>0</xdr:rowOff>
    </xdr:from>
    <xdr:ext cx="47625" cy="285750"/>
    <xdr:sp macro="" textlink="">
      <xdr:nvSpPr>
        <xdr:cNvPr id="2769" name="Shape 3">
          <a:extLst>
            <a:ext uri="{FF2B5EF4-FFF2-40B4-BE49-F238E27FC236}">
              <a16:creationId xmlns:a16="http://schemas.microsoft.com/office/drawing/2014/main" id="{00000000-0008-0000-0200-0000D10A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47</xdr:row>
      <xdr:rowOff>0</xdr:rowOff>
    </xdr:from>
    <xdr:ext cx="47625" cy="285750"/>
    <xdr:sp macro="" textlink="">
      <xdr:nvSpPr>
        <xdr:cNvPr id="2770" name="Shape 3">
          <a:extLst>
            <a:ext uri="{FF2B5EF4-FFF2-40B4-BE49-F238E27FC236}">
              <a16:creationId xmlns:a16="http://schemas.microsoft.com/office/drawing/2014/main" id="{00000000-0008-0000-0200-0000D20A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47</xdr:row>
      <xdr:rowOff>0</xdr:rowOff>
    </xdr:from>
    <xdr:ext cx="47625" cy="285750"/>
    <xdr:sp macro="" textlink="">
      <xdr:nvSpPr>
        <xdr:cNvPr id="2771" name="Shape 3">
          <a:extLst>
            <a:ext uri="{FF2B5EF4-FFF2-40B4-BE49-F238E27FC236}">
              <a16:creationId xmlns:a16="http://schemas.microsoft.com/office/drawing/2014/main" id="{00000000-0008-0000-0200-0000D30A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47</xdr:row>
      <xdr:rowOff>0</xdr:rowOff>
    </xdr:from>
    <xdr:ext cx="47625" cy="285750"/>
    <xdr:sp macro="" textlink="">
      <xdr:nvSpPr>
        <xdr:cNvPr id="2772" name="Shape 3">
          <a:extLst>
            <a:ext uri="{FF2B5EF4-FFF2-40B4-BE49-F238E27FC236}">
              <a16:creationId xmlns:a16="http://schemas.microsoft.com/office/drawing/2014/main" id="{00000000-0008-0000-0200-0000D40A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47</xdr:row>
      <xdr:rowOff>0</xdr:rowOff>
    </xdr:from>
    <xdr:ext cx="47625" cy="285750"/>
    <xdr:sp macro="" textlink="">
      <xdr:nvSpPr>
        <xdr:cNvPr id="2773" name="Shape 3">
          <a:extLst>
            <a:ext uri="{FF2B5EF4-FFF2-40B4-BE49-F238E27FC236}">
              <a16:creationId xmlns:a16="http://schemas.microsoft.com/office/drawing/2014/main" id="{00000000-0008-0000-0200-0000D50A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47</xdr:row>
      <xdr:rowOff>0</xdr:rowOff>
    </xdr:from>
    <xdr:ext cx="47625" cy="285750"/>
    <xdr:sp macro="" textlink="">
      <xdr:nvSpPr>
        <xdr:cNvPr id="2774" name="Shape 3">
          <a:extLst>
            <a:ext uri="{FF2B5EF4-FFF2-40B4-BE49-F238E27FC236}">
              <a16:creationId xmlns:a16="http://schemas.microsoft.com/office/drawing/2014/main" id="{00000000-0008-0000-0200-0000D60A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47</xdr:row>
      <xdr:rowOff>0</xdr:rowOff>
    </xdr:from>
    <xdr:ext cx="47625" cy="285750"/>
    <xdr:sp macro="" textlink="">
      <xdr:nvSpPr>
        <xdr:cNvPr id="2775" name="Shape 3">
          <a:extLst>
            <a:ext uri="{FF2B5EF4-FFF2-40B4-BE49-F238E27FC236}">
              <a16:creationId xmlns:a16="http://schemas.microsoft.com/office/drawing/2014/main" id="{00000000-0008-0000-0200-0000D70A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47</xdr:row>
      <xdr:rowOff>0</xdr:rowOff>
    </xdr:from>
    <xdr:ext cx="47625" cy="285750"/>
    <xdr:sp macro="" textlink="">
      <xdr:nvSpPr>
        <xdr:cNvPr id="2776" name="Shape 3">
          <a:extLst>
            <a:ext uri="{FF2B5EF4-FFF2-40B4-BE49-F238E27FC236}">
              <a16:creationId xmlns:a16="http://schemas.microsoft.com/office/drawing/2014/main" id="{00000000-0008-0000-0200-0000D80A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47</xdr:row>
      <xdr:rowOff>0</xdr:rowOff>
    </xdr:from>
    <xdr:ext cx="47625" cy="285750"/>
    <xdr:sp macro="" textlink="">
      <xdr:nvSpPr>
        <xdr:cNvPr id="2777" name="Shape 3">
          <a:extLst>
            <a:ext uri="{FF2B5EF4-FFF2-40B4-BE49-F238E27FC236}">
              <a16:creationId xmlns:a16="http://schemas.microsoft.com/office/drawing/2014/main" id="{00000000-0008-0000-0200-0000D90A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47</xdr:row>
      <xdr:rowOff>0</xdr:rowOff>
    </xdr:from>
    <xdr:ext cx="47625" cy="285750"/>
    <xdr:sp macro="" textlink="">
      <xdr:nvSpPr>
        <xdr:cNvPr id="2778" name="Shape 3">
          <a:extLst>
            <a:ext uri="{FF2B5EF4-FFF2-40B4-BE49-F238E27FC236}">
              <a16:creationId xmlns:a16="http://schemas.microsoft.com/office/drawing/2014/main" id="{00000000-0008-0000-0200-0000DA0A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47</xdr:row>
      <xdr:rowOff>0</xdr:rowOff>
    </xdr:from>
    <xdr:ext cx="47625" cy="285750"/>
    <xdr:sp macro="" textlink="">
      <xdr:nvSpPr>
        <xdr:cNvPr id="2779" name="Shape 3">
          <a:extLst>
            <a:ext uri="{FF2B5EF4-FFF2-40B4-BE49-F238E27FC236}">
              <a16:creationId xmlns:a16="http://schemas.microsoft.com/office/drawing/2014/main" id="{00000000-0008-0000-0200-0000DB0A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47</xdr:row>
      <xdr:rowOff>0</xdr:rowOff>
    </xdr:from>
    <xdr:ext cx="47625" cy="285750"/>
    <xdr:sp macro="" textlink="">
      <xdr:nvSpPr>
        <xdr:cNvPr id="2780" name="Shape 3">
          <a:extLst>
            <a:ext uri="{FF2B5EF4-FFF2-40B4-BE49-F238E27FC236}">
              <a16:creationId xmlns:a16="http://schemas.microsoft.com/office/drawing/2014/main" id="{00000000-0008-0000-0200-0000DC0A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47</xdr:row>
      <xdr:rowOff>0</xdr:rowOff>
    </xdr:from>
    <xdr:ext cx="47625" cy="285750"/>
    <xdr:sp macro="" textlink="">
      <xdr:nvSpPr>
        <xdr:cNvPr id="2781" name="Shape 3">
          <a:extLst>
            <a:ext uri="{FF2B5EF4-FFF2-40B4-BE49-F238E27FC236}">
              <a16:creationId xmlns:a16="http://schemas.microsoft.com/office/drawing/2014/main" id="{00000000-0008-0000-0200-0000DD0A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47</xdr:row>
      <xdr:rowOff>0</xdr:rowOff>
    </xdr:from>
    <xdr:ext cx="47625" cy="285750"/>
    <xdr:sp macro="" textlink="">
      <xdr:nvSpPr>
        <xdr:cNvPr id="2782" name="Shape 3">
          <a:extLst>
            <a:ext uri="{FF2B5EF4-FFF2-40B4-BE49-F238E27FC236}">
              <a16:creationId xmlns:a16="http://schemas.microsoft.com/office/drawing/2014/main" id="{00000000-0008-0000-0200-0000DE0A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47</xdr:row>
      <xdr:rowOff>0</xdr:rowOff>
    </xdr:from>
    <xdr:ext cx="47625" cy="285750"/>
    <xdr:sp macro="" textlink="">
      <xdr:nvSpPr>
        <xdr:cNvPr id="2783" name="Shape 3">
          <a:extLst>
            <a:ext uri="{FF2B5EF4-FFF2-40B4-BE49-F238E27FC236}">
              <a16:creationId xmlns:a16="http://schemas.microsoft.com/office/drawing/2014/main" id="{00000000-0008-0000-0200-0000DF0A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47</xdr:row>
      <xdr:rowOff>0</xdr:rowOff>
    </xdr:from>
    <xdr:ext cx="47625" cy="285750"/>
    <xdr:sp macro="" textlink="">
      <xdr:nvSpPr>
        <xdr:cNvPr id="2784" name="Shape 3">
          <a:extLst>
            <a:ext uri="{FF2B5EF4-FFF2-40B4-BE49-F238E27FC236}">
              <a16:creationId xmlns:a16="http://schemas.microsoft.com/office/drawing/2014/main" id="{00000000-0008-0000-0200-0000E00A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47</xdr:row>
      <xdr:rowOff>0</xdr:rowOff>
    </xdr:from>
    <xdr:ext cx="47625" cy="285750"/>
    <xdr:sp macro="" textlink="">
      <xdr:nvSpPr>
        <xdr:cNvPr id="2785" name="Shape 3">
          <a:extLst>
            <a:ext uri="{FF2B5EF4-FFF2-40B4-BE49-F238E27FC236}">
              <a16:creationId xmlns:a16="http://schemas.microsoft.com/office/drawing/2014/main" id="{00000000-0008-0000-0200-0000E10A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47</xdr:row>
      <xdr:rowOff>0</xdr:rowOff>
    </xdr:from>
    <xdr:ext cx="47625" cy="285750"/>
    <xdr:sp macro="" textlink="">
      <xdr:nvSpPr>
        <xdr:cNvPr id="2786" name="Shape 3">
          <a:extLst>
            <a:ext uri="{FF2B5EF4-FFF2-40B4-BE49-F238E27FC236}">
              <a16:creationId xmlns:a16="http://schemas.microsoft.com/office/drawing/2014/main" id="{00000000-0008-0000-0200-0000E20A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47</xdr:row>
      <xdr:rowOff>0</xdr:rowOff>
    </xdr:from>
    <xdr:ext cx="47625" cy="285750"/>
    <xdr:sp macro="" textlink="">
      <xdr:nvSpPr>
        <xdr:cNvPr id="2787" name="Shape 3">
          <a:extLst>
            <a:ext uri="{FF2B5EF4-FFF2-40B4-BE49-F238E27FC236}">
              <a16:creationId xmlns:a16="http://schemas.microsoft.com/office/drawing/2014/main" id="{00000000-0008-0000-0200-0000E30A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47</xdr:row>
      <xdr:rowOff>0</xdr:rowOff>
    </xdr:from>
    <xdr:ext cx="47625" cy="285750"/>
    <xdr:sp macro="" textlink="">
      <xdr:nvSpPr>
        <xdr:cNvPr id="2788" name="Shape 3">
          <a:extLst>
            <a:ext uri="{FF2B5EF4-FFF2-40B4-BE49-F238E27FC236}">
              <a16:creationId xmlns:a16="http://schemas.microsoft.com/office/drawing/2014/main" id="{00000000-0008-0000-0200-0000E40A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47</xdr:row>
      <xdr:rowOff>0</xdr:rowOff>
    </xdr:from>
    <xdr:ext cx="47625" cy="285750"/>
    <xdr:sp macro="" textlink="">
      <xdr:nvSpPr>
        <xdr:cNvPr id="2789" name="Shape 3">
          <a:extLst>
            <a:ext uri="{FF2B5EF4-FFF2-40B4-BE49-F238E27FC236}">
              <a16:creationId xmlns:a16="http://schemas.microsoft.com/office/drawing/2014/main" id="{00000000-0008-0000-0200-0000E50A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47</xdr:row>
      <xdr:rowOff>0</xdr:rowOff>
    </xdr:from>
    <xdr:ext cx="47625" cy="285750"/>
    <xdr:sp macro="" textlink="">
      <xdr:nvSpPr>
        <xdr:cNvPr id="2790" name="Shape 3">
          <a:extLst>
            <a:ext uri="{FF2B5EF4-FFF2-40B4-BE49-F238E27FC236}">
              <a16:creationId xmlns:a16="http://schemas.microsoft.com/office/drawing/2014/main" id="{00000000-0008-0000-0200-0000E60A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47</xdr:row>
      <xdr:rowOff>0</xdr:rowOff>
    </xdr:from>
    <xdr:ext cx="47625" cy="285750"/>
    <xdr:sp macro="" textlink="">
      <xdr:nvSpPr>
        <xdr:cNvPr id="2791" name="Shape 3">
          <a:extLst>
            <a:ext uri="{FF2B5EF4-FFF2-40B4-BE49-F238E27FC236}">
              <a16:creationId xmlns:a16="http://schemas.microsoft.com/office/drawing/2014/main" id="{00000000-0008-0000-0200-0000E70A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47</xdr:row>
      <xdr:rowOff>0</xdr:rowOff>
    </xdr:from>
    <xdr:ext cx="47625" cy="285750"/>
    <xdr:sp macro="" textlink="">
      <xdr:nvSpPr>
        <xdr:cNvPr id="2792" name="Shape 3">
          <a:extLst>
            <a:ext uri="{FF2B5EF4-FFF2-40B4-BE49-F238E27FC236}">
              <a16:creationId xmlns:a16="http://schemas.microsoft.com/office/drawing/2014/main" id="{00000000-0008-0000-0200-0000E80A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47</xdr:row>
      <xdr:rowOff>0</xdr:rowOff>
    </xdr:from>
    <xdr:ext cx="47625" cy="285750"/>
    <xdr:sp macro="" textlink="">
      <xdr:nvSpPr>
        <xdr:cNvPr id="2793" name="Shape 3">
          <a:extLst>
            <a:ext uri="{FF2B5EF4-FFF2-40B4-BE49-F238E27FC236}">
              <a16:creationId xmlns:a16="http://schemas.microsoft.com/office/drawing/2014/main" id="{00000000-0008-0000-0200-0000E90A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47</xdr:row>
      <xdr:rowOff>0</xdr:rowOff>
    </xdr:from>
    <xdr:ext cx="47625" cy="285750"/>
    <xdr:sp macro="" textlink="">
      <xdr:nvSpPr>
        <xdr:cNvPr id="2794" name="Shape 3">
          <a:extLst>
            <a:ext uri="{FF2B5EF4-FFF2-40B4-BE49-F238E27FC236}">
              <a16:creationId xmlns:a16="http://schemas.microsoft.com/office/drawing/2014/main" id="{00000000-0008-0000-0200-0000EA0A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47</xdr:row>
      <xdr:rowOff>0</xdr:rowOff>
    </xdr:from>
    <xdr:ext cx="47625" cy="285750"/>
    <xdr:sp macro="" textlink="">
      <xdr:nvSpPr>
        <xdr:cNvPr id="2795" name="Shape 3">
          <a:extLst>
            <a:ext uri="{FF2B5EF4-FFF2-40B4-BE49-F238E27FC236}">
              <a16:creationId xmlns:a16="http://schemas.microsoft.com/office/drawing/2014/main" id="{00000000-0008-0000-0200-0000EB0A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47</xdr:row>
      <xdr:rowOff>0</xdr:rowOff>
    </xdr:from>
    <xdr:ext cx="47625" cy="285750"/>
    <xdr:sp macro="" textlink="">
      <xdr:nvSpPr>
        <xdr:cNvPr id="2796" name="Shape 3">
          <a:extLst>
            <a:ext uri="{FF2B5EF4-FFF2-40B4-BE49-F238E27FC236}">
              <a16:creationId xmlns:a16="http://schemas.microsoft.com/office/drawing/2014/main" id="{00000000-0008-0000-0200-0000EC0A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47</xdr:row>
      <xdr:rowOff>0</xdr:rowOff>
    </xdr:from>
    <xdr:ext cx="47625" cy="285750"/>
    <xdr:sp macro="" textlink="">
      <xdr:nvSpPr>
        <xdr:cNvPr id="2797" name="Shape 3">
          <a:extLst>
            <a:ext uri="{FF2B5EF4-FFF2-40B4-BE49-F238E27FC236}">
              <a16:creationId xmlns:a16="http://schemas.microsoft.com/office/drawing/2014/main" id="{00000000-0008-0000-0200-0000ED0A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47</xdr:row>
      <xdr:rowOff>0</xdr:rowOff>
    </xdr:from>
    <xdr:ext cx="47625" cy="285750"/>
    <xdr:sp macro="" textlink="">
      <xdr:nvSpPr>
        <xdr:cNvPr id="2798" name="Shape 3">
          <a:extLst>
            <a:ext uri="{FF2B5EF4-FFF2-40B4-BE49-F238E27FC236}">
              <a16:creationId xmlns:a16="http://schemas.microsoft.com/office/drawing/2014/main" id="{00000000-0008-0000-0200-0000EE0A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47</xdr:row>
      <xdr:rowOff>0</xdr:rowOff>
    </xdr:from>
    <xdr:ext cx="47625" cy="285750"/>
    <xdr:sp macro="" textlink="">
      <xdr:nvSpPr>
        <xdr:cNvPr id="2799" name="Shape 3">
          <a:extLst>
            <a:ext uri="{FF2B5EF4-FFF2-40B4-BE49-F238E27FC236}">
              <a16:creationId xmlns:a16="http://schemas.microsoft.com/office/drawing/2014/main" id="{00000000-0008-0000-0200-0000EF0A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47</xdr:row>
      <xdr:rowOff>0</xdr:rowOff>
    </xdr:from>
    <xdr:ext cx="47625" cy="285750"/>
    <xdr:sp macro="" textlink="">
      <xdr:nvSpPr>
        <xdr:cNvPr id="2800" name="Shape 3">
          <a:extLst>
            <a:ext uri="{FF2B5EF4-FFF2-40B4-BE49-F238E27FC236}">
              <a16:creationId xmlns:a16="http://schemas.microsoft.com/office/drawing/2014/main" id="{00000000-0008-0000-0200-0000F00A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47</xdr:row>
      <xdr:rowOff>0</xdr:rowOff>
    </xdr:from>
    <xdr:ext cx="47625" cy="285750"/>
    <xdr:sp macro="" textlink="">
      <xdr:nvSpPr>
        <xdr:cNvPr id="2801" name="Shape 3">
          <a:extLst>
            <a:ext uri="{FF2B5EF4-FFF2-40B4-BE49-F238E27FC236}">
              <a16:creationId xmlns:a16="http://schemas.microsoft.com/office/drawing/2014/main" id="{00000000-0008-0000-0200-0000F10A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47</xdr:row>
      <xdr:rowOff>0</xdr:rowOff>
    </xdr:from>
    <xdr:ext cx="47625" cy="285750"/>
    <xdr:sp macro="" textlink="">
      <xdr:nvSpPr>
        <xdr:cNvPr id="2802" name="Shape 3">
          <a:extLst>
            <a:ext uri="{FF2B5EF4-FFF2-40B4-BE49-F238E27FC236}">
              <a16:creationId xmlns:a16="http://schemas.microsoft.com/office/drawing/2014/main" id="{00000000-0008-0000-0200-0000F20A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47</xdr:row>
      <xdr:rowOff>0</xdr:rowOff>
    </xdr:from>
    <xdr:ext cx="47625" cy="285750"/>
    <xdr:sp macro="" textlink="">
      <xdr:nvSpPr>
        <xdr:cNvPr id="2803" name="Shape 3">
          <a:extLst>
            <a:ext uri="{FF2B5EF4-FFF2-40B4-BE49-F238E27FC236}">
              <a16:creationId xmlns:a16="http://schemas.microsoft.com/office/drawing/2014/main" id="{00000000-0008-0000-0200-0000F30A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47</xdr:row>
      <xdr:rowOff>0</xdr:rowOff>
    </xdr:from>
    <xdr:ext cx="47625" cy="285750"/>
    <xdr:sp macro="" textlink="">
      <xdr:nvSpPr>
        <xdr:cNvPr id="2804" name="Shape 3">
          <a:extLst>
            <a:ext uri="{FF2B5EF4-FFF2-40B4-BE49-F238E27FC236}">
              <a16:creationId xmlns:a16="http://schemas.microsoft.com/office/drawing/2014/main" id="{00000000-0008-0000-0200-0000F40A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47</xdr:row>
      <xdr:rowOff>0</xdr:rowOff>
    </xdr:from>
    <xdr:ext cx="47625" cy="285750"/>
    <xdr:sp macro="" textlink="">
      <xdr:nvSpPr>
        <xdr:cNvPr id="2805" name="Shape 3">
          <a:extLst>
            <a:ext uri="{FF2B5EF4-FFF2-40B4-BE49-F238E27FC236}">
              <a16:creationId xmlns:a16="http://schemas.microsoft.com/office/drawing/2014/main" id="{00000000-0008-0000-0200-0000F50A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47</xdr:row>
      <xdr:rowOff>0</xdr:rowOff>
    </xdr:from>
    <xdr:ext cx="47625" cy="285750"/>
    <xdr:sp macro="" textlink="">
      <xdr:nvSpPr>
        <xdr:cNvPr id="2806" name="Shape 3">
          <a:extLst>
            <a:ext uri="{FF2B5EF4-FFF2-40B4-BE49-F238E27FC236}">
              <a16:creationId xmlns:a16="http://schemas.microsoft.com/office/drawing/2014/main" id="{00000000-0008-0000-0200-0000F60A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47</xdr:row>
      <xdr:rowOff>0</xdr:rowOff>
    </xdr:from>
    <xdr:ext cx="47625" cy="285750"/>
    <xdr:sp macro="" textlink="">
      <xdr:nvSpPr>
        <xdr:cNvPr id="2807" name="Shape 3">
          <a:extLst>
            <a:ext uri="{FF2B5EF4-FFF2-40B4-BE49-F238E27FC236}">
              <a16:creationId xmlns:a16="http://schemas.microsoft.com/office/drawing/2014/main" id="{00000000-0008-0000-0200-0000F70A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47</xdr:row>
      <xdr:rowOff>0</xdr:rowOff>
    </xdr:from>
    <xdr:ext cx="47625" cy="285750"/>
    <xdr:sp macro="" textlink="">
      <xdr:nvSpPr>
        <xdr:cNvPr id="2808" name="Shape 3">
          <a:extLst>
            <a:ext uri="{FF2B5EF4-FFF2-40B4-BE49-F238E27FC236}">
              <a16:creationId xmlns:a16="http://schemas.microsoft.com/office/drawing/2014/main" id="{00000000-0008-0000-0200-0000F80A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47</xdr:row>
      <xdr:rowOff>0</xdr:rowOff>
    </xdr:from>
    <xdr:ext cx="47625" cy="285750"/>
    <xdr:sp macro="" textlink="">
      <xdr:nvSpPr>
        <xdr:cNvPr id="2809" name="Shape 3">
          <a:extLst>
            <a:ext uri="{FF2B5EF4-FFF2-40B4-BE49-F238E27FC236}">
              <a16:creationId xmlns:a16="http://schemas.microsoft.com/office/drawing/2014/main" id="{00000000-0008-0000-0200-0000F90A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47</xdr:row>
      <xdr:rowOff>0</xdr:rowOff>
    </xdr:from>
    <xdr:ext cx="47625" cy="285750"/>
    <xdr:sp macro="" textlink="">
      <xdr:nvSpPr>
        <xdr:cNvPr id="2810" name="Shape 3">
          <a:extLst>
            <a:ext uri="{FF2B5EF4-FFF2-40B4-BE49-F238E27FC236}">
              <a16:creationId xmlns:a16="http://schemas.microsoft.com/office/drawing/2014/main" id="{00000000-0008-0000-0200-0000FA0A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47</xdr:row>
      <xdr:rowOff>0</xdr:rowOff>
    </xdr:from>
    <xdr:ext cx="47625" cy="285750"/>
    <xdr:sp macro="" textlink="">
      <xdr:nvSpPr>
        <xdr:cNvPr id="2811" name="Shape 3">
          <a:extLst>
            <a:ext uri="{FF2B5EF4-FFF2-40B4-BE49-F238E27FC236}">
              <a16:creationId xmlns:a16="http://schemas.microsoft.com/office/drawing/2014/main" id="{00000000-0008-0000-0200-0000FB0A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47</xdr:row>
      <xdr:rowOff>0</xdr:rowOff>
    </xdr:from>
    <xdr:ext cx="47625" cy="285750"/>
    <xdr:sp macro="" textlink="">
      <xdr:nvSpPr>
        <xdr:cNvPr id="2812" name="Shape 3">
          <a:extLst>
            <a:ext uri="{FF2B5EF4-FFF2-40B4-BE49-F238E27FC236}">
              <a16:creationId xmlns:a16="http://schemas.microsoft.com/office/drawing/2014/main" id="{00000000-0008-0000-0200-0000FC0A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47</xdr:row>
      <xdr:rowOff>0</xdr:rowOff>
    </xdr:from>
    <xdr:ext cx="47625" cy="285750"/>
    <xdr:sp macro="" textlink="">
      <xdr:nvSpPr>
        <xdr:cNvPr id="2813" name="Shape 3">
          <a:extLst>
            <a:ext uri="{FF2B5EF4-FFF2-40B4-BE49-F238E27FC236}">
              <a16:creationId xmlns:a16="http://schemas.microsoft.com/office/drawing/2014/main" id="{00000000-0008-0000-0200-0000FD0A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47</xdr:row>
      <xdr:rowOff>0</xdr:rowOff>
    </xdr:from>
    <xdr:ext cx="47625" cy="285750"/>
    <xdr:sp macro="" textlink="">
      <xdr:nvSpPr>
        <xdr:cNvPr id="2814" name="Shape 3">
          <a:extLst>
            <a:ext uri="{FF2B5EF4-FFF2-40B4-BE49-F238E27FC236}">
              <a16:creationId xmlns:a16="http://schemas.microsoft.com/office/drawing/2014/main" id="{00000000-0008-0000-0200-0000FE0A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47</xdr:row>
      <xdr:rowOff>0</xdr:rowOff>
    </xdr:from>
    <xdr:ext cx="47625" cy="285750"/>
    <xdr:sp macro="" textlink="">
      <xdr:nvSpPr>
        <xdr:cNvPr id="2815" name="Shape 3">
          <a:extLst>
            <a:ext uri="{FF2B5EF4-FFF2-40B4-BE49-F238E27FC236}">
              <a16:creationId xmlns:a16="http://schemas.microsoft.com/office/drawing/2014/main" id="{00000000-0008-0000-0200-0000FF0A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47</xdr:row>
      <xdr:rowOff>0</xdr:rowOff>
    </xdr:from>
    <xdr:ext cx="47625" cy="285750"/>
    <xdr:sp macro="" textlink="">
      <xdr:nvSpPr>
        <xdr:cNvPr id="2816" name="Shape 3">
          <a:extLst>
            <a:ext uri="{FF2B5EF4-FFF2-40B4-BE49-F238E27FC236}">
              <a16:creationId xmlns:a16="http://schemas.microsoft.com/office/drawing/2014/main" id="{00000000-0008-0000-0200-0000000B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47</xdr:row>
      <xdr:rowOff>0</xdr:rowOff>
    </xdr:from>
    <xdr:ext cx="47625" cy="285750"/>
    <xdr:sp macro="" textlink="">
      <xdr:nvSpPr>
        <xdr:cNvPr id="2817" name="Shape 3">
          <a:extLst>
            <a:ext uri="{FF2B5EF4-FFF2-40B4-BE49-F238E27FC236}">
              <a16:creationId xmlns:a16="http://schemas.microsoft.com/office/drawing/2014/main" id="{00000000-0008-0000-0200-0000010B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47</xdr:row>
      <xdr:rowOff>0</xdr:rowOff>
    </xdr:from>
    <xdr:ext cx="47625" cy="285750"/>
    <xdr:sp macro="" textlink="">
      <xdr:nvSpPr>
        <xdr:cNvPr id="2818" name="Shape 3">
          <a:extLst>
            <a:ext uri="{FF2B5EF4-FFF2-40B4-BE49-F238E27FC236}">
              <a16:creationId xmlns:a16="http://schemas.microsoft.com/office/drawing/2014/main" id="{00000000-0008-0000-0200-0000020B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47</xdr:row>
      <xdr:rowOff>0</xdr:rowOff>
    </xdr:from>
    <xdr:ext cx="47625" cy="285750"/>
    <xdr:sp macro="" textlink="">
      <xdr:nvSpPr>
        <xdr:cNvPr id="2819" name="Shape 3">
          <a:extLst>
            <a:ext uri="{FF2B5EF4-FFF2-40B4-BE49-F238E27FC236}">
              <a16:creationId xmlns:a16="http://schemas.microsoft.com/office/drawing/2014/main" id="{00000000-0008-0000-0200-0000030B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47</xdr:row>
      <xdr:rowOff>0</xdr:rowOff>
    </xdr:from>
    <xdr:ext cx="47625" cy="285750"/>
    <xdr:sp macro="" textlink="">
      <xdr:nvSpPr>
        <xdr:cNvPr id="2820" name="Shape 3">
          <a:extLst>
            <a:ext uri="{FF2B5EF4-FFF2-40B4-BE49-F238E27FC236}">
              <a16:creationId xmlns:a16="http://schemas.microsoft.com/office/drawing/2014/main" id="{00000000-0008-0000-0200-0000040B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47</xdr:row>
      <xdr:rowOff>0</xdr:rowOff>
    </xdr:from>
    <xdr:ext cx="47625" cy="285750"/>
    <xdr:sp macro="" textlink="">
      <xdr:nvSpPr>
        <xdr:cNvPr id="2821" name="Shape 3">
          <a:extLst>
            <a:ext uri="{FF2B5EF4-FFF2-40B4-BE49-F238E27FC236}">
              <a16:creationId xmlns:a16="http://schemas.microsoft.com/office/drawing/2014/main" id="{00000000-0008-0000-0200-0000050B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47</xdr:row>
      <xdr:rowOff>0</xdr:rowOff>
    </xdr:from>
    <xdr:ext cx="47625" cy="285750"/>
    <xdr:sp macro="" textlink="">
      <xdr:nvSpPr>
        <xdr:cNvPr id="2822" name="Shape 3">
          <a:extLst>
            <a:ext uri="{FF2B5EF4-FFF2-40B4-BE49-F238E27FC236}">
              <a16:creationId xmlns:a16="http://schemas.microsoft.com/office/drawing/2014/main" id="{00000000-0008-0000-0200-0000060B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47</xdr:row>
      <xdr:rowOff>0</xdr:rowOff>
    </xdr:from>
    <xdr:ext cx="47625" cy="285750"/>
    <xdr:sp macro="" textlink="">
      <xdr:nvSpPr>
        <xdr:cNvPr id="2823" name="Shape 3">
          <a:extLst>
            <a:ext uri="{FF2B5EF4-FFF2-40B4-BE49-F238E27FC236}">
              <a16:creationId xmlns:a16="http://schemas.microsoft.com/office/drawing/2014/main" id="{00000000-0008-0000-0200-0000070B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47</xdr:row>
      <xdr:rowOff>0</xdr:rowOff>
    </xdr:from>
    <xdr:ext cx="47625" cy="285750"/>
    <xdr:sp macro="" textlink="">
      <xdr:nvSpPr>
        <xdr:cNvPr id="2824" name="Shape 3">
          <a:extLst>
            <a:ext uri="{FF2B5EF4-FFF2-40B4-BE49-F238E27FC236}">
              <a16:creationId xmlns:a16="http://schemas.microsoft.com/office/drawing/2014/main" id="{00000000-0008-0000-0200-0000080B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47</xdr:row>
      <xdr:rowOff>0</xdr:rowOff>
    </xdr:from>
    <xdr:ext cx="47625" cy="285750"/>
    <xdr:sp macro="" textlink="">
      <xdr:nvSpPr>
        <xdr:cNvPr id="2825" name="Shape 3">
          <a:extLst>
            <a:ext uri="{FF2B5EF4-FFF2-40B4-BE49-F238E27FC236}">
              <a16:creationId xmlns:a16="http://schemas.microsoft.com/office/drawing/2014/main" id="{00000000-0008-0000-0200-0000090B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47</xdr:row>
      <xdr:rowOff>0</xdr:rowOff>
    </xdr:from>
    <xdr:ext cx="47625" cy="285750"/>
    <xdr:sp macro="" textlink="">
      <xdr:nvSpPr>
        <xdr:cNvPr id="2826" name="Shape 3">
          <a:extLst>
            <a:ext uri="{FF2B5EF4-FFF2-40B4-BE49-F238E27FC236}">
              <a16:creationId xmlns:a16="http://schemas.microsoft.com/office/drawing/2014/main" id="{00000000-0008-0000-0200-00000A0B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47</xdr:row>
      <xdr:rowOff>0</xdr:rowOff>
    </xdr:from>
    <xdr:ext cx="47625" cy="285750"/>
    <xdr:sp macro="" textlink="">
      <xdr:nvSpPr>
        <xdr:cNvPr id="2827" name="Shape 3">
          <a:extLst>
            <a:ext uri="{FF2B5EF4-FFF2-40B4-BE49-F238E27FC236}">
              <a16:creationId xmlns:a16="http://schemas.microsoft.com/office/drawing/2014/main" id="{00000000-0008-0000-0200-00000B0B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47</xdr:row>
      <xdr:rowOff>0</xdr:rowOff>
    </xdr:from>
    <xdr:ext cx="47625" cy="285750"/>
    <xdr:sp macro="" textlink="">
      <xdr:nvSpPr>
        <xdr:cNvPr id="2828" name="Shape 3">
          <a:extLst>
            <a:ext uri="{FF2B5EF4-FFF2-40B4-BE49-F238E27FC236}">
              <a16:creationId xmlns:a16="http://schemas.microsoft.com/office/drawing/2014/main" id="{00000000-0008-0000-0200-00000C0B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47</xdr:row>
      <xdr:rowOff>0</xdr:rowOff>
    </xdr:from>
    <xdr:ext cx="47625" cy="285750"/>
    <xdr:sp macro="" textlink="">
      <xdr:nvSpPr>
        <xdr:cNvPr id="2829" name="Shape 3">
          <a:extLst>
            <a:ext uri="{FF2B5EF4-FFF2-40B4-BE49-F238E27FC236}">
              <a16:creationId xmlns:a16="http://schemas.microsoft.com/office/drawing/2014/main" id="{00000000-0008-0000-0200-00000D0B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47</xdr:row>
      <xdr:rowOff>0</xdr:rowOff>
    </xdr:from>
    <xdr:ext cx="47625" cy="285750"/>
    <xdr:sp macro="" textlink="">
      <xdr:nvSpPr>
        <xdr:cNvPr id="2830" name="Shape 3">
          <a:extLst>
            <a:ext uri="{FF2B5EF4-FFF2-40B4-BE49-F238E27FC236}">
              <a16:creationId xmlns:a16="http://schemas.microsoft.com/office/drawing/2014/main" id="{00000000-0008-0000-0200-00000E0B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47</xdr:row>
      <xdr:rowOff>0</xdr:rowOff>
    </xdr:from>
    <xdr:ext cx="47625" cy="285750"/>
    <xdr:sp macro="" textlink="">
      <xdr:nvSpPr>
        <xdr:cNvPr id="2831" name="Shape 3">
          <a:extLst>
            <a:ext uri="{FF2B5EF4-FFF2-40B4-BE49-F238E27FC236}">
              <a16:creationId xmlns:a16="http://schemas.microsoft.com/office/drawing/2014/main" id="{00000000-0008-0000-0200-00000F0B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47</xdr:row>
      <xdr:rowOff>0</xdr:rowOff>
    </xdr:from>
    <xdr:ext cx="47625" cy="285750"/>
    <xdr:sp macro="" textlink="">
      <xdr:nvSpPr>
        <xdr:cNvPr id="2832" name="Shape 3">
          <a:extLst>
            <a:ext uri="{FF2B5EF4-FFF2-40B4-BE49-F238E27FC236}">
              <a16:creationId xmlns:a16="http://schemas.microsoft.com/office/drawing/2014/main" id="{00000000-0008-0000-0200-0000100B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47</xdr:row>
      <xdr:rowOff>0</xdr:rowOff>
    </xdr:from>
    <xdr:ext cx="47625" cy="285750"/>
    <xdr:sp macro="" textlink="">
      <xdr:nvSpPr>
        <xdr:cNvPr id="2833" name="Shape 3">
          <a:extLst>
            <a:ext uri="{FF2B5EF4-FFF2-40B4-BE49-F238E27FC236}">
              <a16:creationId xmlns:a16="http://schemas.microsoft.com/office/drawing/2014/main" id="{00000000-0008-0000-0200-0000110B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47</xdr:row>
      <xdr:rowOff>0</xdr:rowOff>
    </xdr:from>
    <xdr:ext cx="47625" cy="285750"/>
    <xdr:sp macro="" textlink="">
      <xdr:nvSpPr>
        <xdr:cNvPr id="2834" name="Shape 3">
          <a:extLst>
            <a:ext uri="{FF2B5EF4-FFF2-40B4-BE49-F238E27FC236}">
              <a16:creationId xmlns:a16="http://schemas.microsoft.com/office/drawing/2014/main" id="{00000000-0008-0000-0200-0000120B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47</xdr:row>
      <xdr:rowOff>0</xdr:rowOff>
    </xdr:from>
    <xdr:ext cx="47625" cy="285750"/>
    <xdr:sp macro="" textlink="">
      <xdr:nvSpPr>
        <xdr:cNvPr id="2835" name="Shape 3">
          <a:extLst>
            <a:ext uri="{FF2B5EF4-FFF2-40B4-BE49-F238E27FC236}">
              <a16:creationId xmlns:a16="http://schemas.microsoft.com/office/drawing/2014/main" id="{00000000-0008-0000-0200-0000130B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47</xdr:row>
      <xdr:rowOff>0</xdr:rowOff>
    </xdr:from>
    <xdr:ext cx="47625" cy="285750"/>
    <xdr:sp macro="" textlink="">
      <xdr:nvSpPr>
        <xdr:cNvPr id="2836" name="Shape 3">
          <a:extLst>
            <a:ext uri="{FF2B5EF4-FFF2-40B4-BE49-F238E27FC236}">
              <a16:creationId xmlns:a16="http://schemas.microsoft.com/office/drawing/2014/main" id="{00000000-0008-0000-0200-0000140B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47</xdr:row>
      <xdr:rowOff>0</xdr:rowOff>
    </xdr:from>
    <xdr:ext cx="47625" cy="285750"/>
    <xdr:sp macro="" textlink="">
      <xdr:nvSpPr>
        <xdr:cNvPr id="2837" name="Shape 3">
          <a:extLst>
            <a:ext uri="{FF2B5EF4-FFF2-40B4-BE49-F238E27FC236}">
              <a16:creationId xmlns:a16="http://schemas.microsoft.com/office/drawing/2014/main" id="{00000000-0008-0000-0200-0000150B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47</xdr:row>
      <xdr:rowOff>0</xdr:rowOff>
    </xdr:from>
    <xdr:ext cx="47625" cy="285750"/>
    <xdr:sp macro="" textlink="">
      <xdr:nvSpPr>
        <xdr:cNvPr id="2838" name="Shape 3">
          <a:extLst>
            <a:ext uri="{FF2B5EF4-FFF2-40B4-BE49-F238E27FC236}">
              <a16:creationId xmlns:a16="http://schemas.microsoft.com/office/drawing/2014/main" id="{00000000-0008-0000-0200-0000160B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47</xdr:row>
      <xdr:rowOff>0</xdr:rowOff>
    </xdr:from>
    <xdr:ext cx="47625" cy="285750"/>
    <xdr:sp macro="" textlink="">
      <xdr:nvSpPr>
        <xdr:cNvPr id="2839" name="Shape 3">
          <a:extLst>
            <a:ext uri="{FF2B5EF4-FFF2-40B4-BE49-F238E27FC236}">
              <a16:creationId xmlns:a16="http://schemas.microsoft.com/office/drawing/2014/main" id="{00000000-0008-0000-0200-0000170B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47</xdr:row>
      <xdr:rowOff>0</xdr:rowOff>
    </xdr:from>
    <xdr:ext cx="47625" cy="285750"/>
    <xdr:sp macro="" textlink="">
      <xdr:nvSpPr>
        <xdr:cNvPr id="2840" name="Shape 3">
          <a:extLst>
            <a:ext uri="{FF2B5EF4-FFF2-40B4-BE49-F238E27FC236}">
              <a16:creationId xmlns:a16="http://schemas.microsoft.com/office/drawing/2014/main" id="{00000000-0008-0000-0200-0000180B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47</xdr:row>
      <xdr:rowOff>0</xdr:rowOff>
    </xdr:from>
    <xdr:ext cx="47625" cy="285750"/>
    <xdr:sp macro="" textlink="">
      <xdr:nvSpPr>
        <xdr:cNvPr id="2841" name="Shape 3">
          <a:extLst>
            <a:ext uri="{FF2B5EF4-FFF2-40B4-BE49-F238E27FC236}">
              <a16:creationId xmlns:a16="http://schemas.microsoft.com/office/drawing/2014/main" id="{00000000-0008-0000-0200-0000190B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47</xdr:row>
      <xdr:rowOff>0</xdr:rowOff>
    </xdr:from>
    <xdr:ext cx="47625" cy="285750"/>
    <xdr:sp macro="" textlink="">
      <xdr:nvSpPr>
        <xdr:cNvPr id="2842" name="Shape 3">
          <a:extLst>
            <a:ext uri="{FF2B5EF4-FFF2-40B4-BE49-F238E27FC236}">
              <a16:creationId xmlns:a16="http://schemas.microsoft.com/office/drawing/2014/main" id="{00000000-0008-0000-0200-00001A0B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47</xdr:row>
      <xdr:rowOff>0</xdr:rowOff>
    </xdr:from>
    <xdr:ext cx="47625" cy="285750"/>
    <xdr:sp macro="" textlink="">
      <xdr:nvSpPr>
        <xdr:cNvPr id="2843" name="Shape 3">
          <a:extLst>
            <a:ext uri="{FF2B5EF4-FFF2-40B4-BE49-F238E27FC236}">
              <a16:creationId xmlns:a16="http://schemas.microsoft.com/office/drawing/2014/main" id="{00000000-0008-0000-0200-00001B0B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47</xdr:row>
      <xdr:rowOff>0</xdr:rowOff>
    </xdr:from>
    <xdr:ext cx="47625" cy="285750"/>
    <xdr:sp macro="" textlink="">
      <xdr:nvSpPr>
        <xdr:cNvPr id="2844" name="Shape 3">
          <a:extLst>
            <a:ext uri="{FF2B5EF4-FFF2-40B4-BE49-F238E27FC236}">
              <a16:creationId xmlns:a16="http://schemas.microsoft.com/office/drawing/2014/main" id="{00000000-0008-0000-0200-00001C0B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47</xdr:row>
      <xdr:rowOff>0</xdr:rowOff>
    </xdr:from>
    <xdr:ext cx="47625" cy="285750"/>
    <xdr:sp macro="" textlink="">
      <xdr:nvSpPr>
        <xdr:cNvPr id="2845" name="Shape 3">
          <a:extLst>
            <a:ext uri="{FF2B5EF4-FFF2-40B4-BE49-F238E27FC236}">
              <a16:creationId xmlns:a16="http://schemas.microsoft.com/office/drawing/2014/main" id="{00000000-0008-0000-0200-00001D0B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47</xdr:row>
      <xdr:rowOff>0</xdr:rowOff>
    </xdr:from>
    <xdr:ext cx="47625" cy="285750"/>
    <xdr:sp macro="" textlink="">
      <xdr:nvSpPr>
        <xdr:cNvPr id="2846" name="Shape 3">
          <a:extLst>
            <a:ext uri="{FF2B5EF4-FFF2-40B4-BE49-F238E27FC236}">
              <a16:creationId xmlns:a16="http://schemas.microsoft.com/office/drawing/2014/main" id="{00000000-0008-0000-0200-00001E0B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-9525</xdr:colOff>
      <xdr:row>47</xdr:row>
      <xdr:rowOff>0</xdr:rowOff>
    </xdr:from>
    <xdr:ext cx="47625" cy="285750"/>
    <xdr:sp macro="" textlink="">
      <xdr:nvSpPr>
        <xdr:cNvPr id="2847" name="Shape 3">
          <a:extLst>
            <a:ext uri="{FF2B5EF4-FFF2-40B4-BE49-F238E27FC236}">
              <a16:creationId xmlns:a16="http://schemas.microsoft.com/office/drawing/2014/main" id="{00000000-0008-0000-0200-00001F0B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26</xdr:col>
      <xdr:colOff>-9525</xdr:colOff>
      <xdr:row>47</xdr:row>
      <xdr:rowOff>0</xdr:rowOff>
    </xdr:from>
    <xdr:ext cx="47625" cy="285750"/>
    <xdr:sp macro="" textlink="">
      <xdr:nvSpPr>
        <xdr:cNvPr id="2848" name="Shape 3">
          <a:extLst>
            <a:ext uri="{FF2B5EF4-FFF2-40B4-BE49-F238E27FC236}">
              <a16:creationId xmlns:a16="http://schemas.microsoft.com/office/drawing/2014/main" id="{00000000-0008-0000-0200-0000200B0000}"/>
            </a:ext>
          </a:extLst>
        </xdr:cNvPr>
        <xdr:cNvSpPr txBox="1"/>
      </xdr:nvSpPr>
      <xdr:spPr>
        <a:xfrm>
          <a:off x="60960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26</xdr:col>
      <xdr:colOff>-9525</xdr:colOff>
      <xdr:row>47</xdr:row>
      <xdr:rowOff>0</xdr:rowOff>
    </xdr:from>
    <xdr:ext cx="47625" cy="285750"/>
    <xdr:sp macro="" textlink="">
      <xdr:nvSpPr>
        <xdr:cNvPr id="2849" name="Shape 3">
          <a:extLst>
            <a:ext uri="{FF2B5EF4-FFF2-40B4-BE49-F238E27FC236}">
              <a16:creationId xmlns:a16="http://schemas.microsoft.com/office/drawing/2014/main" id="{00000000-0008-0000-0200-0000210B0000}"/>
            </a:ext>
          </a:extLst>
        </xdr:cNvPr>
        <xdr:cNvSpPr txBox="1"/>
      </xdr:nvSpPr>
      <xdr:spPr>
        <a:xfrm>
          <a:off x="60960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850" name="Shape 3">
          <a:extLst>
            <a:ext uri="{FF2B5EF4-FFF2-40B4-BE49-F238E27FC236}">
              <a16:creationId xmlns:a16="http://schemas.microsoft.com/office/drawing/2014/main" id="{00000000-0008-0000-0200-000022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851" name="Shape 3">
          <a:extLst>
            <a:ext uri="{FF2B5EF4-FFF2-40B4-BE49-F238E27FC236}">
              <a16:creationId xmlns:a16="http://schemas.microsoft.com/office/drawing/2014/main" id="{00000000-0008-0000-0200-000023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852" name="Shape 3">
          <a:extLst>
            <a:ext uri="{FF2B5EF4-FFF2-40B4-BE49-F238E27FC236}">
              <a16:creationId xmlns:a16="http://schemas.microsoft.com/office/drawing/2014/main" id="{00000000-0008-0000-0200-000024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853" name="Shape 3">
          <a:extLst>
            <a:ext uri="{FF2B5EF4-FFF2-40B4-BE49-F238E27FC236}">
              <a16:creationId xmlns:a16="http://schemas.microsoft.com/office/drawing/2014/main" id="{00000000-0008-0000-0200-000025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854" name="Shape 3">
          <a:extLst>
            <a:ext uri="{FF2B5EF4-FFF2-40B4-BE49-F238E27FC236}">
              <a16:creationId xmlns:a16="http://schemas.microsoft.com/office/drawing/2014/main" id="{00000000-0008-0000-0200-000026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855" name="Shape 3">
          <a:extLst>
            <a:ext uri="{FF2B5EF4-FFF2-40B4-BE49-F238E27FC236}">
              <a16:creationId xmlns:a16="http://schemas.microsoft.com/office/drawing/2014/main" id="{00000000-0008-0000-0200-000027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856" name="Shape 3">
          <a:extLst>
            <a:ext uri="{FF2B5EF4-FFF2-40B4-BE49-F238E27FC236}">
              <a16:creationId xmlns:a16="http://schemas.microsoft.com/office/drawing/2014/main" id="{00000000-0008-0000-0200-000028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857" name="Shape 3">
          <a:extLst>
            <a:ext uri="{FF2B5EF4-FFF2-40B4-BE49-F238E27FC236}">
              <a16:creationId xmlns:a16="http://schemas.microsoft.com/office/drawing/2014/main" id="{00000000-0008-0000-0200-000029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858" name="Shape 3">
          <a:extLst>
            <a:ext uri="{FF2B5EF4-FFF2-40B4-BE49-F238E27FC236}">
              <a16:creationId xmlns:a16="http://schemas.microsoft.com/office/drawing/2014/main" id="{00000000-0008-0000-0200-00002A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859" name="Shape 3">
          <a:extLst>
            <a:ext uri="{FF2B5EF4-FFF2-40B4-BE49-F238E27FC236}">
              <a16:creationId xmlns:a16="http://schemas.microsoft.com/office/drawing/2014/main" id="{00000000-0008-0000-0200-00002B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860" name="Shape 3">
          <a:extLst>
            <a:ext uri="{FF2B5EF4-FFF2-40B4-BE49-F238E27FC236}">
              <a16:creationId xmlns:a16="http://schemas.microsoft.com/office/drawing/2014/main" id="{00000000-0008-0000-0200-00002C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861" name="Shape 3">
          <a:extLst>
            <a:ext uri="{FF2B5EF4-FFF2-40B4-BE49-F238E27FC236}">
              <a16:creationId xmlns:a16="http://schemas.microsoft.com/office/drawing/2014/main" id="{00000000-0008-0000-0200-00002D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862" name="Shape 3">
          <a:extLst>
            <a:ext uri="{FF2B5EF4-FFF2-40B4-BE49-F238E27FC236}">
              <a16:creationId xmlns:a16="http://schemas.microsoft.com/office/drawing/2014/main" id="{00000000-0008-0000-0200-00002E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863" name="Shape 3">
          <a:extLst>
            <a:ext uri="{FF2B5EF4-FFF2-40B4-BE49-F238E27FC236}">
              <a16:creationId xmlns:a16="http://schemas.microsoft.com/office/drawing/2014/main" id="{00000000-0008-0000-0200-00002F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864" name="Shape 3">
          <a:extLst>
            <a:ext uri="{FF2B5EF4-FFF2-40B4-BE49-F238E27FC236}">
              <a16:creationId xmlns:a16="http://schemas.microsoft.com/office/drawing/2014/main" id="{00000000-0008-0000-0200-000030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865" name="Shape 3">
          <a:extLst>
            <a:ext uri="{FF2B5EF4-FFF2-40B4-BE49-F238E27FC236}">
              <a16:creationId xmlns:a16="http://schemas.microsoft.com/office/drawing/2014/main" id="{00000000-0008-0000-0200-000031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866" name="Shape 3">
          <a:extLst>
            <a:ext uri="{FF2B5EF4-FFF2-40B4-BE49-F238E27FC236}">
              <a16:creationId xmlns:a16="http://schemas.microsoft.com/office/drawing/2014/main" id="{00000000-0008-0000-0200-000032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867" name="Shape 3">
          <a:extLst>
            <a:ext uri="{FF2B5EF4-FFF2-40B4-BE49-F238E27FC236}">
              <a16:creationId xmlns:a16="http://schemas.microsoft.com/office/drawing/2014/main" id="{00000000-0008-0000-0200-000033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868" name="Shape 3">
          <a:extLst>
            <a:ext uri="{FF2B5EF4-FFF2-40B4-BE49-F238E27FC236}">
              <a16:creationId xmlns:a16="http://schemas.microsoft.com/office/drawing/2014/main" id="{00000000-0008-0000-0200-000034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869" name="Shape 3">
          <a:extLst>
            <a:ext uri="{FF2B5EF4-FFF2-40B4-BE49-F238E27FC236}">
              <a16:creationId xmlns:a16="http://schemas.microsoft.com/office/drawing/2014/main" id="{00000000-0008-0000-0200-000035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870" name="Shape 3">
          <a:extLst>
            <a:ext uri="{FF2B5EF4-FFF2-40B4-BE49-F238E27FC236}">
              <a16:creationId xmlns:a16="http://schemas.microsoft.com/office/drawing/2014/main" id="{00000000-0008-0000-0200-000036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871" name="Shape 3">
          <a:extLst>
            <a:ext uri="{FF2B5EF4-FFF2-40B4-BE49-F238E27FC236}">
              <a16:creationId xmlns:a16="http://schemas.microsoft.com/office/drawing/2014/main" id="{00000000-0008-0000-0200-000037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872" name="Shape 3">
          <a:extLst>
            <a:ext uri="{FF2B5EF4-FFF2-40B4-BE49-F238E27FC236}">
              <a16:creationId xmlns:a16="http://schemas.microsoft.com/office/drawing/2014/main" id="{00000000-0008-0000-0200-000038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873" name="Shape 3">
          <a:extLst>
            <a:ext uri="{FF2B5EF4-FFF2-40B4-BE49-F238E27FC236}">
              <a16:creationId xmlns:a16="http://schemas.microsoft.com/office/drawing/2014/main" id="{00000000-0008-0000-0200-000039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874" name="Shape 3">
          <a:extLst>
            <a:ext uri="{FF2B5EF4-FFF2-40B4-BE49-F238E27FC236}">
              <a16:creationId xmlns:a16="http://schemas.microsoft.com/office/drawing/2014/main" id="{00000000-0008-0000-0200-00003A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875" name="Shape 3">
          <a:extLst>
            <a:ext uri="{FF2B5EF4-FFF2-40B4-BE49-F238E27FC236}">
              <a16:creationId xmlns:a16="http://schemas.microsoft.com/office/drawing/2014/main" id="{00000000-0008-0000-0200-00003B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876" name="Shape 3">
          <a:extLst>
            <a:ext uri="{FF2B5EF4-FFF2-40B4-BE49-F238E27FC236}">
              <a16:creationId xmlns:a16="http://schemas.microsoft.com/office/drawing/2014/main" id="{00000000-0008-0000-0200-00003C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877" name="Shape 3">
          <a:extLst>
            <a:ext uri="{FF2B5EF4-FFF2-40B4-BE49-F238E27FC236}">
              <a16:creationId xmlns:a16="http://schemas.microsoft.com/office/drawing/2014/main" id="{00000000-0008-0000-0200-00003D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878" name="Shape 3">
          <a:extLst>
            <a:ext uri="{FF2B5EF4-FFF2-40B4-BE49-F238E27FC236}">
              <a16:creationId xmlns:a16="http://schemas.microsoft.com/office/drawing/2014/main" id="{00000000-0008-0000-0200-00003E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879" name="Shape 3">
          <a:extLst>
            <a:ext uri="{FF2B5EF4-FFF2-40B4-BE49-F238E27FC236}">
              <a16:creationId xmlns:a16="http://schemas.microsoft.com/office/drawing/2014/main" id="{00000000-0008-0000-0200-00003F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880" name="Shape 3">
          <a:extLst>
            <a:ext uri="{FF2B5EF4-FFF2-40B4-BE49-F238E27FC236}">
              <a16:creationId xmlns:a16="http://schemas.microsoft.com/office/drawing/2014/main" id="{00000000-0008-0000-0200-000040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881" name="Shape 3">
          <a:extLst>
            <a:ext uri="{FF2B5EF4-FFF2-40B4-BE49-F238E27FC236}">
              <a16:creationId xmlns:a16="http://schemas.microsoft.com/office/drawing/2014/main" id="{00000000-0008-0000-0200-000041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882" name="Shape 3">
          <a:extLst>
            <a:ext uri="{FF2B5EF4-FFF2-40B4-BE49-F238E27FC236}">
              <a16:creationId xmlns:a16="http://schemas.microsoft.com/office/drawing/2014/main" id="{00000000-0008-0000-0200-000042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883" name="Shape 3">
          <a:extLst>
            <a:ext uri="{FF2B5EF4-FFF2-40B4-BE49-F238E27FC236}">
              <a16:creationId xmlns:a16="http://schemas.microsoft.com/office/drawing/2014/main" id="{00000000-0008-0000-0200-000043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884" name="Shape 3">
          <a:extLst>
            <a:ext uri="{FF2B5EF4-FFF2-40B4-BE49-F238E27FC236}">
              <a16:creationId xmlns:a16="http://schemas.microsoft.com/office/drawing/2014/main" id="{00000000-0008-0000-0200-000044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885" name="Shape 3">
          <a:extLst>
            <a:ext uri="{FF2B5EF4-FFF2-40B4-BE49-F238E27FC236}">
              <a16:creationId xmlns:a16="http://schemas.microsoft.com/office/drawing/2014/main" id="{00000000-0008-0000-0200-000045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886" name="Shape 3">
          <a:extLst>
            <a:ext uri="{FF2B5EF4-FFF2-40B4-BE49-F238E27FC236}">
              <a16:creationId xmlns:a16="http://schemas.microsoft.com/office/drawing/2014/main" id="{00000000-0008-0000-0200-000046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887" name="Shape 3">
          <a:extLst>
            <a:ext uri="{FF2B5EF4-FFF2-40B4-BE49-F238E27FC236}">
              <a16:creationId xmlns:a16="http://schemas.microsoft.com/office/drawing/2014/main" id="{00000000-0008-0000-0200-000047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888" name="Shape 3">
          <a:extLst>
            <a:ext uri="{FF2B5EF4-FFF2-40B4-BE49-F238E27FC236}">
              <a16:creationId xmlns:a16="http://schemas.microsoft.com/office/drawing/2014/main" id="{00000000-0008-0000-0200-000048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889" name="Shape 3">
          <a:extLst>
            <a:ext uri="{FF2B5EF4-FFF2-40B4-BE49-F238E27FC236}">
              <a16:creationId xmlns:a16="http://schemas.microsoft.com/office/drawing/2014/main" id="{00000000-0008-0000-0200-000049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890" name="Shape 3">
          <a:extLst>
            <a:ext uri="{FF2B5EF4-FFF2-40B4-BE49-F238E27FC236}">
              <a16:creationId xmlns:a16="http://schemas.microsoft.com/office/drawing/2014/main" id="{00000000-0008-0000-0200-00004A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891" name="Shape 3">
          <a:extLst>
            <a:ext uri="{FF2B5EF4-FFF2-40B4-BE49-F238E27FC236}">
              <a16:creationId xmlns:a16="http://schemas.microsoft.com/office/drawing/2014/main" id="{00000000-0008-0000-0200-00004B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892" name="Shape 3">
          <a:extLst>
            <a:ext uri="{FF2B5EF4-FFF2-40B4-BE49-F238E27FC236}">
              <a16:creationId xmlns:a16="http://schemas.microsoft.com/office/drawing/2014/main" id="{00000000-0008-0000-0200-00004C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893" name="Shape 3">
          <a:extLst>
            <a:ext uri="{FF2B5EF4-FFF2-40B4-BE49-F238E27FC236}">
              <a16:creationId xmlns:a16="http://schemas.microsoft.com/office/drawing/2014/main" id="{00000000-0008-0000-0200-00004D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894" name="Shape 3">
          <a:extLst>
            <a:ext uri="{FF2B5EF4-FFF2-40B4-BE49-F238E27FC236}">
              <a16:creationId xmlns:a16="http://schemas.microsoft.com/office/drawing/2014/main" id="{00000000-0008-0000-0200-00004E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895" name="Shape 3">
          <a:extLst>
            <a:ext uri="{FF2B5EF4-FFF2-40B4-BE49-F238E27FC236}">
              <a16:creationId xmlns:a16="http://schemas.microsoft.com/office/drawing/2014/main" id="{00000000-0008-0000-0200-00004F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896" name="Shape 3">
          <a:extLst>
            <a:ext uri="{FF2B5EF4-FFF2-40B4-BE49-F238E27FC236}">
              <a16:creationId xmlns:a16="http://schemas.microsoft.com/office/drawing/2014/main" id="{00000000-0008-0000-0200-000050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897" name="Shape 3">
          <a:extLst>
            <a:ext uri="{FF2B5EF4-FFF2-40B4-BE49-F238E27FC236}">
              <a16:creationId xmlns:a16="http://schemas.microsoft.com/office/drawing/2014/main" id="{00000000-0008-0000-0200-000051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898" name="Shape 3">
          <a:extLst>
            <a:ext uri="{FF2B5EF4-FFF2-40B4-BE49-F238E27FC236}">
              <a16:creationId xmlns:a16="http://schemas.microsoft.com/office/drawing/2014/main" id="{00000000-0008-0000-0200-000052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899" name="Shape 3">
          <a:extLst>
            <a:ext uri="{FF2B5EF4-FFF2-40B4-BE49-F238E27FC236}">
              <a16:creationId xmlns:a16="http://schemas.microsoft.com/office/drawing/2014/main" id="{00000000-0008-0000-0200-000053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900" name="Shape 3">
          <a:extLst>
            <a:ext uri="{FF2B5EF4-FFF2-40B4-BE49-F238E27FC236}">
              <a16:creationId xmlns:a16="http://schemas.microsoft.com/office/drawing/2014/main" id="{00000000-0008-0000-0200-000054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901" name="Shape 3">
          <a:extLst>
            <a:ext uri="{FF2B5EF4-FFF2-40B4-BE49-F238E27FC236}">
              <a16:creationId xmlns:a16="http://schemas.microsoft.com/office/drawing/2014/main" id="{00000000-0008-0000-0200-000055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902" name="Shape 3">
          <a:extLst>
            <a:ext uri="{FF2B5EF4-FFF2-40B4-BE49-F238E27FC236}">
              <a16:creationId xmlns:a16="http://schemas.microsoft.com/office/drawing/2014/main" id="{00000000-0008-0000-0200-000056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903" name="Shape 3">
          <a:extLst>
            <a:ext uri="{FF2B5EF4-FFF2-40B4-BE49-F238E27FC236}">
              <a16:creationId xmlns:a16="http://schemas.microsoft.com/office/drawing/2014/main" id="{00000000-0008-0000-0200-000057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904" name="Shape 3">
          <a:extLst>
            <a:ext uri="{FF2B5EF4-FFF2-40B4-BE49-F238E27FC236}">
              <a16:creationId xmlns:a16="http://schemas.microsoft.com/office/drawing/2014/main" id="{00000000-0008-0000-0200-000058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905" name="Shape 3">
          <a:extLst>
            <a:ext uri="{FF2B5EF4-FFF2-40B4-BE49-F238E27FC236}">
              <a16:creationId xmlns:a16="http://schemas.microsoft.com/office/drawing/2014/main" id="{00000000-0008-0000-0200-000059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906" name="Shape 3">
          <a:extLst>
            <a:ext uri="{FF2B5EF4-FFF2-40B4-BE49-F238E27FC236}">
              <a16:creationId xmlns:a16="http://schemas.microsoft.com/office/drawing/2014/main" id="{00000000-0008-0000-0200-00005A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907" name="Shape 3">
          <a:extLst>
            <a:ext uri="{FF2B5EF4-FFF2-40B4-BE49-F238E27FC236}">
              <a16:creationId xmlns:a16="http://schemas.microsoft.com/office/drawing/2014/main" id="{00000000-0008-0000-0200-00005B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908" name="Shape 3">
          <a:extLst>
            <a:ext uri="{FF2B5EF4-FFF2-40B4-BE49-F238E27FC236}">
              <a16:creationId xmlns:a16="http://schemas.microsoft.com/office/drawing/2014/main" id="{00000000-0008-0000-0200-00005C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909" name="Shape 3">
          <a:extLst>
            <a:ext uri="{FF2B5EF4-FFF2-40B4-BE49-F238E27FC236}">
              <a16:creationId xmlns:a16="http://schemas.microsoft.com/office/drawing/2014/main" id="{00000000-0008-0000-0200-00005D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910" name="Shape 3">
          <a:extLst>
            <a:ext uri="{FF2B5EF4-FFF2-40B4-BE49-F238E27FC236}">
              <a16:creationId xmlns:a16="http://schemas.microsoft.com/office/drawing/2014/main" id="{00000000-0008-0000-0200-00005E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911" name="Shape 3">
          <a:extLst>
            <a:ext uri="{FF2B5EF4-FFF2-40B4-BE49-F238E27FC236}">
              <a16:creationId xmlns:a16="http://schemas.microsoft.com/office/drawing/2014/main" id="{00000000-0008-0000-0200-00005F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912" name="Shape 3">
          <a:extLst>
            <a:ext uri="{FF2B5EF4-FFF2-40B4-BE49-F238E27FC236}">
              <a16:creationId xmlns:a16="http://schemas.microsoft.com/office/drawing/2014/main" id="{00000000-0008-0000-0200-000060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913" name="Shape 3">
          <a:extLst>
            <a:ext uri="{FF2B5EF4-FFF2-40B4-BE49-F238E27FC236}">
              <a16:creationId xmlns:a16="http://schemas.microsoft.com/office/drawing/2014/main" id="{00000000-0008-0000-0200-000061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914" name="Shape 3">
          <a:extLst>
            <a:ext uri="{FF2B5EF4-FFF2-40B4-BE49-F238E27FC236}">
              <a16:creationId xmlns:a16="http://schemas.microsoft.com/office/drawing/2014/main" id="{00000000-0008-0000-0200-000062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915" name="Shape 3">
          <a:extLst>
            <a:ext uri="{FF2B5EF4-FFF2-40B4-BE49-F238E27FC236}">
              <a16:creationId xmlns:a16="http://schemas.microsoft.com/office/drawing/2014/main" id="{00000000-0008-0000-0200-000063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916" name="Shape 3">
          <a:extLst>
            <a:ext uri="{FF2B5EF4-FFF2-40B4-BE49-F238E27FC236}">
              <a16:creationId xmlns:a16="http://schemas.microsoft.com/office/drawing/2014/main" id="{00000000-0008-0000-0200-000064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917" name="Shape 3">
          <a:extLst>
            <a:ext uri="{FF2B5EF4-FFF2-40B4-BE49-F238E27FC236}">
              <a16:creationId xmlns:a16="http://schemas.microsoft.com/office/drawing/2014/main" id="{00000000-0008-0000-0200-000065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918" name="Shape 3">
          <a:extLst>
            <a:ext uri="{FF2B5EF4-FFF2-40B4-BE49-F238E27FC236}">
              <a16:creationId xmlns:a16="http://schemas.microsoft.com/office/drawing/2014/main" id="{00000000-0008-0000-0200-000066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919" name="Shape 3">
          <a:extLst>
            <a:ext uri="{FF2B5EF4-FFF2-40B4-BE49-F238E27FC236}">
              <a16:creationId xmlns:a16="http://schemas.microsoft.com/office/drawing/2014/main" id="{00000000-0008-0000-0200-000067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920" name="Shape 3">
          <a:extLst>
            <a:ext uri="{FF2B5EF4-FFF2-40B4-BE49-F238E27FC236}">
              <a16:creationId xmlns:a16="http://schemas.microsoft.com/office/drawing/2014/main" id="{00000000-0008-0000-0200-000068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921" name="Shape 3">
          <a:extLst>
            <a:ext uri="{FF2B5EF4-FFF2-40B4-BE49-F238E27FC236}">
              <a16:creationId xmlns:a16="http://schemas.microsoft.com/office/drawing/2014/main" id="{00000000-0008-0000-0200-000069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922" name="Shape 3">
          <a:extLst>
            <a:ext uri="{FF2B5EF4-FFF2-40B4-BE49-F238E27FC236}">
              <a16:creationId xmlns:a16="http://schemas.microsoft.com/office/drawing/2014/main" id="{00000000-0008-0000-0200-00006A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923" name="Shape 3">
          <a:extLst>
            <a:ext uri="{FF2B5EF4-FFF2-40B4-BE49-F238E27FC236}">
              <a16:creationId xmlns:a16="http://schemas.microsoft.com/office/drawing/2014/main" id="{00000000-0008-0000-0200-00006B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924" name="Shape 3">
          <a:extLst>
            <a:ext uri="{FF2B5EF4-FFF2-40B4-BE49-F238E27FC236}">
              <a16:creationId xmlns:a16="http://schemas.microsoft.com/office/drawing/2014/main" id="{00000000-0008-0000-0200-00006C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925" name="Shape 3">
          <a:extLst>
            <a:ext uri="{FF2B5EF4-FFF2-40B4-BE49-F238E27FC236}">
              <a16:creationId xmlns:a16="http://schemas.microsoft.com/office/drawing/2014/main" id="{00000000-0008-0000-0200-00006D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926" name="Shape 3">
          <a:extLst>
            <a:ext uri="{FF2B5EF4-FFF2-40B4-BE49-F238E27FC236}">
              <a16:creationId xmlns:a16="http://schemas.microsoft.com/office/drawing/2014/main" id="{00000000-0008-0000-0200-00006E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927" name="Shape 3">
          <a:extLst>
            <a:ext uri="{FF2B5EF4-FFF2-40B4-BE49-F238E27FC236}">
              <a16:creationId xmlns:a16="http://schemas.microsoft.com/office/drawing/2014/main" id="{00000000-0008-0000-0200-00006F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928" name="Shape 3">
          <a:extLst>
            <a:ext uri="{FF2B5EF4-FFF2-40B4-BE49-F238E27FC236}">
              <a16:creationId xmlns:a16="http://schemas.microsoft.com/office/drawing/2014/main" id="{00000000-0008-0000-0200-000070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929" name="Shape 3">
          <a:extLst>
            <a:ext uri="{FF2B5EF4-FFF2-40B4-BE49-F238E27FC236}">
              <a16:creationId xmlns:a16="http://schemas.microsoft.com/office/drawing/2014/main" id="{00000000-0008-0000-0200-000071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930" name="Shape 3">
          <a:extLst>
            <a:ext uri="{FF2B5EF4-FFF2-40B4-BE49-F238E27FC236}">
              <a16:creationId xmlns:a16="http://schemas.microsoft.com/office/drawing/2014/main" id="{00000000-0008-0000-0200-000072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931" name="Shape 3">
          <a:extLst>
            <a:ext uri="{FF2B5EF4-FFF2-40B4-BE49-F238E27FC236}">
              <a16:creationId xmlns:a16="http://schemas.microsoft.com/office/drawing/2014/main" id="{00000000-0008-0000-0200-000073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932" name="Shape 3">
          <a:extLst>
            <a:ext uri="{FF2B5EF4-FFF2-40B4-BE49-F238E27FC236}">
              <a16:creationId xmlns:a16="http://schemas.microsoft.com/office/drawing/2014/main" id="{00000000-0008-0000-0200-000074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933" name="Shape 3">
          <a:extLst>
            <a:ext uri="{FF2B5EF4-FFF2-40B4-BE49-F238E27FC236}">
              <a16:creationId xmlns:a16="http://schemas.microsoft.com/office/drawing/2014/main" id="{00000000-0008-0000-0200-000075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934" name="Shape 3">
          <a:extLst>
            <a:ext uri="{FF2B5EF4-FFF2-40B4-BE49-F238E27FC236}">
              <a16:creationId xmlns:a16="http://schemas.microsoft.com/office/drawing/2014/main" id="{00000000-0008-0000-0200-000076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48</xdr:row>
      <xdr:rowOff>0</xdr:rowOff>
    </xdr:from>
    <xdr:ext cx="47625" cy="285750"/>
    <xdr:sp macro="" textlink="">
      <xdr:nvSpPr>
        <xdr:cNvPr id="2935" name="Shape 3">
          <a:extLst>
            <a:ext uri="{FF2B5EF4-FFF2-40B4-BE49-F238E27FC236}">
              <a16:creationId xmlns:a16="http://schemas.microsoft.com/office/drawing/2014/main" id="{00000000-0008-0000-0200-000077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48</xdr:row>
      <xdr:rowOff>0</xdr:rowOff>
    </xdr:from>
    <xdr:ext cx="47625" cy="285750"/>
    <xdr:sp macro="" textlink="">
      <xdr:nvSpPr>
        <xdr:cNvPr id="2936" name="Shape 3">
          <a:extLst>
            <a:ext uri="{FF2B5EF4-FFF2-40B4-BE49-F238E27FC236}">
              <a16:creationId xmlns:a16="http://schemas.microsoft.com/office/drawing/2014/main" id="{00000000-0008-0000-0200-0000780B0000}"/>
            </a:ext>
          </a:extLst>
        </xdr:cNvPr>
        <xdr:cNvSpPr txBox="1"/>
      </xdr:nvSpPr>
      <xdr:spPr>
        <a:xfrm>
          <a:off x="24003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48</xdr:row>
      <xdr:rowOff>0</xdr:rowOff>
    </xdr:from>
    <xdr:ext cx="47625" cy="285750"/>
    <xdr:sp macro="" textlink="">
      <xdr:nvSpPr>
        <xdr:cNvPr id="2937" name="Shape 3">
          <a:extLst>
            <a:ext uri="{FF2B5EF4-FFF2-40B4-BE49-F238E27FC236}">
              <a16:creationId xmlns:a16="http://schemas.microsoft.com/office/drawing/2014/main" id="{00000000-0008-0000-0200-0000790B0000}"/>
            </a:ext>
          </a:extLst>
        </xdr:cNvPr>
        <xdr:cNvSpPr txBox="1"/>
      </xdr:nvSpPr>
      <xdr:spPr>
        <a:xfrm>
          <a:off x="24003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938" name="Shape 3">
          <a:extLst>
            <a:ext uri="{FF2B5EF4-FFF2-40B4-BE49-F238E27FC236}">
              <a16:creationId xmlns:a16="http://schemas.microsoft.com/office/drawing/2014/main" id="{00000000-0008-0000-0200-00007A0B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939" name="Shape 3">
          <a:extLst>
            <a:ext uri="{FF2B5EF4-FFF2-40B4-BE49-F238E27FC236}">
              <a16:creationId xmlns:a16="http://schemas.microsoft.com/office/drawing/2014/main" id="{00000000-0008-0000-0200-00007B0B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940" name="Shape 3">
          <a:extLst>
            <a:ext uri="{FF2B5EF4-FFF2-40B4-BE49-F238E27FC236}">
              <a16:creationId xmlns:a16="http://schemas.microsoft.com/office/drawing/2014/main" id="{00000000-0008-0000-0200-00007C0B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941" name="Shape 3">
          <a:extLst>
            <a:ext uri="{FF2B5EF4-FFF2-40B4-BE49-F238E27FC236}">
              <a16:creationId xmlns:a16="http://schemas.microsoft.com/office/drawing/2014/main" id="{00000000-0008-0000-0200-00007D0B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942" name="Shape 3">
          <a:extLst>
            <a:ext uri="{FF2B5EF4-FFF2-40B4-BE49-F238E27FC236}">
              <a16:creationId xmlns:a16="http://schemas.microsoft.com/office/drawing/2014/main" id="{00000000-0008-0000-0200-00007E0B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943" name="Shape 3">
          <a:extLst>
            <a:ext uri="{FF2B5EF4-FFF2-40B4-BE49-F238E27FC236}">
              <a16:creationId xmlns:a16="http://schemas.microsoft.com/office/drawing/2014/main" id="{00000000-0008-0000-0200-00007F0B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944" name="Shape 3">
          <a:extLst>
            <a:ext uri="{FF2B5EF4-FFF2-40B4-BE49-F238E27FC236}">
              <a16:creationId xmlns:a16="http://schemas.microsoft.com/office/drawing/2014/main" id="{00000000-0008-0000-0200-0000800B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945" name="Shape 3">
          <a:extLst>
            <a:ext uri="{FF2B5EF4-FFF2-40B4-BE49-F238E27FC236}">
              <a16:creationId xmlns:a16="http://schemas.microsoft.com/office/drawing/2014/main" id="{00000000-0008-0000-0200-0000810B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946" name="Shape 3">
          <a:extLst>
            <a:ext uri="{FF2B5EF4-FFF2-40B4-BE49-F238E27FC236}">
              <a16:creationId xmlns:a16="http://schemas.microsoft.com/office/drawing/2014/main" id="{00000000-0008-0000-0200-0000820B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947" name="Shape 3">
          <a:extLst>
            <a:ext uri="{FF2B5EF4-FFF2-40B4-BE49-F238E27FC236}">
              <a16:creationId xmlns:a16="http://schemas.microsoft.com/office/drawing/2014/main" id="{00000000-0008-0000-0200-0000830B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948" name="Shape 3">
          <a:extLst>
            <a:ext uri="{FF2B5EF4-FFF2-40B4-BE49-F238E27FC236}">
              <a16:creationId xmlns:a16="http://schemas.microsoft.com/office/drawing/2014/main" id="{00000000-0008-0000-0200-0000840B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949" name="Shape 3">
          <a:extLst>
            <a:ext uri="{FF2B5EF4-FFF2-40B4-BE49-F238E27FC236}">
              <a16:creationId xmlns:a16="http://schemas.microsoft.com/office/drawing/2014/main" id="{00000000-0008-0000-0200-0000850B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950" name="Shape 3">
          <a:extLst>
            <a:ext uri="{FF2B5EF4-FFF2-40B4-BE49-F238E27FC236}">
              <a16:creationId xmlns:a16="http://schemas.microsoft.com/office/drawing/2014/main" id="{00000000-0008-0000-0200-0000860B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951" name="Shape 3">
          <a:extLst>
            <a:ext uri="{FF2B5EF4-FFF2-40B4-BE49-F238E27FC236}">
              <a16:creationId xmlns:a16="http://schemas.microsoft.com/office/drawing/2014/main" id="{00000000-0008-0000-0200-0000870B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952" name="Shape 3">
          <a:extLst>
            <a:ext uri="{FF2B5EF4-FFF2-40B4-BE49-F238E27FC236}">
              <a16:creationId xmlns:a16="http://schemas.microsoft.com/office/drawing/2014/main" id="{00000000-0008-0000-0200-0000880B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953" name="Shape 3">
          <a:extLst>
            <a:ext uri="{FF2B5EF4-FFF2-40B4-BE49-F238E27FC236}">
              <a16:creationId xmlns:a16="http://schemas.microsoft.com/office/drawing/2014/main" id="{00000000-0008-0000-0200-0000890B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954" name="Shape 3">
          <a:extLst>
            <a:ext uri="{FF2B5EF4-FFF2-40B4-BE49-F238E27FC236}">
              <a16:creationId xmlns:a16="http://schemas.microsoft.com/office/drawing/2014/main" id="{00000000-0008-0000-0200-00008A0B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955" name="Shape 3">
          <a:extLst>
            <a:ext uri="{FF2B5EF4-FFF2-40B4-BE49-F238E27FC236}">
              <a16:creationId xmlns:a16="http://schemas.microsoft.com/office/drawing/2014/main" id="{00000000-0008-0000-0200-00008B0B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956" name="Shape 3">
          <a:extLst>
            <a:ext uri="{FF2B5EF4-FFF2-40B4-BE49-F238E27FC236}">
              <a16:creationId xmlns:a16="http://schemas.microsoft.com/office/drawing/2014/main" id="{00000000-0008-0000-0200-00008C0B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957" name="Shape 3">
          <a:extLst>
            <a:ext uri="{FF2B5EF4-FFF2-40B4-BE49-F238E27FC236}">
              <a16:creationId xmlns:a16="http://schemas.microsoft.com/office/drawing/2014/main" id="{00000000-0008-0000-0200-00008D0B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958" name="Shape 3">
          <a:extLst>
            <a:ext uri="{FF2B5EF4-FFF2-40B4-BE49-F238E27FC236}">
              <a16:creationId xmlns:a16="http://schemas.microsoft.com/office/drawing/2014/main" id="{00000000-0008-0000-0200-00008E0B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959" name="Shape 3">
          <a:extLst>
            <a:ext uri="{FF2B5EF4-FFF2-40B4-BE49-F238E27FC236}">
              <a16:creationId xmlns:a16="http://schemas.microsoft.com/office/drawing/2014/main" id="{00000000-0008-0000-0200-00008F0B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960" name="Shape 3">
          <a:extLst>
            <a:ext uri="{FF2B5EF4-FFF2-40B4-BE49-F238E27FC236}">
              <a16:creationId xmlns:a16="http://schemas.microsoft.com/office/drawing/2014/main" id="{00000000-0008-0000-0200-0000900B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961" name="Shape 3">
          <a:extLst>
            <a:ext uri="{FF2B5EF4-FFF2-40B4-BE49-F238E27FC236}">
              <a16:creationId xmlns:a16="http://schemas.microsoft.com/office/drawing/2014/main" id="{00000000-0008-0000-0200-0000910B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962" name="Shape 3">
          <a:extLst>
            <a:ext uri="{FF2B5EF4-FFF2-40B4-BE49-F238E27FC236}">
              <a16:creationId xmlns:a16="http://schemas.microsoft.com/office/drawing/2014/main" id="{00000000-0008-0000-0200-0000920B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963" name="Shape 3">
          <a:extLst>
            <a:ext uri="{FF2B5EF4-FFF2-40B4-BE49-F238E27FC236}">
              <a16:creationId xmlns:a16="http://schemas.microsoft.com/office/drawing/2014/main" id="{00000000-0008-0000-0200-0000930B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964" name="Shape 3">
          <a:extLst>
            <a:ext uri="{FF2B5EF4-FFF2-40B4-BE49-F238E27FC236}">
              <a16:creationId xmlns:a16="http://schemas.microsoft.com/office/drawing/2014/main" id="{00000000-0008-0000-0200-0000940B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965" name="Shape 3">
          <a:extLst>
            <a:ext uri="{FF2B5EF4-FFF2-40B4-BE49-F238E27FC236}">
              <a16:creationId xmlns:a16="http://schemas.microsoft.com/office/drawing/2014/main" id="{00000000-0008-0000-0200-0000950B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966" name="Shape 3">
          <a:extLst>
            <a:ext uri="{FF2B5EF4-FFF2-40B4-BE49-F238E27FC236}">
              <a16:creationId xmlns:a16="http://schemas.microsoft.com/office/drawing/2014/main" id="{00000000-0008-0000-0200-0000960B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967" name="Shape 3">
          <a:extLst>
            <a:ext uri="{FF2B5EF4-FFF2-40B4-BE49-F238E27FC236}">
              <a16:creationId xmlns:a16="http://schemas.microsoft.com/office/drawing/2014/main" id="{00000000-0008-0000-0200-0000970B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968" name="Shape 3">
          <a:extLst>
            <a:ext uri="{FF2B5EF4-FFF2-40B4-BE49-F238E27FC236}">
              <a16:creationId xmlns:a16="http://schemas.microsoft.com/office/drawing/2014/main" id="{00000000-0008-0000-0200-0000980B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969" name="Shape 3">
          <a:extLst>
            <a:ext uri="{FF2B5EF4-FFF2-40B4-BE49-F238E27FC236}">
              <a16:creationId xmlns:a16="http://schemas.microsoft.com/office/drawing/2014/main" id="{00000000-0008-0000-0200-0000990B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970" name="Shape 3">
          <a:extLst>
            <a:ext uri="{FF2B5EF4-FFF2-40B4-BE49-F238E27FC236}">
              <a16:creationId xmlns:a16="http://schemas.microsoft.com/office/drawing/2014/main" id="{00000000-0008-0000-0200-00009A0B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971" name="Shape 3">
          <a:extLst>
            <a:ext uri="{FF2B5EF4-FFF2-40B4-BE49-F238E27FC236}">
              <a16:creationId xmlns:a16="http://schemas.microsoft.com/office/drawing/2014/main" id="{00000000-0008-0000-0200-00009B0B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972" name="Shape 3">
          <a:extLst>
            <a:ext uri="{FF2B5EF4-FFF2-40B4-BE49-F238E27FC236}">
              <a16:creationId xmlns:a16="http://schemas.microsoft.com/office/drawing/2014/main" id="{00000000-0008-0000-0200-00009C0B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973" name="Shape 3">
          <a:extLst>
            <a:ext uri="{FF2B5EF4-FFF2-40B4-BE49-F238E27FC236}">
              <a16:creationId xmlns:a16="http://schemas.microsoft.com/office/drawing/2014/main" id="{00000000-0008-0000-0200-00009D0B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974" name="Shape 3">
          <a:extLst>
            <a:ext uri="{FF2B5EF4-FFF2-40B4-BE49-F238E27FC236}">
              <a16:creationId xmlns:a16="http://schemas.microsoft.com/office/drawing/2014/main" id="{00000000-0008-0000-0200-00009E0B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975" name="Shape 3">
          <a:extLst>
            <a:ext uri="{FF2B5EF4-FFF2-40B4-BE49-F238E27FC236}">
              <a16:creationId xmlns:a16="http://schemas.microsoft.com/office/drawing/2014/main" id="{00000000-0008-0000-0200-00009F0B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976" name="Shape 3">
          <a:extLst>
            <a:ext uri="{FF2B5EF4-FFF2-40B4-BE49-F238E27FC236}">
              <a16:creationId xmlns:a16="http://schemas.microsoft.com/office/drawing/2014/main" id="{00000000-0008-0000-0200-0000A00B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977" name="Shape 3">
          <a:extLst>
            <a:ext uri="{FF2B5EF4-FFF2-40B4-BE49-F238E27FC236}">
              <a16:creationId xmlns:a16="http://schemas.microsoft.com/office/drawing/2014/main" id="{00000000-0008-0000-0200-0000A10B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978" name="Shape 3">
          <a:extLst>
            <a:ext uri="{FF2B5EF4-FFF2-40B4-BE49-F238E27FC236}">
              <a16:creationId xmlns:a16="http://schemas.microsoft.com/office/drawing/2014/main" id="{00000000-0008-0000-0200-0000A20B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979" name="Shape 3">
          <a:extLst>
            <a:ext uri="{FF2B5EF4-FFF2-40B4-BE49-F238E27FC236}">
              <a16:creationId xmlns:a16="http://schemas.microsoft.com/office/drawing/2014/main" id="{00000000-0008-0000-0200-0000A30B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980" name="Shape 3">
          <a:extLst>
            <a:ext uri="{FF2B5EF4-FFF2-40B4-BE49-F238E27FC236}">
              <a16:creationId xmlns:a16="http://schemas.microsoft.com/office/drawing/2014/main" id="{00000000-0008-0000-0200-0000A40B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981" name="Shape 3">
          <a:extLst>
            <a:ext uri="{FF2B5EF4-FFF2-40B4-BE49-F238E27FC236}">
              <a16:creationId xmlns:a16="http://schemas.microsoft.com/office/drawing/2014/main" id="{00000000-0008-0000-0200-0000A50B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982" name="Shape 3">
          <a:extLst>
            <a:ext uri="{FF2B5EF4-FFF2-40B4-BE49-F238E27FC236}">
              <a16:creationId xmlns:a16="http://schemas.microsoft.com/office/drawing/2014/main" id="{00000000-0008-0000-0200-0000A60B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983" name="Shape 3">
          <a:extLst>
            <a:ext uri="{FF2B5EF4-FFF2-40B4-BE49-F238E27FC236}">
              <a16:creationId xmlns:a16="http://schemas.microsoft.com/office/drawing/2014/main" id="{00000000-0008-0000-0200-0000A70B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984" name="Shape 3">
          <a:extLst>
            <a:ext uri="{FF2B5EF4-FFF2-40B4-BE49-F238E27FC236}">
              <a16:creationId xmlns:a16="http://schemas.microsoft.com/office/drawing/2014/main" id="{00000000-0008-0000-0200-0000A80B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985" name="Shape 3">
          <a:extLst>
            <a:ext uri="{FF2B5EF4-FFF2-40B4-BE49-F238E27FC236}">
              <a16:creationId xmlns:a16="http://schemas.microsoft.com/office/drawing/2014/main" id="{00000000-0008-0000-0200-0000A90B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986" name="Shape 3">
          <a:extLst>
            <a:ext uri="{FF2B5EF4-FFF2-40B4-BE49-F238E27FC236}">
              <a16:creationId xmlns:a16="http://schemas.microsoft.com/office/drawing/2014/main" id="{00000000-0008-0000-0200-0000AA0B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987" name="Shape 3">
          <a:extLst>
            <a:ext uri="{FF2B5EF4-FFF2-40B4-BE49-F238E27FC236}">
              <a16:creationId xmlns:a16="http://schemas.microsoft.com/office/drawing/2014/main" id="{00000000-0008-0000-0200-0000AB0B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988" name="Shape 3">
          <a:extLst>
            <a:ext uri="{FF2B5EF4-FFF2-40B4-BE49-F238E27FC236}">
              <a16:creationId xmlns:a16="http://schemas.microsoft.com/office/drawing/2014/main" id="{00000000-0008-0000-0200-0000AC0B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989" name="Shape 3">
          <a:extLst>
            <a:ext uri="{FF2B5EF4-FFF2-40B4-BE49-F238E27FC236}">
              <a16:creationId xmlns:a16="http://schemas.microsoft.com/office/drawing/2014/main" id="{00000000-0008-0000-0200-0000AD0B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990" name="Shape 3">
          <a:extLst>
            <a:ext uri="{FF2B5EF4-FFF2-40B4-BE49-F238E27FC236}">
              <a16:creationId xmlns:a16="http://schemas.microsoft.com/office/drawing/2014/main" id="{00000000-0008-0000-0200-0000AE0B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991" name="Shape 3">
          <a:extLst>
            <a:ext uri="{FF2B5EF4-FFF2-40B4-BE49-F238E27FC236}">
              <a16:creationId xmlns:a16="http://schemas.microsoft.com/office/drawing/2014/main" id="{00000000-0008-0000-0200-0000AF0B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992" name="Shape 3">
          <a:extLst>
            <a:ext uri="{FF2B5EF4-FFF2-40B4-BE49-F238E27FC236}">
              <a16:creationId xmlns:a16="http://schemas.microsoft.com/office/drawing/2014/main" id="{00000000-0008-0000-0200-0000B00B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993" name="Shape 3">
          <a:extLst>
            <a:ext uri="{FF2B5EF4-FFF2-40B4-BE49-F238E27FC236}">
              <a16:creationId xmlns:a16="http://schemas.microsoft.com/office/drawing/2014/main" id="{00000000-0008-0000-0200-0000B10B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994" name="Shape 3">
          <a:extLst>
            <a:ext uri="{FF2B5EF4-FFF2-40B4-BE49-F238E27FC236}">
              <a16:creationId xmlns:a16="http://schemas.microsoft.com/office/drawing/2014/main" id="{00000000-0008-0000-0200-0000B20B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995" name="Shape 3">
          <a:extLst>
            <a:ext uri="{FF2B5EF4-FFF2-40B4-BE49-F238E27FC236}">
              <a16:creationId xmlns:a16="http://schemas.microsoft.com/office/drawing/2014/main" id="{00000000-0008-0000-0200-0000B30B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996" name="Shape 3">
          <a:extLst>
            <a:ext uri="{FF2B5EF4-FFF2-40B4-BE49-F238E27FC236}">
              <a16:creationId xmlns:a16="http://schemas.microsoft.com/office/drawing/2014/main" id="{00000000-0008-0000-0200-0000B40B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997" name="Shape 3">
          <a:extLst>
            <a:ext uri="{FF2B5EF4-FFF2-40B4-BE49-F238E27FC236}">
              <a16:creationId xmlns:a16="http://schemas.microsoft.com/office/drawing/2014/main" id="{00000000-0008-0000-0200-0000B50B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998" name="Shape 3">
          <a:extLst>
            <a:ext uri="{FF2B5EF4-FFF2-40B4-BE49-F238E27FC236}">
              <a16:creationId xmlns:a16="http://schemas.microsoft.com/office/drawing/2014/main" id="{00000000-0008-0000-0200-0000B60B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2999" name="Shape 3">
          <a:extLst>
            <a:ext uri="{FF2B5EF4-FFF2-40B4-BE49-F238E27FC236}">
              <a16:creationId xmlns:a16="http://schemas.microsoft.com/office/drawing/2014/main" id="{00000000-0008-0000-0200-0000B70B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3000" name="Shape 3">
          <a:extLst>
            <a:ext uri="{FF2B5EF4-FFF2-40B4-BE49-F238E27FC236}">
              <a16:creationId xmlns:a16="http://schemas.microsoft.com/office/drawing/2014/main" id="{00000000-0008-0000-0200-0000B80B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3001" name="Shape 3">
          <a:extLst>
            <a:ext uri="{FF2B5EF4-FFF2-40B4-BE49-F238E27FC236}">
              <a16:creationId xmlns:a16="http://schemas.microsoft.com/office/drawing/2014/main" id="{00000000-0008-0000-0200-0000B90B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3002" name="Shape 3">
          <a:extLst>
            <a:ext uri="{FF2B5EF4-FFF2-40B4-BE49-F238E27FC236}">
              <a16:creationId xmlns:a16="http://schemas.microsoft.com/office/drawing/2014/main" id="{00000000-0008-0000-0200-0000BA0B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3003" name="Shape 3">
          <a:extLst>
            <a:ext uri="{FF2B5EF4-FFF2-40B4-BE49-F238E27FC236}">
              <a16:creationId xmlns:a16="http://schemas.microsoft.com/office/drawing/2014/main" id="{00000000-0008-0000-0200-0000BB0B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3004" name="Shape 3">
          <a:extLst>
            <a:ext uri="{FF2B5EF4-FFF2-40B4-BE49-F238E27FC236}">
              <a16:creationId xmlns:a16="http://schemas.microsoft.com/office/drawing/2014/main" id="{00000000-0008-0000-0200-0000BC0B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3005" name="Shape 3">
          <a:extLst>
            <a:ext uri="{FF2B5EF4-FFF2-40B4-BE49-F238E27FC236}">
              <a16:creationId xmlns:a16="http://schemas.microsoft.com/office/drawing/2014/main" id="{00000000-0008-0000-0200-0000BD0B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3006" name="Shape 3">
          <a:extLst>
            <a:ext uri="{FF2B5EF4-FFF2-40B4-BE49-F238E27FC236}">
              <a16:creationId xmlns:a16="http://schemas.microsoft.com/office/drawing/2014/main" id="{00000000-0008-0000-0200-0000BE0B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3007" name="Shape 3">
          <a:extLst>
            <a:ext uri="{FF2B5EF4-FFF2-40B4-BE49-F238E27FC236}">
              <a16:creationId xmlns:a16="http://schemas.microsoft.com/office/drawing/2014/main" id="{00000000-0008-0000-0200-0000BF0B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3008" name="Shape 3">
          <a:extLst>
            <a:ext uri="{FF2B5EF4-FFF2-40B4-BE49-F238E27FC236}">
              <a16:creationId xmlns:a16="http://schemas.microsoft.com/office/drawing/2014/main" id="{00000000-0008-0000-0200-0000C00B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3009" name="Shape 3">
          <a:extLst>
            <a:ext uri="{FF2B5EF4-FFF2-40B4-BE49-F238E27FC236}">
              <a16:creationId xmlns:a16="http://schemas.microsoft.com/office/drawing/2014/main" id="{00000000-0008-0000-0200-0000C10B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3010" name="Shape 3">
          <a:extLst>
            <a:ext uri="{FF2B5EF4-FFF2-40B4-BE49-F238E27FC236}">
              <a16:creationId xmlns:a16="http://schemas.microsoft.com/office/drawing/2014/main" id="{00000000-0008-0000-0200-0000C20B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3011" name="Shape 3">
          <a:extLst>
            <a:ext uri="{FF2B5EF4-FFF2-40B4-BE49-F238E27FC236}">
              <a16:creationId xmlns:a16="http://schemas.microsoft.com/office/drawing/2014/main" id="{00000000-0008-0000-0200-0000C30B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3012" name="Shape 3">
          <a:extLst>
            <a:ext uri="{FF2B5EF4-FFF2-40B4-BE49-F238E27FC236}">
              <a16:creationId xmlns:a16="http://schemas.microsoft.com/office/drawing/2014/main" id="{00000000-0008-0000-0200-0000C40B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3013" name="Shape 3">
          <a:extLst>
            <a:ext uri="{FF2B5EF4-FFF2-40B4-BE49-F238E27FC236}">
              <a16:creationId xmlns:a16="http://schemas.microsoft.com/office/drawing/2014/main" id="{00000000-0008-0000-0200-0000C50B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3014" name="Shape 3">
          <a:extLst>
            <a:ext uri="{FF2B5EF4-FFF2-40B4-BE49-F238E27FC236}">
              <a16:creationId xmlns:a16="http://schemas.microsoft.com/office/drawing/2014/main" id="{00000000-0008-0000-0200-0000C60B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3015" name="Shape 3">
          <a:extLst>
            <a:ext uri="{FF2B5EF4-FFF2-40B4-BE49-F238E27FC236}">
              <a16:creationId xmlns:a16="http://schemas.microsoft.com/office/drawing/2014/main" id="{00000000-0008-0000-0200-0000C70B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3016" name="Shape 3">
          <a:extLst>
            <a:ext uri="{FF2B5EF4-FFF2-40B4-BE49-F238E27FC236}">
              <a16:creationId xmlns:a16="http://schemas.microsoft.com/office/drawing/2014/main" id="{00000000-0008-0000-0200-0000C80B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3017" name="Shape 3">
          <a:extLst>
            <a:ext uri="{FF2B5EF4-FFF2-40B4-BE49-F238E27FC236}">
              <a16:creationId xmlns:a16="http://schemas.microsoft.com/office/drawing/2014/main" id="{00000000-0008-0000-0200-0000C90B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3018" name="Shape 3">
          <a:extLst>
            <a:ext uri="{FF2B5EF4-FFF2-40B4-BE49-F238E27FC236}">
              <a16:creationId xmlns:a16="http://schemas.microsoft.com/office/drawing/2014/main" id="{00000000-0008-0000-0200-0000CA0B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3019" name="Shape 3">
          <a:extLst>
            <a:ext uri="{FF2B5EF4-FFF2-40B4-BE49-F238E27FC236}">
              <a16:creationId xmlns:a16="http://schemas.microsoft.com/office/drawing/2014/main" id="{00000000-0008-0000-0200-0000CB0B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3020" name="Shape 3">
          <a:extLst>
            <a:ext uri="{FF2B5EF4-FFF2-40B4-BE49-F238E27FC236}">
              <a16:creationId xmlns:a16="http://schemas.microsoft.com/office/drawing/2014/main" id="{00000000-0008-0000-0200-0000CC0B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3021" name="Shape 3">
          <a:extLst>
            <a:ext uri="{FF2B5EF4-FFF2-40B4-BE49-F238E27FC236}">
              <a16:creationId xmlns:a16="http://schemas.microsoft.com/office/drawing/2014/main" id="{00000000-0008-0000-0200-0000CD0B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3022" name="Shape 3">
          <a:extLst>
            <a:ext uri="{FF2B5EF4-FFF2-40B4-BE49-F238E27FC236}">
              <a16:creationId xmlns:a16="http://schemas.microsoft.com/office/drawing/2014/main" id="{00000000-0008-0000-0200-0000CE0B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-9525</xdr:colOff>
      <xdr:row>47</xdr:row>
      <xdr:rowOff>0</xdr:rowOff>
    </xdr:from>
    <xdr:ext cx="47625" cy="285750"/>
    <xdr:sp macro="" textlink="">
      <xdr:nvSpPr>
        <xdr:cNvPr id="3023" name="Shape 3">
          <a:extLst>
            <a:ext uri="{FF2B5EF4-FFF2-40B4-BE49-F238E27FC236}">
              <a16:creationId xmlns:a16="http://schemas.microsoft.com/office/drawing/2014/main" id="{00000000-0008-0000-0200-0000CF0B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47</xdr:row>
      <xdr:rowOff>0</xdr:rowOff>
    </xdr:from>
    <xdr:ext cx="47625" cy="285750"/>
    <xdr:sp macro="" textlink="">
      <xdr:nvSpPr>
        <xdr:cNvPr id="3024" name="Shape 3">
          <a:extLst>
            <a:ext uri="{FF2B5EF4-FFF2-40B4-BE49-F238E27FC236}">
              <a16:creationId xmlns:a16="http://schemas.microsoft.com/office/drawing/2014/main" id="{00000000-0008-0000-0200-0000D00B0000}"/>
            </a:ext>
          </a:extLst>
        </xdr:cNvPr>
        <xdr:cNvSpPr txBox="1"/>
      </xdr:nvSpPr>
      <xdr:spPr>
        <a:xfrm>
          <a:off x="24003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-9525</xdr:colOff>
      <xdr:row>47</xdr:row>
      <xdr:rowOff>0</xdr:rowOff>
    </xdr:from>
    <xdr:ext cx="47625" cy="285750"/>
    <xdr:sp macro="" textlink="">
      <xdr:nvSpPr>
        <xdr:cNvPr id="3025" name="Shape 3">
          <a:extLst>
            <a:ext uri="{FF2B5EF4-FFF2-40B4-BE49-F238E27FC236}">
              <a16:creationId xmlns:a16="http://schemas.microsoft.com/office/drawing/2014/main" id="{00000000-0008-0000-0200-0000D10B0000}"/>
            </a:ext>
          </a:extLst>
        </xdr:cNvPr>
        <xdr:cNvSpPr txBox="1"/>
      </xdr:nvSpPr>
      <xdr:spPr>
        <a:xfrm>
          <a:off x="24003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97</xdr:row>
      <xdr:rowOff>0</xdr:rowOff>
    </xdr:from>
    <xdr:ext cx="47625" cy="285750"/>
    <xdr:sp macro="" textlink="">
      <xdr:nvSpPr>
        <xdr:cNvPr id="3026" name="Shape 3">
          <a:extLst>
            <a:ext uri="{FF2B5EF4-FFF2-40B4-BE49-F238E27FC236}">
              <a16:creationId xmlns:a16="http://schemas.microsoft.com/office/drawing/2014/main" id="{00000000-0008-0000-0200-0000D2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97</xdr:row>
      <xdr:rowOff>0</xdr:rowOff>
    </xdr:from>
    <xdr:ext cx="47625" cy="285750"/>
    <xdr:sp macro="" textlink="">
      <xdr:nvSpPr>
        <xdr:cNvPr id="3027" name="Shape 3">
          <a:extLst>
            <a:ext uri="{FF2B5EF4-FFF2-40B4-BE49-F238E27FC236}">
              <a16:creationId xmlns:a16="http://schemas.microsoft.com/office/drawing/2014/main" id="{00000000-0008-0000-0200-0000D3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97</xdr:row>
      <xdr:rowOff>0</xdr:rowOff>
    </xdr:from>
    <xdr:ext cx="47625" cy="285750"/>
    <xdr:sp macro="" textlink="">
      <xdr:nvSpPr>
        <xdr:cNvPr id="3028" name="Shape 3">
          <a:extLst>
            <a:ext uri="{FF2B5EF4-FFF2-40B4-BE49-F238E27FC236}">
              <a16:creationId xmlns:a16="http://schemas.microsoft.com/office/drawing/2014/main" id="{00000000-0008-0000-0200-0000D4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97</xdr:row>
      <xdr:rowOff>0</xdr:rowOff>
    </xdr:from>
    <xdr:ext cx="47625" cy="285750"/>
    <xdr:sp macro="" textlink="">
      <xdr:nvSpPr>
        <xdr:cNvPr id="3029" name="Shape 3">
          <a:extLst>
            <a:ext uri="{FF2B5EF4-FFF2-40B4-BE49-F238E27FC236}">
              <a16:creationId xmlns:a16="http://schemas.microsoft.com/office/drawing/2014/main" id="{00000000-0008-0000-0200-0000D5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97</xdr:row>
      <xdr:rowOff>0</xdr:rowOff>
    </xdr:from>
    <xdr:ext cx="47625" cy="285750"/>
    <xdr:sp macro="" textlink="">
      <xdr:nvSpPr>
        <xdr:cNvPr id="3030" name="Shape 3">
          <a:extLst>
            <a:ext uri="{FF2B5EF4-FFF2-40B4-BE49-F238E27FC236}">
              <a16:creationId xmlns:a16="http://schemas.microsoft.com/office/drawing/2014/main" id="{00000000-0008-0000-0200-0000D6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97</xdr:row>
      <xdr:rowOff>0</xdr:rowOff>
    </xdr:from>
    <xdr:ext cx="47625" cy="285750"/>
    <xdr:sp macro="" textlink="">
      <xdr:nvSpPr>
        <xdr:cNvPr id="3031" name="Shape 3">
          <a:extLst>
            <a:ext uri="{FF2B5EF4-FFF2-40B4-BE49-F238E27FC236}">
              <a16:creationId xmlns:a16="http://schemas.microsoft.com/office/drawing/2014/main" id="{00000000-0008-0000-0200-0000D7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97</xdr:row>
      <xdr:rowOff>0</xdr:rowOff>
    </xdr:from>
    <xdr:ext cx="47625" cy="285750"/>
    <xdr:sp macro="" textlink="">
      <xdr:nvSpPr>
        <xdr:cNvPr id="3032" name="Shape 3">
          <a:extLst>
            <a:ext uri="{FF2B5EF4-FFF2-40B4-BE49-F238E27FC236}">
              <a16:creationId xmlns:a16="http://schemas.microsoft.com/office/drawing/2014/main" id="{00000000-0008-0000-0200-0000D8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97</xdr:row>
      <xdr:rowOff>0</xdr:rowOff>
    </xdr:from>
    <xdr:ext cx="47625" cy="285750"/>
    <xdr:sp macro="" textlink="">
      <xdr:nvSpPr>
        <xdr:cNvPr id="3033" name="Shape 3">
          <a:extLst>
            <a:ext uri="{FF2B5EF4-FFF2-40B4-BE49-F238E27FC236}">
              <a16:creationId xmlns:a16="http://schemas.microsoft.com/office/drawing/2014/main" id="{00000000-0008-0000-0200-0000D9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97</xdr:row>
      <xdr:rowOff>0</xdr:rowOff>
    </xdr:from>
    <xdr:ext cx="47625" cy="285750"/>
    <xdr:sp macro="" textlink="">
      <xdr:nvSpPr>
        <xdr:cNvPr id="3034" name="Shape 3">
          <a:extLst>
            <a:ext uri="{FF2B5EF4-FFF2-40B4-BE49-F238E27FC236}">
              <a16:creationId xmlns:a16="http://schemas.microsoft.com/office/drawing/2014/main" id="{00000000-0008-0000-0200-0000DA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97</xdr:row>
      <xdr:rowOff>0</xdr:rowOff>
    </xdr:from>
    <xdr:ext cx="47625" cy="285750"/>
    <xdr:sp macro="" textlink="">
      <xdr:nvSpPr>
        <xdr:cNvPr id="3035" name="Shape 3">
          <a:extLst>
            <a:ext uri="{FF2B5EF4-FFF2-40B4-BE49-F238E27FC236}">
              <a16:creationId xmlns:a16="http://schemas.microsoft.com/office/drawing/2014/main" id="{00000000-0008-0000-0200-0000DB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97</xdr:row>
      <xdr:rowOff>0</xdr:rowOff>
    </xdr:from>
    <xdr:ext cx="47625" cy="285750"/>
    <xdr:sp macro="" textlink="">
      <xdr:nvSpPr>
        <xdr:cNvPr id="3036" name="Shape 3">
          <a:extLst>
            <a:ext uri="{FF2B5EF4-FFF2-40B4-BE49-F238E27FC236}">
              <a16:creationId xmlns:a16="http://schemas.microsoft.com/office/drawing/2014/main" id="{00000000-0008-0000-0200-0000DC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97</xdr:row>
      <xdr:rowOff>0</xdr:rowOff>
    </xdr:from>
    <xdr:ext cx="47625" cy="285750"/>
    <xdr:sp macro="" textlink="">
      <xdr:nvSpPr>
        <xdr:cNvPr id="3037" name="Shape 3">
          <a:extLst>
            <a:ext uri="{FF2B5EF4-FFF2-40B4-BE49-F238E27FC236}">
              <a16:creationId xmlns:a16="http://schemas.microsoft.com/office/drawing/2014/main" id="{00000000-0008-0000-0200-0000DD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97</xdr:row>
      <xdr:rowOff>0</xdr:rowOff>
    </xdr:from>
    <xdr:ext cx="47625" cy="285750"/>
    <xdr:sp macro="" textlink="">
      <xdr:nvSpPr>
        <xdr:cNvPr id="3038" name="Shape 3">
          <a:extLst>
            <a:ext uri="{FF2B5EF4-FFF2-40B4-BE49-F238E27FC236}">
              <a16:creationId xmlns:a16="http://schemas.microsoft.com/office/drawing/2014/main" id="{00000000-0008-0000-0200-0000DE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97</xdr:row>
      <xdr:rowOff>0</xdr:rowOff>
    </xdr:from>
    <xdr:ext cx="47625" cy="285750"/>
    <xdr:sp macro="" textlink="">
      <xdr:nvSpPr>
        <xdr:cNvPr id="3039" name="Shape 3">
          <a:extLst>
            <a:ext uri="{FF2B5EF4-FFF2-40B4-BE49-F238E27FC236}">
              <a16:creationId xmlns:a16="http://schemas.microsoft.com/office/drawing/2014/main" id="{00000000-0008-0000-0200-0000DF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97</xdr:row>
      <xdr:rowOff>0</xdr:rowOff>
    </xdr:from>
    <xdr:ext cx="47625" cy="285750"/>
    <xdr:sp macro="" textlink="">
      <xdr:nvSpPr>
        <xdr:cNvPr id="3040" name="Shape 3">
          <a:extLst>
            <a:ext uri="{FF2B5EF4-FFF2-40B4-BE49-F238E27FC236}">
              <a16:creationId xmlns:a16="http://schemas.microsoft.com/office/drawing/2014/main" id="{00000000-0008-0000-0200-0000E0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97</xdr:row>
      <xdr:rowOff>0</xdr:rowOff>
    </xdr:from>
    <xdr:ext cx="47625" cy="285750"/>
    <xdr:sp macro="" textlink="">
      <xdr:nvSpPr>
        <xdr:cNvPr id="3041" name="Shape 3">
          <a:extLst>
            <a:ext uri="{FF2B5EF4-FFF2-40B4-BE49-F238E27FC236}">
              <a16:creationId xmlns:a16="http://schemas.microsoft.com/office/drawing/2014/main" id="{00000000-0008-0000-0200-0000E1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97</xdr:row>
      <xdr:rowOff>0</xdr:rowOff>
    </xdr:from>
    <xdr:ext cx="47625" cy="285750"/>
    <xdr:sp macro="" textlink="">
      <xdr:nvSpPr>
        <xdr:cNvPr id="3042" name="Shape 3">
          <a:extLst>
            <a:ext uri="{FF2B5EF4-FFF2-40B4-BE49-F238E27FC236}">
              <a16:creationId xmlns:a16="http://schemas.microsoft.com/office/drawing/2014/main" id="{00000000-0008-0000-0200-0000E2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97</xdr:row>
      <xdr:rowOff>0</xdr:rowOff>
    </xdr:from>
    <xdr:ext cx="47625" cy="285750"/>
    <xdr:sp macro="" textlink="">
      <xdr:nvSpPr>
        <xdr:cNvPr id="3043" name="Shape 3">
          <a:extLst>
            <a:ext uri="{FF2B5EF4-FFF2-40B4-BE49-F238E27FC236}">
              <a16:creationId xmlns:a16="http://schemas.microsoft.com/office/drawing/2014/main" id="{00000000-0008-0000-0200-0000E3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97</xdr:row>
      <xdr:rowOff>0</xdr:rowOff>
    </xdr:from>
    <xdr:ext cx="47625" cy="285750"/>
    <xdr:sp macro="" textlink="">
      <xdr:nvSpPr>
        <xdr:cNvPr id="3044" name="Shape 3">
          <a:extLst>
            <a:ext uri="{FF2B5EF4-FFF2-40B4-BE49-F238E27FC236}">
              <a16:creationId xmlns:a16="http://schemas.microsoft.com/office/drawing/2014/main" id="{00000000-0008-0000-0200-0000E4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97</xdr:row>
      <xdr:rowOff>0</xdr:rowOff>
    </xdr:from>
    <xdr:ext cx="47625" cy="285750"/>
    <xdr:sp macro="" textlink="">
      <xdr:nvSpPr>
        <xdr:cNvPr id="3045" name="Shape 3">
          <a:extLst>
            <a:ext uri="{FF2B5EF4-FFF2-40B4-BE49-F238E27FC236}">
              <a16:creationId xmlns:a16="http://schemas.microsoft.com/office/drawing/2014/main" id="{00000000-0008-0000-0200-0000E5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97</xdr:row>
      <xdr:rowOff>0</xdr:rowOff>
    </xdr:from>
    <xdr:ext cx="47625" cy="285750"/>
    <xdr:sp macro="" textlink="">
      <xdr:nvSpPr>
        <xdr:cNvPr id="3046" name="Shape 3">
          <a:extLst>
            <a:ext uri="{FF2B5EF4-FFF2-40B4-BE49-F238E27FC236}">
              <a16:creationId xmlns:a16="http://schemas.microsoft.com/office/drawing/2014/main" id="{00000000-0008-0000-0200-0000E6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97</xdr:row>
      <xdr:rowOff>0</xdr:rowOff>
    </xdr:from>
    <xdr:ext cx="47625" cy="285750"/>
    <xdr:sp macro="" textlink="">
      <xdr:nvSpPr>
        <xdr:cNvPr id="3047" name="Shape 3">
          <a:extLst>
            <a:ext uri="{FF2B5EF4-FFF2-40B4-BE49-F238E27FC236}">
              <a16:creationId xmlns:a16="http://schemas.microsoft.com/office/drawing/2014/main" id="{00000000-0008-0000-0200-0000E7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97</xdr:row>
      <xdr:rowOff>0</xdr:rowOff>
    </xdr:from>
    <xdr:ext cx="47625" cy="285750"/>
    <xdr:sp macro="" textlink="">
      <xdr:nvSpPr>
        <xdr:cNvPr id="3048" name="Shape 3">
          <a:extLst>
            <a:ext uri="{FF2B5EF4-FFF2-40B4-BE49-F238E27FC236}">
              <a16:creationId xmlns:a16="http://schemas.microsoft.com/office/drawing/2014/main" id="{00000000-0008-0000-0200-0000E8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97</xdr:row>
      <xdr:rowOff>0</xdr:rowOff>
    </xdr:from>
    <xdr:ext cx="47625" cy="285750"/>
    <xdr:sp macro="" textlink="">
      <xdr:nvSpPr>
        <xdr:cNvPr id="3049" name="Shape 3">
          <a:extLst>
            <a:ext uri="{FF2B5EF4-FFF2-40B4-BE49-F238E27FC236}">
              <a16:creationId xmlns:a16="http://schemas.microsoft.com/office/drawing/2014/main" id="{00000000-0008-0000-0200-0000E9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97</xdr:row>
      <xdr:rowOff>0</xdr:rowOff>
    </xdr:from>
    <xdr:ext cx="47625" cy="285750"/>
    <xdr:sp macro="" textlink="">
      <xdr:nvSpPr>
        <xdr:cNvPr id="3050" name="Shape 3">
          <a:extLst>
            <a:ext uri="{FF2B5EF4-FFF2-40B4-BE49-F238E27FC236}">
              <a16:creationId xmlns:a16="http://schemas.microsoft.com/office/drawing/2014/main" id="{00000000-0008-0000-0200-0000EA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97</xdr:row>
      <xdr:rowOff>0</xdr:rowOff>
    </xdr:from>
    <xdr:ext cx="47625" cy="285750"/>
    <xdr:sp macro="" textlink="">
      <xdr:nvSpPr>
        <xdr:cNvPr id="3051" name="Shape 3">
          <a:extLst>
            <a:ext uri="{FF2B5EF4-FFF2-40B4-BE49-F238E27FC236}">
              <a16:creationId xmlns:a16="http://schemas.microsoft.com/office/drawing/2014/main" id="{00000000-0008-0000-0200-0000EB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97</xdr:row>
      <xdr:rowOff>0</xdr:rowOff>
    </xdr:from>
    <xdr:ext cx="47625" cy="285750"/>
    <xdr:sp macro="" textlink="">
      <xdr:nvSpPr>
        <xdr:cNvPr id="3052" name="Shape 3">
          <a:extLst>
            <a:ext uri="{FF2B5EF4-FFF2-40B4-BE49-F238E27FC236}">
              <a16:creationId xmlns:a16="http://schemas.microsoft.com/office/drawing/2014/main" id="{00000000-0008-0000-0200-0000EC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97</xdr:row>
      <xdr:rowOff>0</xdr:rowOff>
    </xdr:from>
    <xdr:ext cx="47625" cy="285750"/>
    <xdr:sp macro="" textlink="">
      <xdr:nvSpPr>
        <xdr:cNvPr id="3053" name="Shape 3">
          <a:extLst>
            <a:ext uri="{FF2B5EF4-FFF2-40B4-BE49-F238E27FC236}">
              <a16:creationId xmlns:a16="http://schemas.microsoft.com/office/drawing/2014/main" id="{00000000-0008-0000-0200-0000ED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97</xdr:row>
      <xdr:rowOff>0</xdr:rowOff>
    </xdr:from>
    <xdr:ext cx="47625" cy="285750"/>
    <xdr:sp macro="" textlink="">
      <xdr:nvSpPr>
        <xdr:cNvPr id="3054" name="Shape 3">
          <a:extLst>
            <a:ext uri="{FF2B5EF4-FFF2-40B4-BE49-F238E27FC236}">
              <a16:creationId xmlns:a16="http://schemas.microsoft.com/office/drawing/2014/main" id="{00000000-0008-0000-0200-0000EE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97</xdr:row>
      <xdr:rowOff>0</xdr:rowOff>
    </xdr:from>
    <xdr:ext cx="47625" cy="285750"/>
    <xdr:sp macro="" textlink="">
      <xdr:nvSpPr>
        <xdr:cNvPr id="3055" name="Shape 3">
          <a:extLst>
            <a:ext uri="{FF2B5EF4-FFF2-40B4-BE49-F238E27FC236}">
              <a16:creationId xmlns:a16="http://schemas.microsoft.com/office/drawing/2014/main" id="{00000000-0008-0000-0200-0000EF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97</xdr:row>
      <xdr:rowOff>0</xdr:rowOff>
    </xdr:from>
    <xdr:ext cx="47625" cy="285750"/>
    <xdr:sp macro="" textlink="">
      <xdr:nvSpPr>
        <xdr:cNvPr id="3056" name="Shape 3">
          <a:extLst>
            <a:ext uri="{FF2B5EF4-FFF2-40B4-BE49-F238E27FC236}">
              <a16:creationId xmlns:a16="http://schemas.microsoft.com/office/drawing/2014/main" id="{00000000-0008-0000-0200-0000F0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97</xdr:row>
      <xdr:rowOff>0</xdr:rowOff>
    </xdr:from>
    <xdr:ext cx="47625" cy="285750"/>
    <xdr:sp macro="" textlink="">
      <xdr:nvSpPr>
        <xdr:cNvPr id="3057" name="Shape 3">
          <a:extLst>
            <a:ext uri="{FF2B5EF4-FFF2-40B4-BE49-F238E27FC236}">
              <a16:creationId xmlns:a16="http://schemas.microsoft.com/office/drawing/2014/main" id="{00000000-0008-0000-0200-0000F1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97</xdr:row>
      <xdr:rowOff>0</xdr:rowOff>
    </xdr:from>
    <xdr:ext cx="47625" cy="285750"/>
    <xdr:sp macro="" textlink="">
      <xdr:nvSpPr>
        <xdr:cNvPr id="3058" name="Shape 3">
          <a:extLst>
            <a:ext uri="{FF2B5EF4-FFF2-40B4-BE49-F238E27FC236}">
              <a16:creationId xmlns:a16="http://schemas.microsoft.com/office/drawing/2014/main" id="{00000000-0008-0000-0200-0000F2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97</xdr:row>
      <xdr:rowOff>0</xdr:rowOff>
    </xdr:from>
    <xdr:ext cx="47625" cy="285750"/>
    <xdr:sp macro="" textlink="">
      <xdr:nvSpPr>
        <xdr:cNvPr id="3059" name="Shape 3">
          <a:extLst>
            <a:ext uri="{FF2B5EF4-FFF2-40B4-BE49-F238E27FC236}">
              <a16:creationId xmlns:a16="http://schemas.microsoft.com/office/drawing/2014/main" id="{00000000-0008-0000-0200-0000F3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97</xdr:row>
      <xdr:rowOff>0</xdr:rowOff>
    </xdr:from>
    <xdr:ext cx="47625" cy="285750"/>
    <xdr:sp macro="" textlink="">
      <xdr:nvSpPr>
        <xdr:cNvPr id="3060" name="Shape 3">
          <a:extLst>
            <a:ext uri="{FF2B5EF4-FFF2-40B4-BE49-F238E27FC236}">
              <a16:creationId xmlns:a16="http://schemas.microsoft.com/office/drawing/2014/main" id="{00000000-0008-0000-0200-0000F4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97</xdr:row>
      <xdr:rowOff>0</xdr:rowOff>
    </xdr:from>
    <xdr:ext cx="47625" cy="285750"/>
    <xdr:sp macro="" textlink="">
      <xdr:nvSpPr>
        <xdr:cNvPr id="3061" name="Shape 3">
          <a:extLst>
            <a:ext uri="{FF2B5EF4-FFF2-40B4-BE49-F238E27FC236}">
              <a16:creationId xmlns:a16="http://schemas.microsoft.com/office/drawing/2014/main" id="{00000000-0008-0000-0200-0000F5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97</xdr:row>
      <xdr:rowOff>0</xdr:rowOff>
    </xdr:from>
    <xdr:ext cx="47625" cy="285750"/>
    <xdr:sp macro="" textlink="">
      <xdr:nvSpPr>
        <xdr:cNvPr id="3062" name="Shape 3">
          <a:extLst>
            <a:ext uri="{FF2B5EF4-FFF2-40B4-BE49-F238E27FC236}">
              <a16:creationId xmlns:a16="http://schemas.microsoft.com/office/drawing/2014/main" id="{00000000-0008-0000-0200-0000F6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97</xdr:row>
      <xdr:rowOff>0</xdr:rowOff>
    </xdr:from>
    <xdr:ext cx="47625" cy="285750"/>
    <xdr:sp macro="" textlink="">
      <xdr:nvSpPr>
        <xdr:cNvPr id="3063" name="Shape 3">
          <a:extLst>
            <a:ext uri="{FF2B5EF4-FFF2-40B4-BE49-F238E27FC236}">
              <a16:creationId xmlns:a16="http://schemas.microsoft.com/office/drawing/2014/main" id="{00000000-0008-0000-0200-0000F7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97</xdr:row>
      <xdr:rowOff>0</xdr:rowOff>
    </xdr:from>
    <xdr:ext cx="47625" cy="285750"/>
    <xdr:sp macro="" textlink="">
      <xdr:nvSpPr>
        <xdr:cNvPr id="3064" name="Shape 3">
          <a:extLst>
            <a:ext uri="{FF2B5EF4-FFF2-40B4-BE49-F238E27FC236}">
              <a16:creationId xmlns:a16="http://schemas.microsoft.com/office/drawing/2014/main" id="{00000000-0008-0000-0200-0000F8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97</xdr:row>
      <xdr:rowOff>0</xdr:rowOff>
    </xdr:from>
    <xdr:ext cx="47625" cy="285750"/>
    <xdr:sp macro="" textlink="">
      <xdr:nvSpPr>
        <xdr:cNvPr id="3065" name="Shape 3">
          <a:extLst>
            <a:ext uri="{FF2B5EF4-FFF2-40B4-BE49-F238E27FC236}">
              <a16:creationId xmlns:a16="http://schemas.microsoft.com/office/drawing/2014/main" id="{00000000-0008-0000-0200-0000F9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97</xdr:row>
      <xdr:rowOff>0</xdr:rowOff>
    </xdr:from>
    <xdr:ext cx="47625" cy="285750"/>
    <xdr:sp macro="" textlink="">
      <xdr:nvSpPr>
        <xdr:cNvPr id="3066" name="Shape 3">
          <a:extLst>
            <a:ext uri="{FF2B5EF4-FFF2-40B4-BE49-F238E27FC236}">
              <a16:creationId xmlns:a16="http://schemas.microsoft.com/office/drawing/2014/main" id="{00000000-0008-0000-0200-0000FA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97</xdr:row>
      <xdr:rowOff>0</xdr:rowOff>
    </xdr:from>
    <xdr:ext cx="47625" cy="285750"/>
    <xdr:sp macro="" textlink="">
      <xdr:nvSpPr>
        <xdr:cNvPr id="3067" name="Shape 3">
          <a:extLst>
            <a:ext uri="{FF2B5EF4-FFF2-40B4-BE49-F238E27FC236}">
              <a16:creationId xmlns:a16="http://schemas.microsoft.com/office/drawing/2014/main" id="{00000000-0008-0000-0200-0000FB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97</xdr:row>
      <xdr:rowOff>0</xdr:rowOff>
    </xdr:from>
    <xdr:ext cx="47625" cy="285750"/>
    <xdr:sp macro="" textlink="">
      <xdr:nvSpPr>
        <xdr:cNvPr id="3068" name="Shape 3">
          <a:extLst>
            <a:ext uri="{FF2B5EF4-FFF2-40B4-BE49-F238E27FC236}">
              <a16:creationId xmlns:a16="http://schemas.microsoft.com/office/drawing/2014/main" id="{00000000-0008-0000-0200-0000FC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97</xdr:row>
      <xdr:rowOff>0</xdr:rowOff>
    </xdr:from>
    <xdr:ext cx="47625" cy="285750"/>
    <xdr:sp macro="" textlink="">
      <xdr:nvSpPr>
        <xdr:cNvPr id="3069" name="Shape 3">
          <a:extLst>
            <a:ext uri="{FF2B5EF4-FFF2-40B4-BE49-F238E27FC236}">
              <a16:creationId xmlns:a16="http://schemas.microsoft.com/office/drawing/2014/main" id="{00000000-0008-0000-0200-0000FD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97</xdr:row>
      <xdr:rowOff>0</xdr:rowOff>
    </xdr:from>
    <xdr:ext cx="47625" cy="285750"/>
    <xdr:sp macro="" textlink="">
      <xdr:nvSpPr>
        <xdr:cNvPr id="3070" name="Shape 3">
          <a:extLst>
            <a:ext uri="{FF2B5EF4-FFF2-40B4-BE49-F238E27FC236}">
              <a16:creationId xmlns:a16="http://schemas.microsoft.com/office/drawing/2014/main" id="{00000000-0008-0000-0200-0000FE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97</xdr:row>
      <xdr:rowOff>0</xdr:rowOff>
    </xdr:from>
    <xdr:ext cx="47625" cy="285750"/>
    <xdr:sp macro="" textlink="">
      <xdr:nvSpPr>
        <xdr:cNvPr id="3071" name="Shape 3">
          <a:extLst>
            <a:ext uri="{FF2B5EF4-FFF2-40B4-BE49-F238E27FC236}">
              <a16:creationId xmlns:a16="http://schemas.microsoft.com/office/drawing/2014/main" id="{00000000-0008-0000-0200-0000FF0B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97</xdr:row>
      <xdr:rowOff>0</xdr:rowOff>
    </xdr:from>
    <xdr:ext cx="47625" cy="285750"/>
    <xdr:sp macro="" textlink="">
      <xdr:nvSpPr>
        <xdr:cNvPr id="3072" name="Shape 3">
          <a:extLst>
            <a:ext uri="{FF2B5EF4-FFF2-40B4-BE49-F238E27FC236}">
              <a16:creationId xmlns:a16="http://schemas.microsoft.com/office/drawing/2014/main" id="{00000000-0008-0000-0200-0000000C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97</xdr:row>
      <xdr:rowOff>0</xdr:rowOff>
    </xdr:from>
    <xdr:ext cx="47625" cy="285750"/>
    <xdr:sp macro="" textlink="">
      <xdr:nvSpPr>
        <xdr:cNvPr id="3073" name="Shape 3">
          <a:extLst>
            <a:ext uri="{FF2B5EF4-FFF2-40B4-BE49-F238E27FC236}">
              <a16:creationId xmlns:a16="http://schemas.microsoft.com/office/drawing/2014/main" id="{00000000-0008-0000-0200-0000010C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97</xdr:row>
      <xdr:rowOff>0</xdr:rowOff>
    </xdr:from>
    <xdr:ext cx="47625" cy="285750"/>
    <xdr:sp macro="" textlink="">
      <xdr:nvSpPr>
        <xdr:cNvPr id="3074" name="Shape 3">
          <a:extLst>
            <a:ext uri="{FF2B5EF4-FFF2-40B4-BE49-F238E27FC236}">
              <a16:creationId xmlns:a16="http://schemas.microsoft.com/office/drawing/2014/main" id="{00000000-0008-0000-0200-0000020C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97</xdr:row>
      <xdr:rowOff>0</xdr:rowOff>
    </xdr:from>
    <xdr:ext cx="47625" cy="285750"/>
    <xdr:sp macro="" textlink="">
      <xdr:nvSpPr>
        <xdr:cNvPr id="3075" name="Shape 3">
          <a:extLst>
            <a:ext uri="{FF2B5EF4-FFF2-40B4-BE49-F238E27FC236}">
              <a16:creationId xmlns:a16="http://schemas.microsoft.com/office/drawing/2014/main" id="{00000000-0008-0000-0200-0000030C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97</xdr:row>
      <xdr:rowOff>0</xdr:rowOff>
    </xdr:from>
    <xdr:ext cx="47625" cy="285750"/>
    <xdr:sp macro="" textlink="">
      <xdr:nvSpPr>
        <xdr:cNvPr id="3076" name="Shape 3">
          <a:extLst>
            <a:ext uri="{FF2B5EF4-FFF2-40B4-BE49-F238E27FC236}">
              <a16:creationId xmlns:a16="http://schemas.microsoft.com/office/drawing/2014/main" id="{00000000-0008-0000-0200-0000040C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97</xdr:row>
      <xdr:rowOff>0</xdr:rowOff>
    </xdr:from>
    <xdr:ext cx="47625" cy="285750"/>
    <xdr:sp macro="" textlink="">
      <xdr:nvSpPr>
        <xdr:cNvPr id="3077" name="Shape 3">
          <a:extLst>
            <a:ext uri="{FF2B5EF4-FFF2-40B4-BE49-F238E27FC236}">
              <a16:creationId xmlns:a16="http://schemas.microsoft.com/office/drawing/2014/main" id="{00000000-0008-0000-0200-0000050C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97</xdr:row>
      <xdr:rowOff>0</xdr:rowOff>
    </xdr:from>
    <xdr:ext cx="47625" cy="285750"/>
    <xdr:sp macro="" textlink="">
      <xdr:nvSpPr>
        <xdr:cNvPr id="3078" name="Shape 3">
          <a:extLst>
            <a:ext uri="{FF2B5EF4-FFF2-40B4-BE49-F238E27FC236}">
              <a16:creationId xmlns:a16="http://schemas.microsoft.com/office/drawing/2014/main" id="{00000000-0008-0000-0200-0000060C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97</xdr:row>
      <xdr:rowOff>0</xdr:rowOff>
    </xdr:from>
    <xdr:ext cx="47625" cy="285750"/>
    <xdr:sp macro="" textlink="">
      <xdr:nvSpPr>
        <xdr:cNvPr id="3079" name="Shape 3">
          <a:extLst>
            <a:ext uri="{FF2B5EF4-FFF2-40B4-BE49-F238E27FC236}">
              <a16:creationId xmlns:a16="http://schemas.microsoft.com/office/drawing/2014/main" id="{00000000-0008-0000-0200-0000070C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97</xdr:row>
      <xdr:rowOff>0</xdr:rowOff>
    </xdr:from>
    <xdr:ext cx="47625" cy="285750"/>
    <xdr:sp macro="" textlink="">
      <xdr:nvSpPr>
        <xdr:cNvPr id="3080" name="Shape 3">
          <a:extLst>
            <a:ext uri="{FF2B5EF4-FFF2-40B4-BE49-F238E27FC236}">
              <a16:creationId xmlns:a16="http://schemas.microsoft.com/office/drawing/2014/main" id="{00000000-0008-0000-0200-0000080C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97</xdr:row>
      <xdr:rowOff>0</xdr:rowOff>
    </xdr:from>
    <xdr:ext cx="47625" cy="285750"/>
    <xdr:sp macro="" textlink="">
      <xdr:nvSpPr>
        <xdr:cNvPr id="3081" name="Shape 3">
          <a:extLst>
            <a:ext uri="{FF2B5EF4-FFF2-40B4-BE49-F238E27FC236}">
              <a16:creationId xmlns:a16="http://schemas.microsoft.com/office/drawing/2014/main" id="{00000000-0008-0000-0200-0000090C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97</xdr:row>
      <xdr:rowOff>0</xdr:rowOff>
    </xdr:from>
    <xdr:ext cx="47625" cy="285750"/>
    <xdr:sp macro="" textlink="">
      <xdr:nvSpPr>
        <xdr:cNvPr id="3082" name="Shape 3">
          <a:extLst>
            <a:ext uri="{FF2B5EF4-FFF2-40B4-BE49-F238E27FC236}">
              <a16:creationId xmlns:a16="http://schemas.microsoft.com/office/drawing/2014/main" id="{00000000-0008-0000-0200-00000A0C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97</xdr:row>
      <xdr:rowOff>0</xdr:rowOff>
    </xdr:from>
    <xdr:ext cx="47625" cy="285750"/>
    <xdr:sp macro="" textlink="">
      <xdr:nvSpPr>
        <xdr:cNvPr id="3083" name="Shape 3">
          <a:extLst>
            <a:ext uri="{FF2B5EF4-FFF2-40B4-BE49-F238E27FC236}">
              <a16:creationId xmlns:a16="http://schemas.microsoft.com/office/drawing/2014/main" id="{00000000-0008-0000-0200-00000B0C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97</xdr:row>
      <xdr:rowOff>0</xdr:rowOff>
    </xdr:from>
    <xdr:ext cx="47625" cy="285750"/>
    <xdr:sp macro="" textlink="">
      <xdr:nvSpPr>
        <xdr:cNvPr id="3084" name="Shape 3">
          <a:extLst>
            <a:ext uri="{FF2B5EF4-FFF2-40B4-BE49-F238E27FC236}">
              <a16:creationId xmlns:a16="http://schemas.microsoft.com/office/drawing/2014/main" id="{00000000-0008-0000-0200-00000C0C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97</xdr:row>
      <xdr:rowOff>0</xdr:rowOff>
    </xdr:from>
    <xdr:ext cx="47625" cy="285750"/>
    <xdr:sp macro="" textlink="">
      <xdr:nvSpPr>
        <xdr:cNvPr id="3085" name="Shape 3">
          <a:extLst>
            <a:ext uri="{FF2B5EF4-FFF2-40B4-BE49-F238E27FC236}">
              <a16:creationId xmlns:a16="http://schemas.microsoft.com/office/drawing/2014/main" id="{00000000-0008-0000-0200-00000D0C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97</xdr:row>
      <xdr:rowOff>0</xdr:rowOff>
    </xdr:from>
    <xdr:ext cx="47625" cy="285750"/>
    <xdr:sp macro="" textlink="">
      <xdr:nvSpPr>
        <xdr:cNvPr id="3086" name="Shape 3">
          <a:extLst>
            <a:ext uri="{FF2B5EF4-FFF2-40B4-BE49-F238E27FC236}">
              <a16:creationId xmlns:a16="http://schemas.microsoft.com/office/drawing/2014/main" id="{00000000-0008-0000-0200-00000E0C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97</xdr:row>
      <xdr:rowOff>0</xdr:rowOff>
    </xdr:from>
    <xdr:ext cx="47625" cy="285750"/>
    <xdr:sp macro="" textlink="">
      <xdr:nvSpPr>
        <xdr:cNvPr id="3087" name="Shape 3">
          <a:extLst>
            <a:ext uri="{FF2B5EF4-FFF2-40B4-BE49-F238E27FC236}">
              <a16:creationId xmlns:a16="http://schemas.microsoft.com/office/drawing/2014/main" id="{00000000-0008-0000-0200-00000F0C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97</xdr:row>
      <xdr:rowOff>0</xdr:rowOff>
    </xdr:from>
    <xdr:ext cx="47625" cy="285750"/>
    <xdr:sp macro="" textlink="">
      <xdr:nvSpPr>
        <xdr:cNvPr id="3088" name="Shape 3">
          <a:extLst>
            <a:ext uri="{FF2B5EF4-FFF2-40B4-BE49-F238E27FC236}">
              <a16:creationId xmlns:a16="http://schemas.microsoft.com/office/drawing/2014/main" id="{00000000-0008-0000-0200-0000100C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97</xdr:row>
      <xdr:rowOff>0</xdr:rowOff>
    </xdr:from>
    <xdr:ext cx="47625" cy="285750"/>
    <xdr:sp macro="" textlink="">
      <xdr:nvSpPr>
        <xdr:cNvPr id="3089" name="Shape 3">
          <a:extLst>
            <a:ext uri="{FF2B5EF4-FFF2-40B4-BE49-F238E27FC236}">
              <a16:creationId xmlns:a16="http://schemas.microsoft.com/office/drawing/2014/main" id="{00000000-0008-0000-0200-0000110C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97</xdr:row>
      <xdr:rowOff>0</xdr:rowOff>
    </xdr:from>
    <xdr:ext cx="47625" cy="285750"/>
    <xdr:sp macro="" textlink="">
      <xdr:nvSpPr>
        <xdr:cNvPr id="3090" name="Shape 3">
          <a:extLst>
            <a:ext uri="{FF2B5EF4-FFF2-40B4-BE49-F238E27FC236}">
              <a16:creationId xmlns:a16="http://schemas.microsoft.com/office/drawing/2014/main" id="{00000000-0008-0000-0200-0000120C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97</xdr:row>
      <xdr:rowOff>0</xdr:rowOff>
    </xdr:from>
    <xdr:ext cx="47625" cy="285750"/>
    <xdr:sp macro="" textlink="">
      <xdr:nvSpPr>
        <xdr:cNvPr id="3091" name="Shape 3">
          <a:extLst>
            <a:ext uri="{FF2B5EF4-FFF2-40B4-BE49-F238E27FC236}">
              <a16:creationId xmlns:a16="http://schemas.microsoft.com/office/drawing/2014/main" id="{00000000-0008-0000-0200-0000130C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97</xdr:row>
      <xdr:rowOff>0</xdr:rowOff>
    </xdr:from>
    <xdr:ext cx="47625" cy="285750"/>
    <xdr:sp macro="" textlink="">
      <xdr:nvSpPr>
        <xdr:cNvPr id="3092" name="Shape 3">
          <a:extLst>
            <a:ext uri="{FF2B5EF4-FFF2-40B4-BE49-F238E27FC236}">
              <a16:creationId xmlns:a16="http://schemas.microsoft.com/office/drawing/2014/main" id="{00000000-0008-0000-0200-0000140C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97</xdr:row>
      <xdr:rowOff>0</xdr:rowOff>
    </xdr:from>
    <xdr:ext cx="47625" cy="285750"/>
    <xdr:sp macro="" textlink="">
      <xdr:nvSpPr>
        <xdr:cNvPr id="3093" name="Shape 3">
          <a:extLst>
            <a:ext uri="{FF2B5EF4-FFF2-40B4-BE49-F238E27FC236}">
              <a16:creationId xmlns:a16="http://schemas.microsoft.com/office/drawing/2014/main" id="{00000000-0008-0000-0200-0000150C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97</xdr:row>
      <xdr:rowOff>0</xdr:rowOff>
    </xdr:from>
    <xdr:ext cx="47625" cy="285750"/>
    <xdr:sp macro="" textlink="">
      <xdr:nvSpPr>
        <xdr:cNvPr id="3094" name="Shape 3">
          <a:extLst>
            <a:ext uri="{FF2B5EF4-FFF2-40B4-BE49-F238E27FC236}">
              <a16:creationId xmlns:a16="http://schemas.microsoft.com/office/drawing/2014/main" id="{00000000-0008-0000-0200-0000160C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97</xdr:row>
      <xdr:rowOff>0</xdr:rowOff>
    </xdr:from>
    <xdr:ext cx="47625" cy="285750"/>
    <xdr:sp macro="" textlink="">
      <xdr:nvSpPr>
        <xdr:cNvPr id="3095" name="Shape 3">
          <a:extLst>
            <a:ext uri="{FF2B5EF4-FFF2-40B4-BE49-F238E27FC236}">
              <a16:creationId xmlns:a16="http://schemas.microsoft.com/office/drawing/2014/main" id="{00000000-0008-0000-0200-0000170C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97</xdr:row>
      <xdr:rowOff>0</xdr:rowOff>
    </xdr:from>
    <xdr:ext cx="47625" cy="285750"/>
    <xdr:sp macro="" textlink="">
      <xdr:nvSpPr>
        <xdr:cNvPr id="3096" name="Shape 3">
          <a:extLst>
            <a:ext uri="{FF2B5EF4-FFF2-40B4-BE49-F238E27FC236}">
              <a16:creationId xmlns:a16="http://schemas.microsoft.com/office/drawing/2014/main" id="{00000000-0008-0000-0200-0000180C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97</xdr:row>
      <xdr:rowOff>0</xdr:rowOff>
    </xdr:from>
    <xdr:ext cx="47625" cy="285750"/>
    <xdr:sp macro="" textlink="">
      <xdr:nvSpPr>
        <xdr:cNvPr id="3097" name="Shape 3">
          <a:extLst>
            <a:ext uri="{FF2B5EF4-FFF2-40B4-BE49-F238E27FC236}">
              <a16:creationId xmlns:a16="http://schemas.microsoft.com/office/drawing/2014/main" id="{00000000-0008-0000-0200-0000190C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97</xdr:row>
      <xdr:rowOff>0</xdr:rowOff>
    </xdr:from>
    <xdr:ext cx="47625" cy="285750"/>
    <xdr:sp macro="" textlink="">
      <xdr:nvSpPr>
        <xdr:cNvPr id="3098" name="Shape 3">
          <a:extLst>
            <a:ext uri="{FF2B5EF4-FFF2-40B4-BE49-F238E27FC236}">
              <a16:creationId xmlns:a16="http://schemas.microsoft.com/office/drawing/2014/main" id="{00000000-0008-0000-0200-00001A0C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97</xdr:row>
      <xdr:rowOff>0</xdr:rowOff>
    </xdr:from>
    <xdr:ext cx="47625" cy="285750"/>
    <xdr:sp macro="" textlink="">
      <xdr:nvSpPr>
        <xdr:cNvPr id="3099" name="Shape 3">
          <a:extLst>
            <a:ext uri="{FF2B5EF4-FFF2-40B4-BE49-F238E27FC236}">
              <a16:creationId xmlns:a16="http://schemas.microsoft.com/office/drawing/2014/main" id="{00000000-0008-0000-0200-00001B0C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97</xdr:row>
      <xdr:rowOff>0</xdr:rowOff>
    </xdr:from>
    <xdr:ext cx="47625" cy="285750"/>
    <xdr:sp macro="" textlink="">
      <xdr:nvSpPr>
        <xdr:cNvPr id="3100" name="Shape 3">
          <a:extLst>
            <a:ext uri="{FF2B5EF4-FFF2-40B4-BE49-F238E27FC236}">
              <a16:creationId xmlns:a16="http://schemas.microsoft.com/office/drawing/2014/main" id="{00000000-0008-0000-0200-00001C0C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97</xdr:row>
      <xdr:rowOff>0</xdr:rowOff>
    </xdr:from>
    <xdr:ext cx="47625" cy="285750"/>
    <xdr:sp macro="" textlink="">
      <xdr:nvSpPr>
        <xdr:cNvPr id="3101" name="Shape 3">
          <a:extLst>
            <a:ext uri="{FF2B5EF4-FFF2-40B4-BE49-F238E27FC236}">
              <a16:creationId xmlns:a16="http://schemas.microsoft.com/office/drawing/2014/main" id="{00000000-0008-0000-0200-00001D0C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97</xdr:row>
      <xdr:rowOff>0</xdr:rowOff>
    </xdr:from>
    <xdr:ext cx="47625" cy="285750"/>
    <xdr:sp macro="" textlink="">
      <xdr:nvSpPr>
        <xdr:cNvPr id="3102" name="Shape 3">
          <a:extLst>
            <a:ext uri="{FF2B5EF4-FFF2-40B4-BE49-F238E27FC236}">
              <a16:creationId xmlns:a16="http://schemas.microsoft.com/office/drawing/2014/main" id="{00000000-0008-0000-0200-00001E0C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97</xdr:row>
      <xdr:rowOff>0</xdr:rowOff>
    </xdr:from>
    <xdr:ext cx="47625" cy="285750"/>
    <xdr:sp macro="" textlink="">
      <xdr:nvSpPr>
        <xdr:cNvPr id="3103" name="Shape 3">
          <a:extLst>
            <a:ext uri="{FF2B5EF4-FFF2-40B4-BE49-F238E27FC236}">
              <a16:creationId xmlns:a16="http://schemas.microsoft.com/office/drawing/2014/main" id="{00000000-0008-0000-0200-00001F0C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97</xdr:row>
      <xdr:rowOff>0</xdr:rowOff>
    </xdr:from>
    <xdr:ext cx="47625" cy="285750"/>
    <xdr:sp macro="" textlink="">
      <xdr:nvSpPr>
        <xdr:cNvPr id="3104" name="Shape 3">
          <a:extLst>
            <a:ext uri="{FF2B5EF4-FFF2-40B4-BE49-F238E27FC236}">
              <a16:creationId xmlns:a16="http://schemas.microsoft.com/office/drawing/2014/main" id="{00000000-0008-0000-0200-0000200C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97</xdr:row>
      <xdr:rowOff>0</xdr:rowOff>
    </xdr:from>
    <xdr:ext cx="47625" cy="285750"/>
    <xdr:sp macro="" textlink="">
      <xdr:nvSpPr>
        <xdr:cNvPr id="3105" name="Shape 3">
          <a:extLst>
            <a:ext uri="{FF2B5EF4-FFF2-40B4-BE49-F238E27FC236}">
              <a16:creationId xmlns:a16="http://schemas.microsoft.com/office/drawing/2014/main" id="{00000000-0008-0000-0200-0000210C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97</xdr:row>
      <xdr:rowOff>0</xdr:rowOff>
    </xdr:from>
    <xdr:ext cx="47625" cy="285750"/>
    <xdr:sp macro="" textlink="">
      <xdr:nvSpPr>
        <xdr:cNvPr id="3106" name="Shape 3">
          <a:extLst>
            <a:ext uri="{FF2B5EF4-FFF2-40B4-BE49-F238E27FC236}">
              <a16:creationId xmlns:a16="http://schemas.microsoft.com/office/drawing/2014/main" id="{00000000-0008-0000-0200-0000220C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97</xdr:row>
      <xdr:rowOff>0</xdr:rowOff>
    </xdr:from>
    <xdr:ext cx="47625" cy="285750"/>
    <xdr:sp macro="" textlink="">
      <xdr:nvSpPr>
        <xdr:cNvPr id="3107" name="Shape 3">
          <a:extLst>
            <a:ext uri="{FF2B5EF4-FFF2-40B4-BE49-F238E27FC236}">
              <a16:creationId xmlns:a16="http://schemas.microsoft.com/office/drawing/2014/main" id="{00000000-0008-0000-0200-0000230C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97</xdr:row>
      <xdr:rowOff>0</xdr:rowOff>
    </xdr:from>
    <xdr:ext cx="47625" cy="285750"/>
    <xdr:sp macro="" textlink="">
      <xdr:nvSpPr>
        <xdr:cNvPr id="3108" name="Shape 3">
          <a:extLst>
            <a:ext uri="{FF2B5EF4-FFF2-40B4-BE49-F238E27FC236}">
              <a16:creationId xmlns:a16="http://schemas.microsoft.com/office/drawing/2014/main" id="{00000000-0008-0000-0200-0000240C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97</xdr:row>
      <xdr:rowOff>0</xdr:rowOff>
    </xdr:from>
    <xdr:ext cx="47625" cy="285750"/>
    <xdr:sp macro="" textlink="">
      <xdr:nvSpPr>
        <xdr:cNvPr id="3109" name="Shape 3">
          <a:extLst>
            <a:ext uri="{FF2B5EF4-FFF2-40B4-BE49-F238E27FC236}">
              <a16:creationId xmlns:a16="http://schemas.microsoft.com/office/drawing/2014/main" id="{00000000-0008-0000-0200-0000250C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97</xdr:row>
      <xdr:rowOff>0</xdr:rowOff>
    </xdr:from>
    <xdr:ext cx="47625" cy="285750"/>
    <xdr:sp macro="" textlink="">
      <xdr:nvSpPr>
        <xdr:cNvPr id="3110" name="Shape 3">
          <a:extLst>
            <a:ext uri="{FF2B5EF4-FFF2-40B4-BE49-F238E27FC236}">
              <a16:creationId xmlns:a16="http://schemas.microsoft.com/office/drawing/2014/main" id="{00000000-0008-0000-0200-0000260C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97</xdr:row>
      <xdr:rowOff>0</xdr:rowOff>
    </xdr:from>
    <xdr:ext cx="47625" cy="285750"/>
    <xdr:sp macro="" textlink="">
      <xdr:nvSpPr>
        <xdr:cNvPr id="3111" name="Shape 3">
          <a:extLst>
            <a:ext uri="{FF2B5EF4-FFF2-40B4-BE49-F238E27FC236}">
              <a16:creationId xmlns:a16="http://schemas.microsoft.com/office/drawing/2014/main" id="{00000000-0008-0000-0200-0000270C0000}"/>
            </a:ext>
          </a:extLst>
        </xdr:cNvPr>
        <xdr:cNvSpPr txBox="1"/>
      </xdr:nvSpPr>
      <xdr:spPr>
        <a:xfrm>
          <a:off x="29718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-9525</xdr:colOff>
      <xdr:row>97</xdr:row>
      <xdr:rowOff>0</xdr:rowOff>
    </xdr:from>
    <xdr:ext cx="47625" cy="285750"/>
    <xdr:sp macro="" textlink="">
      <xdr:nvSpPr>
        <xdr:cNvPr id="3112" name="Shape 3">
          <a:extLst>
            <a:ext uri="{FF2B5EF4-FFF2-40B4-BE49-F238E27FC236}">
              <a16:creationId xmlns:a16="http://schemas.microsoft.com/office/drawing/2014/main" id="{00000000-0008-0000-0200-0000280C0000}"/>
            </a:ext>
          </a:extLst>
        </xdr:cNvPr>
        <xdr:cNvSpPr txBox="1"/>
      </xdr:nvSpPr>
      <xdr:spPr>
        <a:xfrm>
          <a:off x="24003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-9525</xdr:colOff>
      <xdr:row>97</xdr:row>
      <xdr:rowOff>0</xdr:rowOff>
    </xdr:from>
    <xdr:ext cx="47625" cy="285750"/>
    <xdr:sp macro="" textlink="">
      <xdr:nvSpPr>
        <xdr:cNvPr id="3113" name="Shape 3">
          <a:extLst>
            <a:ext uri="{FF2B5EF4-FFF2-40B4-BE49-F238E27FC236}">
              <a16:creationId xmlns:a16="http://schemas.microsoft.com/office/drawing/2014/main" id="{00000000-0008-0000-0200-0000290C0000}"/>
            </a:ext>
          </a:extLst>
        </xdr:cNvPr>
        <xdr:cNvSpPr txBox="1"/>
      </xdr:nvSpPr>
      <xdr:spPr>
        <a:xfrm>
          <a:off x="24003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96</xdr:row>
      <xdr:rowOff>0</xdr:rowOff>
    </xdr:from>
    <xdr:ext cx="47625" cy="285750"/>
    <xdr:sp macro="" textlink="">
      <xdr:nvSpPr>
        <xdr:cNvPr id="3114" name="Shape 3">
          <a:extLst>
            <a:ext uri="{FF2B5EF4-FFF2-40B4-BE49-F238E27FC236}">
              <a16:creationId xmlns:a16="http://schemas.microsoft.com/office/drawing/2014/main" id="{00000000-0008-0000-0200-00002A0C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96</xdr:row>
      <xdr:rowOff>0</xdr:rowOff>
    </xdr:from>
    <xdr:ext cx="47625" cy="285750"/>
    <xdr:sp macro="" textlink="">
      <xdr:nvSpPr>
        <xdr:cNvPr id="3115" name="Shape 3">
          <a:extLst>
            <a:ext uri="{FF2B5EF4-FFF2-40B4-BE49-F238E27FC236}">
              <a16:creationId xmlns:a16="http://schemas.microsoft.com/office/drawing/2014/main" id="{00000000-0008-0000-0200-00002B0C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96</xdr:row>
      <xdr:rowOff>0</xdr:rowOff>
    </xdr:from>
    <xdr:ext cx="47625" cy="285750"/>
    <xdr:sp macro="" textlink="">
      <xdr:nvSpPr>
        <xdr:cNvPr id="3116" name="Shape 3">
          <a:extLst>
            <a:ext uri="{FF2B5EF4-FFF2-40B4-BE49-F238E27FC236}">
              <a16:creationId xmlns:a16="http://schemas.microsoft.com/office/drawing/2014/main" id="{00000000-0008-0000-0200-00002C0C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96</xdr:row>
      <xdr:rowOff>0</xdr:rowOff>
    </xdr:from>
    <xdr:ext cx="47625" cy="285750"/>
    <xdr:sp macro="" textlink="">
      <xdr:nvSpPr>
        <xdr:cNvPr id="3117" name="Shape 3">
          <a:extLst>
            <a:ext uri="{FF2B5EF4-FFF2-40B4-BE49-F238E27FC236}">
              <a16:creationId xmlns:a16="http://schemas.microsoft.com/office/drawing/2014/main" id="{00000000-0008-0000-0200-00002D0C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96</xdr:row>
      <xdr:rowOff>0</xdr:rowOff>
    </xdr:from>
    <xdr:ext cx="47625" cy="285750"/>
    <xdr:sp macro="" textlink="">
      <xdr:nvSpPr>
        <xdr:cNvPr id="3118" name="Shape 3">
          <a:extLst>
            <a:ext uri="{FF2B5EF4-FFF2-40B4-BE49-F238E27FC236}">
              <a16:creationId xmlns:a16="http://schemas.microsoft.com/office/drawing/2014/main" id="{00000000-0008-0000-0200-00002E0C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96</xdr:row>
      <xdr:rowOff>0</xdr:rowOff>
    </xdr:from>
    <xdr:ext cx="47625" cy="285750"/>
    <xdr:sp macro="" textlink="">
      <xdr:nvSpPr>
        <xdr:cNvPr id="3119" name="Shape 3">
          <a:extLst>
            <a:ext uri="{FF2B5EF4-FFF2-40B4-BE49-F238E27FC236}">
              <a16:creationId xmlns:a16="http://schemas.microsoft.com/office/drawing/2014/main" id="{00000000-0008-0000-0200-00002F0C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96</xdr:row>
      <xdr:rowOff>0</xdr:rowOff>
    </xdr:from>
    <xdr:ext cx="47625" cy="285750"/>
    <xdr:sp macro="" textlink="">
      <xdr:nvSpPr>
        <xdr:cNvPr id="3120" name="Shape 3">
          <a:extLst>
            <a:ext uri="{FF2B5EF4-FFF2-40B4-BE49-F238E27FC236}">
              <a16:creationId xmlns:a16="http://schemas.microsoft.com/office/drawing/2014/main" id="{00000000-0008-0000-0200-0000300C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96</xdr:row>
      <xdr:rowOff>0</xdr:rowOff>
    </xdr:from>
    <xdr:ext cx="47625" cy="285750"/>
    <xdr:sp macro="" textlink="">
      <xdr:nvSpPr>
        <xdr:cNvPr id="3121" name="Shape 3">
          <a:extLst>
            <a:ext uri="{FF2B5EF4-FFF2-40B4-BE49-F238E27FC236}">
              <a16:creationId xmlns:a16="http://schemas.microsoft.com/office/drawing/2014/main" id="{00000000-0008-0000-0200-0000310C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96</xdr:row>
      <xdr:rowOff>0</xdr:rowOff>
    </xdr:from>
    <xdr:ext cx="47625" cy="285750"/>
    <xdr:sp macro="" textlink="">
      <xdr:nvSpPr>
        <xdr:cNvPr id="3122" name="Shape 3">
          <a:extLst>
            <a:ext uri="{FF2B5EF4-FFF2-40B4-BE49-F238E27FC236}">
              <a16:creationId xmlns:a16="http://schemas.microsoft.com/office/drawing/2014/main" id="{00000000-0008-0000-0200-0000320C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96</xdr:row>
      <xdr:rowOff>0</xdr:rowOff>
    </xdr:from>
    <xdr:ext cx="47625" cy="285750"/>
    <xdr:sp macro="" textlink="">
      <xdr:nvSpPr>
        <xdr:cNvPr id="3123" name="Shape 3">
          <a:extLst>
            <a:ext uri="{FF2B5EF4-FFF2-40B4-BE49-F238E27FC236}">
              <a16:creationId xmlns:a16="http://schemas.microsoft.com/office/drawing/2014/main" id="{00000000-0008-0000-0200-0000330C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96</xdr:row>
      <xdr:rowOff>0</xdr:rowOff>
    </xdr:from>
    <xdr:ext cx="47625" cy="285750"/>
    <xdr:sp macro="" textlink="">
      <xdr:nvSpPr>
        <xdr:cNvPr id="3124" name="Shape 3">
          <a:extLst>
            <a:ext uri="{FF2B5EF4-FFF2-40B4-BE49-F238E27FC236}">
              <a16:creationId xmlns:a16="http://schemas.microsoft.com/office/drawing/2014/main" id="{00000000-0008-0000-0200-0000340C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96</xdr:row>
      <xdr:rowOff>0</xdr:rowOff>
    </xdr:from>
    <xdr:ext cx="47625" cy="285750"/>
    <xdr:sp macro="" textlink="">
      <xdr:nvSpPr>
        <xdr:cNvPr id="3125" name="Shape 3">
          <a:extLst>
            <a:ext uri="{FF2B5EF4-FFF2-40B4-BE49-F238E27FC236}">
              <a16:creationId xmlns:a16="http://schemas.microsoft.com/office/drawing/2014/main" id="{00000000-0008-0000-0200-0000350C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96</xdr:row>
      <xdr:rowOff>0</xdr:rowOff>
    </xdr:from>
    <xdr:ext cx="47625" cy="285750"/>
    <xdr:sp macro="" textlink="">
      <xdr:nvSpPr>
        <xdr:cNvPr id="3126" name="Shape 3">
          <a:extLst>
            <a:ext uri="{FF2B5EF4-FFF2-40B4-BE49-F238E27FC236}">
              <a16:creationId xmlns:a16="http://schemas.microsoft.com/office/drawing/2014/main" id="{00000000-0008-0000-0200-0000360C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96</xdr:row>
      <xdr:rowOff>0</xdr:rowOff>
    </xdr:from>
    <xdr:ext cx="47625" cy="285750"/>
    <xdr:sp macro="" textlink="">
      <xdr:nvSpPr>
        <xdr:cNvPr id="3127" name="Shape 3">
          <a:extLst>
            <a:ext uri="{FF2B5EF4-FFF2-40B4-BE49-F238E27FC236}">
              <a16:creationId xmlns:a16="http://schemas.microsoft.com/office/drawing/2014/main" id="{00000000-0008-0000-0200-0000370C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96</xdr:row>
      <xdr:rowOff>0</xdr:rowOff>
    </xdr:from>
    <xdr:ext cx="47625" cy="285750"/>
    <xdr:sp macro="" textlink="">
      <xdr:nvSpPr>
        <xdr:cNvPr id="3128" name="Shape 3">
          <a:extLst>
            <a:ext uri="{FF2B5EF4-FFF2-40B4-BE49-F238E27FC236}">
              <a16:creationId xmlns:a16="http://schemas.microsoft.com/office/drawing/2014/main" id="{00000000-0008-0000-0200-0000380C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96</xdr:row>
      <xdr:rowOff>0</xdr:rowOff>
    </xdr:from>
    <xdr:ext cx="47625" cy="285750"/>
    <xdr:sp macro="" textlink="">
      <xdr:nvSpPr>
        <xdr:cNvPr id="3129" name="Shape 3">
          <a:extLst>
            <a:ext uri="{FF2B5EF4-FFF2-40B4-BE49-F238E27FC236}">
              <a16:creationId xmlns:a16="http://schemas.microsoft.com/office/drawing/2014/main" id="{00000000-0008-0000-0200-0000390C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96</xdr:row>
      <xdr:rowOff>0</xdr:rowOff>
    </xdr:from>
    <xdr:ext cx="47625" cy="285750"/>
    <xdr:sp macro="" textlink="">
      <xdr:nvSpPr>
        <xdr:cNvPr id="3130" name="Shape 3">
          <a:extLst>
            <a:ext uri="{FF2B5EF4-FFF2-40B4-BE49-F238E27FC236}">
              <a16:creationId xmlns:a16="http://schemas.microsoft.com/office/drawing/2014/main" id="{00000000-0008-0000-0200-00003A0C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96</xdr:row>
      <xdr:rowOff>0</xdr:rowOff>
    </xdr:from>
    <xdr:ext cx="47625" cy="285750"/>
    <xdr:sp macro="" textlink="">
      <xdr:nvSpPr>
        <xdr:cNvPr id="3131" name="Shape 3">
          <a:extLst>
            <a:ext uri="{FF2B5EF4-FFF2-40B4-BE49-F238E27FC236}">
              <a16:creationId xmlns:a16="http://schemas.microsoft.com/office/drawing/2014/main" id="{00000000-0008-0000-0200-00003B0C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96</xdr:row>
      <xdr:rowOff>0</xdr:rowOff>
    </xdr:from>
    <xdr:ext cx="47625" cy="285750"/>
    <xdr:sp macro="" textlink="">
      <xdr:nvSpPr>
        <xdr:cNvPr id="3132" name="Shape 3">
          <a:extLst>
            <a:ext uri="{FF2B5EF4-FFF2-40B4-BE49-F238E27FC236}">
              <a16:creationId xmlns:a16="http://schemas.microsoft.com/office/drawing/2014/main" id="{00000000-0008-0000-0200-00003C0C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96</xdr:row>
      <xdr:rowOff>0</xdr:rowOff>
    </xdr:from>
    <xdr:ext cx="47625" cy="285750"/>
    <xdr:sp macro="" textlink="">
      <xdr:nvSpPr>
        <xdr:cNvPr id="3133" name="Shape 3">
          <a:extLst>
            <a:ext uri="{FF2B5EF4-FFF2-40B4-BE49-F238E27FC236}">
              <a16:creationId xmlns:a16="http://schemas.microsoft.com/office/drawing/2014/main" id="{00000000-0008-0000-0200-00003D0C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96</xdr:row>
      <xdr:rowOff>0</xdr:rowOff>
    </xdr:from>
    <xdr:ext cx="47625" cy="285750"/>
    <xdr:sp macro="" textlink="">
      <xdr:nvSpPr>
        <xdr:cNvPr id="3134" name="Shape 3">
          <a:extLst>
            <a:ext uri="{FF2B5EF4-FFF2-40B4-BE49-F238E27FC236}">
              <a16:creationId xmlns:a16="http://schemas.microsoft.com/office/drawing/2014/main" id="{00000000-0008-0000-0200-00003E0C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96</xdr:row>
      <xdr:rowOff>0</xdr:rowOff>
    </xdr:from>
    <xdr:ext cx="47625" cy="285750"/>
    <xdr:sp macro="" textlink="">
      <xdr:nvSpPr>
        <xdr:cNvPr id="3135" name="Shape 3">
          <a:extLst>
            <a:ext uri="{FF2B5EF4-FFF2-40B4-BE49-F238E27FC236}">
              <a16:creationId xmlns:a16="http://schemas.microsoft.com/office/drawing/2014/main" id="{00000000-0008-0000-0200-00003F0C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96</xdr:row>
      <xdr:rowOff>0</xdr:rowOff>
    </xdr:from>
    <xdr:ext cx="47625" cy="285750"/>
    <xdr:sp macro="" textlink="">
      <xdr:nvSpPr>
        <xdr:cNvPr id="3136" name="Shape 3">
          <a:extLst>
            <a:ext uri="{FF2B5EF4-FFF2-40B4-BE49-F238E27FC236}">
              <a16:creationId xmlns:a16="http://schemas.microsoft.com/office/drawing/2014/main" id="{00000000-0008-0000-0200-0000400C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96</xdr:row>
      <xdr:rowOff>0</xdr:rowOff>
    </xdr:from>
    <xdr:ext cx="47625" cy="285750"/>
    <xdr:sp macro="" textlink="">
      <xdr:nvSpPr>
        <xdr:cNvPr id="3137" name="Shape 3">
          <a:extLst>
            <a:ext uri="{FF2B5EF4-FFF2-40B4-BE49-F238E27FC236}">
              <a16:creationId xmlns:a16="http://schemas.microsoft.com/office/drawing/2014/main" id="{00000000-0008-0000-0200-0000410C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96</xdr:row>
      <xdr:rowOff>0</xdr:rowOff>
    </xdr:from>
    <xdr:ext cx="47625" cy="285750"/>
    <xdr:sp macro="" textlink="">
      <xdr:nvSpPr>
        <xdr:cNvPr id="3138" name="Shape 3">
          <a:extLst>
            <a:ext uri="{FF2B5EF4-FFF2-40B4-BE49-F238E27FC236}">
              <a16:creationId xmlns:a16="http://schemas.microsoft.com/office/drawing/2014/main" id="{00000000-0008-0000-0200-0000420C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96</xdr:row>
      <xdr:rowOff>0</xdr:rowOff>
    </xdr:from>
    <xdr:ext cx="47625" cy="285750"/>
    <xdr:sp macro="" textlink="">
      <xdr:nvSpPr>
        <xdr:cNvPr id="3139" name="Shape 3">
          <a:extLst>
            <a:ext uri="{FF2B5EF4-FFF2-40B4-BE49-F238E27FC236}">
              <a16:creationId xmlns:a16="http://schemas.microsoft.com/office/drawing/2014/main" id="{00000000-0008-0000-0200-0000430C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96</xdr:row>
      <xdr:rowOff>0</xdr:rowOff>
    </xdr:from>
    <xdr:ext cx="47625" cy="285750"/>
    <xdr:sp macro="" textlink="">
      <xdr:nvSpPr>
        <xdr:cNvPr id="3140" name="Shape 3">
          <a:extLst>
            <a:ext uri="{FF2B5EF4-FFF2-40B4-BE49-F238E27FC236}">
              <a16:creationId xmlns:a16="http://schemas.microsoft.com/office/drawing/2014/main" id="{00000000-0008-0000-0200-0000440C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96</xdr:row>
      <xdr:rowOff>0</xdr:rowOff>
    </xdr:from>
    <xdr:ext cx="47625" cy="285750"/>
    <xdr:sp macro="" textlink="">
      <xdr:nvSpPr>
        <xdr:cNvPr id="3141" name="Shape 3">
          <a:extLst>
            <a:ext uri="{FF2B5EF4-FFF2-40B4-BE49-F238E27FC236}">
              <a16:creationId xmlns:a16="http://schemas.microsoft.com/office/drawing/2014/main" id="{00000000-0008-0000-0200-0000450C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96</xdr:row>
      <xdr:rowOff>0</xdr:rowOff>
    </xdr:from>
    <xdr:ext cx="47625" cy="285750"/>
    <xdr:sp macro="" textlink="">
      <xdr:nvSpPr>
        <xdr:cNvPr id="3142" name="Shape 3">
          <a:extLst>
            <a:ext uri="{FF2B5EF4-FFF2-40B4-BE49-F238E27FC236}">
              <a16:creationId xmlns:a16="http://schemas.microsoft.com/office/drawing/2014/main" id="{00000000-0008-0000-0200-0000460C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96</xdr:row>
      <xdr:rowOff>0</xdr:rowOff>
    </xdr:from>
    <xdr:ext cx="47625" cy="285750"/>
    <xdr:sp macro="" textlink="">
      <xdr:nvSpPr>
        <xdr:cNvPr id="3143" name="Shape 3">
          <a:extLst>
            <a:ext uri="{FF2B5EF4-FFF2-40B4-BE49-F238E27FC236}">
              <a16:creationId xmlns:a16="http://schemas.microsoft.com/office/drawing/2014/main" id="{00000000-0008-0000-0200-0000470C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96</xdr:row>
      <xdr:rowOff>0</xdr:rowOff>
    </xdr:from>
    <xdr:ext cx="47625" cy="285750"/>
    <xdr:sp macro="" textlink="">
      <xdr:nvSpPr>
        <xdr:cNvPr id="3144" name="Shape 3">
          <a:extLst>
            <a:ext uri="{FF2B5EF4-FFF2-40B4-BE49-F238E27FC236}">
              <a16:creationId xmlns:a16="http://schemas.microsoft.com/office/drawing/2014/main" id="{00000000-0008-0000-0200-0000480C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96</xdr:row>
      <xdr:rowOff>0</xdr:rowOff>
    </xdr:from>
    <xdr:ext cx="47625" cy="285750"/>
    <xdr:sp macro="" textlink="">
      <xdr:nvSpPr>
        <xdr:cNvPr id="3145" name="Shape 3">
          <a:extLst>
            <a:ext uri="{FF2B5EF4-FFF2-40B4-BE49-F238E27FC236}">
              <a16:creationId xmlns:a16="http://schemas.microsoft.com/office/drawing/2014/main" id="{00000000-0008-0000-0200-0000490C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96</xdr:row>
      <xdr:rowOff>0</xdr:rowOff>
    </xdr:from>
    <xdr:ext cx="47625" cy="285750"/>
    <xdr:sp macro="" textlink="">
      <xdr:nvSpPr>
        <xdr:cNvPr id="3146" name="Shape 3">
          <a:extLst>
            <a:ext uri="{FF2B5EF4-FFF2-40B4-BE49-F238E27FC236}">
              <a16:creationId xmlns:a16="http://schemas.microsoft.com/office/drawing/2014/main" id="{00000000-0008-0000-0200-00004A0C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96</xdr:row>
      <xdr:rowOff>0</xdr:rowOff>
    </xdr:from>
    <xdr:ext cx="47625" cy="285750"/>
    <xdr:sp macro="" textlink="">
      <xdr:nvSpPr>
        <xdr:cNvPr id="3147" name="Shape 3">
          <a:extLst>
            <a:ext uri="{FF2B5EF4-FFF2-40B4-BE49-F238E27FC236}">
              <a16:creationId xmlns:a16="http://schemas.microsoft.com/office/drawing/2014/main" id="{00000000-0008-0000-0200-00004B0C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96</xdr:row>
      <xdr:rowOff>0</xdr:rowOff>
    </xdr:from>
    <xdr:ext cx="47625" cy="285750"/>
    <xdr:sp macro="" textlink="">
      <xdr:nvSpPr>
        <xdr:cNvPr id="3148" name="Shape 3">
          <a:extLst>
            <a:ext uri="{FF2B5EF4-FFF2-40B4-BE49-F238E27FC236}">
              <a16:creationId xmlns:a16="http://schemas.microsoft.com/office/drawing/2014/main" id="{00000000-0008-0000-0200-00004C0C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96</xdr:row>
      <xdr:rowOff>0</xdr:rowOff>
    </xdr:from>
    <xdr:ext cx="47625" cy="285750"/>
    <xdr:sp macro="" textlink="">
      <xdr:nvSpPr>
        <xdr:cNvPr id="3149" name="Shape 3">
          <a:extLst>
            <a:ext uri="{FF2B5EF4-FFF2-40B4-BE49-F238E27FC236}">
              <a16:creationId xmlns:a16="http://schemas.microsoft.com/office/drawing/2014/main" id="{00000000-0008-0000-0200-00004D0C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96</xdr:row>
      <xdr:rowOff>0</xdr:rowOff>
    </xdr:from>
    <xdr:ext cx="47625" cy="285750"/>
    <xdr:sp macro="" textlink="">
      <xdr:nvSpPr>
        <xdr:cNvPr id="3150" name="Shape 3">
          <a:extLst>
            <a:ext uri="{FF2B5EF4-FFF2-40B4-BE49-F238E27FC236}">
              <a16:creationId xmlns:a16="http://schemas.microsoft.com/office/drawing/2014/main" id="{00000000-0008-0000-0200-00004E0C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96</xdr:row>
      <xdr:rowOff>0</xdr:rowOff>
    </xdr:from>
    <xdr:ext cx="47625" cy="285750"/>
    <xdr:sp macro="" textlink="">
      <xdr:nvSpPr>
        <xdr:cNvPr id="3151" name="Shape 3">
          <a:extLst>
            <a:ext uri="{FF2B5EF4-FFF2-40B4-BE49-F238E27FC236}">
              <a16:creationId xmlns:a16="http://schemas.microsoft.com/office/drawing/2014/main" id="{00000000-0008-0000-0200-00004F0C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96</xdr:row>
      <xdr:rowOff>0</xdr:rowOff>
    </xdr:from>
    <xdr:ext cx="47625" cy="285750"/>
    <xdr:sp macro="" textlink="">
      <xdr:nvSpPr>
        <xdr:cNvPr id="3152" name="Shape 3">
          <a:extLst>
            <a:ext uri="{FF2B5EF4-FFF2-40B4-BE49-F238E27FC236}">
              <a16:creationId xmlns:a16="http://schemas.microsoft.com/office/drawing/2014/main" id="{00000000-0008-0000-0200-0000500C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96</xdr:row>
      <xdr:rowOff>0</xdr:rowOff>
    </xdr:from>
    <xdr:ext cx="47625" cy="285750"/>
    <xdr:sp macro="" textlink="">
      <xdr:nvSpPr>
        <xdr:cNvPr id="3153" name="Shape 3">
          <a:extLst>
            <a:ext uri="{FF2B5EF4-FFF2-40B4-BE49-F238E27FC236}">
              <a16:creationId xmlns:a16="http://schemas.microsoft.com/office/drawing/2014/main" id="{00000000-0008-0000-0200-0000510C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96</xdr:row>
      <xdr:rowOff>0</xdr:rowOff>
    </xdr:from>
    <xdr:ext cx="47625" cy="285750"/>
    <xdr:sp macro="" textlink="">
      <xdr:nvSpPr>
        <xdr:cNvPr id="3154" name="Shape 3">
          <a:extLst>
            <a:ext uri="{FF2B5EF4-FFF2-40B4-BE49-F238E27FC236}">
              <a16:creationId xmlns:a16="http://schemas.microsoft.com/office/drawing/2014/main" id="{00000000-0008-0000-0200-0000520C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96</xdr:row>
      <xdr:rowOff>0</xdr:rowOff>
    </xdr:from>
    <xdr:ext cx="47625" cy="285750"/>
    <xdr:sp macro="" textlink="">
      <xdr:nvSpPr>
        <xdr:cNvPr id="3155" name="Shape 3">
          <a:extLst>
            <a:ext uri="{FF2B5EF4-FFF2-40B4-BE49-F238E27FC236}">
              <a16:creationId xmlns:a16="http://schemas.microsoft.com/office/drawing/2014/main" id="{00000000-0008-0000-0200-0000530C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96</xdr:row>
      <xdr:rowOff>0</xdr:rowOff>
    </xdr:from>
    <xdr:ext cx="47625" cy="285750"/>
    <xdr:sp macro="" textlink="">
      <xdr:nvSpPr>
        <xdr:cNvPr id="3156" name="Shape 3">
          <a:extLst>
            <a:ext uri="{FF2B5EF4-FFF2-40B4-BE49-F238E27FC236}">
              <a16:creationId xmlns:a16="http://schemas.microsoft.com/office/drawing/2014/main" id="{00000000-0008-0000-0200-0000540C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96</xdr:row>
      <xdr:rowOff>0</xdr:rowOff>
    </xdr:from>
    <xdr:ext cx="47625" cy="285750"/>
    <xdr:sp macro="" textlink="">
      <xdr:nvSpPr>
        <xdr:cNvPr id="3157" name="Shape 3">
          <a:extLst>
            <a:ext uri="{FF2B5EF4-FFF2-40B4-BE49-F238E27FC236}">
              <a16:creationId xmlns:a16="http://schemas.microsoft.com/office/drawing/2014/main" id="{00000000-0008-0000-0200-0000550C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96</xdr:row>
      <xdr:rowOff>0</xdr:rowOff>
    </xdr:from>
    <xdr:ext cx="47625" cy="285750"/>
    <xdr:sp macro="" textlink="">
      <xdr:nvSpPr>
        <xdr:cNvPr id="3158" name="Shape 3">
          <a:extLst>
            <a:ext uri="{FF2B5EF4-FFF2-40B4-BE49-F238E27FC236}">
              <a16:creationId xmlns:a16="http://schemas.microsoft.com/office/drawing/2014/main" id="{00000000-0008-0000-0200-0000560C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96</xdr:row>
      <xdr:rowOff>0</xdr:rowOff>
    </xdr:from>
    <xdr:ext cx="47625" cy="285750"/>
    <xdr:sp macro="" textlink="">
      <xdr:nvSpPr>
        <xdr:cNvPr id="3159" name="Shape 3">
          <a:extLst>
            <a:ext uri="{FF2B5EF4-FFF2-40B4-BE49-F238E27FC236}">
              <a16:creationId xmlns:a16="http://schemas.microsoft.com/office/drawing/2014/main" id="{00000000-0008-0000-0200-0000570C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96</xdr:row>
      <xdr:rowOff>0</xdr:rowOff>
    </xdr:from>
    <xdr:ext cx="47625" cy="285750"/>
    <xdr:sp macro="" textlink="">
      <xdr:nvSpPr>
        <xdr:cNvPr id="3160" name="Shape 3">
          <a:extLst>
            <a:ext uri="{FF2B5EF4-FFF2-40B4-BE49-F238E27FC236}">
              <a16:creationId xmlns:a16="http://schemas.microsoft.com/office/drawing/2014/main" id="{00000000-0008-0000-0200-0000580C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96</xdr:row>
      <xdr:rowOff>0</xdr:rowOff>
    </xdr:from>
    <xdr:ext cx="47625" cy="285750"/>
    <xdr:sp macro="" textlink="">
      <xdr:nvSpPr>
        <xdr:cNvPr id="3161" name="Shape 3">
          <a:extLst>
            <a:ext uri="{FF2B5EF4-FFF2-40B4-BE49-F238E27FC236}">
              <a16:creationId xmlns:a16="http://schemas.microsoft.com/office/drawing/2014/main" id="{00000000-0008-0000-0200-0000590C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96</xdr:row>
      <xdr:rowOff>0</xdr:rowOff>
    </xdr:from>
    <xdr:ext cx="47625" cy="285750"/>
    <xdr:sp macro="" textlink="">
      <xdr:nvSpPr>
        <xdr:cNvPr id="3162" name="Shape 3">
          <a:extLst>
            <a:ext uri="{FF2B5EF4-FFF2-40B4-BE49-F238E27FC236}">
              <a16:creationId xmlns:a16="http://schemas.microsoft.com/office/drawing/2014/main" id="{00000000-0008-0000-0200-00005A0C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96</xdr:row>
      <xdr:rowOff>0</xdr:rowOff>
    </xdr:from>
    <xdr:ext cx="47625" cy="285750"/>
    <xdr:sp macro="" textlink="">
      <xdr:nvSpPr>
        <xdr:cNvPr id="3163" name="Shape 3">
          <a:extLst>
            <a:ext uri="{FF2B5EF4-FFF2-40B4-BE49-F238E27FC236}">
              <a16:creationId xmlns:a16="http://schemas.microsoft.com/office/drawing/2014/main" id="{00000000-0008-0000-0200-00005B0C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96</xdr:row>
      <xdr:rowOff>0</xdr:rowOff>
    </xdr:from>
    <xdr:ext cx="47625" cy="285750"/>
    <xdr:sp macro="" textlink="">
      <xdr:nvSpPr>
        <xdr:cNvPr id="3164" name="Shape 3">
          <a:extLst>
            <a:ext uri="{FF2B5EF4-FFF2-40B4-BE49-F238E27FC236}">
              <a16:creationId xmlns:a16="http://schemas.microsoft.com/office/drawing/2014/main" id="{00000000-0008-0000-0200-00005C0C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96</xdr:row>
      <xdr:rowOff>0</xdr:rowOff>
    </xdr:from>
    <xdr:ext cx="47625" cy="285750"/>
    <xdr:sp macro="" textlink="">
      <xdr:nvSpPr>
        <xdr:cNvPr id="3165" name="Shape 3">
          <a:extLst>
            <a:ext uri="{FF2B5EF4-FFF2-40B4-BE49-F238E27FC236}">
              <a16:creationId xmlns:a16="http://schemas.microsoft.com/office/drawing/2014/main" id="{00000000-0008-0000-0200-00005D0C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96</xdr:row>
      <xdr:rowOff>0</xdr:rowOff>
    </xdr:from>
    <xdr:ext cx="47625" cy="285750"/>
    <xdr:sp macro="" textlink="">
      <xdr:nvSpPr>
        <xdr:cNvPr id="3166" name="Shape 3">
          <a:extLst>
            <a:ext uri="{FF2B5EF4-FFF2-40B4-BE49-F238E27FC236}">
              <a16:creationId xmlns:a16="http://schemas.microsoft.com/office/drawing/2014/main" id="{00000000-0008-0000-0200-00005E0C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96</xdr:row>
      <xdr:rowOff>0</xdr:rowOff>
    </xdr:from>
    <xdr:ext cx="47625" cy="285750"/>
    <xdr:sp macro="" textlink="">
      <xdr:nvSpPr>
        <xdr:cNvPr id="3167" name="Shape 3">
          <a:extLst>
            <a:ext uri="{FF2B5EF4-FFF2-40B4-BE49-F238E27FC236}">
              <a16:creationId xmlns:a16="http://schemas.microsoft.com/office/drawing/2014/main" id="{00000000-0008-0000-0200-00005F0C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96</xdr:row>
      <xdr:rowOff>0</xdr:rowOff>
    </xdr:from>
    <xdr:ext cx="47625" cy="285750"/>
    <xdr:sp macro="" textlink="">
      <xdr:nvSpPr>
        <xdr:cNvPr id="3168" name="Shape 3">
          <a:extLst>
            <a:ext uri="{FF2B5EF4-FFF2-40B4-BE49-F238E27FC236}">
              <a16:creationId xmlns:a16="http://schemas.microsoft.com/office/drawing/2014/main" id="{00000000-0008-0000-0200-0000600C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96</xdr:row>
      <xdr:rowOff>0</xdr:rowOff>
    </xdr:from>
    <xdr:ext cx="47625" cy="285750"/>
    <xdr:sp macro="" textlink="">
      <xdr:nvSpPr>
        <xdr:cNvPr id="3169" name="Shape 3">
          <a:extLst>
            <a:ext uri="{FF2B5EF4-FFF2-40B4-BE49-F238E27FC236}">
              <a16:creationId xmlns:a16="http://schemas.microsoft.com/office/drawing/2014/main" id="{00000000-0008-0000-0200-0000610C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96</xdr:row>
      <xdr:rowOff>0</xdr:rowOff>
    </xdr:from>
    <xdr:ext cx="47625" cy="285750"/>
    <xdr:sp macro="" textlink="">
      <xdr:nvSpPr>
        <xdr:cNvPr id="3170" name="Shape 3">
          <a:extLst>
            <a:ext uri="{FF2B5EF4-FFF2-40B4-BE49-F238E27FC236}">
              <a16:creationId xmlns:a16="http://schemas.microsoft.com/office/drawing/2014/main" id="{00000000-0008-0000-0200-0000620C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96</xdr:row>
      <xdr:rowOff>0</xdr:rowOff>
    </xdr:from>
    <xdr:ext cx="47625" cy="285750"/>
    <xdr:sp macro="" textlink="">
      <xdr:nvSpPr>
        <xdr:cNvPr id="3171" name="Shape 3">
          <a:extLst>
            <a:ext uri="{FF2B5EF4-FFF2-40B4-BE49-F238E27FC236}">
              <a16:creationId xmlns:a16="http://schemas.microsoft.com/office/drawing/2014/main" id="{00000000-0008-0000-0200-0000630C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96</xdr:row>
      <xdr:rowOff>0</xdr:rowOff>
    </xdr:from>
    <xdr:ext cx="47625" cy="285750"/>
    <xdr:sp macro="" textlink="">
      <xdr:nvSpPr>
        <xdr:cNvPr id="3172" name="Shape 3">
          <a:extLst>
            <a:ext uri="{FF2B5EF4-FFF2-40B4-BE49-F238E27FC236}">
              <a16:creationId xmlns:a16="http://schemas.microsoft.com/office/drawing/2014/main" id="{00000000-0008-0000-0200-0000640C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96</xdr:row>
      <xdr:rowOff>0</xdr:rowOff>
    </xdr:from>
    <xdr:ext cx="47625" cy="285750"/>
    <xdr:sp macro="" textlink="">
      <xdr:nvSpPr>
        <xdr:cNvPr id="3173" name="Shape 3">
          <a:extLst>
            <a:ext uri="{FF2B5EF4-FFF2-40B4-BE49-F238E27FC236}">
              <a16:creationId xmlns:a16="http://schemas.microsoft.com/office/drawing/2014/main" id="{00000000-0008-0000-0200-0000650C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96</xdr:row>
      <xdr:rowOff>0</xdr:rowOff>
    </xdr:from>
    <xdr:ext cx="47625" cy="285750"/>
    <xdr:sp macro="" textlink="">
      <xdr:nvSpPr>
        <xdr:cNvPr id="3174" name="Shape 3">
          <a:extLst>
            <a:ext uri="{FF2B5EF4-FFF2-40B4-BE49-F238E27FC236}">
              <a16:creationId xmlns:a16="http://schemas.microsoft.com/office/drawing/2014/main" id="{00000000-0008-0000-0200-0000660C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96</xdr:row>
      <xdr:rowOff>0</xdr:rowOff>
    </xdr:from>
    <xdr:ext cx="47625" cy="285750"/>
    <xdr:sp macro="" textlink="">
      <xdr:nvSpPr>
        <xdr:cNvPr id="3175" name="Shape 3">
          <a:extLst>
            <a:ext uri="{FF2B5EF4-FFF2-40B4-BE49-F238E27FC236}">
              <a16:creationId xmlns:a16="http://schemas.microsoft.com/office/drawing/2014/main" id="{00000000-0008-0000-0200-0000670C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96</xdr:row>
      <xdr:rowOff>0</xdr:rowOff>
    </xdr:from>
    <xdr:ext cx="47625" cy="285750"/>
    <xdr:sp macro="" textlink="">
      <xdr:nvSpPr>
        <xdr:cNvPr id="3176" name="Shape 3">
          <a:extLst>
            <a:ext uri="{FF2B5EF4-FFF2-40B4-BE49-F238E27FC236}">
              <a16:creationId xmlns:a16="http://schemas.microsoft.com/office/drawing/2014/main" id="{00000000-0008-0000-0200-0000680C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96</xdr:row>
      <xdr:rowOff>0</xdr:rowOff>
    </xdr:from>
    <xdr:ext cx="47625" cy="285750"/>
    <xdr:sp macro="" textlink="">
      <xdr:nvSpPr>
        <xdr:cNvPr id="3177" name="Shape 3">
          <a:extLst>
            <a:ext uri="{FF2B5EF4-FFF2-40B4-BE49-F238E27FC236}">
              <a16:creationId xmlns:a16="http://schemas.microsoft.com/office/drawing/2014/main" id="{00000000-0008-0000-0200-0000690C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96</xdr:row>
      <xdr:rowOff>0</xdr:rowOff>
    </xdr:from>
    <xdr:ext cx="47625" cy="285750"/>
    <xdr:sp macro="" textlink="">
      <xdr:nvSpPr>
        <xdr:cNvPr id="3178" name="Shape 3">
          <a:extLst>
            <a:ext uri="{FF2B5EF4-FFF2-40B4-BE49-F238E27FC236}">
              <a16:creationId xmlns:a16="http://schemas.microsoft.com/office/drawing/2014/main" id="{00000000-0008-0000-0200-00006A0C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96</xdr:row>
      <xdr:rowOff>0</xdr:rowOff>
    </xdr:from>
    <xdr:ext cx="47625" cy="285750"/>
    <xdr:sp macro="" textlink="">
      <xdr:nvSpPr>
        <xdr:cNvPr id="3179" name="Shape 3">
          <a:extLst>
            <a:ext uri="{FF2B5EF4-FFF2-40B4-BE49-F238E27FC236}">
              <a16:creationId xmlns:a16="http://schemas.microsoft.com/office/drawing/2014/main" id="{00000000-0008-0000-0200-00006B0C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96</xdr:row>
      <xdr:rowOff>0</xdr:rowOff>
    </xdr:from>
    <xdr:ext cx="47625" cy="285750"/>
    <xdr:sp macro="" textlink="">
      <xdr:nvSpPr>
        <xdr:cNvPr id="3180" name="Shape 3">
          <a:extLst>
            <a:ext uri="{FF2B5EF4-FFF2-40B4-BE49-F238E27FC236}">
              <a16:creationId xmlns:a16="http://schemas.microsoft.com/office/drawing/2014/main" id="{00000000-0008-0000-0200-00006C0C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96</xdr:row>
      <xdr:rowOff>0</xdr:rowOff>
    </xdr:from>
    <xdr:ext cx="47625" cy="285750"/>
    <xdr:sp macro="" textlink="">
      <xdr:nvSpPr>
        <xdr:cNvPr id="3181" name="Shape 3">
          <a:extLst>
            <a:ext uri="{FF2B5EF4-FFF2-40B4-BE49-F238E27FC236}">
              <a16:creationId xmlns:a16="http://schemas.microsoft.com/office/drawing/2014/main" id="{00000000-0008-0000-0200-00006D0C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96</xdr:row>
      <xdr:rowOff>0</xdr:rowOff>
    </xdr:from>
    <xdr:ext cx="47625" cy="285750"/>
    <xdr:sp macro="" textlink="">
      <xdr:nvSpPr>
        <xdr:cNvPr id="3182" name="Shape 3">
          <a:extLst>
            <a:ext uri="{FF2B5EF4-FFF2-40B4-BE49-F238E27FC236}">
              <a16:creationId xmlns:a16="http://schemas.microsoft.com/office/drawing/2014/main" id="{00000000-0008-0000-0200-00006E0C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96</xdr:row>
      <xdr:rowOff>0</xdr:rowOff>
    </xdr:from>
    <xdr:ext cx="47625" cy="285750"/>
    <xdr:sp macro="" textlink="">
      <xdr:nvSpPr>
        <xdr:cNvPr id="3183" name="Shape 3">
          <a:extLst>
            <a:ext uri="{FF2B5EF4-FFF2-40B4-BE49-F238E27FC236}">
              <a16:creationId xmlns:a16="http://schemas.microsoft.com/office/drawing/2014/main" id="{00000000-0008-0000-0200-00006F0C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96</xdr:row>
      <xdr:rowOff>0</xdr:rowOff>
    </xdr:from>
    <xdr:ext cx="47625" cy="285750"/>
    <xdr:sp macro="" textlink="">
      <xdr:nvSpPr>
        <xdr:cNvPr id="3184" name="Shape 3">
          <a:extLst>
            <a:ext uri="{FF2B5EF4-FFF2-40B4-BE49-F238E27FC236}">
              <a16:creationId xmlns:a16="http://schemas.microsoft.com/office/drawing/2014/main" id="{00000000-0008-0000-0200-0000700C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96</xdr:row>
      <xdr:rowOff>0</xdr:rowOff>
    </xdr:from>
    <xdr:ext cx="47625" cy="285750"/>
    <xdr:sp macro="" textlink="">
      <xdr:nvSpPr>
        <xdr:cNvPr id="3185" name="Shape 3">
          <a:extLst>
            <a:ext uri="{FF2B5EF4-FFF2-40B4-BE49-F238E27FC236}">
              <a16:creationId xmlns:a16="http://schemas.microsoft.com/office/drawing/2014/main" id="{00000000-0008-0000-0200-0000710C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96</xdr:row>
      <xdr:rowOff>0</xdr:rowOff>
    </xdr:from>
    <xdr:ext cx="47625" cy="285750"/>
    <xdr:sp macro="" textlink="">
      <xdr:nvSpPr>
        <xdr:cNvPr id="3186" name="Shape 3">
          <a:extLst>
            <a:ext uri="{FF2B5EF4-FFF2-40B4-BE49-F238E27FC236}">
              <a16:creationId xmlns:a16="http://schemas.microsoft.com/office/drawing/2014/main" id="{00000000-0008-0000-0200-0000720C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96</xdr:row>
      <xdr:rowOff>0</xdr:rowOff>
    </xdr:from>
    <xdr:ext cx="47625" cy="285750"/>
    <xdr:sp macro="" textlink="">
      <xdr:nvSpPr>
        <xdr:cNvPr id="3187" name="Shape 3">
          <a:extLst>
            <a:ext uri="{FF2B5EF4-FFF2-40B4-BE49-F238E27FC236}">
              <a16:creationId xmlns:a16="http://schemas.microsoft.com/office/drawing/2014/main" id="{00000000-0008-0000-0200-0000730C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96</xdr:row>
      <xdr:rowOff>0</xdr:rowOff>
    </xdr:from>
    <xdr:ext cx="47625" cy="285750"/>
    <xdr:sp macro="" textlink="">
      <xdr:nvSpPr>
        <xdr:cNvPr id="3188" name="Shape 3">
          <a:extLst>
            <a:ext uri="{FF2B5EF4-FFF2-40B4-BE49-F238E27FC236}">
              <a16:creationId xmlns:a16="http://schemas.microsoft.com/office/drawing/2014/main" id="{00000000-0008-0000-0200-0000740C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96</xdr:row>
      <xdr:rowOff>0</xdr:rowOff>
    </xdr:from>
    <xdr:ext cx="47625" cy="285750"/>
    <xdr:sp macro="" textlink="">
      <xdr:nvSpPr>
        <xdr:cNvPr id="3189" name="Shape 3">
          <a:extLst>
            <a:ext uri="{FF2B5EF4-FFF2-40B4-BE49-F238E27FC236}">
              <a16:creationId xmlns:a16="http://schemas.microsoft.com/office/drawing/2014/main" id="{00000000-0008-0000-0200-0000750C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96</xdr:row>
      <xdr:rowOff>0</xdr:rowOff>
    </xdr:from>
    <xdr:ext cx="47625" cy="285750"/>
    <xdr:sp macro="" textlink="">
      <xdr:nvSpPr>
        <xdr:cNvPr id="3190" name="Shape 3">
          <a:extLst>
            <a:ext uri="{FF2B5EF4-FFF2-40B4-BE49-F238E27FC236}">
              <a16:creationId xmlns:a16="http://schemas.microsoft.com/office/drawing/2014/main" id="{00000000-0008-0000-0200-0000760C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96</xdr:row>
      <xdr:rowOff>0</xdr:rowOff>
    </xdr:from>
    <xdr:ext cx="47625" cy="285750"/>
    <xdr:sp macro="" textlink="">
      <xdr:nvSpPr>
        <xdr:cNvPr id="3191" name="Shape 3">
          <a:extLst>
            <a:ext uri="{FF2B5EF4-FFF2-40B4-BE49-F238E27FC236}">
              <a16:creationId xmlns:a16="http://schemas.microsoft.com/office/drawing/2014/main" id="{00000000-0008-0000-0200-0000770C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96</xdr:row>
      <xdr:rowOff>0</xdr:rowOff>
    </xdr:from>
    <xdr:ext cx="47625" cy="285750"/>
    <xdr:sp macro="" textlink="">
      <xdr:nvSpPr>
        <xdr:cNvPr id="3192" name="Shape 3">
          <a:extLst>
            <a:ext uri="{FF2B5EF4-FFF2-40B4-BE49-F238E27FC236}">
              <a16:creationId xmlns:a16="http://schemas.microsoft.com/office/drawing/2014/main" id="{00000000-0008-0000-0200-0000780C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96</xdr:row>
      <xdr:rowOff>0</xdr:rowOff>
    </xdr:from>
    <xdr:ext cx="47625" cy="285750"/>
    <xdr:sp macro="" textlink="">
      <xdr:nvSpPr>
        <xdr:cNvPr id="3193" name="Shape 3">
          <a:extLst>
            <a:ext uri="{FF2B5EF4-FFF2-40B4-BE49-F238E27FC236}">
              <a16:creationId xmlns:a16="http://schemas.microsoft.com/office/drawing/2014/main" id="{00000000-0008-0000-0200-0000790C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96</xdr:row>
      <xdr:rowOff>0</xdr:rowOff>
    </xdr:from>
    <xdr:ext cx="47625" cy="285750"/>
    <xdr:sp macro="" textlink="">
      <xdr:nvSpPr>
        <xdr:cNvPr id="3194" name="Shape 3">
          <a:extLst>
            <a:ext uri="{FF2B5EF4-FFF2-40B4-BE49-F238E27FC236}">
              <a16:creationId xmlns:a16="http://schemas.microsoft.com/office/drawing/2014/main" id="{00000000-0008-0000-0200-00007A0C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96</xdr:row>
      <xdr:rowOff>0</xdr:rowOff>
    </xdr:from>
    <xdr:ext cx="47625" cy="285750"/>
    <xdr:sp macro="" textlink="">
      <xdr:nvSpPr>
        <xdr:cNvPr id="3195" name="Shape 3">
          <a:extLst>
            <a:ext uri="{FF2B5EF4-FFF2-40B4-BE49-F238E27FC236}">
              <a16:creationId xmlns:a16="http://schemas.microsoft.com/office/drawing/2014/main" id="{00000000-0008-0000-0200-00007B0C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96</xdr:row>
      <xdr:rowOff>0</xdr:rowOff>
    </xdr:from>
    <xdr:ext cx="47625" cy="285750"/>
    <xdr:sp macro="" textlink="">
      <xdr:nvSpPr>
        <xdr:cNvPr id="3196" name="Shape 3">
          <a:extLst>
            <a:ext uri="{FF2B5EF4-FFF2-40B4-BE49-F238E27FC236}">
              <a16:creationId xmlns:a16="http://schemas.microsoft.com/office/drawing/2014/main" id="{00000000-0008-0000-0200-00007C0C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96</xdr:row>
      <xdr:rowOff>0</xdr:rowOff>
    </xdr:from>
    <xdr:ext cx="47625" cy="285750"/>
    <xdr:sp macro="" textlink="">
      <xdr:nvSpPr>
        <xdr:cNvPr id="3197" name="Shape 3">
          <a:extLst>
            <a:ext uri="{FF2B5EF4-FFF2-40B4-BE49-F238E27FC236}">
              <a16:creationId xmlns:a16="http://schemas.microsoft.com/office/drawing/2014/main" id="{00000000-0008-0000-0200-00007D0C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96</xdr:row>
      <xdr:rowOff>0</xdr:rowOff>
    </xdr:from>
    <xdr:ext cx="47625" cy="285750"/>
    <xdr:sp macro="" textlink="">
      <xdr:nvSpPr>
        <xdr:cNvPr id="3198" name="Shape 3">
          <a:extLst>
            <a:ext uri="{FF2B5EF4-FFF2-40B4-BE49-F238E27FC236}">
              <a16:creationId xmlns:a16="http://schemas.microsoft.com/office/drawing/2014/main" id="{00000000-0008-0000-0200-00007E0C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96</xdr:row>
      <xdr:rowOff>0</xdr:rowOff>
    </xdr:from>
    <xdr:ext cx="47625" cy="285750"/>
    <xdr:sp macro="" textlink="">
      <xdr:nvSpPr>
        <xdr:cNvPr id="3199" name="Shape 3">
          <a:extLst>
            <a:ext uri="{FF2B5EF4-FFF2-40B4-BE49-F238E27FC236}">
              <a16:creationId xmlns:a16="http://schemas.microsoft.com/office/drawing/2014/main" id="{00000000-0008-0000-0200-00007F0C0000}"/>
            </a:ext>
          </a:extLst>
        </xdr:cNvPr>
        <xdr:cNvSpPr txBox="1"/>
      </xdr:nvSpPr>
      <xdr:spPr>
        <a:xfrm>
          <a:off x="29718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-9525</xdr:colOff>
      <xdr:row>96</xdr:row>
      <xdr:rowOff>0</xdr:rowOff>
    </xdr:from>
    <xdr:ext cx="47625" cy="285750"/>
    <xdr:sp macro="" textlink="">
      <xdr:nvSpPr>
        <xdr:cNvPr id="3200" name="Shape 3">
          <a:extLst>
            <a:ext uri="{FF2B5EF4-FFF2-40B4-BE49-F238E27FC236}">
              <a16:creationId xmlns:a16="http://schemas.microsoft.com/office/drawing/2014/main" id="{00000000-0008-0000-0200-0000800C0000}"/>
            </a:ext>
          </a:extLst>
        </xdr:cNvPr>
        <xdr:cNvSpPr txBox="1"/>
      </xdr:nvSpPr>
      <xdr:spPr>
        <a:xfrm>
          <a:off x="24003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-9525</xdr:colOff>
      <xdr:row>96</xdr:row>
      <xdr:rowOff>0</xdr:rowOff>
    </xdr:from>
    <xdr:ext cx="47625" cy="285750"/>
    <xdr:sp macro="" textlink="">
      <xdr:nvSpPr>
        <xdr:cNvPr id="3201" name="Shape 3">
          <a:extLst>
            <a:ext uri="{FF2B5EF4-FFF2-40B4-BE49-F238E27FC236}">
              <a16:creationId xmlns:a16="http://schemas.microsoft.com/office/drawing/2014/main" id="{00000000-0008-0000-0200-0000810C0000}"/>
            </a:ext>
          </a:extLst>
        </xdr:cNvPr>
        <xdr:cNvSpPr txBox="1"/>
      </xdr:nvSpPr>
      <xdr:spPr>
        <a:xfrm>
          <a:off x="24003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202" name="Shape 3">
          <a:extLst>
            <a:ext uri="{FF2B5EF4-FFF2-40B4-BE49-F238E27FC236}">
              <a16:creationId xmlns:a16="http://schemas.microsoft.com/office/drawing/2014/main" id="{00000000-0008-0000-0200-0000820C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203" name="Shape 3">
          <a:extLst>
            <a:ext uri="{FF2B5EF4-FFF2-40B4-BE49-F238E27FC236}">
              <a16:creationId xmlns:a16="http://schemas.microsoft.com/office/drawing/2014/main" id="{00000000-0008-0000-0200-0000830C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204" name="Shape 3">
          <a:extLst>
            <a:ext uri="{FF2B5EF4-FFF2-40B4-BE49-F238E27FC236}">
              <a16:creationId xmlns:a16="http://schemas.microsoft.com/office/drawing/2014/main" id="{00000000-0008-0000-0200-0000840C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205" name="Shape 3">
          <a:extLst>
            <a:ext uri="{FF2B5EF4-FFF2-40B4-BE49-F238E27FC236}">
              <a16:creationId xmlns:a16="http://schemas.microsoft.com/office/drawing/2014/main" id="{00000000-0008-0000-0200-0000850C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206" name="Shape 3">
          <a:extLst>
            <a:ext uri="{FF2B5EF4-FFF2-40B4-BE49-F238E27FC236}">
              <a16:creationId xmlns:a16="http://schemas.microsoft.com/office/drawing/2014/main" id="{00000000-0008-0000-0200-0000860C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207" name="Shape 3">
          <a:extLst>
            <a:ext uri="{FF2B5EF4-FFF2-40B4-BE49-F238E27FC236}">
              <a16:creationId xmlns:a16="http://schemas.microsoft.com/office/drawing/2014/main" id="{00000000-0008-0000-0200-0000870C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208" name="Shape 3">
          <a:extLst>
            <a:ext uri="{FF2B5EF4-FFF2-40B4-BE49-F238E27FC236}">
              <a16:creationId xmlns:a16="http://schemas.microsoft.com/office/drawing/2014/main" id="{00000000-0008-0000-0200-0000880C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209" name="Shape 3">
          <a:extLst>
            <a:ext uri="{FF2B5EF4-FFF2-40B4-BE49-F238E27FC236}">
              <a16:creationId xmlns:a16="http://schemas.microsoft.com/office/drawing/2014/main" id="{00000000-0008-0000-0200-0000890C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210" name="Shape 3">
          <a:extLst>
            <a:ext uri="{FF2B5EF4-FFF2-40B4-BE49-F238E27FC236}">
              <a16:creationId xmlns:a16="http://schemas.microsoft.com/office/drawing/2014/main" id="{00000000-0008-0000-0200-00008A0C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211" name="Shape 3">
          <a:extLst>
            <a:ext uri="{FF2B5EF4-FFF2-40B4-BE49-F238E27FC236}">
              <a16:creationId xmlns:a16="http://schemas.microsoft.com/office/drawing/2014/main" id="{00000000-0008-0000-0200-00008B0C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212" name="Shape 3">
          <a:extLst>
            <a:ext uri="{FF2B5EF4-FFF2-40B4-BE49-F238E27FC236}">
              <a16:creationId xmlns:a16="http://schemas.microsoft.com/office/drawing/2014/main" id="{00000000-0008-0000-0200-00008C0C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213" name="Shape 3">
          <a:extLst>
            <a:ext uri="{FF2B5EF4-FFF2-40B4-BE49-F238E27FC236}">
              <a16:creationId xmlns:a16="http://schemas.microsoft.com/office/drawing/2014/main" id="{00000000-0008-0000-0200-00008D0C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214" name="Shape 3">
          <a:extLst>
            <a:ext uri="{FF2B5EF4-FFF2-40B4-BE49-F238E27FC236}">
              <a16:creationId xmlns:a16="http://schemas.microsoft.com/office/drawing/2014/main" id="{00000000-0008-0000-0200-00008E0C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215" name="Shape 3">
          <a:extLst>
            <a:ext uri="{FF2B5EF4-FFF2-40B4-BE49-F238E27FC236}">
              <a16:creationId xmlns:a16="http://schemas.microsoft.com/office/drawing/2014/main" id="{00000000-0008-0000-0200-00008F0C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216" name="Shape 3">
          <a:extLst>
            <a:ext uri="{FF2B5EF4-FFF2-40B4-BE49-F238E27FC236}">
              <a16:creationId xmlns:a16="http://schemas.microsoft.com/office/drawing/2014/main" id="{00000000-0008-0000-0200-0000900C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217" name="Shape 3">
          <a:extLst>
            <a:ext uri="{FF2B5EF4-FFF2-40B4-BE49-F238E27FC236}">
              <a16:creationId xmlns:a16="http://schemas.microsoft.com/office/drawing/2014/main" id="{00000000-0008-0000-0200-0000910C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218" name="Shape 3">
          <a:extLst>
            <a:ext uri="{FF2B5EF4-FFF2-40B4-BE49-F238E27FC236}">
              <a16:creationId xmlns:a16="http://schemas.microsoft.com/office/drawing/2014/main" id="{00000000-0008-0000-0200-0000920C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219" name="Shape 3">
          <a:extLst>
            <a:ext uri="{FF2B5EF4-FFF2-40B4-BE49-F238E27FC236}">
              <a16:creationId xmlns:a16="http://schemas.microsoft.com/office/drawing/2014/main" id="{00000000-0008-0000-0200-0000930C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220" name="Shape 3">
          <a:extLst>
            <a:ext uri="{FF2B5EF4-FFF2-40B4-BE49-F238E27FC236}">
              <a16:creationId xmlns:a16="http://schemas.microsoft.com/office/drawing/2014/main" id="{00000000-0008-0000-0200-0000940C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221" name="Shape 3">
          <a:extLst>
            <a:ext uri="{FF2B5EF4-FFF2-40B4-BE49-F238E27FC236}">
              <a16:creationId xmlns:a16="http://schemas.microsoft.com/office/drawing/2014/main" id="{00000000-0008-0000-0200-0000950C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222" name="Shape 3">
          <a:extLst>
            <a:ext uri="{FF2B5EF4-FFF2-40B4-BE49-F238E27FC236}">
              <a16:creationId xmlns:a16="http://schemas.microsoft.com/office/drawing/2014/main" id="{00000000-0008-0000-0200-0000960C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223" name="Shape 3">
          <a:extLst>
            <a:ext uri="{FF2B5EF4-FFF2-40B4-BE49-F238E27FC236}">
              <a16:creationId xmlns:a16="http://schemas.microsoft.com/office/drawing/2014/main" id="{00000000-0008-0000-0200-0000970C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224" name="Shape 3">
          <a:extLst>
            <a:ext uri="{FF2B5EF4-FFF2-40B4-BE49-F238E27FC236}">
              <a16:creationId xmlns:a16="http://schemas.microsoft.com/office/drawing/2014/main" id="{00000000-0008-0000-0200-0000980C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225" name="Shape 3">
          <a:extLst>
            <a:ext uri="{FF2B5EF4-FFF2-40B4-BE49-F238E27FC236}">
              <a16:creationId xmlns:a16="http://schemas.microsoft.com/office/drawing/2014/main" id="{00000000-0008-0000-0200-0000990C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226" name="Shape 3">
          <a:extLst>
            <a:ext uri="{FF2B5EF4-FFF2-40B4-BE49-F238E27FC236}">
              <a16:creationId xmlns:a16="http://schemas.microsoft.com/office/drawing/2014/main" id="{00000000-0008-0000-0200-00009A0C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227" name="Shape 3">
          <a:extLst>
            <a:ext uri="{FF2B5EF4-FFF2-40B4-BE49-F238E27FC236}">
              <a16:creationId xmlns:a16="http://schemas.microsoft.com/office/drawing/2014/main" id="{00000000-0008-0000-0200-00009B0C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228" name="Shape 3">
          <a:extLst>
            <a:ext uri="{FF2B5EF4-FFF2-40B4-BE49-F238E27FC236}">
              <a16:creationId xmlns:a16="http://schemas.microsoft.com/office/drawing/2014/main" id="{00000000-0008-0000-0200-00009C0C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229" name="Shape 3">
          <a:extLst>
            <a:ext uri="{FF2B5EF4-FFF2-40B4-BE49-F238E27FC236}">
              <a16:creationId xmlns:a16="http://schemas.microsoft.com/office/drawing/2014/main" id="{00000000-0008-0000-0200-00009D0C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230" name="Shape 3">
          <a:extLst>
            <a:ext uri="{FF2B5EF4-FFF2-40B4-BE49-F238E27FC236}">
              <a16:creationId xmlns:a16="http://schemas.microsoft.com/office/drawing/2014/main" id="{00000000-0008-0000-0200-00009E0C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231" name="Shape 3">
          <a:extLst>
            <a:ext uri="{FF2B5EF4-FFF2-40B4-BE49-F238E27FC236}">
              <a16:creationId xmlns:a16="http://schemas.microsoft.com/office/drawing/2014/main" id="{00000000-0008-0000-0200-00009F0C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232" name="Shape 3">
          <a:extLst>
            <a:ext uri="{FF2B5EF4-FFF2-40B4-BE49-F238E27FC236}">
              <a16:creationId xmlns:a16="http://schemas.microsoft.com/office/drawing/2014/main" id="{00000000-0008-0000-0200-0000A00C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233" name="Shape 3">
          <a:extLst>
            <a:ext uri="{FF2B5EF4-FFF2-40B4-BE49-F238E27FC236}">
              <a16:creationId xmlns:a16="http://schemas.microsoft.com/office/drawing/2014/main" id="{00000000-0008-0000-0200-0000A10C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234" name="Shape 3">
          <a:extLst>
            <a:ext uri="{FF2B5EF4-FFF2-40B4-BE49-F238E27FC236}">
              <a16:creationId xmlns:a16="http://schemas.microsoft.com/office/drawing/2014/main" id="{00000000-0008-0000-0200-0000A20C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235" name="Shape 3">
          <a:extLst>
            <a:ext uri="{FF2B5EF4-FFF2-40B4-BE49-F238E27FC236}">
              <a16:creationId xmlns:a16="http://schemas.microsoft.com/office/drawing/2014/main" id="{00000000-0008-0000-0200-0000A30C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236" name="Shape 3">
          <a:extLst>
            <a:ext uri="{FF2B5EF4-FFF2-40B4-BE49-F238E27FC236}">
              <a16:creationId xmlns:a16="http://schemas.microsoft.com/office/drawing/2014/main" id="{00000000-0008-0000-0200-0000A40C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237" name="Shape 3">
          <a:extLst>
            <a:ext uri="{FF2B5EF4-FFF2-40B4-BE49-F238E27FC236}">
              <a16:creationId xmlns:a16="http://schemas.microsoft.com/office/drawing/2014/main" id="{00000000-0008-0000-0200-0000A50C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238" name="Shape 3">
          <a:extLst>
            <a:ext uri="{FF2B5EF4-FFF2-40B4-BE49-F238E27FC236}">
              <a16:creationId xmlns:a16="http://schemas.microsoft.com/office/drawing/2014/main" id="{00000000-0008-0000-0200-0000A60C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239" name="Shape 3">
          <a:extLst>
            <a:ext uri="{FF2B5EF4-FFF2-40B4-BE49-F238E27FC236}">
              <a16:creationId xmlns:a16="http://schemas.microsoft.com/office/drawing/2014/main" id="{00000000-0008-0000-0200-0000A70C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240" name="Shape 3">
          <a:extLst>
            <a:ext uri="{FF2B5EF4-FFF2-40B4-BE49-F238E27FC236}">
              <a16:creationId xmlns:a16="http://schemas.microsoft.com/office/drawing/2014/main" id="{00000000-0008-0000-0200-0000A80C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241" name="Shape 3">
          <a:extLst>
            <a:ext uri="{FF2B5EF4-FFF2-40B4-BE49-F238E27FC236}">
              <a16:creationId xmlns:a16="http://schemas.microsoft.com/office/drawing/2014/main" id="{00000000-0008-0000-0200-0000A90C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242" name="Shape 3">
          <a:extLst>
            <a:ext uri="{FF2B5EF4-FFF2-40B4-BE49-F238E27FC236}">
              <a16:creationId xmlns:a16="http://schemas.microsoft.com/office/drawing/2014/main" id="{00000000-0008-0000-0200-0000AA0C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243" name="Shape 3">
          <a:extLst>
            <a:ext uri="{FF2B5EF4-FFF2-40B4-BE49-F238E27FC236}">
              <a16:creationId xmlns:a16="http://schemas.microsoft.com/office/drawing/2014/main" id="{00000000-0008-0000-0200-0000AB0C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244" name="Shape 3">
          <a:extLst>
            <a:ext uri="{FF2B5EF4-FFF2-40B4-BE49-F238E27FC236}">
              <a16:creationId xmlns:a16="http://schemas.microsoft.com/office/drawing/2014/main" id="{00000000-0008-0000-0200-0000AC0C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245" name="Shape 3">
          <a:extLst>
            <a:ext uri="{FF2B5EF4-FFF2-40B4-BE49-F238E27FC236}">
              <a16:creationId xmlns:a16="http://schemas.microsoft.com/office/drawing/2014/main" id="{00000000-0008-0000-0200-0000AD0C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246" name="Shape 3">
          <a:extLst>
            <a:ext uri="{FF2B5EF4-FFF2-40B4-BE49-F238E27FC236}">
              <a16:creationId xmlns:a16="http://schemas.microsoft.com/office/drawing/2014/main" id="{00000000-0008-0000-0200-0000AE0C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247" name="Shape 3">
          <a:extLst>
            <a:ext uri="{FF2B5EF4-FFF2-40B4-BE49-F238E27FC236}">
              <a16:creationId xmlns:a16="http://schemas.microsoft.com/office/drawing/2014/main" id="{00000000-0008-0000-0200-0000AF0C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248" name="Shape 3">
          <a:extLst>
            <a:ext uri="{FF2B5EF4-FFF2-40B4-BE49-F238E27FC236}">
              <a16:creationId xmlns:a16="http://schemas.microsoft.com/office/drawing/2014/main" id="{00000000-0008-0000-0200-0000B00C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249" name="Shape 3">
          <a:extLst>
            <a:ext uri="{FF2B5EF4-FFF2-40B4-BE49-F238E27FC236}">
              <a16:creationId xmlns:a16="http://schemas.microsoft.com/office/drawing/2014/main" id="{00000000-0008-0000-0200-0000B10C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250" name="Shape 3">
          <a:extLst>
            <a:ext uri="{FF2B5EF4-FFF2-40B4-BE49-F238E27FC236}">
              <a16:creationId xmlns:a16="http://schemas.microsoft.com/office/drawing/2014/main" id="{00000000-0008-0000-0200-0000B20C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251" name="Shape 3">
          <a:extLst>
            <a:ext uri="{FF2B5EF4-FFF2-40B4-BE49-F238E27FC236}">
              <a16:creationId xmlns:a16="http://schemas.microsoft.com/office/drawing/2014/main" id="{00000000-0008-0000-0200-0000B30C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252" name="Shape 3">
          <a:extLst>
            <a:ext uri="{FF2B5EF4-FFF2-40B4-BE49-F238E27FC236}">
              <a16:creationId xmlns:a16="http://schemas.microsoft.com/office/drawing/2014/main" id="{00000000-0008-0000-0200-0000B40C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253" name="Shape 3">
          <a:extLst>
            <a:ext uri="{FF2B5EF4-FFF2-40B4-BE49-F238E27FC236}">
              <a16:creationId xmlns:a16="http://schemas.microsoft.com/office/drawing/2014/main" id="{00000000-0008-0000-0200-0000B50C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254" name="Shape 3">
          <a:extLst>
            <a:ext uri="{FF2B5EF4-FFF2-40B4-BE49-F238E27FC236}">
              <a16:creationId xmlns:a16="http://schemas.microsoft.com/office/drawing/2014/main" id="{00000000-0008-0000-0200-0000B60C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255" name="Shape 3">
          <a:extLst>
            <a:ext uri="{FF2B5EF4-FFF2-40B4-BE49-F238E27FC236}">
              <a16:creationId xmlns:a16="http://schemas.microsoft.com/office/drawing/2014/main" id="{00000000-0008-0000-0200-0000B70C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256" name="Shape 3">
          <a:extLst>
            <a:ext uri="{FF2B5EF4-FFF2-40B4-BE49-F238E27FC236}">
              <a16:creationId xmlns:a16="http://schemas.microsoft.com/office/drawing/2014/main" id="{00000000-0008-0000-0200-0000B80C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257" name="Shape 3">
          <a:extLst>
            <a:ext uri="{FF2B5EF4-FFF2-40B4-BE49-F238E27FC236}">
              <a16:creationId xmlns:a16="http://schemas.microsoft.com/office/drawing/2014/main" id="{00000000-0008-0000-0200-0000B90C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258" name="Shape 3">
          <a:extLst>
            <a:ext uri="{FF2B5EF4-FFF2-40B4-BE49-F238E27FC236}">
              <a16:creationId xmlns:a16="http://schemas.microsoft.com/office/drawing/2014/main" id="{00000000-0008-0000-0200-0000BA0C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259" name="Shape 3">
          <a:extLst>
            <a:ext uri="{FF2B5EF4-FFF2-40B4-BE49-F238E27FC236}">
              <a16:creationId xmlns:a16="http://schemas.microsoft.com/office/drawing/2014/main" id="{00000000-0008-0000-0200-0000BB0C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260" name="Shape 3">
          <a:extLst>
            <a:ext uri="{FF2B5EF4-FFF2-40B4-BE49-F238E27FC236}">
              <a16:creationId xmlns:a16="http://schemas.microsoft.com/office/drawing/2014/main" id="{00000000-0008-0000-0200-0000BC0C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261" name="Shape 3">
          <a:extLst>
            <a:ext uri="{FF2B5EF4-FFF2-40B4-BE49-F238E27FC236}">
              <a16:creationId xmlns:a16="http://schemas.microsoft.com/office/drawing/2014/main" id="{00000000-0008-0000-0200-0000BD0C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262" name="Shape 3">
          <a:extLst>
            <a:ext uri="{FF2B5EF4-FFF2-40B4-BE49-F238E27FC236}">
              <a16:creationId xmlns:a16="http://schemas.microsoft.com/office/drawing/2014/main" id="{00000000-0008-0000-0200-0000BE0C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263" name="Shape 3">
          <a:extLst>
            <a:ext uri="{FF2B5EF4-FFF2-40B4-BE49-F238E27FC236}">
              <a16:creationId xmlns:a16="http://schemas.microsoft.com/office/drawing/2014/main" id="{00000000-0008-0000-0200-0000BF0C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264" name="Shape 3">
          <a:extLst>
            <a:ext uri="{FF2B5EF4-FFF2-40B4-BE49-F238E27FC236}">
              <a16:creationId xmlns:a16="http://schemas.microsoft.com/office/drawing/2014/main" id="{00000000-0008-0000-0200-0000C00C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265" name="Shape 3">
          <a:extLst>
            <a:ext uri="{FF2B5EF4-FFF2-40B4-BE49-F238E27FC236}">
              <a16:creationId xmlns:a16="http://schemas.microsoft.com/office/drawing/2014/main" id="{00000000-0008-0000-0200-0000C10C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266" name="Shape 3">
          <a:extLst>
            <a:ext uri="{FF2B5EF4-FFF2-40B4-BE49-F238E27FC236}">
              <a16:creationId xmlns:a16="http://schemas.microsoft.com/office/drawing/2014/main" id="{00000000-0008-0000-0200-0000C20C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267" name="Shape 3">
          <a:extLst>
            <a:ext uri="{FF2B5EF4-FFF2-40B4-BE49-F238E27FC236}">
              <a16:creationId xmlns:a16="http://schemas.microsoft.com/office/drawing/2014/main" id="{00000000-0008-0000-0200-0000C30C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268" name="Shape 3">
          <a:extLst>
            <a:ext uri="{FF2B5EF4-FFF2-40B4-BE49-F238E27FC236}">
              <a16:creationId xmlns:a16="http://schemas.microsoft.com/office/drawing/2014/main" id="{00000000-0008-0000-0200-0000C40C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269" name="Shape 3">
          <a:extLst>
            <a:ext uri="{FF2B5EF4-FFF2-40B4-BE49-F238E27FC236}">
              <a16:creationId xmlns:a16="http://schemas.microsoft.com/office/drawing/2014/main" id="{00000000-0008-0000-0200-0000C50C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270" name="Shape 3">
          <a:extLst>
            <a:ext uri="{FF2B5EF4-FFF2-40B4-BE49-F238E27FC236}">
              <a16:creationId xmlns:a16="http://schemas.microsoft.com/office/drawing/2014/main" id="{00000000-0008-0000-0200-0000C60C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271" name="Shape 3">
          <a:extLst>
            <a:ext uri="{FF2B5EF4-FFF2-40B4-BE49-F238E27FC236}">
              <a16:creationId xmlns:a16="http://schemas.microsoft.com/office/drawing/2014/main" id="{00000000-0008-0000-0200-0000C70C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272" name="Shape 3">
          <a:extLst>
            <a:ext uri="{FF2B5EF4-FFF2-40B4-BE49-F238E27FC236}">
              <a16:creationId xmlns:a16="http://schemas.microsoft.com/office/drawing/2014/main" id="{00000000-0008-0000-0200-0000C80C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273" name="Shape 3">
          <a:extLst>
            <a:ext uri="{FF2B5EF4-FFF2-40B4-BE49-F238E27FC236}">
              <a16:creationId xmlns:a16="http://schemas.microsoft.com/office/drawing/2014/main" id="{00000000-0008-0000-0200-0000C90C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274" name="Shape 3">
          <a:extLst>
            <a:ext uri="{FF2B5EF4-FFF2-40B4-BE49-F238E27FC236}">
              <a16:creationId xmlns:a16="http://schemas.microsoft.com/office/drawing/2014/main" id="{00000000-0008-0000-0200-0000CA0C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275" name="Shape 3">
          <a:extLst>
            <a:ext uri="{FF2B5EF4-FFF2-40B4-BE49-F238E27FC236}">
              <a16:creationId xmlns:a16="http://schemas.microsoft.com/office/drawing/2014/main" id="{00000000-0008-0000-0200-0000CB0C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276" name="Shape 3">
          <a:extLst>
            <a:ext uri="{FF2B5EF4-FFF2-40B4-BE49-F238E27FC236}">
              <a16:creationId xmlns:a16="http://schemas.microsoft.com/office/drawing/2014/main" id="{00000000-0008-0000-0200-0000CC0C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277" name="Shape 3">
          <a:extLst>
            <a:ext uri="{FF2B5EF4-FFF2-40B4-BE49-F238E27FC236}">
              <a16:creationId xmlns:a16="http://schemas.microsoft.com/office/drawing/2014/main" id="{00000000-0008-0000-0200-0000CD0C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278" name="Shape 3">
          <a:extLst>
            <a:ext uri="{FF2B5EF4-FFF2-40B4-BE49-F238E27FC236}">
              <a16:creationId xmlns:a16="http://schemas.microsoft.com/office/drawing/2014/main" id="{00000000-0008-0000-0200-0000CE0C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279" name="Shape 3">
          <a:extLst>
            <a:ext uri="{FF2B5EF4-FFF2-40B4-BE49-F238E27FC236}">
              <a16:creationId xmlns:a16="http://schemas.microsoft.com/office/drawing/2014/main" id="{00000000-0008-0000-0200-0000CF0C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280" name="Shape 3">
          <a:extLst>
            <a:ext uri="{FF2B5EF4-FFF2-40B4-BE49-F238E27FC236}">
              <a16:creationId xmlns:a16="http://schemas.microsoft.com/office/drawing/2014/main" id="{00000000-0008-0000-0200-0000D00C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281" name="Shape 3">
          <a:extLst>
            <a:ext uri="{FF2B5EF4-FFF2-40B4-BE49-F238E27FC236}">
              <a16:creationId xmlns:a16="http://schemas.microsoft.com/office/drawing/2014/main" id="{00000000-0008-0000-0200-0000D10C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282" name="Shape 3">
          <a:extLst>
            <a:ext uri="{FF2B5EF4-FFF2-40B4-BE49-F238E27FC236}">
              <a16:creationId xmlns:a16="http://schemas.microsoft.com/office/drawing/2014/main" id="{00000000-0008-0000-0200-0000D20C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283" name="Shape 3">
          <a:extLst>
            <a:ext uri="{FF2B5EF4-FFF2-40B4-BE49-F238E27FC236}">
              <a16:creationId xmlns:a16="http://schemas.microsoft.com/office/drawing/2014/main" id="{00000000-0008-0000-0200-0000D30C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284" name="Shape 3">
          <a:extLst>
            <a:ext uri="{FF2B5EF4-FFF2-40B4-BE49-F238E27FC236}">
              <a16:creationId xmlns:a16="http://schemas.microsoft.com/office/drawing/2014/main" id="{00000000-0008-0000-0200-0000D40C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285" name="Shape 3">
          <a:extLst>
            <a:ext uri="{FF2B5EF4-FFF2-40B4-BE49-F238E27FC236}">
              <a16:creationId xmlns:a16="http://schemas.microsoft.com/office/drawing/2014/main" id="{00000000-0008-0000-0200-0000D50C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286" name="Shape 3">
          <a:extLst>
            <a:ext uri="{FF2B5EF4-FFF2-40B4-BE49-F238E27FC236}">
              <a16:creationId xmlns:a16="http://schemas.microsoft.com/office/drawing/2014/main" id="{00000000-0008-0000-0200-0000D60C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287" name="Shape 3">
          <a:extLst>
            <a:ext uri="{FF2B5EF4-FFF2-40B4-BE49-F238E27FC236}">
              <a16:creationId xmlns:a16="http://schemas.microsoft.com/office/drawing/2014/main" id="{00000000-0008-0000-0200-0000D70C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22</xdr:col>
      <xdr:colOff>-9525</xdr:colOff>
      <xdr:row>97</xdr:row>
      <xdr:rowOff>0</xdr:rowOff>
    </xdr:from>
    <xdr:ext cx="47625" cy="285750"/>
    <xdr:sp macro="" textlink="">
      <xdr:nvSpPr>
        <xdr:cNvPr id="3288" name="Shape 3">
          <a:extLst>
            <a:ext uri="{FF2B5EF4-FFF2-40B4-BE49-F238E27FC236}">
              <a16:creationId xmlns:a16="http://schemas.microsoft.com/office/drawing/2014/main" id="{00000000-0008-0000-0200-0000D80C0000}"/>
            </a:ext>
          </a:extLst>
        </xdr:cNvPr>
        <xdr:cNvSpPr txBox="1"/>
      </xdr:nvSpPr>
      <xdr:spPr>
        <a:xfrm>
          <a:off x="60960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22</xdr:col>
      <xdr:colOff>-9525</xdr:colOff>
      <xdr:row>97</xdr:row>
      <xdr:rowOff>0</xdr:rowOff>
    </xdr:from>
    <xdr:ext cx="47625" cy="285750"/>
    <xdr:sp macro="" textlink="">
      <xdr:nvSpPr>
        <xdr:cNvPr id="3289" name="Shape 3">
          <a:extLst>
            <a:ext uri="{FF2B5EF4-FFF2-40B4-BE49-F238E27FC236}">
              <a16:creationId xmlns:a16="http://schemas.microsoft.com/office/drawing/2014/main" id="{00000000-0008-0000-0200-0000D90C0000}"/>
            </a:ext>
          </a:extLst>
        </xdr:cNvPr>
        <xdr:cNvSpPr txBox="1"/>
      </xdr:nvSpPr>
      <xdr:spPr>
        <a:xfrm>
          <a:off x="60960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290" name="Shape 3">
          <a:extLst>
            <a:ext uri="{FF2B5EF4-FFF2-40B4-BE49-F238E27FC236}">
              <a16:creationId xmlns:a16="http://schemas.microsoft.com/office/drawing/2014/main" id="{00000000-0008-0000-0200-0000DA0C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291" name="Shape 3">
          <a:extLst>
            <a:ext uri="{FF2B5EF4-FFF2-40B4-BE49-F238E27FC236}">
              <a16:creationId xmlns:a16="http://schemas.microsoft.com/office/drawing/2014/main" id="{00000000-0008-0000-0200-0000DB0C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292" name="Shape 3">
          <a:extLst>
            <a:ext uri="{FF2B5EF4-FFF2-40B4-BE49-F238E27FC236}">
              <a16:creationId xmlns:a16="http://schemas.microsoft.com/office/drawing/2014/main" id="{00000000-0008-0000-0200-0000DC0C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293" name="Shape 3">
          <a:extLst>
            <a:ext uri="{FF2B5EF4-FFF2-40B4-BE49-F238E27FC236}">
              <a16:creationId xmlns:a16="http://schemas.microsoft.com/office/drawing/2014/main" id="{00000000-0008-0000-0200-0000DD0C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294" name="Shape 3">
          <a:extLst>
            <a:ext uri="{FF2B5EF4-FFF2-40B4-BE49-F238E27FC236}">
              <a16:creationId xmlns:a16="http://schemas.microsoft.com/office/drawing/2014/main" id="{00000000-0008-0000-0200-0000DE0C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295" name="Shape 3">
          <a:extLst>
            <a:ext uri="{FF2B5EF4-FFF2-40B4-BE49-F238E27FC236}">
              <a16:creationId xmlns:a16="http://schemas.microsoft.com/office/drawing/2014/main" id="{00000000-0008-0000-0200-0000DF0C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296" name="Shape 3">
          <a:extLst>
            <a:ext uri="{FF2B5EF4-FFF2-40B4-BE49-F238E27FC236}">
              <a16:creationId xmlns:a16="http://schemas.microsoft.com/office/drawing/2014/main" id="{00000000-0008-0000-0200-0000E00C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297" name="Shape 3">
          <a:extLst>
            <a:ext uri="{FF2B5EF4-FFF2-40B4-BE49-F238E27FC236}">
              <a16:creationId xmlns:a16="http://schemas.microsoft.com/office/drawing/2014/main" id="{00000000-0008-0000-0200-0000E10C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298" name="Shape 3">
          <a:extLst>
            <a:ext uri="{FF2B5EF4-FFF2-40B4-BE49-F238E27FC236}">
              <a16:creationId xmlns:a16="http://schemas.microsoft.com/office/drawing/2014/main" id="{00000000-0008-0000-0200-0000E20C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299" name="Shape 3">
          <a:extLst>
            <a:ext uri="{FF2B5EF4-FFF2-40B4-BE49-F238E27FC236}">
              <a16:creationId xmlns:a16="http://schemas.microsoft.com/office/drawing/2014/main" id="{00000000-0008-0000-0200-0000E30C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300" name="Shape 3">
          <a:extLst>
            <a:ext uri="{FF2B5EF4-FFF2-40B4-BE49-F238E27FC236}">
              <a16:creationId xmlns:a16="http://schemas.microsoft.com/office/drawing/2014/main" id="{00000000-0008-0000-0200-0000E40C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301" name="Shape 3">
          <a:extLst>
            <a:ext uri="{FF2B5EF4-FFF2-40B4-BE49-F238E27FC236}">
              <a16:creationId xmlns:a16="http://schemas.microsoft.com/office/drawing/2014/main" id="{00000000-0008-0000-0200-0000E50C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302" name="Shape 3">
          <a:extLst>
            <a:ext uri="{FF2B5EF4-FFF2-40B4-BE49-F238E27FC236}">
              <a16:creationId xmlns:a16="http://schemas.microsoft.com/office/drawing/2014/main" id="{00000000-0008-0000-0200-0000E60C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303" name="Shape 3">
          <a:extLst>
            <a:ext uri="{FF2B5EF4-FFF2-40B4-BE49-F238E27FC236}">
              <a16:creationId xmlns:a16="http://schemas.microsoft.com/office/drawing/2014/main" id="{00000000-0008-0000-0200-0000E70C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304" name="Shape 3">
          <a:extLst>
            <a:ext uri="{FF2B5EF4-FFF2-40B4-BE49-F238E27FC236}">
              <a16:creationId xmlns:a16="http://schemas.microsoft.com/office/drawing/2014/main" id="{00000000-0008-0000-0200-0000E80C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305" name="Shape 3">
          <a:extLst>
            <a:ext uri="{FF2B5EF4-FFF2-40B4-BE49-F238E27FC236}">
              <a16:creationId xmlns:a16="http://schemas.microsoft.com/office/drawing/2014/main" id="{00000000-0008-0000-0200-0000E90C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306" name="Shape 3">
          <a:extLst>
            <a:ext uri="{FF2B5EF4-FFF2-40B4-BE49-F238E27FC236}">
              <a16:creationId xmlns:a16="http://schemas.microsoft.com/office/drawing/2014/main" id="{00000000-0008-0000-0200-0000EA0C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307" name="Shape 3">
          <a:extLst>
            <a:ext uri="{FF2B5EF4-FFF2-40B4-BE49-F238E27FC236}">
              <a16:creationId xmlns:a16="http://schemas.microsoft.com/office/drawing/2014/main" id="{00000000-0008-0000-0200-0000EB0C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308" name="Shape 3">
          <a:extLst>
            <a:ext uri="{FF2B5EF4-FFF2-40B4-BE49-F238E27FC236}">
              <a16:creationId xmlns:a16="http://schemas.microsoft.com/office/drawing/2014/main" id="{00000000-0008-0000-0200-0000EC0C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309" name="Shape 3">
          <a:extLst>
            <a:ext uri="{FF2B5EF4-FFF2-40B4-BE49-F238E27FC236}">
              <a16:creationId xmlns:a16="http://schemas.microsoft.com/office/drawing/2014/main" id="{00000000-0008-0000-0200-0000ED0C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310" name="Shape 3">
          <a:extLst>
            <a:ext uri="{FF2B5EF4-FFF2-40B4-BE49-F238E27FC236}">
              <a16:creationId xmlns:a16="http://schemas.microsoft.com/office/drawing/2014/main" id="{00000000-0008-0000-0200-0000EE0C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311" name="Shape 3">
          <a:extLst>
            <a:ext uri="{FF2B5EF4-FFF2-40B4-BE49-F238E27FC236}">
              <a16:creationId xmlns:a16="http://schemas.microsoft.com/office/drawing/2014/main" id="{00000000-0008-0000-0200-0000EF0C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312" name="Shape 3">
          <a:extLst>
            <a:ext uri="{FF2B5EF4-FFF2-40B4-BE49-F238E27FC236}">
              <a16:creationId xmlns:a16="http://schemas.microsoft.com/office/drawing/2014/main" id="{00000000-0008-0000-0200-0000F00C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313" name="Shape 3">
          <a:extLst>
            <a:ext uri="{FF2B5EF4-FFF2-40B4-BE49-F238E27FC236}">
              <a16:creationId xmlns:a16="http://schemas.microsoft.com/office/drawing/2014/main" id="{00000000-0008-0000-0200-0000F10C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314" name="Shape 3">
          <a:extLst>
            <a:ext uri="{FF2B5EF4-FFF2-40B4-BE49-F238E27FC236}">
              <a16:creationId xmlns:a16="http://schemas.microsoft.com/office/drawing/2014/main" id="{00000000-0008-0000-0200-0000F20C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315" name="Shape 3">
          <a:extLst>
            <a:ext uri="{FF2B5EF4-FFF2-40B4-BE49-F238E27FC236}">
              <a16:creationId xmlns:a16="http://schemas.microsoft.com/office/drawing/2014/main" id="{00000000-0008-0000-0200-0000F30C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316" name="Shape 3">
          <a:extLst>
            <a:ext uri="{FF2B5EF4-FFF2-40B4-BE49-F238E27FC236}">
              <a16:creationId xmlns:a16="http://schemas.microsoft.com/office/drawing/2014/main" id="{00000000-0008-0000-0200-0000F40C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317" name="Shape 3">
          <a:extLst>
            <a:ext uri="{FF2B5EF4-FFF2-40B4-BE49-F238E27FC236}">
              <a16:creationId xmlns:a16="http://schemas.microsoft.com/office/drawing/2014/main" id="{00000000-0008-0000-0200-0000F50C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318" name="Shape 3">
          <a:extLst>
            <a:ext uri="{FF2B5EF4-FFF2-40B4-BE49-F238E27FC236}">
              <a16:creationId xmlns:a16="http://schemas.microsoft.com/office/drawing/2014/main" id="{00000000-0008-0000-0200-0000F60C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319" name="Shape 3">
          <a:extLst>
            <a:ext uri="{FF2B5EF4-FFF2-40B4-BE49-F238E27FC236}">
              <a16:creationId xmlns:a16="http://schemas.microsoft.com/office/drawing/2014/main" id="{00000000-0008-0000-0200-0000F70C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320" name="Shape 3">
          <a:extLst>
            <a:ext uri="{FF2B5EF4-FFF2-40B4-BE49-F238E27FC236}">
              <a16:creationId xmlns:a16="http://schemas.microsoft.com/office/drawing/2014/main" id="{00000000-0008-0000-0200-0000F80C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321" name="Shape 3">
          <a:extLst>
            <a:ext uri="{FF2B5EF4-FFF2-40B4-BE49-F238E27FC236}">
              <a16:creationId xmlns:a16="http://schemas.microsoft.com/office/drawing/2014/main" id="{00000000-0008-0000-0200-0000F90C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322" name="Shape 3">
          <a:extLst>
            <a:ext uri="{FF2B5EF4-FFF2-40B4-BE49-F238E27FC236}">
              <a16:creationId xmlns:a16="http://schemas.microsoft.com/office/drawing/2014/main" id="{00000000-0008-0000-0200-0000FA0C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323" name="Shape 3">
          <a:extLst>
            <a:ext uri="{FF2B5EF4-FFF2-40B4-BE49-F238E27FC236}">
              <a16:creationId xmlns:a16="http://schemas.microsoft.com/office/drawing/2014/main" id="{00000000-0008-0000-0200-0000FB0C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324" name="Shape 3">
          <a:extLst>
            <a:ext uri="{FF2B5EF4-FFF2-40B4-BE49-F238E27FC236}">
              <a16:creationId xmlns:a16="http://schemas.microsoft.com/office/drawing/2014/main" id="{00000000-0008-0000-0200-0000FC0C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325" name="Shape 3">
          <a:extLst>
            <a:ext uri="{FF2B5EF4-FFF2-40B4-BE49-F238E27FC236}">
              <a16:creationId xmlns:a16="http://schemas.microsoft.com/office/drawing/2014/main" id="{00000000-0008-0000-0200-0000FD0C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326" name="Shape 3">
          <a:extLst>
            <a:ext uri="{FF2B5EF4-FFF2-40B4-BE49-F238E27FC236}">
              <a16:creationId xmlns:a16="http://schemas.microsoft.com/office/drawing/2014/main" id="{00000000-0008-0000-0200-0000FE0C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327" name="Shape 3">
          <a:extLst>
            <a:ext uri="{FF2B5EF4-FFF2-40B4-BE49-F238E27FC236}">
              <a16:creationId xmlns:a16="http://schemas.microsoft.com/office/drawing/2014/main" id="{00000000-0008-0000-0200-0000FF0C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328" name="Shape 3">
          <a:extLst>
            <a:ext uri="{FF2B5EF4-FFF2-40B4-BE49-F238E27FC236}">
              <a16:creationId xmlns:a16="http://schemas.microsoft.com/office/drawing/2014/main" id="{00000000-0008-0000-0200-000000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329" name="Shape 3">
          <a:extLst>
            <a:ext uri="{FF2B5EF4-FFF2-40B4-BE49-F238E27FC236}">
              <a16:creationId xmlns:a16="http://schemas.microsoft.com/office/drawing/2014/main" id="{00000000-0008-0000-0200-000001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330" name="Shape 3">
          <a:extLst>
            <a:ext uri="{FF2B5EF4-FFF2-40B4-BE49-F238E27FC236}">
              <a16:creationId xmlns:a16="http://schemas.microsoft.com/office/drawing/2014/main" id="{00000000-0008-0000-0200-000002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331" name="Shape 3">
          <a:extLst>
            <a:ext uri="{FF2B5EF4-FFF2-40B4-BE49-F238E27FC236}">
              <a16:creationId xmlns:a16="http://schemas.microsoft.com/office/drawing/2014/main" id="{00000000-0008-0000-0200-000003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332" name="Shape 3">
          <a:extLst>
            <a:ext uri="{FF2B5EF4-FFF2-40B4-BE49-F238E27FC236}">
              <a16:creationId xmlns:a16="http://schemas.microsoft.com/office/drawing/2014/main" id="{00000000-0008-0000-0200-000004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333" name="Shape 3">
          <a:extLst>
            <a:ext uri="{FF2B5EF4-FFF2-40B4-BE49-F238E27FC236}">
              <a16:creationId xmlns:a16="http://schemas.microsoft.com/office/drawing/2014/main" id="{00000000-0008-0000-0200-000005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334" name="Shape 3">
          <a:extLst>
            <a:ext uri="{FF2B5EF4-FFF2-40B4-BE49-F238E27FC236}">
              <a16:creationId xmlns:a16="http://schemas.microsoft.com/office/drawing/2014/main" id="{00000000-0008-0000-0200-000006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335" name="Shape 3">
          <a:extLst>
            <a:ext uri="{FF2B5EF4-FFF2-40B4-BE49-F238E27FC236}">
              <a16:creationId xmlns:a16="http://schemas.microsoft.com/office/drawing/2014/main" id="{00000000-0008-0000-0200-000007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336" name="Shape 3">
          <a:extLst>
            <a:ext uri="{FF2B5EF4-FFF2-40B4-BE49-F238E27FC236}">
              <a16:creationId xmlns:a16="http://schemas.microsoft.com/office/drawing/2014/main" id="{00000000-0008-0000-0200-000008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337" name="Shape 3">
          <a:extLst>
            <a:ext uri="{FF2B5EF4-FFF2-40B4-BE49-F238E27FC236}">
              <a16:creationId xmlns:a16="http://schemas.microsoft.com/office/drawing/2014/main" id="{00000000-0008-0000-0200-000009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338" name="Shape 3">
          <a:extLst>
            <a:ext uri="{FF2B5EF4-FFF2-40B4-BE49-F238E27FC236}">
              <a16:creationId xmlns:a16="http://schemas.microsoft.com/office/drawing/2014/main" id="{00000000-0008-0000-0200-00000A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339" name="Shape 3">
          <a:extLst>
            <a:ext uri="{FF2B5EF4-FFF2-40B4-BE49-F238E27FC236}">
              <a16:creationId xmlns:a16="http://schemas.microsoft.com/office/drawing/2014/main" id="{00000000-0008-0000-0200-00000B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340" name="Shape 3">
          <a:extLst>
            <a:ext uri="{FF2B5EF4-FFF2-40B4-BE49-F238E27FC236}">
              <a16:creationId xmlns:a16="http://schemas.microsoft.com/office/drawing/2014/main" id="{00000000-0008-0000-0200-00000C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341" name="Shape 3">
          <a:extLst>
            <a:ext uri="{FF2B5EF4-FFF2-40B4-BE49-F238E27FC236}">
              <a16:creationId xmlns:a16="http://schemas.microsoft.com/office/drawing/2014/main" id="{00000000-0008-0000-0200-00000D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342" name="Shape 3">
          <a:extLst>
            <a:ext uri="{FF2B5EF4-FFF2-40B4-BE49-F238E27FC236}">
              <a16:creationId xmlns:a16="http://schemas.microsoft.com/office/drawing/2014/main" id="{00000000-0008-0000-0200-00000E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343" name="Shape 3">
          <a:extLst>
            <a:ext uri="{FF2B5EF4-FFF2-40B4-BE49-F238E27FC236}">
              <a16:creationId xmlns:a16="http://schemas.microsoft.com/office/drawing/2014/main" id="{00000000-0008-0000-0200-00000F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344" name="Shape 3">
          <a:extLst>
            <a:ext uri="{FF2B5EF4-FFF2-40B4-BE49-F238E27FC236}">
              <a16:creationId xmlns:a16="http://schemas.microsoft.com/office/drawing/2014/main" id="{00000000-0008-0000-0200-000010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345" name="Shape 3">
          <a:extLst>
            <a:ext uri="{FF2B5EF4-FFF2-40B4-BE49-F238E27FC236}">
              <a16:creationId xmlns:a16="http://schemas.microsoft.com/office/drawing/2014/main" id="{00000000-0008-0000-0200-000011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346" name="Shape 3">
          <a:extLst>
            <a:ext uri="{FF2B5EF4-FFF2-40B4-BE49-F238E27FC236}">
              <a16:creationId xmlns:a16="http://schemas.microsoft.com/office/drawing/2014/main" id="{00000000-0008-0000-0200-000012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347" name="Shape 3">
          <a:extLst>
            <a:ext uri="{FF2B5EF4-FFF2-40B4-BE49-F238E27FC236}">
              <a16:creationId xmlns:a16="http://schemas.microsoft.com/office/drawing/2014/main" id="{00000000-0008-0000-0200-000013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348" name="Shape 3">
          <a:extLst>
            <a:ext uri="{FF2B5EF4-FFF2-40B4-BE49-F238E27FC236}">
              <a16:creationId xmlns:a16="http://schemas.microsoft.com/office/drawing/2014/main" id="{00000000-0008-0000-0200-000014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349" name="Shape 3">
          <a:extLst>
            <a:ext uri="{FF2B5EF4-FFF2-40B4-BE49-F238E27FC236}">
              <a16:creationId xmlns:a16="http://schemas.microsoft.com/office/drawing/2014/main" id="{00000000-0008-0000-0200-000015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350" name="Shape 3">
          <a:extLst>
            <a:ext uri="{FF2B5EF4-FFF2-40B4-BE49-F238E27FC236}">
              <a16:creationId xmlns:a16="http://schemas.microsoft.com/office/drawing/2014/main" id="{00000000-0008-0000-0200-000016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351" name="Shape 3">
          <a:extLst>
            <a:ext uri="{FF2B5EF4-FFF2-40B4-BE49-F238E27FC236}">
              <a16:creationId xmlns:a16="http://schemas.microsoft.com/office/drawing/2014/main" id="{00000000-0008-0000-0200-000017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352" name="Shape 3">
          <a:extLst>
            <a:ext uri="{FF2B5EF4-FFF2-40B4-BE49-F238E27FC236}">
              <a16:creationId xmlns:a16="http://schemas.microsoft.com/office/drawing/2014/main" id="{00000000-0008-0000-0200-000018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353" name="Shape 3">
          <a:extLst>
            <a:ext uri="{FF2B5EF4-FFF2-40B4-BE49-F238E27FC236}">
              <a16:creationId xmlns:a16="http://schemas.microsoft.com/office/drawing/2014/main" id="{00000000-0008-0000-0200-000019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354" name="Shape 3">
          <a:extLst>
            <a:ext uri="{FF2B5EF4-FFF2-40B4-BE49-F238E27FC236}">
              <a16:creationId xmlns:a16="http://schemas.microsoft.com/office/drawing/2014/main" id="{00000000-0008-0000-0200-00001A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355" name="Shape 3">
          <a:extLst>
            <a:ext uri="{FF2B5EF4-FFF2-40B4-BE49-F238E27FC236}">
              <a16:creationId xmlns:a16="http://schemas.microsoft.com/office/drawing/2014/main" id="{00000000-0008-0000-0200-00001B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356" name="Shape 3">
          <a:extLst>
            <a:ext uri="{FF2B5EF4-FFF2-40B4-BE49-F238E27FC236}">
              <a16:creationId xmlns:a16="http://schemas.microsoft.com/office/drawing/2014/main" id="{00000000-0008-0000-0200-00001C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357" name="Shape 3">
          <a:extLst>
            <a:ext uri="{FF2B5EF4-FFF2-40B4-BE49-F238E27FC236}">
              <a16:creationId xmlns:a16="http://schemas.microsoft.com/office/drawing/2014/main" id="{00000000-0008-0000-0200-00001D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358" name="Shape 3">
          <a:extLst>
            <a:ext uri="{FF2B5EF4-FFF2-40B4-BE49-F238E27FC236}">
              <a16:creationId xmlns:a16="http://schemas.microsoft.com/office/drawing/2014/main" id="{00000000-0008-0000-0200-00001E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359" name="Shape 3">
          <a:extLst>
            <a:ext uri="{FF2B5EF4-FFF2-40B4-BE49-F238E27FC236}">
              <a16:creationId xmlns:a16="http://schemas.microsoft.com/office/drawing/2014/main" id="{00000000-0008-0000-0200-00001F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360" name="Shape 3">
          <a:extLst>
            <a:ext uri="{FF2B5EF4-FFF2-40B4-BE49-F238E27FC236}">
              <a16:creationId xmlns:a16="http://schemas.microsoft.com/office/drawing/2014/main" id="{00000000-0008-0000-0200-000020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361" name="Shape 3">
          <a:extLst>
            <a:ext uri="{FF2B5EF4-FFF2-40B4-BE49-F238E27FC236}">
              <a16:creationId xmlns:a16="http://schemas.microsoft.com/office/drawing/2014/main" id="{00000000-0008-0000-0200-000021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362" name="Shape 3">
          <a:extLst>
            <a:ext uri="{FF2B5EF4-FFF2-40B4-BE49-F238E27FC236}">
              <a16:creationId xmlns:a16="http://schemas.microsoft.com/office/drawing/2014/main" id="{00000000-0008-0000-0200-000022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363" name="Shape 3">
          <a:extLst>
            <a:ext uri="{FF2B5EF4-FFF2-40B4-BE49-F238E27FC236}">
              <a16:creationId xmlns:a16="http://schemas.microsoft.com/office/drawing/2014/main" id="{00000000-0008-0000-0200-000023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364" name="Shape 3">
          <a:extLst>
            <a:ext uri="{FF2B5EF4-FFF2-40B4-BE49-F238E27FC236}">
              <a16:creationId xmlns:a16="http://schemas.microsoft.com/office/drawing/2014/main" id="{00000000-0008-0000-0200-000024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365" name="Shape 3">
          <a:extLst>
            <a:ext uri="{FF2B5EF4-FFF2-40B4-BE49-F238E27FC236}">
              <a16:creationId xmlns:a16="http://schemas.microsoft.com/office/drawing/2014/main" id="{00000000-0008-0000-0200-000025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366" name="Shape 3">
          <a:extLst>
            <a:ext uri="{FF2B5EF4-FFF2-40B4-BE49-F238E27FC236}">
              <a16:creationId xmlns:a16="http://schemas.microsoft.com/office/drawing/2014/main" id="{00000000-0008-0000-0200-000026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367" name="Shape 3">
          <a:extLst>
            <a:ext uri="{FF2B5EF4-FFF2-40B4-BE49-F238E27FC236}">
              <a16:creationId xmlns:a16="http://schemas.microsoft.com/office/drawing/2014/main" id="{00000000-0008-0000-0200-000027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368" name="Shape 3">
          <a:extLst>
            <a:ext uri="{FF2B5EF4-FFF2-40B4-BE49-F238E27FC236}">
              <a16:creationId xmlns:a16="http://schemas.microsoft.com/office/drawing/2014/main" id="{00000000-0008-0000-0200-000028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369" name="Shape 3">
          <a:extLst>
            <a:ext uri="{FF2B5EF4-FFF2-40B4-BE49-F238E27FC236}">
              <a16:creationId xmlns:a16="http://schemas.microsoft.com/office/drawing/2014/main" id="{00000000-0008-0000-0200-000029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370" name="Shape 3">
          <a:extLst>
            <a:ext uri="{FF2B5EF4-FFF2-40B4-BE49-F238E27FC236}">
              <a16:creationId xmlns:a16="http://schemas.microsoft.com/office/drawing/2014/main" id="{00000000-0008-0000-0200-00002A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371" name="Shape 3">
          <a:extLst>
            <a:ext uri="{FF2B5EF4-FFF2-40B4-BE49-F238E27FC236}">
              <a16:creationId xmlns:a16="http://schemas.microsoft.com/office/drawing/2014/main" id="{00000000-0008-0000-0200-00002B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372" name="Shape 3">
          <a:extLst>
            <a:ext uri="{FF2B5EF4-FFF2-40B4-BE49-F238E27FC236}">
              <a16:creationId xmlns:a16="http://schemas.microsoft.com/office/drawing/2014/main" id="{00000000-0008-0000-0200-00002C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373" name="Shape 3">
          <a:extLst>
            <a:ext uri="{FF2B5EF4-FFF2-40B4-BE49-F238E27FC236}">
              <a16:creationId xmlns:a16="http://schemas.microsoft.com/office/drawing/2014/main" id="{00000000-0008-0000-0200-00002D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374" name="Shape 3">
          <a:extLst>
            <a:ext uri="{FF2B5EF4-FFF2-40B4-BE49-F238E27FC236}">
              <a16:creationId xmlns:a16="http://schemas.microsoft.com/office/drawing/2014/main" id="{00000000-0008-0000-0200-00002E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375" name="Shape 3">
          <a:extLst>
            <a:ext uri="{FF2B5EF4-FFF2-40B4-BE49-F238E27FC236}">
              <a16:creationId xmlns:a16="http://schemas.microsoft.com/office/drawing/2014/main" id="{00000000-0008-0000-0200-00002F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22</xdr:col>
      <xdr:colOff>-9525</xdr:colOff>
      <xdr:row>97</xdr:row>
      <xdr:rowOff>0</xdr:rowOff>
    </xdr:from>
    <xdr:ext cx="47625" cy="285750"/>
    <xdr:sp macro="" textlink="">
      <xdr:nvSpPr>
        <xdr:cNvPr id="3376" name="Shape 3">
          <a:extLst>
            <a:ext uri="{FF2B5EF4-FFF2-40B4-BE49-F238E27FC236}">
              <a16:creationId xmlns:a16="http://schemas.microsoft.com/office/drawing/2014/main" id="{00000000-0008-0000-0200-0000300D0000}"/>
            </a:ext>
          </a:extLst>
        </xdr:cNvPr>
        <xdr:cNvSpPr txBox="1"/>
      </xdr:nvSpPr>
      <xdr:spPr>
        <a:xfrm>
          <a:off x="60960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22</xdr:col>
      <xdr:colOff>-9525</xdr:colOff>
      <xdr:row>97</xdr:row>
      <xdr:rowOff>0</xdr:rowOff>
    </xdr:from>
    <xdr:ext cx="47625" cy="285750"/>
    <xdr:sp macro="" textlink="">
      <xdr:nvSpPr>
        <xdr:cNvPr id="3377" name="Shape 3">
          <a:extLst>
            <a:ext uri="{FF2B5EF4-FFF2-40B4-BE49-F238E27FC236}">
              <a16:creationId xmlns:a16="http://schemas.microsoft.com/office/drawing/2014/main" id="{00000000-0008-0000-0200-0000310D0000}"/>
            </a:ext>
          </a:extLst>
        </xdr:cNvPr>
        <xdr:cNvSpPr txBox="1"/>
      </xdr:nvSpPr>
      <xdr:spPr>
        <a:xfrm>
          <a:off x="60960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378" name="Shape 3">
          <a:extLst>
            <a:ext uri="{FF2B5EF4-FFF2-40B4-BE49-F238E27FC236}">
              <a16:creationId xmlns:a16="http://schemas.microsoft.com/office/drawing/2014/main" id="{00000000-0008-0000-0200-0000320D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379" name="Shape 3">
          <a:extLst>
            <a:ext uri="{FF2B5EF4-FFF2-40B4-BE49-F238E27FC236}">
              <a16:creationId xmlns:a16="http://schemas.microsoft.com/office/drawing/2014/main" id="{00000000-0008-0000-0200-0000330D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380" name="Shape 3">
          <a:extLst>
            <a:ext uri="{FF2B5EF4-FFF2-40B4-BE49-F238E27FC236}">
              <a16:creationId xmlns:a16="http://schemas.microsoft.com/office/drawing/2014/main" id="{00000000-0008-0000-0200-0000340D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381" name="Shape 3">
          <a:extLst>
            <a:ext uri="{FF2B5EF4-FFF2-40B4-BE49-F238E27FC236}">
              <a16:creationId xmlns:a16="http://schemas.microsoft.com/office/drawing/2014/main" id="{00000000-0008-0000-0200-0000350D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382" name="Shape 3">
          <a:extLst>
            <a:ext uri="{FF2B5EF4-FFF2-40B4-BE49-F238E27FC236}">
              <a16:creationId xmlns:a16="http://schemas.microsoft.com/office/drawing/2014/main" id="{00000000-0008-0000-0200-0000360D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383" name="Shape 3">
          <a:extLst>
            <a:ext uri="{FF2B5EF4-FFF2-40B4-BE49-F238E27FC236}">
              <a16:creationId xmlns:a16="http://schemas.microsoft.com/office/drawing/2014/main" id="{00000000-0008-0000-0200-0000370D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384" name="Shape 3">
          <a:extLst>
            <a:ext uri="{FF2B5EF4-FFF2-40B4-BE49-F238E27FC236}">
              <a16:creationId xmlns:a16="http://schemas.microsoft.com/office/drawing/2014/main" id="{00000000-0008-0000-0200-0000380D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385" name="Shape 3">
          <a:extLst>
            <a:ext uri="{FF2B5EF4-FFF2-40B4-BE49-F238E27FC236}">
              <a16:creationId xmlns:a16="http://schemas.microsoft.com/office/drawing/2014/main" id="{00000000-0008-0000-0200-0000390D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386" name="Shape 3">
          <a:extLst>
            <a:ext uri="{FF2B5EF4-FFF2-40B4-BE49-F238E27FC236}">
              <a16:creationId xmlns:a16="http://schemas.microsoft.com/office/drawing/2014/main" id="{00000000-0008-0000-0200-00003A0D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387" name="Shape 3">
          <a:extLst>
            <a:ext uri="{FF2B5EF4-FFF2-40B4-BE49-F238E27FC236}">
              <a16:creationId xmlns:a16="http://schemas.microsoft.com/office/drawing/2014/main" id="{00000000-0008-0000-0200-00003B0D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388" name="Shape 3">
          <a:extLst>
            <a:ext uri="{FF2B5EF4-FFF2-40B4-BE49-F238E27FC236}">
              <a16:creationId xmlns:a16="http://schemas.microsoft.com/office/drawing/2014/main" id="{00000000-0008-0000-0200-00003C0D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389" name="Shape 3">
          <a:extLst>
            <a:ext uri="{FF2B5EF4-FFF2-40B4-BE49-F238E27FC236}">
              <a16:creationId xmlns:a16="http://schemas.microsoft.com/office/drawing/2014/main" id="{00000000-0008-0000-0200-00003D0D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390" name="Shape 3">
          <a:extLst>
            <a:ext uri="{FF2B5EF4-FFF2-40B4-BE49-F238E27FC236}">
              <a16:creationId xmlns:a16="http://schemas.microsoft.com/office/drawing/2014/main" id="{00000000-0008-0000-0200-00003E0D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391" name="Shape 3">
          <a:extLst>
            <a:ext uri="{FF2B5EF4-FFF2-40B4-BE49-F238E27FC236}">
              <a16:creationId xmlns:a16="http://schemas.microsoft.com/office/drawing/2014/main" id="{00000000-0008-0000-0200-00003F0D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392" name="Shape 3">
          <a:extLst>
            <a:ext uri="{FF2B5EF4-FFF2-40B4-BE49-F238E27FC236}">
              <a16:creationId xmlns:a16="http://schemas.microsoft.com/office/drawing/2014/main" id="{00000000-0008-0000-0200-0000400D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393" name="Shape 3">
          <a:extLst>
            <a:ext uri="{FF2B5EF4-FFF2-40B4-BE49-F238E27FC236}">
              <a16:creationId xmlns:a16="http://schemas.microsoft.com/office/drawing/2014/main" id="{00000000-0008-0000-0200-0000410D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394" name="Shape 3">
          <a:extLst>
            <a:ext uri="{FF2B5EF4-FFF2-40B4-BE49-F238E27FC236}">
              <a16:creationId xmlns:a16="http://schemas.microsoft.com/office/drawing/2014/main" id="{00000000-0008-0000-0200-0000420D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395" name="Shape 3">
          <a:extLst>
            <a:ext uri="{FF2B5EF4-FFF2-40B4-BE49-F238E27FC236}">
              <a16:creationId xmlns:a16="http://schemas.microsoft.com/office/drawing/2014/main" id="{00000000-0008-0000-0200-0000430D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396" name="Shape 3">
          <a:extLst>
            <a:ext uri="{FF2B5EF4-FFF2-40B4-BE49-F238E27FC236}">
              <a16:creationId xmlns:a16="http://schemas.microsoft.com/office/drawing/2014/main" id="{00000000-0008-0000-0200-0000440D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397" name="Shape 3">
          <a:extLst>
            <a:ext uri="{FF2B5EF4-FFF2-40B4-BE49-F238E27FC236}">
              <a16:creationId xmlns:a16="http://schemas.microsoft.com/office/drawing/2014/main" id="{00000000-0008-0000-0200-0000450D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398" name="Shape 3">
          <a:extLst>
            <a:ext uri="{FF2B5EF4-FFF2-40B4-BE49-F238E27FC236}">
              <a16:creationId xmlns:a16="http://schemas.microsoft.com/office/drawing/2014/main" id="{00000000-0008-0000-0200-0000460D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399" name="Shape 3">
          <a:extLst>
            <a:ext uri="{FF2B5EF4-FFF2-40B4-BE49-F238E27FC236}">
              <a16:creationId xmlns:a16="http://schemas.microsoft.com/office/drawing/2014/main" id="{00000000-0008-0000-0200-0000470D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400" name="Shape 3">
          <a:extLst>
            <a:ext uri="{FF2B5EF4-FFF2-40B4-BE49-F238E27FC236}">
              <a16:creationId xmlns:a16="http://schemas.microsoft.com/office/drawing/2014/main" id="{00000000-0008-0000-0200-0000480D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401" name="Shape 3">
          <a:extLst>
            <a:ext uri="{FF2B5EF4-FFF2-40B4-BE49-F238E27FC236}">
              <a16:creationId xmlns:a16="http://schemas.microsoft.com/office/drawing/2014/main" id="{00000000-0008-0000-0200-0000490D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402" name="Shape 3">
          <a:extLst>
            <a:ext uri="{FF2B5EF4-FFF2-40B4-BE49-F238E27FC236}">
              <a16:creationId xmlns:a16="http://schemas.microsoft.com/office/drawing/2014/main" id="{00000000-0008-0000-0200-00004A0D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403" name="Shape 3">
          <a:extLst>
            <a:ext uri="{FF2B5EF4-FFF2-40B4-BE49-F238E27FC236}">
              <a16:creationId xmlns:a16="http://schemas.microsoft.com/office/drawing/2014/main" id="{00000000-0008-0000-0200-00004B0D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404" name="Shape 3">
          <a:extLst>
            <a:ext uri="{FF2B5EF4-FFF2-40B4-BE49-F238E27FC236}">
              <a16:creationId xmlns:a16="http://schemas.microsoft.com/office/drawing/2014/main" id="{00000000-0008-0000-0200-00004C0D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405" name="Shape 3">
          <a:extLst>
            <a:ext uri="{FF2B5EF4-FFF2-40B4-BE49-F238E27FC236}">
              <a16:creationId xmlns:a16="http://schemas.microsoft.com/office/drawing/2014/main" id="{00000000-0008-0000-0200-00004D0D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406" name="Shape 3">
          <a:extLst>
            <a:ext uri="{FF2B5EF4-FFF2-40B4-BE49-F238E27FC236}">
              <a16:creationId xmlns:a16="http://schemas.microsoft.com/office/drawing/2014/main" id="{00000000-0008-0000-0200-00004E0D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407" name="Shape 3">
          <a:extLst>
            <a:ext uri="{FF2B5EF4-FFF2-40B4-BE49-F238E27FC236}">
              <a16:creationId xmlns:a16="http://schemas.microsoft.com/office/drawing/2014/main" id="{00000000-0008-0000-0200-00004F0D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408" name="Shape 3">
          <a:extLst>
            <a:ext uri="{FF2B5EF4-FFF2-40B4-BE49-F238E27FC236}">
              <a16:creationId xmlns:a16="http://schemas.microsoft.com/office/drawing/2014/main" id="{00000000-0008-0000-0200-0000500D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409" name="Shape 3">
          <a:extLst>
            <a:ext uri="{FF2B5EF4-FFF2-40B4-BE49-F238E27FC236}">
              <a16:creationId xmlns:a16="http://schemas.microsoft.com/office/drawing/2014/main" id="{00000000-0008-0000-0200-0000510D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410" name="Shape 3">
          <a:extLst>
            <a:ext uri="{FF2B5EF4-FFF2-40B4-BE49-F238E27FC236}">
              <a16:creationId xmlns:a16="http://schemas.microsoft.com/office/drawing/2014/main" id="{00000000-0008-0000-0200-0000520D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411" name="Shape 3">
          <a:extLst>
            <a:ext uri="{FF2B5EF4-FFF2-40B4-BE49-F238E27FC236}">
              <a16:creationId xmlns:a16="http://schemas.microsoft.com/office/drawing/2014/main" id="{00000000-0008-0000-0200-0000530D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412" name="Shape 3">
          <a:extLst>
            <a:ext uri="{FF2B5EF4-FFF2-40B4-BE49-F238E27FC236}">
              <a16:creationId xmlns:a16="http://schemas.microsoft.com/office/drawing/2014/main" id="{00000000-0008-0000-0200-0000540D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413" name="Shape 3">
          <a:extLst>
            <a:ext uri="{FF2B5EF4-FFF2-40B4-BE49-F238E27FC236}">
              <a16:creationId xmlns:a16="http://schemas.microsoft.com/office/drawing/2014/main" id="{00000000-0008-0000-0200-0000550D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414" name="Shape 3">
          <a:extLst>
            <a:ext uri="{FF2B5EF4-FFF2-40B4-BE49-F238E27FC236}">
              <a16:creationId xmlns:a16="http://schemas.microsoft.com/office/drawing/2014/main" id="{00000000-0008-0000-0200-0000560D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415" name="Shape 3">
          <a:extLst>
            <a:ext uri="{FF2B5EF4-FFF2-40B4-BE49-F238E27FC236}">
              <a16:creationId xmlns:a16="http://schemas.microsoft.com/office/drawing/2014/main" id="{00000000-0008-0000-0200-0000570D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416" name="Shape 3">
          <a:extLst>
            <a:ext uri="{FF2B5EF4-FFF2-40B4-BE49-F238E27FC236}">
              <a16:creationId xmlns:a16="http://schemas.microsoft.com/office/drawing/2014/main" id="{00000000-0008-0000-0200-0000580D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417" name="Shape 3">
          <a:extLst>
            <a:ext uri="{FF2B5EF4-FFF2-40B4-BE49-F238E27FC236}">
              <a16:creationId xmlns:a16="http://schemas.microsoft.com/office/drawing/2014/main" id="{00000000-0008-0000-0200-0000590D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418" name="Shape 3">
          <a:extLst>
            <a:ext uri="{FF2B5EF4-FFF2-40B4-BE49-F238E27FC236}">
              <a16:creationId xmlns:a16="http://schemas.microsoft.com/office/drawing/2014/main" id="{00000000-0008-0000-0200-00005A0D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419" name="Shape 3">
          <a:extLst>
            <a:ext uri="{FF2B5EF4-FFF2-40B4-BE49-F238E27FC236}">
              <a16:creationId xmlns:a16="http://schemas.microsoft.com/office/drawing/2014/main" id="{00000000-0008-0000-0200-00005B0D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420" name="Shape 3">
          <a:extLst>
            <a:ext uri="{FF2B5EF4-FFF2-40B4-BE49-F238E27FC236}">
              <a16:creationId xmlns:a16="http://schemas.microsoft.com/office/drawing/2014/main" id="{00000000-0008-0000-0200-00005C0D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421" name="Shape 3">
          <a:extLst>
            <a:ext uri="{FF2B5EF4-FFF2-40B4-BE49-F238E27FC236}">
              <a16:creationId xmlns:a16="http://schemas.microsoft.com/office/drawing/2014/main" id="{00000000-0008-0000-0200-00005D0D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422" name="Shape 3">
          <a:extLst>
            <a:ext uri="{FF2B5EF4-FFF2-40B4-BE49-F238E27FC236}">
              <a16:creationId xmlns:a16="http://schemas.microsoft.com/office/drawing/2014/main" id="{00000000-0008-0000-0200-00005E0D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423" name="Shape 3">
          <a:extLst>
            <a:ext uri="{FF2B5EF4-FFF2-40B4-BE49-F238E27FC236}">
              <a16:creationId xmlns:a16="http://schemas.microsoft.com/office/drawing/2014/main" id="{00000000-0008-0000-0200-00005F0D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424" name="Shape 3">
          <a:extLst>
            <a:ext uri="{FF2B5EF4-FFF2-40B4-BE49-F238E27FC236}">
              <a16:creationId xmlns:a16="http://schemas.microsoft.com/office/drawing/2014/main" id="{00000000-0008-0000-0200-0000600D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425" name="Shape 3">
          <a:extLst>
            <a:ext uri="{FF2B5EF4-FFF2-40B4-BE49-F238E27FC236}">
              <a16:creationId xmlns:a16="http://schemas.microsoft.com/office/drawing/2014/main" id="{00000000-0008-0000-0200-0000610D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426" name="Shape 3">
          <a:extLst>
            <a:ext uri="{FF2B5EF4-FFF2-40B4-BE49-F238E27FC236}">
              <a16:creationId xmlns:a16="http://schemas.microsoft.com/office/drawing/2014/main" id="{00000000-0008-0000-0200-0000620D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427" name="Shape 3">
          <a:extLst>
            <a:ext uri="{FF2B5EF4-FFF2-40B4-BE49-F238E27FC236}">
              <a16:creationId xmlns:a16="http://schemas.microsoft.com/office/drawing/2014/main" id="{00000000-0008-0000-0200-0000630D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428" name="Shape 3">
          <a:extLst>
            <a:ext uri="{FF2B5EF4-FFF2-40B4-BE49-F238E27FC236}">
              <a16:creationId xmlns:a16="http://schemas.microsoft.com/office/drawing/2014/main" id="{00000000-0008-0000-0200-0000640D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429" name="Shape 3">
          <a:extLst>
            <a:ext uri="{FF2B5EF4-FFF2-40B4-BE49-F238E27FC236}">
              <a16:creationId xmlns:a16="http://schemas.microsoft.com/office/drawing/2014/main" id="{00000000-0008-0000-0200-0000650D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430" name="Shape 3">
          <a:extLst>
            <a:ext uri="{FF2B5EF4-FFF2-40B4-BE49-F238E27FC236}">
              <a16:creationId xmlns:a16="http://schemas.microsoft.com/office/drawing/2014/main" id="{00000000-0008-0000-0200-0000660D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431" name="Shape 3">
          <a:extLst>
            <a:ext uri="{FF2B5EF4-FFF2-40B4-BE49-F238E27FC236}">
              <a16:creationId xmlns:a16="http://schemas.microsoft.com/office/drawing/2014/main" id="{00000000-0008-0000-0200-0000670D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432" name="Shape 3">
          <a:extLst>
            <a:ext uri="{FF2B5EF4-FFF2-40B4-BE49-F238E27FC236}">
              <a16:creationId xmlns:a16="http://schemas.microsoft.com/office/drawing/2014/main" id="{00000000-0008-0000-0200-0000680D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433" name="Shape 3">
          <a:extLst>
            <a:ext uri="{FF2B5EF4-FFF2-40B4-BE49-F238E27FC236}">
              <a16:creationId xmlns:a16="http://schemas.microsoft.com/office/drawing/2014/main" id="{00000000-0008-0000-0200-0000690D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434" name="Shape 3">
          <a:extLst>
            <a:ext uri="{FF2B5EF4-FFF2-40B4-BE49-F238E27FC236}">
              <a16:creationId xmlns:a16="http://schemas.microsoft.com/office/drawing/2014/main" id="{00000000-0008-0000-0200-00006A0D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435" name="Shape 3">
          <a:extLst>
            <a:ext uri="{FF2B5EF4-FFF2-40B4-BE49-F238E27FC236}">
              <a16:creationId xmlns:a16="http://schemas.microsoft.com/office/drawing/2014/main" id="{00000000-0008-0000-0200-00006B0D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436" name="Shape 3">
          <a:extLst>
            <a:ext uri="{FF2B5EF4-FFF2-40B4-BE49-F238E27FC236}">
              <a16:creationId xmlns:a16="http://schemas.microsoft.com/office/drawing/2014/main" id="{00000000-0008-0000-0200-00006C0D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437" name="Shape 3">
          <a:extLst>
            <a:ext uri="{FF2B5EF4-FFF2-40B4-BE49-F238E27FC236}">
              <a16:creationId xmlns:a16="http://schemas.microsoft.com/office/drawing/2014/main" id="{00000000-0008-0000-0200-00006D0D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438" name="Shape 3">
          <a:extLst>
            <a:ext uri="{FF2B5EF4-FFF2-40B4-BE49-F238E27FC236}">
              <a16:creationId xmlns:a16="http://schemas.microsoft.com/office/drawing/2014/main" id="{00000000-0008-0000-0200-00006E0D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439" name="Shape 3">
          <a:extLst>
            <a:ext uri="{FF2B5EF4-FFF2-40B4-BE49-F238E27FC236}">
              <a16:creationId xmlns:a16="http://schemas.microsoft.com/office/drawing/2014/main" id="{00000000-0008-0000-0200-00006F0D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440" name="Shape 3">
          <a:extLst>
            <a:ext uri="{FF2B5EF4-FFF2-40B4-BE49-F238E27FC236}">
              <a16:creationId xmlns:a16="http://schemas.microsoft.com/office/drawing/2014/main" id="{00000000-0008-0000-0200-0000700D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441" name="Shape 3">
          <a:extLst>
            <a:ext uri="{FF2B5EF4-FFF2-40B4-BE49-F238E27FC236}">
              <a16:creationId xmlns:a16="http://schemas.microsoft.com/office/drawing/2014/main" id="{00000000-0008-0000-0200-0000710D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442" name="Shape 3">
          <a:extLst>
            <a:ext uri="{FF2B5EF4-FFF2-40B4-BE49-F238E27FC236}">
              <a16:creationId xmlns:a16="http://schemas.microsoft.com/office/drawing/2014/main" id="{00000000-0008-0000-0200-0000720D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443" name="Shape 3">
          <a:extLst>
            <a:ext uri="{FF2B5EF4-FFF2-40B4-BE49-F238E27FC236}">
              <a16:creationId xmlns:a16="http://schemas.microsoft.com/office/drawing/2014/main" id="{00000000-0008-0000-0200-0000730D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444" name="Shape 3">
          <a:extLst>
            <a:ext uri="{FF2B5EF4-FFF2-40B4-BE49-F238E27FC236}">
              <a16:creationId xmlns:a16="http://schemas.microsoft.com/office/drawing/2014/main" id="{00000000-0008-0000-0200-0000740D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445" name="Shape 3">
          <a:extLst>
            <a:ext uri="{FF2B5EF4-FFF2-40B4-BE49-F238E27FC236}">
              <a16:creationId xmlns:a16="http://schemas.microsoft.com/office/drawing/2014/main" id="{00000000-0008-0000-0200-0000750D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446" name="Shape 3">
          <a:extLst>
            <a:ext uri="{FF2B5EF4-FFF2-40B4-BE49-F238E27FC236}">
              <a16:creationId xmlns:a16="http://schemas.microsoft.com/office/drawing/2014/main" id="{00000000-0008-0000-0200-0000760D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447" name="Shape 3">
          <a:extLst>
            <a:ext uri="{FF2B5EF4-FFF2-40B4-BE49-F238E27FC236}">
              <a16:creationId xmlns:a16="http://schemas.microsoft.com/office/drawing/2014/main" id="{00000000-0008-0000-0200-0000770D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448" name="Shape 3">
          <a:extLst>
            <a:ext uri="{FF2B5EF4-FFF2-40B4-BE49-F238E27FC236}">
              <a16:creationId xmlns:a16="http://schemas.microsoft.com/office/drawing/2014/main" id="{00000000-0008-0000-0200-0000780D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449" name="Shape 3">
          <a:extLst>
            <a:ext uri="{FF2B5EF4-FFF2-40B4-BE49-F238E27FC236}">
              <a16:creationId xmlns:a16="http://schemas.microsoft.com/office/drawing/2014/main" id="{00000000-0008-0000-0200-0000790D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450" name="Shape 3">
          <a:extLst>
            <a:ext uri="{FF2B5EF4-FFF2-40B4-BE49-F238E27FC236}">
              <a16:creationId xmlns:a16="http://schemas.microsoft.com/office/drawing/2014/main" id="{00000000-0008-0000-0200-00007A0D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451" name="Shape 3">
          <a:extLst>
            <a:ext uri="{FF2B5EF4-FFF2-40B4-BE49-F238E27FC236}">
              <a16:creationId xmlns:a16="http://schemas.microsoft.com/office/drawing/2014/main" id="{00000000-0008-0000-0200-00007B0D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452" name="Shape 3">
          <a:extLst>
            <a:ext uri="{FF2B5EF4-FFF2-40B4-BE49-F238E27FC236}">
              <a16:creationId xmlns:a16="http://schemas.microsoft.com/office/drawing/2014/main" id="{00000000-0008-0000-0200-00007C0D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453" name="Shape 3">
          <a:extLst>
            <a:ext uri="{FF2B5EF4-FFF2-40B4-BE49-F238E27FC236}">
              <a16:creationId xmlns:a16="http://schemas.microsoft.com/office/drawing/2014/main" id="{00000000-0008-0000-0200-00007D0D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454" name="Shape 3">
          <a:extLst>
            <a:ext uri="{FF2B5EF4-FFF2-40B4-BE49-F238E27FC236}">
              <a16:creationId xmlns:a16="http://schemas.microsoft.com/office/drawing/2014/main" id="{00000000-0008-0000-0200-00007E0D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455" name="Shape 3">
          <a:extLst>
            <a:ext uri="{FF2B5EF4-FFF2-40B4-BE49-F238E27FC236}">
              <a16:creationId xmlns:a16="http://schemas.microsoft.com/office/drawing/2014/main" id="{00000000-0008-0000-0200-00007F0D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456" name="Shape 3">
          <a:extLst>
            <a:ext uri="{FF2B5EF4-FFF2-40B4-BE49-F238E27FC236}">
              <a16:creationId xmlns:a16="http://schemas.microsoft.com/office/drawing/2014/main" id="{00000000-0008-0000-0200-0000800D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457" name="Shape 3">
          <a:extLst>
            <a:ext uri="{FF2B5EF4-FFF2-40B4-BE49-F238E27FC236}">
              <a16:creationId xmlns:a16="http://schemas.microsoft.com/office/drawing/2014/main" id="{00000000-0008-0000-0200-0000810D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458" name="Shape 3">
          <a:extLst>
            <a:ext uri="{FF2B5EF4-FFF2-40B4-BE49-F238E27FC236}">
              <a16:creationId xmlns:a16="http://schemas.microsoft.com/office/drawing/2014/main" id="{00000000-0008-0000-0200-0000820D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459" name="Shape 3">
          <a:extLst>
            <a:ext uri="{FF2B5EF4-FFF2-40B4-BE49-F238E27FC236}">
              <a16:creationId xmlns:a16="http://schemas.microsoft.com/office/drawing/2014/main" id="{00000000-0008-0000-0200-0000830D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460" name="Shape 3">
          <a:extLst>
            <a:ext uri="{FF2B5EF4-FFF2-40B4-BE49-F238E27FC236}">
              <a16:creationId xmlns:a16="http://schemas.microsoft.com/office/drawing/2014/main" id="{00000000-0008-0000-0200-0000840D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461" name="Shape 3">
          <a:extLst>
            <a:ext uri="{FF2B5EF4-FFF2-40B4-BE49-F238E27FC236}">
              <a16:creationId xmlns:a16="http://schemas.microsoft.com/office/drawing/2014/main" id="{00000000-0008-0000-0200-0000850D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462" name="Shape 3">
          <a:extLst>
            <a:ext uri="{FF2B5EF4-FFF2-40B4-BE49-F238E27FC236}">
              <a16:creationId xmlns:a16="http://schemas.microsoft.com/office/drawing/2014/main" id="{00000000-0008-0000-0200-0000860D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463" name="Shape 3">
          <a:extLst>
            <a:ext uri="{FF2B5EF4-FFF2-40B4-BE49-F238E27FC236}">
              <a16:creationId xmlns:a16="http://schemas.microsoft.com/office/drawing/2014/main" id="{00000000-0008-0000-0200-0000870D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22</xdr:col>
      <xdr:colOff>-9525</xdr:colOff>
      <xdr:row>96</xdr:row>
      <xdr:rowOff>0</xdr:rowOff>
    </xdr:from>
    <xdr:ext cx="47625" cy="285750"/>
    <xdr:sp macro="" textlink="">
      <xdr:nvSpPr>
        <xdr:cNvPr id="3464" name="Shape 3">
          <a:extLst>
            <a:ext uri="{FF2B5EF4-FFF2-40B4-BE49-F238E27FC236}">
              <a16:creationId xmlns:a16="http://schemas.microsoft.com/office/drawing/2014/main" id="{00000000-0008-0000-0200-0000880D0000}"/>
            </a:ext>
          </a:extLst>
        </xdr:cNvPr>
        <xdr:cNvSpPr txBox="1"/>
      </xdr:nvSpPr>
      <xdr:spPr>
        <a:xfrm>
          <a:off x="60960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465" name="Shape 3">
          <a:extLst>
            <a:ext uri="{FF2B5EF4-FFF2-40B4-BE49-F238E27FC236}">
              <a16:creationId xmlns:a16="http://schemas.microsoft.com/office/drawing/2014/main" id="{00000000-0008-0000-0200-000089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466" name="Shape 3">
          <a:extLst>
            <a:ext uri="{FF2B5EF4-FFF2-40B4-BE49-F238E27FC236}">
              <a16:creationId xmlns:a16="http://schemas.microsoft.com/office/drawing/2014/main" id="{00000000-0008-0000-0200-00008A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467" name="Shape 3">
          <a:extLst>
            <a:ext uri="{FF2B5EF4-FFF2-40B4-BE49-F238E27FC236}">
              <a16:creationId xmlns:a16="http://schemas.microsoft.com/office/drawing/2014/main" id="{00000000-0008-0000-0200-00008B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468" name="Shape 3">
          <a:extLst>
            <a:ext uri="{FF2B5EF4-FFF2-40B4-BE49-F238E27FC236}">
              <a16:creationId xmlns:a16="http://schemas.microsoft.com/office/drawing/2014/main" id="{00000000-0008-0000-0200-00008C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469" name="Shape 3">
          <a:extLst>
            <a:ext uri="{FF2B5EF4-FFF2-40B4-BE49-F238E27FC236}">
              <a16:creationId xmlns:a16="http://schemas.microsoft.com/office/drawing/2014/main" id="{00000000-0008-0000-0200-00008D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470" name="Shape 3">
          <a:extLst>
            <a:ext uri="{FF2B5EF4-FFF2-40B4-BE49-F238E27FC236}">
              <a16:creationId xmlns:a16="http://schemas.microsoft.com/office/drawing/2014/main" id="{00000000-0008-0000-0200-00008E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471" name="Shape 3">
          <a:extLst>
            <a:ext uri="{FF2B5EF4-FFF2-40B4-BE49-F238E27FC236}">
              <a16:creationId xmlns:a16="http://schemas.microsoft.com/office/drawing/2014/main" id="{00000000-0008-0000-0200-00008F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472" name="Shape 3">
          <a:extLst>
            <a:ext uri="{FF2B5EF4-FFF2-40B4-BE49-F238E27FC236}">
              <a16:creationId xmlns:a16="http://schemas.microsoft.com/office/drawing/2014/main" id="{00000000-0008-0000-0200-000090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473" name="Shape 3">
          <a:extLst>
            <a:ext uri="{FF2B5EF4-FFF2-40B4-BE49-F238E27FC236}">
              <a16:creationId xmlns:a16="http://schemas.microsoft.com/office/drawing/2014/main" id="{00000000-0008-0000-0200-000091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474" name="Shape 3">
          <a:extLst>
            <a:ext uri="{FF2B5EF4-FFF2-40B4-BE49-F238E27FC236}">
              <a16:creationId xmlns:a16="http://schemas.microsoft.com/office/drawing/2014/main" id="{00000000-0008-0000-0200-000092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475" name="Shape 3">
          <a:extLst>
            <a:ext uri="{FF2B5EF4-FFF2-40B4-BE49-F238E27FC236}">
              <a16:creationId xmlns:a16="http://schemas.microsoft.com/office/drawing/2014/main" id="{00000000-0008-0000-0200-000093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476" name="Shape 3">
          <a:extLst>
            <a:ext uri="{FF2B5EF4-FFF2-40B4-BE49-F238E27FC236}">
              <a16:creationId xmlns:a16="http://schemas.microsoft.com/office/drawing/2014/main" id="{00000000-0008-0000-0200-000094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477" name="Shape 3">
          <a:extLst>
            <a:ext uri="{FF2B5EF4-FFF2-40B4-BE49-F238E27FC236}">
              <a16:creationId xmlns:a16="http://schemas.microsoft.com/office/drawing/2014/main" id="{00000000-0008-0000-0200-000095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478" name="Shape 3">
          <a:extLst>
            <a:ext uri="{FF2B5EF4-FFF2-40B4-BE49-F238E27FC236}">
              <a16:creationId xmlns:a16="http://schemas.microsoft.com/office/drawing/2014/main" id="{00000000-0008-0000-0200-000096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479" name="Shape 3">
          <a:extLst>
            <a:ext uri="{FF2B5EF4-FFF2-40B4-BE49-F238E27FC236}">
              <a16:creationId xmlns:a16="http://schemas.microsoft.com/office/drawing/2014/main" id="{00000000-0008-0000-0200-000097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480" name="Shape 3">
          <a:extLst>
            <a:ext uri="{FF2B5EF4-FFF2-40B4-BE49-F238E27FC236}">
              <a16:creationId xmlns:a16="http://schemas.microsoft.com/office/drawing/2014/main" id="{00000000-0008-0000-0200-000098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481" name="Shape 3">
          <a:extLst>
            <a:ext uri="{FF2B5EF4-FFF2-40B4-BE49-F238E27FC236}">
              <a16:creationId xmlns:a16="http://schemas.microsoft.com/office/drawing/2014/main" id="{00000000-0008-0000-0200-000099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482" name="Shape 3">
          <a:extLst>
            <a:ext uri="{FF2B5EF4-FFF2-40B4-BE49-F238E27FC236}">
              <a16:creationId xmlns:a16="http://schemas.microsoft.com/office/drawing/2014/main" id="{00000000-0008-0000-0200-00009A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483" name="Shape 3">
          <a:extLst>
            <a:ext uri="{FF2B5EF4-FFF2-40B4-BE49-F238E27FC236}">
              <a16:creationId xmlns:a16="http://schemas.microsoft.com/office/drawing/2014/main" id="{00000000-0008-0000-0200-00009B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484" name="Shape 3">
          <a:extLst>
            <a:ext uri="{FF2B5EF4-FFF2-40B4-BE49-F238E27FC236}">
              <a16:creationId xmlns:a16="http://schemas.microsoft.com/office/drawing/2014/main" id="{00000000-0008-0000-0200-00009C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485" name="Shape 3">
          <a:extLst>
            <a:ext uri="{FF2B5EF4-FFF2-40B4-BE49-F238E27FC236}">
              <a16:creationId xmlns:a16="http://schemas.microsoft.com/office/drawing/2014/main" id="{00000000-0008-0000-0200-00009D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486" name="Shape 3">
          <a:extLst>
            <a:ext uri="{FF2B5EF4-FFF2-40B4-BE49-F238E27FC236}">
              <a16:creationId xmlns:a16="http://schemas.microsoft.com/office/drawing/2014/main" id="{00000000-0008-0000-0200-00009E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487" name="Shape 3">
          <a:extLst>
            <a:ext uri="{FF2B5EF4-FFF2-40B4-BE49-F238E27FC236}">
              <a16:creationId xmlns:a16="http://schemas.microsoft.com/office/drawing/2014/main" id="{00000000-0008-0000-0200-00009F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488" name="Shape 3">
          <a:extLst>
            <a:ext uri="{FF2B5EF4-FFF2-40B4-BE49-F238E27FC236}">
              <a16:creationId xmlns:a16="http://schemas.microsoft.com/office/drawing/2014/main" id="{00000000-0008-0000-0200-0000A0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489" name="Shape 3">
          <a:extLst>
            <a:ext uri="{FF2B5EF4-FFF2-40B4-BE49-F238E27FC236}">
              <a16:creationId xmlns:a16="http://schemas.microsoft.com/office/drawing/2014/main" id="{00000000-0008-0000-0200-0000A1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490" name="Shape 3">
          <a:extLst>
            <a:ext uri="{FF2B5EF4-FFF2-40B4-BE49-F238E27FC236}">
              <a16:creationId xmlns:a16="http://schemas.microsoft.com/office/drawing/2014/main" id="{00000000-0008-0000-0200-0000A2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491" name="Shape 3">
          <a:extLst>
            <a:ext uri="{FF2B5EF4-FFF2-40B4-BE49-F238E27FC236}">
              <a16:creationId xmlns:a16="http://schemas.microsoft.com/office/drawing/2014/main" id="{00000000-0008-0000-0200-0000A3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492" name="Shape 3">
          <a:extLst>
            <a:ext uri="{FF2B5EF4-FFF2-40B4-BE49-F238E27FC236}">
              <a16:creationId xmlns:a16="http://schemas.microsoft.com/office/drawing/2014/main" id="{00000000-0008-0000-0200-0000A4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493" name="Shape 3">
          <a:extLst>
            <a:ext uri="{FF2B5EF4-FFF2-40B4-BE49-F238E27FC236}">
              <a16:creationId xmlns:a16="http://schemas.microsoft.com/office/drawing/2014/main" id="{00000000-0008-0000-0200-0000A5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494" name="Shape 3">
          <a:extLst>
            <a:ext uri="{FF2B5EF4-FFF2-40B4-BE49-F238E27FC236}">
              <a16:creationId xmlns:a16="http://schemas.microsoft.com/office/drawing/2014/main" id="{00000000-0008-0000-0200-0000A6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495" name="Shape 3">
          <a:extLst>
            <a:ext uri="{FF2B5EF4-FFF2-40B4-BE49-F238E27FC236}">
              <a16:creationId xmlns:a16="http://schemas.microsoft.com/office/drawing/2014/main" id="{00000000-0008-0000-0200-0000A7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496" name="Shape 3">
          <a:extLst>
            <a:ext uri="{FF2B5EF4-FFF2-40B4-BE49-F238E27FC236}">
              <a16:creationId xmlns:a16="http://schemas.microsoft.com/office/drawing/2014/main" id="{00000000-0008-0000-0200-0000A8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497" name="Shape 3">
          <a:extLst>
            <a:ext uri="{FF2B5EF4-FFF2-40B4-BE49-F238E27FC236}">
              <a16:creationId xmlns:a16="http://schemas.microsoft.com/office/drawing/2014/main" id="{00000000-0008-0000-0200-0000A9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498" name="Shape 3">
          <a:extLst>
            <a:ext uri="{FF2B5EF4-FFF2-40B4-BE49-F238E27FC236}">
              <a16:creationId xmlns:a16="http://schemas.microsoft.com/office/drawing/2014/main" id="{00000000-0008-0000-0200-0000AA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499" name="Shape 3">
          <a:extLst>
            <a:ext uri="{FF2B5EF4-FFF2-40B4-BE49-F238E27FC236}">
              <a16:creationId xmlns:a16="http://schemas.microsoft.com/office/drawing/2014/main" id="{00000000-0008-0000-0200-0000AB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500" name="Shape 3">
          <a:extLst>
            <a:ext uri="{FF2B5EF4-FFF2-40B4-BE49-F238E27FC236}">
              <a16:creationId xmlns:a16="http://schemas.microsoft.com/office/drawing/2014/main" id="{00000000-0008-0000-0200-0000AC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501" name="Shape 3">
          <a:extLst>
            <a:ext uri="{FF2B5EF4-FFF2-40B4-BE49-F238E27FC236}">
              <a16:creationId xmlns:a16="http://schemas.microsoft.com/office/drawing/2014/main" id="{00000000-0008-0000-0200-0000AD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502" name="Shape 3">
          <a:extLst>
            <a:ext uri="{FF2B5EF4-FFF2-40B4-BE49-F238E27FC236}">
              <a16:creationId xmlns:a16="http://schemas.microsoft.com/office/drawing/2014/main" id="{00000000-0008-0000-0200-0000AE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503" name="Shape 3">
          <a:extLst>
            <a:ext uri="{FF2B5EF4-FFF2-40B4-BE49-F238E27FC236}">
              <a16:creationId xmlns:a16="http://schemas.microsoft.com/office/drawing/2014/main" id="{00000000-0008-0000-0200-0000AF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504" name="Shape 3">
          <a:extLst>
            <a:ext uri="{FF2B5EF4-FFF2-40B4-BE49-F238E27FC236}">
              <a16:creationId xmlns:a16="http://schemas.microsoft.com/office/drawing/2014/main" id="{00000000-0008-0000-0200-0000B0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505" name="Shape 3">
          <a:extLst>
            <a:ext uri="{FF2B5EF4-FFF2-40B4-BE49-F238E27FC236}">
              <a16:creationId xmlns:a16="http://schemas.microsoft.com/office/drawing/2014/main" id="{00000000-0008-0000-0200-0000B1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506" name="Shape 3">
          <a:extLst>
            <a:ext uri="{FF2B5EF4-FFF2-40B4-BE49-F238E27FC236}">
              <a16:creationId xmlns:a16="http://schemas.microsoft.com/office/drawing/2014/main" id="{00000000-0008-0000-0200-0000B2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507" name="Shape 3">
          <a:extLst>
            <a:ext uri="{FF2B5EF4-FFF2-40B4-BE49-F238E27FC236}">
              <a16:creationId xmlns:a16="http://schemas.microsoft.com/office/drawing/2014/main" id="{00000000-0008-0000-0200-0000B3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508" name="Shape 3">
          <a:extLst>
            <a:ext uri="{FF2B5EF4-FFF2-40B4-BE49-F238E27FC236}">
              <a16:creationId xmlns:a16="http://schemas.microsoft.com/office/drawing/2014/main" id="{00000000-0008-0000-0200-0000B4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509" name="Shape 3">
          <a:extLst>
            <a:ext uri="{FF2B5EF4-FFF2-40B4-BE49-F238E27FC236}">
              <a16:creationId xmlns:a16="http://schemas.microsoft.com/office/drawing/2014/main" id="{00000000-0008-0000-0200-0000B5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510" name="Shape 3">
          <a:extLst>
            <a:ext uri="{FF2B5EF4-FFF2-40B4-BE49-F238E27FC236}">
              <a16:creationId xmlns:a16="http://schemas.microsoft.com/office/drawing/2014/main" id="{00000000-0008-0000-0200-0000B6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511" name="Shape 3">
          <a:extLst>
            <a:ext uri="{FF2B5EF4-FFF2-40B4-BE49-F238E27FC236}">
              <a16:creationId xmlns:a16="http://schemas.microsoft.com/office/drawing/2014/main" id="{00000000-0008-0000-0200-0000B7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512" name="Shape 3">
          <a:extLst>
            <a:ext uri="{FF2B5EF4-FFF2-40B4-BE49-F238E27FC236}">
              <a16:creationId xmlns:a16="http://schemas.microsoft.com/office/drawing/2014/main" id="{00000000-0008-0000-0200-0000B8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513" name="Shape 3">
          <a:extLst>
            <a:ext uri="{FF2B5EF4-FFF2-40B4-BE49-F238E27FC236}">
              <a16:creationId xmlns:a16="http://schemas.microsoft.com/office/drawing/2014/main" id="{00000000-0008-0000-0200-0000B9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514" name="Shape 3">
          <a:extLst>
            <a:ext uri="{FF2B5EF4-FFF2-40B4-BE49-F238E27FC236}">
              <a16:creationId xmlns:a16="http://schemas.microsoft.com/office/drawing/2014/main" id="{00000000-0008-0000-0200-0000BA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515" name="Shape 3">
          <a:extLst>
            <a:ext uri="{FF2B5EF4-FFF2-40B4-BE49-F238E27FC236}">
              <a16:creationId xmlns:a16="http://schemas.microsoft.com/office/drawing/2014/main" id="{00000000-0008-0000-0200-0000BB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516" name="Shape 3">
          <a:extLst>
            <a:ext uri="{FF2B5EF4-FFF2-40B4-BE49-F238E27FC236}">
              <a16:creationId xmlns:a16="http://schemas.microsoft.com/office/drawing/2014/main" id="{00000000-0008-0000-0200-0000BC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517" name="Shape 3">
          <a:extLst>
            <a:ext uri="{FF2B5EF4-FFF2-40B4-BE49-F238E27FC236}">
              <a16:creationId xmlns:a16="http://schemas.microsoft.com/office/drawing/2014/main" id="{00000000-0008-0000-0200-0000BD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518" name="Shape 3">
          <a:extLst>
            <a:ext uri="{FF2B5EF4-FFF2-40B4-BE49-F238E27FC236}">
              <a16:creationId xmlns:a16="http://schemas.microsoft.com/office/drawing/2014/main" id="{00000000-0008-0000-0200-0000BE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519" name="Shape 3">
          <a:extLst>
            <a:ext uri="{FF2B5EF4-FFF2-40B4-BE49-F238E27FC236}">
              <a16:creationId xmlns:a16="http://schemas.microsoft.com/office/drawing/2014/main" id="{00000000-0008-0000-0200-0000BF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520" name="Shape 3">
          <a:extLst>
            <a:ext uri="{FF2B5EF4-FFF2-40B4-BE49-F238E27FC236}">
              <a16:creationId xmlns:a16="http://schemas.microsoft.com/office/drawing/2014/main" id="{00000000-0008-0000-0200-0000C0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521" name="Shape 3">
          <a:extLst>
            <a:ext uri="{FF2B5EF4-FFF2-40B4-BE49-F238E27FC236}">
              <a16:creationId xmlns:a16="http://schemas.microsoft.com/office/drawing/2014/main" id="{00000000-0008-0000-0200-0000C1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522" name="Shape 3">
          <a:extLst>
            <a:ext uri="{FF2B5EF4-FFF2-40B4-BE49-F238E27FC236}">
              <a16:creationId xmlns:a16="http://schemas.microsoft.com/office/drawing/2014/main" id="{00000000-0008-0000-0200-0000C2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523" name="Shape 3">
          <a:extLst>
            <a:ext uri="{FF2B5EF4-FFF2-40B4-BE49-F238E27FC236}">
              <a16:creationId xmlns:a16="http://schemas.microsoft.com/office/drawing/2014/main" id="{00000000-0008-0000-0200-0000C3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524" name="Shape 3">
          <a:extLst>
            <a:ext uri="{FF2B5EF4-FFF2-40B4-BE49-F238E27FC236}">
              <a16:creationId xmlns:a16="http://schemas.microsoft.com/office/drawing/2014/main" id="{00000000-0008-0000-0200-0000C4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525" name="Shape 3">
          <a:extLst>
            <a:ext uri="{FF2B5EF4-FFF2-40B4-BE49-F238E27FC236}">
              <a16:creationId xmlns:a16="http://schemas.microsoft.com/office/drawing/2014/main" id="{00000000-0008-0000-0200-0000C5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526" name="Shape 3">
          <a:extLst>
            <a:ext uri="{FF2B5EF4-FFF2-40B4-BE49-F238E27FC236}">
              <a16:creationId xmlns:a16="http://schemas.microsoft.com/office/drawing/2014/main" id="{00000000-0008-0000-0200-0000C6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527" name="Shape 3">
          <a:extLst>
            <a:ext uri="{FF2B5EF4-FFF2-40B4-BE49-F238E27FC236}">
              <a16:creationId xmlns:a16="http://schemas.microsoft.com/office/drawing/2014/main" id="{00000000-0008-0000-0200-0000C7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528" name="Shape 3">
          <a:extLst>
            <a:ext uri="{FF2B5EF4-FFF2-40B4-BE49-F238E27FC236}">
              <a16:creationId xmlns:a16="http://schemas.microsoft.com/office/drawing/2014/main" id="{00000000-0008-0000-0200-0000C8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529" name="Shape 3">
          <a:extLst>
            <a:ext uri="{FF2B5EF4-FFF2-40B4-BE49-F238E27FC236}">
              <a16:creationId xmlns:a16="http://schemas.microsoft.com/office/drawing/2014/main" id="{00000000-0008-0000-0200-0000C9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530" name="Shape 3">
          <a:extLst>
            <a:ext uri="{FF2B5EF4-FFF2-40B4-BE49-F238E27FC236}">
              <a16:creationId xmlns:a16="http://schemas.microsoft.com/office/drawing/2014/main" id="{00000000-0008-0000-0200-0000CA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531" name="Shape 3">
          <a:extLst>
            <a:ext uri="{FF2B5EF4-FFF2-40B4-BE49-F238E27FC236}">
              <a16:creationId xmlns:a16="http://schemas.microsoft.com/office/drawing/2014/main" id="{00000000-0008-0000-0200-0000CB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532" name="Shape 3">
          <a:extLst>
            <a:ext uri="{FF2B5EF4-FFF2-40B4-BE49-F238E27FC236}">
              <a16:creationId xmlns:a16="http://schemas.microsoft.com/office/drawing/2014/main" id="{00000000-0008-0000-0200-0000CC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533" name="Shape 3">
          <a:extLst>
            <a:ext uri="{FF2B5EF4-FFF2-40B4-BE49-F238E27FC236}">
              <a16:creationId xmlns:a16="http://schemas.microsoft.com/office/drawing/2014/main" id="{00000000-0008-0000-0200-0000CD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534" name="Shape 3">
          <a:extLst>
            <a:ext uri="{FF2B5EF4-FFF2-40B4-BE49-F238E27FC236}">
              <a16:creationId xmlns:a16="http://schemas.microsoft.com/office/drawing/2014/main" id="{00000000-0008-0000-0200-0000CE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535" name="Shape 3">
          <a:extLst>
            <a:ext uri="{FF2B5EF4-FFF2-40B4-BE49-F238E27FC236}">
              <a16:creationId xmlns:a16="http://schemas.microsoft.com/office/drawing/2014/main" id="{00000000-0008-0000-0200-0000CF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536" name="Shape 3">
          <a:extLst>
            <a:ext uri="{FF2B5EF4-FFF2-40B4-BE49-F238E27FC236}">
              <a16:creationId xmlns:a16="http://schemas.microsoft.com/office/drawing/2014/main" id="{00000000-0008-0000-0200-0000D0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537" name="Shape 3">
          <a:extLst>
            <a:ext uri="{FF2B5EF4-FFF2-40B4-BE49-F238E27FC236}">
              <a16:creationId xmlns:a16="http://schemas.microsoft.com/office/drawing/2014/main" id="{00000000-0008-0000-0200-0000D1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538" name="Shape 3">
          <a:extLst>
            <a:ext uri="{FF2B5EF4-FFF2-40B4-BE49-F238E27FC236}">
              <a16:creationId xmlns:a16="http://schemas.microsoft.com/office/drawing/2014/main" id="{00000000-0008-0000-0200-0000D2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539" name="Shape 3">
          <a:extLst>
            <a:ext uri="{FF2B5EF4-FFF2-40B4-BE49-F238E27FC236}">
              <a16:creationId xmlns:a16="http://schemas.microsoft.com/office/drawing/2014/main" id="{00000000-0008-0000-0200-0000D3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540" name="Shape 3">
          <a:extLst>
            <a:ext uri="{FF2B5EF4-FFF2-40B4-BE49-F238E27FC236}">
              <a16:creationId xmlns:a16="http://schemas.microsoft.com/office/drawing/2014/main" id="{00000000-0008-0000-0200-0000D4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541" name="Shape 3">
          <a:extLst>
            <a:ext uri="{FF2B5EF4-FFF2-40B4-BE49-F238E27FC236}">
              <a16:creationId xmlns:a16="http://schemas.microsoft.com/office/drawing/2014/main" id="{00000000-0008-0000-0200-0000D5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542" name="Shape 3">
          <a:extLst>
            <a:ext uri="{FF2B5EF4-FFF2-40B4-BE49-F238E27FC236}">
              <a16:creationId xmlns:a16="http://schemas.microsoft.com/office/drawing/2014/main" id="{00000000-0008-0000-0200-0000D6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543" name="Shape 3">
          <a:extLst>
            <a:ext uri="{FF2B5EF4-FFF2-40B4-BE49-F238E27FC236}">
              <a16:creationId xmlns:a16="http://schemas.microsoft.com/office/drawing/2014/main" id="{00000000-0008-0000-0200-0000D7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544" name="Shape 3">
          <a:extLst>
            <a:ext uri="{FF2B5EF4-FFF2-40B4-BE49-F238E27FC236}">
              <a16:creationId xmlns:a16="http://schemas.microsoft.com/office/drawing/2014/main" id="{00000000-0008-0000-0200-0000D8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545" name="Shape 3">
          <a:extLst>
            <a:ext uri="{FF2B5EF4-FFF2-40B4-BE49-F238E27FC236}">
              <a16:creationId xmlns:a16="http://schemas.microsoft.com/office/drawing/2014/main" id="{00000000-0008-0000-0200-0000D9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546" name="Shape 3">
          <a:extLst>
            <a:ext uri="{FF2B5EF4-FFF2-40B4-BE49-F238E27FC236}">
              <a16:creationId xmlns:a16="http://schemas.microsoft.com/office/drawing/2014/main" id="{00000000-0008-0000-0200-0000DA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547" name="Shape 3">
          <a:extLst>
            <a:ext uri="{FF2B5EF4-FFF2-40B4-BE49-F238E27FC236}">
              <a16:creationId xmlns:a16="http://schemas.microsoft.com/office/drawing/2014/main" id="{00000000-0008-0000-0200-0000DB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548" name="Shape 3">
          <a:extLst>
            <a:ext uri="{FF2B5EF4-FFF2-40B4-BE49-F238E27FC236}">
              <a16:creationId xmlns:a16="http://schemas.microsoft.com/office/drawing/2014/main" id="{00000000-0008-0000-0200-0000DC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549" name="Shape 3">
          <a:extLst>
            <a:ext uri="{FF2B5EF4-FFF2-40B4-BE49-F238E27FC236}">
              <a16:creationId xmlns:a16="http://schemas.microsoft.com/office/drawing/2014/main" id="{00000000-0008-0000-0200-0000DD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97</xdr:row>
      <xdr:rowOff>0</xdr:rowOff>
    </xdr:from>
    <xdr:ext cx="47625" cy="285750"/>
    <xdr:sp macro="" textlink="">
      <xdr:nvSpPr>
        <xdr:cNvPr id="3550" name="Shape 3">
          <a:extLst>
            <a:ext uri="{FF2B5EF4-FFF2-40B4-BE49-F238E27FC236}">
              <a16:creationId xmlns:a16="http://schemas.microsoft.com/office/drawing/2014/main" id="{00000000-0008-0000-0200-0000DE0D0000}"/>
            </a:ext>
          </a:extLst>
        </xdr:cNvPr>
        <xdr:cNvSpPr txBox="1"/>
      </xdr:nvSpPr>
      <xdr:spPr>
        <a:xfrm>
          <a:off x="66294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22</xdr:col>
      <xdr:colOff>-9525</xdr:colOff>
      <xdr:row>97</xdr:row>
      <xdr:rowOff>0</xdr:rowOff>
    </xdr:from>
    <xdr:ext cx="47625" cy="285750"/>
    <xdr:sp macro="" textlink="">
      <xdr:nvSpPr>
        <xdr:cNvPr id="3551" name="Shape 3">
          <a:extLst>
            <a:ext uri="{FF2B5EF4-FFF2-40B4-BE49-F238E27FC236}">
              <a16:creationId xmlns:a16="http://schemas.microsoft.com/office/drawing/2014/main" id="{00000000-0008-0000-0200-0000DF0D0000}"/>
            </a:ext>
          </a:extLst>
        </xdr:cNvPr>
        <xdr:cNvSpPr txBox="1"/>
      </xdr:nvSpPr>
      <xdr:spPr>
        <a:xfrm>
          <a:off x="60960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22</xdr:col>
      <xdr:colOff>-9525</xdr:colOff>
      <xdr:row>97</xdr:row>
      <xdr:rowOff>0</xdr:rowOff>
    </xdr:from>
    <xdr:ext cx="47625" cy="285750"/>
    <xdr:sp macro="" textlink="">
      <xdr:nvSpPr>
        <xdr:cNvPr id="3552" name="Shape 3">
          <a:extLst>
            <a:ext uri="{FF2B5EF4-FFF2-40B4-BE49-F238E27FC236}">
              <a16:creationId xmlns:a16="http://schemas.microsoft.com/office/drawing/2014/main" id="{00000000-0008-0000-0200-0000E00D0000}"/>
            </a:ext>
          </a:extLst>
        </xdr:cNvPr>
        <xdr:cNvSpPr txBox="1"/>
      </xdr:nvSpPr>
      <xdr:spPr>
        <a:xfrm>
          <a:off x="6096000" y="11858625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553" name="Shape 3">
          <a:extLst>
            <a:ext uri="{FF2B5EF4-FFF2-40B4-BE49-F238E27FC236}">
              <a16:creationId xmlns:a16="http://schemas.microsoft.com/office/drawing/2014/main" id="{00000000-0008-0000-0200-0000E10D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554" name="Shape 3">
          <a:extLst>
            <a:ext uri="{FF2B5EF4-FFF2-40B4-BE49-F238E27FC236}">
              <a16:creationId xmlns:a16="http://schemas.microsoft.com/office/drawing/2014/main" id="{00000000-0008-0000-0200-0000E20D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555" name="Shape 3">
          <a:extLst>
            <a:ext uri="{FF2B5EF4-FFF2-40B4-BE49-F238E27FC236}">
              <a16:creationId xmlns:a16="http://schemas.microsoft.com/office/drawing/2014/main" id="{00000000-0008-0000-0200-0000E30D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556" name="Shape 3">
          <a:extLst>
            <a:ext uri="{FF2B5EF4-FFF2-40B4-BE49-F238E27FC236}">
              <a16:creationId xmlns:a16="http://schemas.microsoft.com/office/drawing/2014/main" id="{00000000-0008-0000-0200-0000E40D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557" name="Shape 3">
          <a:extLst>
            <a:ext uri="{FF2B5EF4-FFF2-40B4-BE49-F238E27FC236}">
              <a16:creationId xmlns:a16="http://schemas.microsoft.com/office/drawing/2014/main" id="{00000000-0008-0000-0200-0000E50D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558" name="Shape 3">
          <a:extLst>
            <a:ext uri="{FF2B5EF4-FFF2-40B4-BE49-F238E27FC236}">
              <a16:creationId xmlns:a16="http://schemas.microsoft.com/office/drawing/2014/main" id="{00000000-0008-0000-0200-0000E60D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559" name="Shape 3">
          <a:extLst>
            <a:ext uri="{FF2B5EF4-FFF2-40B4-BE49-F238E27FC236}">
              <a16:creationId xmlns:a16="http://schemas.microsoft.com/office/drawing/2014/main" id="{00000000-0008-0000-0200-0000E70D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560" name="Shape 3">
          <a:extLst>
            <a:ext uri="{FF2B5EF4-FFF2-40B4-BE49-F238E27FC236}">
              <a16:creationId xmlns:a16="http://schemas.microsoft.com/office/drawing/2014/main" id="{00000000-0008-0000-0200-0000E80D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561" name="Shape 3">
          <a:extLst>
            <a:ext uri="{FF2B5EF4-FFF2-40B4-BE49-F238E27FC236}">
              <a16:creationId xmlns:a16="http://schemas.microsoft.com/office/drawing/2014/main" id="{00000000-0008-0000-0200-0000E90D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562" name="Shape 3">
          <a:extLst>
            <a:ext uri="{FF2B5EF4-FFF2-40B4-BE49-F238E27FC236}">
              <a16:creationId xmlns:a16="http://schemas.microsoft.com/office/drawing/2014/main" id="{00000000-0008-0000-0200-0000EA0D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563" name="Shape 3">
          <a:extLst>
            <a:ext uri="{FF2B5EF4-FFF2-40B4-BE49-F238E27FC236}">
              <a16:creationId xmlns:a16="http://schemas.microsoft.com/office/drawing/2014/main" id="{00000000-0008-0000-0200-0000EB0D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564" name="Shape 3">
          <a:extLst>
            <a:ext uri="{FF2B5EF4-FFF2-40B4-BE49-F238E27FC236}">
              <a16:creationId xmlns:a16="http://schemas.microsoft.com/office/drawing/2014/main" id="{00000000-0008-0000-0200-0000EC0D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565" name="Shape 3">
          <a:extLst>
            <a:ext uri="{FF2B5EF4-FFF2-40B4-BE49-F238E27FC236}">
              <a16:creationId xmlns:a16="http://schemas.microsoft.com/office/drawing/2014/main" id="{00000000-0008-0000-0200-0000ED0D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566" name="Shape 3">
          <a:extLst>
            <a:ext uri="{FF2B5EF4-FFF2-40B4-BE49-F238E27FC236}">
              <a16:creationId xmlns:a16="http://schemas.microsoft.com/office/drawing/2014/main" id="{00000000-0008-0000-0200-0000EE0D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567" name="Shape 3">
          <a:extLst>
            <a:ext uri="{FF2B5EF4-FFF2-40B4-BE49-F238E27FC236}">
              <a16:creationId xmlns:a16="http://schemas.microsoft.com/office/drawing/2014/main" id="{00000000-0008-0000-0200-0000EF0D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568" name="Shape 3">
          <a:extLst>
            <a:ext uri="{FF2B5EF4-FFF2-40B4-BE49-F238E27FC236}">
              <a16:creationId xmlns:a16="http://schemas.microsoft.com/office/drawing/2014/main" id="{00000000-0008-0000-0200-0000F00D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569" name="Shape 3">
          <a:extLst>
            <a:ext uri="{FF2B5EF4-FFF2-40B4-BE49-F238E27FC236}">
              <a16:creationId xmlns:a16="http://schemas.microsoft.com/office/drawing/2014/main" id="{00000000-0008-0000-0200-0000F10D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570" name="Shape 3">
          <a:extLst>
            <a:ext uri="{FF2B5EF4-FFF2-40B4-BE49-F238E27FC236}">
              <a16:creationId xmlns:a16="http://schemas.microsoft.com/office/drawing/2014/main" id="{00000000-0008-0000-0200-0000F20D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571" name="Shape 3">
          <a:extLst>
            <a:ext uri="{FF2B5EF4-FFF2-40B4-BE49-F238E27FC236}">
              <a16:creationId xmlns:a16="http://schemas.microsoft.com/office/drawing/2014/main" id="{00000000-0008-0000-0200-0000F30D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572" name="Shape 3">
          <a:extLst>
            <a:ext uri="{FF2B5EF4-FFF2-40B4-BE49-F238E27FC236}">
              <a16:creationId xmlns:a16="http://schemas.microsoft.com/office/drawing/2014/main" id="{00000000-0008-0000-0200-0000F40D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573" name="Shape 3">
          <a:extLst>
            <a:ext uri="{FF2B5EF4-FFF2-40B4-BE49-F238E27FC236}">
              <a16:creationId xmlns:a16="http://schemas.microsoft.com/office/drawing/2014/main" id="{00000000-0008-0000-0200-0000F50D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574" name="Shape 3">
          <a:extLst>
            <a:ext uri="{FF2B5EF4-FFF2-40B4-BE49-F238E27FC236}">
              <a16:creationId xmlns:a16="http://schemas.microsoft.com/office/drawing/2014/main" id="{00000000-0008-0000-0200-0000F60D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575" name="Shape 3">
          <a:extLst>
            <a:ext uri="{FF2B5EF4-FFF2-40B4-BE49-F238E27FC236}">
              <a16:creationId xmlns:a16="http://schemas.microsoft.com/office/drawing/2014/main" id="{00000000-0008-0000-0200-0000F70D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576" name="Shape 3">
          <a:extLst>
            <a:ext uri="{FF2B5EF4-FFF2-40B4-BE49-F238E27FC236}">
              <a16:creationId xmlns:a16="http://schemas.microsoft.com/office/drawing/2014/main" id="{00000000-0008-0000-0200-0000F80D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577" name="Shape 3">
          <a:extLst>
            <a:ext uri="{FF2B5EF4-FFF2-40B4-BE49-F238E27FC236}">
              <a16:creationId xmlns:a16="http://schemas.microsoft.com/office/drawing/2014/main" id="{00000000-0008-0000-0200-0000F90D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578" name="Shape 3">
          <a:extLst>
            <a:ext uri="{FF2B5EF4-FFF2-40B4-BE49-F238E27FC236}">
              <a16:creationId xmlns:a16="http://schemas.microsoft.com/office/drawing/2014/main" id="{00000000-0008-0000-0200-0000FA0D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579" name="Shape 3">
          <a:extLst>
            <a:ext uri="{FF2B5EF4-FFF2-40B4-BE49-F238E27FC236}">
              <a16:creationId xmlns:a16="http://schemas.microsoft.com/office/drawing/2014/main" id="{00000000-0008-0000-0200-0000FB0D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580" name="Shape 3">
          <a:extLst>
            <a:ext uri="{FF2B5EF4-FFF2-40B4-BE49-F238E27FC236}">
              <a16:creationId xmlns:a16="http://schemas.microsoft.com/office/drawing/2014/main" id="{00000000-0008-0000-0200-0000FC0D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581" name="Shape 3">
          <a:extLst>
            <a:ext uri="{FF2B5EF4-FFF2-40B4-BE49-F238E27FC236}">
              <a16:creationId xmlns:a16="http://schemas.microsoft.com/office/drawing/2014/main" id="{00000000-0008-0000-0200-0000FD0D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582" name="Shape 3">
          <a:extLst>
            <a:ext uri="{FF2B5EF4-FFF2-40B4-BE49-F238E27FC236}">
              <a16:creationId xmlns:a16="http://schemas.microsoft.com/office/drawing/2014/main" id="{00000000-0008-0000-0200-0000FE0D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583" name="Shape 3">
          <a:extLst>
            <a:ext uri="{FF2B5EF4-FFF2-40B4-BE49-F238E27FC236}">
              <a16:creationId xmlns:a16="http://schemas.microsoft.com/office/drawing/2014/main" id="{00000000-0008-0000-0200-0000FF0D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584" name="Shape 3">
          <a:extLst>
            <a:ext uri="{FF2B5EF4-FFF2-40B4-BE49-F238E27FC236}">
              <a16:creationId xmlns:a16="http://schemas.microsoft.com/office/drawing/2014/main" id="{00000000-0008-0000-0200-0000000E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585" name="Shape 3">
          <a:extLst>
            <a:ext uri="{FF2B5EF4-FFF2-40B4-BE49-F238E27FC236}">
              <a16:creationId xmlns:a16="http://schemas.microsoft.com/office/drawing/2014/main" id="{00000000-0008-0000-0200-0000010E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586" name="Shape 3">
          <a:extLst>
            <a:ext uri="{FF2B5EF4-FFF2-40B4-BE49-F238E27FC236}">
              <a16:creationId xmlns:a16="http://schemas.microsoft.com/office/drawing/2014/main" id="{00000000-0008-0000-0200-0000020E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587" name="Shape 3">
          <a:extLst>
            <a:ext uri="{FF2B5EF4-FFF2-40B4-BE49-F238E27FC236}">
              <a16:creationId xmlns:a16="http://schemas.microsoft.com/office/drawing/2014/main" id="{00000000-0008-0000-0200-0000030E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588" name="Shape 3">
          <a:extLst>
            <a:ext uri="{FF2B5EF4-FFF2-40B4-BE49-F238E27FC236}">
              <a16:creationId xmlns:a16="http://schemas.microsoft.com/office/drawing/2014/main" id="{00000000-0008-0000-0200-0000040E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589" name="Shape 3">
          <a:extLst>
            <a:ext uri="{FF2B5EF4-FFF2-40B4-BE49-F238E27FC236}">
              <a16:creationId xmlns:a16="http://schemas.microsoft.com/office/drawing/2014/main" id="{00000000-0008-0000-0200-0000050E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590" name="Shape 3">
          <a:extLst>
            <a:ext uri="{FF2B5EF4-FFF2-40B4-BE49-F238E27FC236}">
              <a16:creationId xmlns:a16="http://schemas.microsoft.com/office/drawing/2014/main" id="{00000000-0008-0000-0200-0000060E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591" name="Shape 3">
          <a:extLst>
            <a:ext uri="{FF2B5EF4-FFF2-40B4-BE49-F238E27FC236}">
              <a16:creationId xmlns:a16="http://schemas.microsoft.com/office/drawing/2014/main" id="{00000000-0008-0000-0200-0000070E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592" name="Shape 3">
          <a:extLst>
            <a:ext uri="{FF2B5EF4-FFF2-40B4-BE49-F238E27FC236}">
              <a16:creationId xmlns:a16="http://schemas.microsoft.com/office/drawing/2014/main" id="{00000000-0008-0000-0200-0000080E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593" name="Shape 3">
          <a:extLst>
            <a:ext uri="{FF2B5EF4-FFF2-40B4-BE49-F238E27FC236}">
              <a16:creationId xmlns:a16="http://schemas.microsoft.com/office/drawing/2014/main" id="{00000000-0008-0000-0200-0000090E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594" name="Shape 3">
          <a:extLst>
            <a:ext uri="{FF2B5EF4-FFF2-40B4-BE49-F238E27FC236}">
              <a16:creationId xmlns:a16="http://schemas.microsoft.com/office/drawing/2014/main" id="{00000000-0008-0000-0200-00000A0E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595" name="Shape 3">
          <a:extLst>
            <a:ext uri="{FF2B5EF4-FFF2-40B4-BE49-F238E27FC236}">
              <a16:creationId xmlns:a16="http://schemas.microsoft.com/office/drawing/2014/main" id="{00000000-0008-0000-0200-00000B0E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596" name="Shape 3">
          <a:extLst>
            <a:ext uri="{FF2B5EF4-FFF2-40B4-BE49-F238E27FC236}">
              <a16:creationId xmlns:a16="http://schemas.microsoft.com/office/drawing/2014/main" id="{00000000-0008-0000-0200-00000C0E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597" name="Shape 3">
          <a:extLst>
            <a:ext uri="{FF2B5EF4-FFF2-40B4-BE49-F238E27FC236}">
              <a16:creationId xmlns:a16="http://schemas.microsoft.com/office/drawing/2014/main" id="{00000000-0008-0000-0200-00000D0E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598" name="Shape 3">
          <a:extLst>
            <a:ext uri="{FF2B5EF4-FFF2-40B4-BE49-F238E27FC236}">
              <a16:creationId xmlns:a16="http://schemas.microsoft.com/office/drawing/2014/main" id="{00000000-0008-0000-0200-00000E0E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599" name="Shape 3">
          <a:extLst>
            <a:ext uri="{FF2B5EF4-FFF2-40B4-BE49-F238E27FC236}">
              <a16:creationId xmlns:a16="http://schemas.microsoft.com/office/drawing/2014/main" id="{00000000-0008-0000-0200-00000F0E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600" name="Shape 3">
          <a:extLst>
            <a:ext uri="{FF2B5EF4-FFF2-40B4-BE49-F238E27FC236}">
              <a16:creationId xmlns:a16="http://schemas.microsoft.com/office/drawing/2014/main" id="{00000000-0008-0000-0200-0000100E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601" name="Shape 3">
          <a:extLst>
            <a:ext uri="{FF2B5EF4-FFF2-40B4-BE49-F238E27FC236}">
              <a16:creationId xmlns:a16="http://schemas.microsoft.com/office/drawing/2014/main" id="{00000000-0008-0000-0200-0000110E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602" name="Shape 3">
          <a:extLst>
            <a:ext uri="{FF2B5EF4-FFF2-40B4-BE49-F238E27FC236}">
              <a16:creationId xmlns:a16="http://schemas.microsoft.com/office/drawing/2014/main" id="{00000000-0008-0000-0200-0000120E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603" name="Shape 3">
          <a:extLst>
            <a:ext uri="{FF2B5EF4-FFF2-40B4-BE49-F238E27FC236}">
              <a16:creationId xmlns:a16="http://schemas.microsoft.com/office/drawing/2014/main" id="{00000000-0008-0000-0200-0000130E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604" name="Shape 3">
          <a:extLst>
            <a:ext uri="{FF2B5EF4-FFF2-40B4-BE49-F238E27FC236}">
              <a16:creationId xmlns:a16="http://schemas.microsoft.com/office/drawing/2014/main" id="{00000000-0008-0000-0200-0000140E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605" name="Shape 3">
          <a:extLst>
            <a:ext uri="{FF2B5EF4-FFF2-40B4-BE49-F238E27FC236}">
              <a16:creationId xmlns:a16="http://schemas.microsoft.com/office/drawing/2014/main" id="{00000000-0008-0000-0200-0000150E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606" name="Shape 3">
          <a:extLst>
            <a:ext uri="{FF2B5EF4-FFF2-40B4-BE49-F238E27FC236}">
              <a16:creationId xmlns:a16="http://schemas.microsoft.com/office/drawing/2014/main" id="{00000000-0008-0000-0200-0000160E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607" name="Shape 3">
          <a:extLst>
            <a:ext uri="{FF2B5EF4-FFF2-40B4-BE49-F238E27FC236}">
              <a16:creationId xmlns:a16="http://schemas.microsoft.com/office/drawing/2014/main" id="{00000000-0008-0000-0200-0000170E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608" name="Shape 3">
          <a:extLst>
            <a:ext uri="{FF2B5EF4-FFF2-40B4-BE49-F238E27FC236}">
              <a16:creationId xmlns:a16="http://schemas.microsoft.com/office/drawing/2014/main" id="{00000000-0008-0000-0200-0000180E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609" name="Shape 3">
          <a:extLst>
            <a:ext uri="{FF2B5EF4-FFF2-40B4-BE49-F238E27FC236}">
              <a16:creationId xmlns:a16="http://schemas.microsoft.com/office/drawing/2014/main" id="{00000000-0008-0000-0200-0000190E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610" name="Shape 3">
          <a:extLst>
            <a:ext uri="{FF2B5EF4-FFF2-40B4-BE49-F238E27FC236}">
              <a16:creationId xmlns:a16="http://schemas.microsoft.com/office/drawing/2014/main" id="{00000000-0008-0000-0200-00001A0E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611" name="Shape 3">
          <a:extLst>
            <a:ext uri="{FF2B5EF4-FFF2-40B4-BE49-F238E27FC236}">
              <a16:creationId xmlns:a16="http://schemas.microsoft.com/office/drawing/2014/main" id="{00000000-0008-0000-0200-00001B0E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612" name="Shape 3">
          <a:extLst>
            <a:ext uri="{FF2B5EF4-FFF2-40B4-BE49-F238E27FC236}">
              <a16:creationId xmlns:a16="http://schemas.microsoft.com/office/drawing/2014/main" id="{00000000-0008-0000-0200-00001C0E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613" name="Shape 3">
          <a:extLst>
            <a:ext uri="{FF2B5EF4-FFF2-40B4-BE49-F238E27FC236}">
              <a16:creationId xmlns:a16="http://schemas.microsoft.com/office/drawing/2014/main" id="{00000000-0008-0000-0200-00001D0E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614" name="Shape 3">
          <a:extLst>
            <a:ext uri="{FF2B5EF4-FFF2-40B4-BE49-F238E27FC236}">
              <a16:creationId xmlns:a16="http://schemas.microsoft.com/office/drawing/2014/main" id="{00000000-0008-0000-0200-00001E0E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615" name="Shape 3">
          <a:extLst>
            <a:ext uri="{FF2B5EF4-FFF2-40B4-BE49-F238E27FC236}">
              <a16:creationId xmlns:a16="http://schemas.microsoft.com/office/drawing/2014/main" id="{00000000-0008-0000-0200-00001F0E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616" name="Shape 3">
          <a:extLst>
            <a:ext uri="{FF2B5EF4-FFF2-40B4-BE49-F238E27FC236}">
              <a16:creationId xmlns:a16="http://schemas.microsoft.com/office/drawing/2014/main" id="{00000000-0008-0000-0200-0000200E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617" name="Shape 3">
          <a:extLst>
            <a:ext uri="{FF2B5EF4-FFF2-40B4-BE49-F238E27FC236}">
              <a16:creationId xmlns:a16="http://schemas.microsoft.com/office/drawing/2014/main" id="{00000000-0008-0000-0200-0000210E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618" name="Shape 3">
          <a:extLst>
            <a:ext uri="{FF2B5EF4-FFF2-40B4-BE49-F238E27FC236}">
              <a16:creationId xmlns:a16="http://schemas.microsoft.com/office/drawing/2014/main" id="{00000000-0008-0000-0200-0000220E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619" name="Shape 3">
          <a:extLst>
            <a:ext uri="{FF2B5EF4-FFF2-40B4-BE49-F238E27FC236}">
              <a16:creationId xmlns:a16="http://schemas.microsoft.com/office/drawing/2014/main" id="{00000000-0008-0000-0200-0000230E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620" name="Shape 3">
          <a:extLst>
            <a:ext uri="{FF2B5EF4-FFF2-40B4-BE49-F238E27FC236}">
              <a16:creationId xmlns:a16="http://schemas.microsoft.com/office/drawing/2014/main" id="{00000000-0008-0000-0200-0000240E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621" name="Shape 3">
          <a:extLst>
            <a:ext uri="{FF2B5EF4-FFF2-40B4-BE49-F238E27FC236}">
              <a16:creationId xmlns:a16="http://schemas.microsoft.com/office/drawing/2014/main" id="{00000000-0008-0000-0200-0000250E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622" name="Shape 3">
          <a:extLst>
            <a:ext uri="{FF2B5EF4-FFF2-40B4-BE49-F238E27FC236}">
              <a16:creationId xmlns:a16="http://schemas.microsoft.com/office/drawing/2014/main" id="{00000000-0008-0000-0200-0000260E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623" name="Shape 3">
          <a:extLst>
            <a:ext uri="{FF2B5EF4-FFF2-40B4-BE49-F238E27FC236}">
              <a16:creationId xmlns:a16="http://schemas.microsoft.com/office/drawing/2014/main" id="{00000000-0008-0000-0200-0000270E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624" name="Shape 3">
          <a:extLst>
            <a:ext uri="{FF2B5EF4-FFF2-40B4-BE49-F238E27FC236}">
              <a16:creationId xmlns:a16="http://schemas.microsoft.com/office/drawing/2014/main" id="{00000000-0008-0000-0200-0000280E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625" name="Shape 3">
          <a:extLst>
            <a:ext uri="{FF2B5EF4-FFF2-40B4-BE49-F238E27FC236}">
              <a16:creationId xmlns:a16="http://schemas.microsoft.com/office/drawing/2014/main" id="{00000000-0008-0000-0200-0000290E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626" name="Shape 3">
          <a:extLst>
            <a:ext uri="{FF2B5EF4-FFF2-40B4-BE49-F238E27FC236}">
              <a16:creationId xmlns:a16="http://schemas.microsoft.com/office/drawing/2014/main" id="{00000000-0008-0000-0200-00002A0E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627" name="Shape 3">
          <a:extLst>
            <a:ext uri="{FF2B5EF4-FFF2-40B4-BE49-F238E27FC236}">
              <a16:creationId xmlns:a16="http://schemas.microsoft.com/office/drawing/2014/main" id="{00000000-0008-0000-0200-00002B0E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628" name="Shape 3">
          <a:extLst>
            <a:ext uri="{FF2B5EF4-FFF2-40B4-BE49-F238E27FC236}">
              <a16:creationId xmlns:a16="http://schemas.microsoft.com/office/drawing/2014/main" id="{00000000-0008-0000-0200-00002C0E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629" name="Shape 3">
          <a:extLst>
            <a:ext uri="{FF2B5EF4-FFF2-40B4-BE49-F238E27FC236}">
              <a16:creationId xmlns:a16="http://schemas.microsoft.com/office/drawing/2014/main" id="{00000000-0008-0000-0200-00002D0E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630" name="Shape 3">
          <a:extLst>
            <a:ext uri="{FF2B5EF4-FFF2-40B4-BE49-F238E27FC236}">
              <a16:creationId xmlns:a16="http://schemas.microsoft.com/office/drawing/2014/main" id="{00000000-0008-0000-0200-00002E0E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631" name="Shape 3">
          <a:extLst>
            <a:ext uri="{FF2B5EF4-FFF2-40B4-BE49-F238E27FC236}">
              <a16:creationId xmlns:a16="http://schemas.microsoft.com/office/drawing/2014/main" id="{00000000-0008-0000-0200-00002F0E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632" name="Shape 3">
          <a:extLst>
            <a:ext uri="{FF2B5EF4-FFF2-40B4-BE49-F238E27FC236}">
              <a16:creationId xmlns:a16="http://schemas.microsoft.com/office/drawing/2014/main" id="{00000000-0008-0000-0200-0000300E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633" name="Shape 3">
          <a:extLst>
            <a:ext uri="{FF2B5EF4-FFF2-40B4-BE49-F238E27FC236}">
              <a16:creationId xmlns:a16="http://schemas.microsoft.com/office/drawing/2014/main" id="{00000000-0008-0000-0200-0000310E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634" name="Shape 3">
          <a:extLst>
            <a:ext uri="{FF2B5EF4-FFF2-40B4-BE49-F238E27FC236}">
              <a16:creationId xmlns:a16="http://schemas.microsoft.com/office/drawing/2014/main" id="{00000000-0008-0000-0200-0000320E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635" name="Shape 3">
          <a:extLst>
            <a:ext uri="{FF2B5EF4-FFF2-40B4-BE49-F238E27FC236}">
              <a16:creationId xmlns:a16="http://schemas.microsoft.com/office/drawing/2014/main" id="{00000000-0008-0000-0200-0000330E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636" name="Shape 3">
          <a:extLst>
            <a:ext uri="{FF2B5EF4-FFF2-40B4-BE49-F238E27FC236}">
              <a16:creationId xmlns:a16="http://schemas.microsoft.com/office/drawing/2014/main" id="{00000000-0008-0000-0200-0000340E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637" name="Shape 3">
          <a:extLst>
            <a:ext uri="{FF2B5EF4-FFF2-40B4-BE49-F238E27FC236}">
              <a16:creationId xmlns:a16="http://schemas.microsoft.com/office/drawing/2014/main" id="{00000000-0008-0000-0200-0000350E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96</xdr:row>
      <xdr:rowOff>0</xdr:rowOff>
    </xdr:from>
    <xdr:ext cx="47625" cy="285750"/>
    <xdr:sp macro="" textlink="">
      <xdr:nvSpPr>
        <xdr:cNvPr id="3638" name="Shape 3">
          <a:extLst>
            <a:ext uri="{FF2B5EF4-FFF2-40B4-BE49-F238E27FC236}">
              <a16:creationId xmlns:a16="http://schemas.microsoft.com/office/drawing/2014/main" id="{00000000-0008-0000-0200-0000360E0000}"/>
            </a:ext>
          </a:extLst>
        </xdr:cNvPr>
        <xdr:cNvSpPr txBox="1"/>
      </xdr:nvSpPr>
      <xdr:spPr>
        <a:xfrm>
          <a:off x="66294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22</xdr:col>
      <xdr:colOff>-9525</xdr:colOff>
      <xdr:row>96</xdr:row>
      <xdr:rowOff>0</xdr:rowOff>
    </xdr:from>
    <xdr:ext cx="47625" cy="285750"/>
    <xdr:sp macro="" textlink="">
      <xdr:nvSpPr>
        <xdr:cNvPr id="3639" name="Shape 3">
          <a:extLst>
            <a:ext uri="{FF2B5EF4-FFF2-40B4-BE49-F238E27FC236}">
              <a16:creationId xmlns:a16="http://schemas.microsoft.com/office/drawing/2014/main" id="{00000000-0008-0000-0200-0000370E0000}"/>
            </a:ext>
          </a:extLst>
        </xdr:cNvPr>
        <xdr:cNvSpPr txBox="1"/>
      </xdr:nvSpPr>
      <xdr:spPr>
        <a:xfrm>
          <a:off x="60960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22</xdr:col>
      <xdr:colOff>-9525</xdr:colOff>
      <xdr:row>96</xdr:row>
      <xdr:rowOff>0</xdr:rowOff>
    </xdr:from>
    <xdr:ext cx="47625" cy="285750"/>
    <xdr:sp macro="" textlink="">
      <xdr:nvSpPr>
        <xdr:cNvPr id="3640" name="Shape 3">
          <a:extLst>
            <a:ext uri="{FF2B5EF4-FFF2-40B4-BE49-F238E27FC236}">
              <a16:creationId xmlns:a16="http://schemas.microsoft.com/office/drawing/2014/main" id="{00000000-0008-0000-0200-0000380E0000}"/>
            </a:ext>
          </a:extLst>
        </xdr:cNvPr>
        <xdr:cNvSpPr txBox="1"/>
      </xdr:nvSpPr>
      <xdr:spPr>
        <a:xfrm>
          <a:off x="6096000" y="1162050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99</xdr:row>
      <xdr:rowOff>0</xdr:rowOff>
    </xdr:from>
    <xdr:ext cx="47625" cy="285750"/>
    <xdr:sp macro="" textlink="">
      <xdr:nvSpPr>
        <xdr:cNvPr id="3641" name="Shape 3">
          <a:extLst>
            <a:ext uri="{FF2B5EF4-FFF2-40B4-BE49-F238E27FC236}">
              <a16:creationId xmlns:a16="http://schemas.microsoft.com/office/drawing/2014/main" id="{B858311F-C1C5-423A-B6E3-303A6B62680F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99</xdr:row>
      <xdr:rowOff>0</xdr:rowOff>
    </xdr:from>
    <xdr:ext cx="47625" cy="285750"/>
    <xdr:sp macro="" textlink="">
      <xdr:nvSpPr>
        <xdr:cNvPr id="3642" name="Shape 3">
          <a:extLst>
            <a:ext uri="{FF2B5EF4-FFF2-40B4-BE49-F238E27FC236}">
              <a16:creationId xmlns:a16="http://schemas.microsoft.com/office/drawing/2014/main" id="{80E1B188-F89C-453A-B3AD-87D1B14A807B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99</xdr:row>
      <xdr:rowOff>0</xdr:rowOff>
    </xdr:from>
    <xdr:ext cx="47625" cy="285750"/>
    <xdr:sp macro="" textlink="">
      <xdr:nvSpPr>
        <xdr:cNvPr id="3643" name="Shape 3">
          <a:extLst>
            <a:ext uri="{FF2B5EF4-FFF2-40B4-BE49-F238E27FC236}">
              <a16:creationId xmlns:a16="http://schemas.microsoft.com/office/drawing/2014/main" id="{C159E406-0197-4EFE-857D-0D6F29DEE15A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99</xdr:row>
      <xdr:rowOff>0</xdr:rowOff>
    </xdr:from>
    <xdr:ext cx="47625" cy="285750"/>
    <xdr:sp macro="" textlink="">
      <xdr:nvSpPr>
        <xdr:cNvPr id="3644" name="Shape 3">
          <a:extLst>
            <a:ext uri="{FF2B5EF4-FFF2-40B4-BE49-F238E27FC236}">
              <a16:creationId xmlns:a16="http://schemas.microsoft.com/office/drawing/2014/main" id="{717B7038-306B-4E43-AE24-4BD54217A9A7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99</xdr:row>
      <xdr:rowOff>0</xdr:rowOff>
    </xdr:from>
    <xdr:ext cx="47625" cy="285750"/>
    <xdr:sp macro="" textlink="">
      <xdr:nvSpPr>
        <xdr:cNvPr id="3645" name="Shape 3">
          <a:extLst>
            <a:ext uri="{FF2B5EF4-FFF2-40B4-BE49-F238E27FC236}">
              <a16:creationId xmlns:a16="http://schemas.microsoft.com/office/drawing/2014/main" id="{DC6440F0-80F1-4FF9-8483-34579689975A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99</xdr:row>
      <xdr:rowOff>0</xdr:rowOff>
    </xdr:from>
    <xdr:ext cx="47625" cy="285750"/>
    <xdr:sp macro="" textlink="">
      <xdr:nvSpPr>
        <xdr:cNvPr id="3646" name="Shape 3">
          <a:extLst>
            <a:ext uri="{FF2B5EF4-FFF2-40B4-BE49-F238E27FC236}">
              <a16:creationId xmlns:a16="http://schemas.microsoft.com/office/drawing/2014/main" id="{F9A313BA-36E7-4F0B-BE9D-925114BC9CF6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99</xdr:row>
      <xdr:rowOff>0</xdr:rowOff>
    </xdr:from>
    <xdr:ext cx="47625" cy="285750"/>
    <xdr:sp macro="" textlink="">
      <xdr:nvSpPr>
        <xdr:cNvPr id="3647" name="Shape 3">
          <a:extLst>
            <a:ext uri="{FF2B5EF4-FFF2-40B4-BE49-F238E27FC236}">
              <a16:creationId xmlns:a16="http://schemas.microsoft.com/office/drawing/2014/main" id="{5E1324E9-09BC-494B-9C37-F67F96B1FAB8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99</xdr:row>
      <xdr:rowOff>0</xdr:rowOff>
    </xdr:from>
    <xdr:ext cx="47625" cy="285750"/>
    <xdr:sp macro="" textlink="">
      <xdr:nvSpPr>
        <xdr:cNvPr id="2362" name="Shape 3">
          <a:extLst>
            <a:ext uri="{FF2B5EF4-FFF2-40B4-BE49-F238E27FC236}">
              <a16:creationId xmlns:a16="http://schemas.microsoft.com/office/drawing/2014/main" id="{5EB57154-3B39-4033-AD5D-833853440DBB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99</xdr:row>
      <xdr:rowOff>0</xdr:rowOff>
    </xdr:from>
    <xdr:ext cx="47625" cy="285750"/>
    <xdr:sp macro="" textlink="">
      <xdr:nvSpPr>
        <xdr:cNvPr id="3648" name="Shape 3">
          <a:extLst>
            <a:ext uri="{FF2B5EF4-FFF2-40B4-BE49-F238E27FC236}">
              <a16:creationId xmlns:a16="http://schemas.microsoft.com/office/drawing/2014/main" id="{81ABCB7D-D6F5-4743-8657-B69F91F0216A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99</xdr:row>
      <xdr:rowOff>0</xdr:rowOff>
    </xdr:from>
    <xdr:ext cx="47625" cy="285750"/>
    <xdr:sp macro="" textlink="">
      <xdr:nvSpPr>
        <xdr:cNvPr id="3649" name="Shape 3">
          <a:extLst>
            <a:ext uri="{FF2B5EF4-FFF2-40B4-BE49-F238E27FC236}">
              <a16:creationId xmlns:a16="http://schemas.microsoft.com/office/drawing/2014/main" id="{A54B0E49-2ED0-41B6-B8D0-CDC27F6EC901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99</xdr:row>
      <xdr:rowOff>0</xdr:rowOff>
    </xdr:from>
    <xdr:ext cx="47625" cy="285750"/>
    <xdr:sp macro="" textlink="">
      <xdr:nvSpPr>
        <xdr:cNvPr id="3650" name="Shape 3">
          <a:extLst>
            <a:ext uri="{FF2B5EF4-FFF2-40B4-BE49-F238E27FC236}">
              <a16:creationId xmlns:a16="http://schemas.microsoft.com/office/drawing/2014/main" id="{8479A584-5988-4993-80AA-3ED134EBABBA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99</xdr:row>
      <xdr:rowOff>0</xdr:rowOff>
    </xdr:from>
    <xdr:ext cx="47625" cy="285750"/>
    <xdr:sp macro="" textlink="">
      <xdr:nvSpPr>
        <xdr:cNvPr id="3651" name="Shape 3">
          <a:extLst>
            <a:ext uri="{FF2B5EF4-FFF2-40B4-BE49-F238E27FC236}">
              <a16:creationId xmlns:a16="http://schemas.microsoft.com/office/drawing/2014/main" id="{6FC87788-8D0D-45AE-806F-95FACAE77408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99</xdr:row>
      <xdr:rowOff>0</xdr:rowOff>
    </xdr:from>
    <xdr:ext cx="47625" cy="285750"/>
    <xdr:sp macro="" textlink="">
      <xdr:nvSpPr>
        <xdr:cNvPr id="3652" name="Shape 3">
          <a:extLst>
            <a:ext uri="{FF2B5EF4-FFF2-40B4-BE49-F238E27FC236}">
              <a16:creationId xmlns:a16="http://schemas.microsoft.com/office/drawing/2014/main" id="{8AD972CB-861D-4950-BB8F-26C9EA6A595B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99</xdr:row>
      <xdr:rowOff>0</xdr:rowOff>
    </xdr:from>
    <xdr:ext cx="47625" cy="285750"/>
    <xdr:sp macro="" textlink="">
      <xdr:nvSpPr>
        <xdr:cNvPr id="3653" name="Shape 3">
          <a:extLst>
            <a:ext uri="{FF2B5EF4-FFF2-40B4-BE49-F238E27FC236}">
              <a16:creationId xmlns:a16="http://schemas.microsoft.com/office/drawing/2014/main" id="{561935E1-92F8-48EA-A844-81D1BB938CF8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99</xdr:row>
      <xdr:rowOff>0</xdr:rowOff>
    </xdr:from>
    <xdr:ext cx="47625" cy="285750"/>
    <xdr:sp macro="" textlink="">
      <xdr:nvSpPr>
        <xdr:cNvPr id="3654" name="Shape 3">
          <a:extLst>
            <a:ext uri="{FF2B5EF4-FFF2-40B4-BE49-F238E27FC236}">
              <a16:creationId xmlns:a16="http://schemas.microsoft.com/office/drawing/2014/main" id="{BC25523A-7A9F-44CA-92C8-D4A2E851B20A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99</xdr:row>
      <xdr:rowOff>0</xdr:rowOff>
    </xdr:from>
    <xdr:ext cx="47625" cy="285750"/>
    <xdr:sp macro="" textlink="">
      <xdr:nvSpPr>
        <xdr:cNvPr id="3655" name="Shape 3">
          <a:extLst>
            <a:ext uri="{FF2B5EF4-FFF2-40B4-BE49-F238E27FC236}">
              <a16:creationId xmlns:a16="http://schemas.microsoft.com/office/drawing/2014/main" id="{8175BA0D-18FA-46CE-A5DC-61721D1BC9CF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99</xdr:row>
      <xdr:rowOff>0</xdr:rowOff>
    </xdr:from>
    <xdr:ext cx="47625" cy="285750"/>
    <xdr:sp macro="" textlink="">
      <xdr:nvSpPr>
        <xdr:cNvPr id="3656" name="Shape 3">
          <a:extLst>
            <a:ext uri="{FF2B5EF4-FFF2-40B4-BE49-F238E27FC236}">
              <a16:creationId xmlns:a16="http://schemas.microsoft.com/office/drawing/2014/main" id="{22DEFEC4-6D7A-436D-8228-7E1ADFD5F46F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99</xdr:row>
      <xdr:rowOff>0</xdr:rowOff>
    </xdr:from>
    <xdr:ext cx="47625" cy="285750"/>
    <xdr:sp macro="" textlink="">
      <xdr:nvSpPr>
        <xdr:cNvPr id="3657" name="Shape 3">
          <a:extLst>
            <a:ext uri="{FF2B5EF4-FFF2-40B4-BE49-F238E27FC236}">
              <a16:creationId xmlns:a16="http://schemas.microsoft.com/office/drawing/2014/main" id="{3138DFE0-476D-4C0D-81E2-3304B1EE21CA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99</xdr:row>
      <xdr:rowOff>0</xdr:rowOff>
    </xdr:from>
    <xdr:ext cx="47625" cy="285750"/>
    <xdr:sp macro="" textlink="">
      <xdr:nvSpPr>
        <xdr:cNvPr id="3658" name="Shape 3">
          <a:extLst>
            <a:ext uri="{FF2B5EF4-FFF2-40B4-BE49-F238E27FC236}">
              <a16:creationId xmlns:a16="http://schemas.microsoft.com/office/drawing/2014/main" id="{68B84AEC-FCDA-43EE-9FAA-DA845693F531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99</xdr:row>
      <xdr:rowOff>0</xdr:rowOff>
    </xdr:from>
    <xdr:ext cx="47625" cy="285750"/>
    <xdr:sp macro="" textlink="">
      <xdr:nvSpPr>
        <xdr:cNvPr id="3659" name="Shape 3">
          <a:extLst>
            <a:ext uri="{FF2B5EF4-FFF2-40B4-BE49-F238E27FC236}">
              <a16:creationId xmlns:a16="http://schemas.microsoft.com/office/drawing/2014/main" id="{FDE79E51-5003-45DA-847C-81B8B2835356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99</xdr:row>
      <xdr:rowOff>0</xdr:rowOff>
    </xdr:from>
    <xdr:ext cx="47625" cy="285750"/>
    <xdr:sp macro="" textlink="">
      <xdr:nvSpPr>
        <xdr:cNvPr id="3660" name="Shape 3">
          <a:extLst>
            <a:ext uri="{FF2B5EF4-FFF2-40B4-BE49-F238E27FC236}">
              <a16:creationId xmlns:a16="http://schemas.microsoft.com/office/drawing/2014/main" id="{14F59969-9FDD-4CC7-8991-593155807713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99</xdr:row>
      <xdr:rowOff>0</xdr:rowOff>
    </xdr:from>
    <xdr:ext cx="47625" cy="285750"/>
    <xdr:sp macro="" textlink="">
      <xdr:nvSpPr>
        <xdr:cNvPr id="3661" name="Shape 3">
          <a:extLst>
            <a:ext uri="{FF2B5EF4-FFF2-40B4-BE49-F238E27FC236}">
              <a16:creationId xmlns:a16="http://schemas.microsoft.com/office/drawing/2014/main" id="{59889E85-CBFE-4D23-BDD1-C4D3BEE271CC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99</xdr:row>
      <xdr:rowOff>0</xdr:rowOff>
    </xdr:from>
    <xdr:ext cx="47625" cy="285750"/>
    <xdr:sp macro="" textlink="">
      <xdr:nvSpPr>
        <xdr:cNvPr id="3662" name="Shape 3">
          <a:extLst>
            <a:ext uri="{FF2B5EF4-FFF2-40B4-BE49-F238E27FC236}">
              <a16:creationId xmlns:a16="http://schemas.microsoft.com/office/drawing/2014/main" id="{D0D4F427-943A-4E61-86C8-AFC2B7D6DDDE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99</xdr:row>
      <xdr:rowOff>0</xdr:rowOff>
    </xdr:from>
    <xdr:ext cx="47625" cy="285750"/>
    <xdr:sp macro="" textlink="">
      <xdr:nvSpPr>
        <xdr:cNvPr id="3663" name="Shape 3">
          <a:extLst>
            <a:ext uri="{FF2B5EF4-FFF2-40B4-BE49-F238E27FC236}">
              <a16:creationId xmlns:a16="http://schemas.microsoft.com/office/drawing/2014/main" id="{8F62FEFC-8DB1-414E-B136-876318DBE712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99</xdr:row>
      <xdr:rowOff>0</xdr:rowOff>
    </xdr:from>
    <xdr:ext cx="47625" cy="285750"/>
    <xdr:sp macro="" textlink="">
      <xdr:nvSpPr>
        <xdr:cNvPr id="3664" name="Shape 3">
          <a:extLst>
            <a:ext uri="{FF2B5EF4-FFF2-40B4-BE49-F238E27FC236}">
              <a16:creationId xmlns:a16="http://schemas.microsoft.com/office/drawing/2014/main" id="{5281D677-A2AC-44FD-81DD-3DBAE178A62C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99</xdr:row>
      <xdr:rowOff>0</xdr:rowOff>
    </xdr:from>
    <xdr:ext cx="47625" cy="285750"/>
    <xdr:sp macro="" textlink="">
      <xdr:nvSpPr>
        <xdr:cNvPr id="3665" name="Shape 3">
          <a:extLst>
            <a:ext uri="{FF2B5EF4-FFF2-40B4-BE49-F238E27FC236}">
              <a16:creationId xmlns:a16="http://schemas.microsoft.com/office/drawing/2014/main" id="{6657BE8E-3729-423D-AAE9-8F012607DAD4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99</xdr:row>
      <xdr:rowOff>0</xdr:rowOff>
    </xdr:from>
    <xdr:ext cx="47625" cy="285750"/>
    <xdr:sp macro="" textlink="">
      <xdr:nvSpPr>
        <xdr:cNvPr id="3666" name="Shape 3">
          <a:extLst>
            <a:ext uri="{FF2B5EF4-FFF2-40B4-BE49-F238E27FC236}">
              <a16:creationId xmlns:a16="http://schemas.microsoft.com/office/drawing/2014/main" id="{9294DB8C-354F-4A7F-A147-8A2D059FB826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99</xdr:row>
      <xdr:rowOff>0</xdr:rowOff>
    </xdr:from>
    <xdr:ext cx="47625" cy="285750"/>
    <xdr:sp macro="" textlink="">
      <xdr:nvSpPr>
        <xdr:cNvPr id="3667" name="Shape 3">
          <a:extLst>
            <a:ext uri="{FF2B5EF4-FFF2-40B4-BE49-F238E27FC236}">
              <a16:creationId xmlns:a16="http://schemas.microsoft.com/office/drawing/2014/main" id="{B87E661A-C0E9-4AE3-9686-8776DA272BC0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99</xdr:row>
      <xdr:rowOff>0</xdr:rowOff>
    </xdr:from>
    <xdr:ext cx="47625" cy="285750"/>
    <xdr:sp macro="" textlink="">
      <xdr:nvSpPr>
        <xdr:cNvPr id="3668" name="Shape 3">
          <a:extLst>
            <a:ext uri="{FF2B5EF4-FFF2-40B4-BE49-F238E27FC236}">
              <a16:creationId xmlns:a16="http://schemas.microsoft.com/office/drawing/2014/main" id="{11E52D62-8D26-4A64-A75A-C4A7C9644810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99</xdr:row>
      <xdr:rowOff>0</xdr:rowOff>
    </xdr:from>
    <xdr:ext cx="47625" cy="285750"/>
    <xdr:sp macro="" textlink="">
      <xdr:nvSpPr>
        <xdr:cNvPr id="3669" name="Shape 3">
          <a:extLst>
            <a:ext uri="{FF2B5EF4-FFF2-40B4-BE49-F238E27FC236}">
              <a16:creationId xmlns:a16="http://schemas.microsoft.com/office/drawing/2014/main" id="{BCE8F9C6-035B-48E6-9174-EE2596509727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99</xdr:row>
      <xdr:rowOff>0</xdr:rowOff>
    </xdr:from>
    <xdr:ext cx="47625" cy="285750"/>
    <xdr:sp macro="" textlink="">
      <xdr:nvSpPr>
        <xdr:cNvPr id="3670" name="Shape 3">
          <a:extLst>
            <a:ext uri="{FF2B5EF4-FFF2-40B4-BE49-F238E27FC236}">
              <a16:creationId xmlns:a16="http://schemas.microsoft.com/office/drawing/2014/main" id="{104E14BF-E3AB-44F6-A5AB-698945B84D48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99</xdr:row>
      <xdr:rowOff>0</xdr:rowOff>
    </xdr:from>
    <xdr:ext cx="47625" cy="285750"/>
    <xdr:sp macro="" textlink="">
      <xdr:nvSpPr>
        <xdr:cNvPr id="3671" name="Shape 3">
          <a:extLst>
            <a:ext uri="{FF2B5EF4-FFF2-40B4-BE49-F238E27FC236}">
              <a16:creationId xmlns:a16="http://schemas.microsoft.com/office/drawing/2014/main" id="{D50B068C-B70A-4A17-AA8C-D6FA4A338EFE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99</xdr:row>
      <xdr:rowOff>0</xdr:rowOff>
    </xdr:from>
    <xdr:ext cx="47625" cy="285750"/>
    <xdr:sp macro="" textlink="">
      <xdr:nvSpPr>
        <xdr:cNvPr id="3672" name="Shape 3">
          <a:extLst>
            <a:ext uri="{FF2B5EF4-FFF2-40B4-BE49-F238E27FC236}">
              <a16:creationId xmlns:a16="http://schemas.microsoft.com/office/drawing/2014/main" id="{6E56262A-E386-4FA1-AF72-DA87F6D86F7E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99</xdr:row>
      <xdr:rowOff>0</xdr:rowOff>
    </xdr:from>
    <xdr:ext cx="47625" cy="285750"/>
    <xdr:sp macro="" textlink="">
      <xdr:nvSpPr>
        <xdr:cNvPr id="3673" name="Shape 3">
          <a:extLst>
            <a:ext uri="{FF2B5EF4-FFF2-40B4-BE49-F238E27FC236}">
              <a16:creationId xmlns:a16="http://schemas.microsoft.com/office/drawing/2014/main" id="{FBB90711-9F7E-4153-87EC-06A8DAC633EA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99</xdr:row>
      <xdr:rowOff>0</xdr:rowOff>
    </xdr:from>
    <xdr:ext cx="47625" cy="285750"/>
    <xdr:sp macro="" textlink="">
      <xdr:nvSpPr>
        <xdr:cNvPr id="3674" name="Shape 3">
          <a:extLst>
            <a:ext uri="{FF2B5EF4-FFF2-40B4-BE49-F238E27FC236}">
              <a16:creationId xmlns:a16="http://schemas.microsoft.com/office/drawing/2014/main" id="{32F320EA-F1CB-4623-81FA-7EDF655FCD86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99</xdr:row>
      <xdr:rowOff>0</xdr:rowOff>
    </xdr:from>
    <xdr:ext cx="47625" cy="285750"/>
    <xdr:sp macro="" textlink="">
      <xdr:nvSpPr>
        <xdr:cNvPr id="3675" name="Shape 3">
          <a:extLst>
            <a:ext uri="{FF2B5EF4-FFF2-40B4-BE49-F238E27FC236}">
              <a16:creationId xmlns:a16="http://schemas.microsoft.com/office/drawing/2014/main" id="{3D6C2897-8DE6-41D0-A412-DB70525F6D6A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99</xdr:row>
      <xdr:rowOff>0</xdr:rowOff>
    </xdr:from>
    <xdr:ext cx="47625" cy="285750"/>
    <xdr:sp macro="" textlink="">
      <xdr:nvSpPr>
        <xdr:cNvPr id="3676" name="Shape 3">
          <a:extLst>
            <a:ext uri="{FF2B5EF4-FFF2-40B4-BE49-F238E27FC236}">
              <a16:creationId xmlns:a16="http://schemas.microsoft.com/office/drawing/2014/main" id="{738F6568-D96A-487C-A267-C5B9EC70A9F8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99</xdr:row>
      <xdr:rowOff>0</xdr:rowOff>
    </xdr:from>
    <xdr:ext cx="47625" cy="285750"/>
    <xdr:sp macro="" textlink="">
      <xdr:nvSpPr>
        <xdr:cNvPr id="3677" name="Shape 3">
          <a:extLst>
            <a:ext uri="{FF2B5EF4-FFF2-40B4-BE49-F238E27FC236}">
              <a16:creationId xmlns:a16="http://schemas.microsoft.com/office/drawing/2014/main" id="{C59A0514-32AD-486B-BF0F-757D0D7D7FA9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99</xdr:row>
      <xdr:rowOff>0</xdr:rowOff>
    </xdr:from>
    <xdr:ext cx="47625" cy="285750"/>
    <xdr:sp macro="" textlink="">
      <xdr:nvSpPr>
        <xdr:cNvPr id="3678" name="Shape 3">
          <a:extLst>
            <a:ext uri="{FF2B5EF4-FFF2-40B4-BE49-F238E27FC236}">
              <a16:creationId xmlns:a16="http://schemas.microsoft.com/office/drawing/2014/main" id="{4F4BF973-A4AC-4357-81B7-0E434B1CE0EA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99</xdr:row>
      <xdr:rowOff>0</xdr:rowOff>
    </xdr:from>
    <xdr:ext cx="47625" cy="285750"/>
    <xdr:sp macro="" textlink="">
      <xdr:nvSpPr>
        <xdr:cNvPr id="3679" name="Shape 3">
          <a:extLst>
            <a:ext uri="{FF2B5EF4-FFF2-40B4-BE49-F238E27FC236}">
              <a16:creationId xmlns:a16="http://schemas.microsoft.com/office/drawing/2014/main" id="{AED221CE-36EE-4CE8-AA10-1598B598EB1B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99</xdr:row>
      <xdr:rowOff>0</xdr:rowOff>
    </xdr:from>
    <xdr:ext cx="47625" cy="285750"/>
    <xdr:sp macro="" textlink="">
      <xdr:nvSpPr>
        <xdr:cNvPr id="3680" name="Shape 3">
          <a:extLst>
            <a:ext uri="{FF2B5EF4-FFF2-40B4-BE49-F238E27FC236}">
              <a16:creationId xmlns:a16="http://schemas.microsoft.com/office/drawing/2014/main" id="{2ED6E711-6667-4E7A-AA1E-BA14715B04BE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99</xdr:row>
      <xdr:rowOff>0</xdr:rowOff>
    </xdr:from>
    <xdr:ext cx="47625" cy="285750"/>
    <xdr:sp macro="" textlink="">
      <xdr:nvSpPr>
        <xdr:cNvPr id="3681" name="Shape 3">
          <a:extLst>
            <a:ext uri="{FF2B5EF4-FFF2-40B4-BE49-F238E27FC236}">
              <a16:creationId xmlns:a16="http://schemas.microsoft.com/office/drawing/2014/main" id="{DD2FA876-B340-45DC-980C-E2383D7F6054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99</xdr:row>
      <xdr:rowOff>0</xdr:rowOff>
    </xdr:from>
    <xdr:ext cx="47625" cy="285750"/>
    <xdr:sp macro="" textlink="">
      <xdr:nvSpPr>
        <xdr:cNvPr id="3682" name="Shape 3">
          <a:extLst>
            <a:ext uri="{FF2B5EF4-FFF2-40B4-BE49-F238E27FC236}">
              <a16:creationId xmlns:a16="http://schemas.microsoft.com/office/drawing/2014/main" id="{9472B6F9-A40D-47EC-9311-6244B1C896CB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99</xdr:row>
      <xdr:rowOff>0</xdr:rowOff>
    </xdr:from>
    <xdr:ext cx="47625" cy="285750"/>
    <xdr:sp macro="" textlink="">
      <xdr:nvSpPr>
        <xdr:cNvPr id="3683" name="Shape 3">
          <a:extLst>
            <a:ext uri="{FF2B5EF4-FFF2-40B4-BE49-F238E27FC236}">
              <a16:creationId xmlns:a16="http://schemas.microsoft.com/office/drawing/2014/main" id="{95248B7C-6668-4315-BCE7-710BD6B7DA1B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99</xdr:row>
      <xdr:rowOff>0</xdr:rowOff>
    </xdr:from>
    <xdr:ext cx="47625" cy="285750"/>
    <xdr:sp macro="" textlink="">
      <xdr:nvSpPr>
        <xdr:cNvPr id="3684" name="Shape 3">
          <a:extLst>
            <a:ext uri="{FF2B5EF4-FFF2-40B4-BE49-F238E27FC236}">
              <a16:creationId xmlns:a16="http://schemas.microsoft.com/office/drawing/2014/main" id="{632554D3-389F-40B7-A8D8-CDC908BB8B1F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99</xdr:row>
      <xdr:rowOff>0</xdr:rowOff>
    </xdr:from>
    <xdr:ext cx="47625" cy="285750"/>
    <xdr:sp macro="" textlink="">
      <xdr:nvSpPr>
        <xdr:cNvPr id="3685" name="Shape 3">
          <a:extLst>
            <a:ext uri="{FF2B5EF4-FFF2-40B4-BE49-F238E27FC236}">
              <a16:creationId xmlns:a16="http://schemas.microsoft.com/office/drawing/2014/main" id="{006B0B69-A575-4188-B5B3-B9997C9DA057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99</xdr:row>
      <xdr:rowOff>0</xdr:rowOff>
    </xdr:from>
    <xdr:ext cx="47625" cy="285750"/>
    <xdr:sp macro="" textlink="">
      <xdr:nvSpPr>
        <xdr:cNvPr id="3686" name="Shape 3">
          <a:extLst>
            <a:ext uri="{FF2B5EF4-FFF2-40B4-BE49-F238E27FC236}">
              <a16:creationId xmlns:a16="http://schemas.microsoft.com/office/drawing/2014/main" id="{FE38CBD4-EC2F-4884-8CC4-192D5831009E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99</xdr:row>
      <xdr:rowOff>0</xdr:rowOff>
    </xdr:from>
    <xdr:ext cx="47625" cy="285750"/>
    <xdr:sp macro="" textlink="">
      <xdr:nvSpPr>
        <xdr:cNvPr id="3687" name="Shape 3">
          <a:extLst>
            <a:ext uri="{FF2B5EF4-FFF2-40B4-BE49-F238E27FC236}">
              <a16:creationId xmlns:a16="http://schemas.microsoft.com/office/drawing/2014/main" id="{27F2D3DF-CEF1-4C81-AA9E-ADB4862E0C94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99</xdr:row>
      <xdr:rowOff>0</xdr:rowOff>
    </xdr:from>
    <xdr:ext cx="47625" cy="285750"/>
    <xdr:sp macro="" textlink="">
      <xdr:nvSpPr>
        <xdr:cNvPr id="3688" name="Shape 3">
          <a:extLst>
            <a:ext uri="{FF2B5EF4-FFF2-40B4-BE49-F238E27FC236}">
              <a16:creationId xmlns:a16="http://schemas.microsoft.com/office/drawing/2014/main" id="{104AA160-5C73-4007-9D34-ABC8732DE6A7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99</xdr:row>
      <xdr:rowOff>0</xdr:rowOff>
    </xdr:from>
    <xdr:ext cx="47625" cy="285750"/>
    <xdr:sp macro="" textlink="">
      <xdr:nvSpPr>
        <xdr:cNvPr id="3689" name="Shape 3">
          <a:extLst>
            <a:ext uri="{FF2B5EF4-FFF2-40B4-BE49-F238E27FC236}">
              <a16:creationId xmlns:a16="http://schemas.microsoft.com/office/drawing/2014/main" id="{9E1DA5E9-6369-4A51-B6C2-5FF441BCA233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99</xdr:row>
      <xdr:rowOff>0</xdr:rowOff>
    </xdr:from>
    <xdr:ext cx="47625" cy="285750"/>
    <xdr:sp macro="" textlink="">
      <xdr:nvSpPr>
        <xdr:cNvPr id="3690" name="Shape 3">
          <a:extLst>
            <a:ext uri="{FF2B5EF4-FFF2-40B4-BE49-F238E27FC236}">
              <a16:creationId xmlns:a16="http://schemas.microsoft.com/office/drawing/2014/main" id="{3A766EBD-F5C5-4F19-AFA5-4F6620B79A5B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99</xdr:row>
      <xdr:rowOff>0</xdr:rowOff>
    </xdr:from>
    <xdr:ext cx="47625" cy="285750"/>
    <xdr:sp macro="" textlink="">
      <xdr:nvSpPr>
        <xdr:cNvPr id="3691" name="Shape 3">
          <a:extLst>
            <a:ext uri="{FF2B5EF4-FFF2-40B4-BE49-F238E27FC236}">
              <a16:creationId xmlns:a16="http://schemas.microsoft.com/office/drawing/2014/main" id="{9C5A0574-A2E2-449C-A9A8-BB662491E975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99</xdr:row>
      <xdr:rowOff>0</xdr:rowOff>
    </xdr:from>
    <xdr:ext cx="47625" cy="285750"/>
    <xdr:sp macro="" textlink="">
      <xdr:nvSpPr>
        <xdr:cNvPr id="3692" name="Shape 3">
          <a:extLst>
            <a:ext uri="{FF2B5EF4-FFF2-40B4-BE49-F238E27FC236}">
              <a16:creationId xmlns:a16="http://schemas.microsoft.com/office/drawing/2014/main" id="{9BEFD277-750D-44B1-922A-4F5A789446F6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99</xdr:row>
      <xdr:rowOff>0</xdr:rowOff>
    </xdr:from>
    <xdr:ext cx="47625" cy="285750"/>
    <xdr:sp macro="" textlink="">
      <xdr:nvSpPr>
        <xdr:cNvPr id="3693" name="Shape 3">
          <a:extLst>
            <a:ext uri="{FF2B5EF4-FFF2-40B4-BE49-F238E27FC236}">
              <a16:creationId xmlns:a16="http://schemas.microsoft.com/office/drawing/2014/main" id="{47E1A332-0954-4927-9AFE-81A74F8B0ABA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99</xdr:row>
      <xdr:rowOff>0</xdr:rowOff>
    </xdr:from>
    <xdr:ext cx="47625" cy="285750"/>
    <xdr:sp macro="" textlink="">
      <xdr:nvSpPr>
        <xdr:cNvPr id="3694" name="Shape 3">
          <a:extLst>
            <a:ext uri="{FF2B5EF4-FFF2-40B4-BE49-F238E27FC236}">
              <a16:creationId xmlns:a16="http://schemas.microsoft.com/office/drawing/2014/main" id="{BA6D043F-D2BD-4E1E-BC27-B2726A07C048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99</xdr:row>
      <xdr:rowOff>0</xdr:rowOff>
    </xdr:from>
    <xdr:ext cx="47625" cy="285750"/>
    <xdr:sp macro="" textlink="">
      <xdr:nvSpPr>
        <xdr:cNvPr id="3695" name="Shape 3">
          <a:extLst>
            <a:ext uri="{FF2B5EF4-FFF2-40B4-BE49-F238E27FC236}">
              <a16:creationId xmlns:a16="http://schemas.microsoft.com/office/drawing/2014/main" id="{EF583BF9-CE0E-43C5-8EA5-7BECE3A4E2EE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99</xdr:row>
      <xdr:rowOff>0</xdr:rowOff>
    </xdr:from>
    <xdr:ext cx="47625" cy="285750"/>
    <xdr:sp macro="" textlink="">
      <xdr:nvSpPr>
        <xdr:cNvPr id="3696" name="Shape 3">
          <a:extLst>
            <a:ext uri="{FF2B5EF4-FFF2-40B4-BE49-F238E27FC236}">
              <a16:creationId xmlns:a16="http://schemas.microsoft.com/office/drawing/2014/main" id="{AE74B322-7536-4F6F-AEF3-4F832C1F0762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99</xdr:row>
      <xdr:rowOff>0</xdr:rowOff>
    </xdr:from>
    <xdr:ext cx="47625" cy="285750"/>
    <xdr:sp macro="" textlink="">
      <xdr:nvSpPr>
        <xdr:cNvPr id="3697" name="Shape 3">
          <a:extLst>
            <a:ext uri="{FF2B5EF4-FFF2-40B4-BE49-F238E27FC236}">
              <a16:creationId xmlns:a16="http://schemas.microsoft.com/office/drawing/2014/main" id="{B51A5BE5-E0A8-4014-AA37-DCA660B7D55D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99</xdr:row>
      <xdr:rowOff>0</xdr:rowOff>
    </xdr:from>
    <xdr:ext cx="47625" cy="285750"/>
    <xdr:sp macro="" textlink="">
      <xdr:nvSpPr>
        <xdr:cNvPr id="3698" name="Shape 3">
          <a:extLst>
            <a:ext uri="{FF2B5EF4-FFF2-40B4-BE49-F238E27FC236}">
              <a16:creationId xmlns:a16="http://schemas.microsoft.com/office/drawing/2014/main" id="{E669D844-6356-4252-94D5-B55ED2F47C82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99</xdr:row>
      <xdr:rowOff>0</xdr:rowOff>
    </xdr:from>
    <xdr:ext cx="47625" cy="285750"/>
    <xdr:sp macro="" textlink="">
      <xdr:nvSpPr>
        <xdr:cNvPr id="3699" name="Shape 3">
          <a:extLst>
            <a:ext uri="{FF2B5EF4-FFF2-40B4-BE49-F238E27FC236}">
              <a16:creationId xmlns:a16="http://schemas.microsoft.com/office/drawing/2014/main" id="{4BE3C762-1F9B-46FD-BC27-47C58D457B08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99</xdr:row>
      <xdr:rowOff>0</xdr:rowOff>
    </xdr:from>
    <xdr:ext cx="47625" cy="285750"/>
    <xdr:sp macro="" textlink="">
      <xdr:nvSpPr>
        <xdr:cNvPr id="3700" name="Shape 3">
          <a:extLst>
            <a:ext uri="{FF2B5EF4-FFF2-40B4-BE49-F238E27FC236}">
              <a16:creationId xmlns:a16="http://schemas.microsoft.com/office/drawing/2014/main" id="{B5A44A82-9C4E-4BAF-9D16-9463B5E6F789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99</xdr:row>
      <xdr:rowOff>0</xdr:rowOff>
    </xdr:from>
    <xdr:ext cx="47625" cy="285750"/>
    <xdr:sp macro="" textlink="">
      <xdr:nvSpPr>
        <xdr:cNvPr id="3701" name="Shape 3">
          <a:extLst>
            <a:ext uri="{FF2B5EF4-FFF2-40B4-BE49-F238E27FC236}">
              <a16:creationId xmlns:a16="http://schemas.microsoft.com/office/drawing/2014/main" id="{E9D6893F-5550-43E6-A3E4-FC884C8F0D8C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99</xdr:row>
      <xdr:rowOff>0</xdr:rowOff>
    </xdr:from>
    <xdr:ext cx="47625" cy="285750"/>
    <xdr:sp macro="" textlink="">
      <xdr:nvSpPr>
        <xdr:cNvPr id="3702" name="Shape 3">
          <a:extLst>
            <a:ext uri="{FF2B5EF4-FFF2-40B4-BE49-F238E27FC236}">
              <a16:creationId xmlns:a16="http://schemas.microsoft.com/office/drawing/2014/main" id="{F20F3F9A-31ED-46D3-AFB5-D9EBCB7069F7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99</xdr:row>
      <xdr:rowOff>0</xdr:rowOff>
    </xdr:from>
    <xdr:ext cx="47625" cy="285750"/>
    <xdr:sp macro="" textlink="">
      <xdr:nvSpPr>
        <xdr:cNvPr id="3703" name="Shape 3">
          <a:extLst>
            <a:ext uri="{FF2B5EF4-FFF2-40B4-BE49-F238E27FC236}">
              <a16:creationId xmlns:a16="http://schemas.microsoft.com/office/drawing/2014/main" id="{E7583AC9-E7EA-4B66-B878-77CDB812A8EA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99</xdr:row>
      <xdr:rowOff>0</xdr:rowOff>
    </xdr:from>
    <xdr:ext cx="47625" cy="285750"/>
    <xdr:sp macro="" textlink="">
      <xdr:nvSpPr>
        <xdr:cNvPr id="3704" name="Shape 3">
          <a:extLst>
            <a:ext uri="{FF2B5EF4-FFF2-40B4-BE49-F238E27FC236}">
              <a16:creationId xmlns:a16="http://schemas.microsoft.com/office/drawing/2014/main" id="{55984848-02B1-4CC9-ABD6-A08B4594183D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99</xdr:row>
      <xdr:rowOff>0</xdr:rowOff>
    </xdr:from>
    <xdr:ext cx="47625" cy="285750"/>
    <xdr:sp macro="" textlink="">
      <xdr:nvSpPr>
        <xdr:cNvPr id="3705" name="Shape 3">
          <a:extLst>
            <a:ext uri="{FF2B5EF4-FFF2-40B4-BE49-F238E27FC236}">
              <a16:creationId xmlns:a16="http://schemas.microsoft.com/office/drawing/2014/main" id="{9BBFBD2E-C6C3-4CFA-9504-F776325DBF2E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99</xdr:row>
      <xdr:rowOff>0</xdr:rowOff>
    </xdr:from>
    <xdr:ext cx="47625" cy="285750"/>
    <xdr:sp macro="" textlink="">
      <xdr:nvSpPr>
        <xdr:cNvPr id="3706" name="Shape 3">
          <a:extLst>
            <a:ext uri="{FF2B5EF4-FFF2-40B4-BE49-F238E27FC236}">
              <a16:creationId xmlns:a16="http://schemas.microsoft.com/office/drawing/2014/main" id="{B8762099-C765-4D1D-BACA-30EACCC7F5E5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99</xdr:row>
      <xdr:rowOff>0</xdr:rowOff>
    </xdr:from>
    <xdr:ext cx="47625" cy="285750"/>
    <xdr:sp macro="" textlink="">
      <xdr:nvSpPr>
        <xdr:cNvPr id="3707" name="Shape 3">
          <a:extLst>
            <a:ext uri="{FF2B5EF4-FFF2-40B4-BE49-F238E27FC236}">
              <a16:creationId xmlns:a16="http://schemas.microsoft.com/office/drawing/2014/main" id="{583B8F90-3265-4A51-BDD3-D61DB48AED47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99</xdr:row>
      <xdr:rowOff>0</xdr:rowOff>
    </xdr:from>
    <xdr:ext cx="47625" cy="285750"/>
    <xdr:sp macro="" textlink="">
      <xdr:nvSpPr>
        <xdr:cNvPr id="3708" name="Shape 3">
          <a:extLst>
            <a:ext uri="{FF2B5EF4-FFF2-40B4-BE49-F238E27FC236}">
              <a16:creationId xmlns:a16="http://schemas.microsoft.com/office/drawing/2014/main" id="{5107ADF4-C28A-444E-8390-8059B7B73C29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99</xdr:row>
      <xdr:rowOff>0</xdr:rowOff>
    </xdr:from>
    <xdr:ext cx="47625" cy="285750"/>
    <xdr:sp macro="" textlink="">
      <xdr:nvSpPr>
        <xdr:cNvPr id="3709" name="Shape 3">
          <a:extLst>
            <a:ext uri="{FF2B5EF4-FFF2-40B4-BE49-F238E27FC236}">
              <a16:creationId xmlns:a16="http://schemas.microsoft.com/office/drawing/2014/main" id="{4062D35B-B98C-439B-ADA4-EA0B2050B252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99</xdr:row>
      <xdr:rowOff>0</xdr:rowOff>
    </xdr:from>
    <xdr:ext cx="47625" cy="285750"/>
    <xdr:sp macro="" textlink="">
      <xdr:nvSpPr>
        <xdr:cNvPr id="3710" name="Shape 3">
          <a:extLst>
            <a:ext uri="{FF2B5EF4-FFF2-40B4-BE49-F238E27FC236}">
              <a16:creationId xmlns:a16="http://schemas.microsoft.com/office/drawing/2014/main" id="{47FCE775-CBAA-4C72-98FF-DEA57565AAFC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99</xdr:row>
      <xdr:rowOff>0</xdr:rowOff>
    </xdr:from>
    <xdr:ext cx="47625" cy="285750"/>
    <xdr:sp macro="" textlink="">
      <xdr:nvSpPr>
        <xdr:cNvPr id="3711" name="Shape 3">
          <a:extLst>
            <a:ext uri="{FF2B5EF4-FFF2-40B4-BE49-F238E27FC236}">
              <a16:creationId xmlns:a16="http://schemas.microsoft.com/office/drawing/2014/main" id="{04B10C74-36F9-4E3E-9A3E-80664ABBD190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99</xdr:row>
      <xdr:rowOff>0</xdr:rowOff>
    </xdr:from>
    <xdr:ext cx="47625" cy="285750"/>
    <xdr:sp macro="" textlink="">
      <xdr:nvSpPr>
        <xdr:cNvPr id="3712" name="Shape 3">
          <a:extLst>
            <a:ext uri="{FF2B5EF4-FFF2-40B4-BE49-F238E27FC236}">
              <a16:creationId xmlns:a16="http://schemas.microsoft.com/office/drawing/2014/main" id="{646105E1-7903-48EE-9059-DE86DA83731E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99</xdr:row>
      <xdr:rowOff>0</xdr:rowOff>
    </xdr:from>
    <xdr:ext cx="47625" cy="285750"/>
    <xdr:sp macro="" textlink="">
      <xdr:nvSpPr>
        <xdr:cNvPr id="3713" name="Shape 3">
          <a:extLst>
            <a:ext uri="{FF2B5EF4-FFF2-40B4-BE49-F238E27FC236}">
              <a16:creationId xmlns:a16="http://schemas.microsoft.com/office/drawing/2014/main" id="{C13CE00F-D97E-4956-BE9A-A36DD58CC303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99</xdr:row>
      <xdr:rowOff>0</xdr:rowOff>
    </xdr:from>
    <xdr:ext cx="47625" cy="285750"/>
    <xdr:sp macro="" textlink="">
      <xdr:nvSpPr>
        <xdr:cNvPr id="3714" name="Shape 3">
          <a:extLst>
            <a:ext uri="{FF2B5EF4-FFF2-40B4-BE49-F238E27FC236}">
              <a16:creationId xmlns:a16="http://schemas.microsoft.com/office/drawing/2014/main" id="{6D70D478-F2E2-4DC9-9157-05C3BA8EAD05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99</xdr:row>
      <xdr:rowOff>0</xdr:rowOff>
    </xdr:from>
    <xdr:ext cx="47625" cy="285750"/>
    <xdr:sp macro="" textlink="">
      <xdr:nvSpPr>
        <xdr:cNvPr id="3715" name="Shape 3">
          <a:extLst>
            <a:ext uri="{FF2B5EF4-FFF2-40B4-BE49-F238E27FC236}">
              <a16:creationId xmlns:a16="http://schemas.microsoft.com/office/drawing/2014/main" id="{EBD47916-60DD-4397-83D7-08757BC651F2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99</xdr:row>
      <xdr:rowOff>0</xdr:rowOff>
    </xdr:from>
    <xdr:ext cx="47625" cy="285750"/>
    <xdr:sp macro="" textlink="">
      <xdr:nvSpPr>
        <xdr:cNvPr id="3716" name="Shape 3">
          <a:extLst>
            <a:ext uri="{FF2B5EF4-FFF2-40B4-BE49-F238E27FC236}">
              <a16:creationId xmlns:a16="http://schemas.microsoft.com/office/drawing/2014/main" id="{8CE5A1BF-3AAF-4D04-813A-F50E3792A73F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99</xdr:row>
      <xdr:rowOff>0</xdr:rowOff>
    </xdr:from>
    <xdr:ext cx="47625" cy="285750"/>
    <xdr:sp macro="" textlink="">
      <xdr:nvSpPr>
        <xdr:cNvPr id="3717" name="Shape 3">
          <a:extLst>
            <a:ext uri="{FF2B5EF4-FFF2-40B4-BE49-F238E27FC236}">
              <a16:creationId xmlns:a16="http://schemas.microsoft.com/office/drawing/2014/main" id="{1479663E-0DDB-49F5-BD47-F58E9DEE4B80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99</xdr:row>
      <xdr:rowOff>0</xdr:rowOff>
    </xdr:from>
    <xdr:ext cx="47625" cy="285750"/>
    <xdr:sp macro="" textlink="">
      <xdr:nvSpPr>
        <xdr:cNvPr id="3718" name="Shape 3">
          <a:extLst>
            <a:ext uri="{FF2B5EF4-FFF2-40B4-BE49-F238E27FC236}">
              <a16:creationId xmlns:a16="http://schemas.microsoft.com/office/drawing/2014/main" id="{03BA58AA-1C96-4130-B73C-1D1D00B5F361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99</xdr:row>
      <xdr:rowOff>0</xdr:rowOff>
    </xdr:from>
    <xdr:ext cx="47625" cy="285750"/>
    <xdr:sp macro="" textlink="">
      <xdr:nvSpPr>
        <xdr:cNvPr id="3719" name="Shape 3">
          <a:extLst>
            <a:ext uri="{FF2B5EF4-FFF2-40B4-BE49-F238E27FC236}">
              <a16:creationId xmlns:a16="http://schemas.microsoft.com/office/drawing/2014/main" id="{AE81AA7C-6810-4663-A71F-514E1E23B7F9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99</xdr:row>
      <xdr:rowOff>0</xdr:rowOff>
    </xdr:from>
    <xdr:ext cx="47625" cy="285750"/>
    <xdr:sp macro="" textlink="">
      <xdr:nvSpPr>
        <xdr:cNvPr id="3720" name="Shape 3">
          <a:extLst>
            <a:ext uri="{FF2B5EF4-FFF2-40B4-BE49-F238E27FC236}">
              <a16:creationId xmlns:a16="http://schemas.microsoft.com/office/drawing/2014/main" id="{738100BB-B933-41A7-BD51-37A4464E5309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99</xdr:row>
      <xdr:rowOff>0</xdr:rowOff>
    </xdr:from>
    <xdr:ext cx="47625" cy="285750"/>
    <xdr:sp macro="" textlink="">
      <xdr:nvSpPr>
        <xdr:cNvPr id="3721" name="Shape 3">
          <a:extLst>
            <a:ext uri="{FF2B5EF4-FFF2-40B4-BE49-F238E27FC236}">
              <a16:creationId xmlns:a16="http://schemas.microsoft.com/office/drawing/2014/main" id="{75A3FF40-50D6-4FC9-BB88-CC43F3000E18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99</xdr:row>
      <xdr:rowOff>0</xdr:rowOff>
    </xdr:from>
    <xdr:ext cx="47625" cy="285750"/>
    <xdr:sp macro="" textlink="">
      <xdr:nvSpPr>
        <xdr:cNvPr id="3722" name="Shape 3">
          <a:extLst>
            <a:ext uri="{FF2B5EF4-FFF2-40B4-BE49-F238E27FC236}">
              <a16:creationId xmlns:a16="http://schemas.microsoft.com/office/drawing/2014/main" id="{A322C923-F801-4681-9045-249B65847619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99</xdr:row>
      <xdr:rowOff>0</xdr:rowOff>
    </xdr:from>
    <xdr:ext cx="47625" cy="285750"/>
    <xdr:sp macro="" textlink="">
      <xdr:nvSpPr>
        <xdr:cNvPr id="3723" name="Shape 3">
          <a:extLst>
            <a:ext uri="{FF2B5EF4-FFF2-40B4-BE49-F238E27FC236}">
              <a16:creationId xmlns:a16="http://schemas.microsoft.com/office/drawing/2014/main" id="{9FA852AE-01BC-462A-BEC2-16323F180A71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99</xdr:row>
      <xdr:rowOff>0</xdr:rowOff>
    </xdr:from>
    <xdr:ext cx="47625" cy="285750"/>
    <xdr:sp macro="" textlink="">
      <xdr:nvSpPr>
        <xdr:cNvPr id="3724" name="Shape 3">
          <a:extLst>
            <a:ext uri="{FF2B5EF4-FFF2-40B4-BE49-F238E27FC236}">
              <a16:creationId xmlns:a16="http://schemas.microsoft.com/office/drawing/2014/main" id="{80B256F9-B4A8-4F4D-921D-1D73E4401720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99</xdr:row>
      <xdr:rowOff>0</xdr:rowOff>
    </xdr:from>
    <xdr:ext cx="47625" cy="285750"/>
    <xdr:sp macro="" textlink="">
      <xdr:nvSpPr>
        <xdr:cNvPr id="3725" name="Shape 3">
          <a:extLst>
            <a:ext uri="{FF2B5EF4-FFF2-40B4-BE49-F238E27FC236}">
              <a16:creationId xmlns:a16="http://schemas.microsoft.com/office/drawing/2014/main" id="{D4EA1E95-F6C4-4627-9729-4B145231A2BE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-9525</xdr:colOff>
      <xdr:row>99</xdr:row>
      <xdr:rowOff>0</xdr:rowOff>
    </xdr:from>
    <xdr:ext cx="47625" cy="285750"/>
    <xdr:sp macro="" textlink="">
      <xdr:nvSpPr>
        <xdr:cNvPr id="3726" name="Shape 3">
          <a:extLst>
            <a:ext uri="{FF2B5EF4-FFF2-40B4-BE49-F238E27FC236}">
              <a16:creationId xmlns:a16="http://schemas.microsoft.com/office/drawing/2014/main" id="{F7F81FF7-EE76-47EB-830F-AEF92D5E8755}"/>
            </a:ext>
          </a:extLst>
        </xdr:cNvPr>
        <xdr:cNvSpPr txBox="1"/>
      </xdr:nvSpPr>
      <xdr:spPr>
        <a:xfrm>
          <a:off x="720661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-9525</xdr:colOff>
      <xdr:row>99</xdr:row>
      <xdr:rowOff>0</xdr:rowOff>
    </xdr:from>
    <xdr:ext cx="47625" cy="285750"/>
    <xdr:sp macro="" textlink="">
      <xdr:nvSpPr>
        <xdr:cNvPr id="3727" name="Shape 3">
          <a:extLst>
            <a:ext uri="{FF2B5EF4-FFF2-40B4-BE49-F238E27FC236}">
              <a16:creationId xmlns:a16="http://schemas.microsoft.com/office/drawing/2014/main" id="{6AFA624B-D698-459C-B944-521B495238CF}"/>
            </a:ext>
          </a:extLst>
        </xdr:cNvPr>
        <xdr:cNvSpPr txBox="1"/>
      </xdr:nvSpPr>
      <xdr:spPr>
        <a:xfrm>
          <a:off x="720661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728" name="Shape 3">
          <a:extLst>
            <a:ext uri="{FF2B5EF4-FFF2-40B4-BE49-F238E27FC236}">
              <a16:creationId xmlns:a16="http://schemas.microsoft.com/office/drawing/2014/main" id="{0D7BD7F0-456A-4867-8BB5-D3258C784CE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729" name="Shape 3">
          <a:extLst>
            <a:ext uri="{FF2B5EF4-FFF2-40B4-BE49-F238E27FC236}">
              <a16:creationId xmlns:a16="http://schemas.microsoft.com/office/drawing/2014/main" id="{1971FEE9-2E19-49FB-BA18-E515F8A3C93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730" name="Shape 3">
          <a:extLst>
            <a:ext uri="{FF2B5EF4-FFF2-40B4-BE49-F238E27FC236}">
              <a16:creationId xmlns:a16="http://schemas.microsoft.com/office/drawing/2014/main" id="{58286A00-18E2-42C0-BC5D-5AF50C54B56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731" name="Shape 3">
          <a:extLst>
            <a:ext uri="{FF2B5EF4-FFF2-40B4-BE49-F238E27FC236}">
              <a16:creationId xmlns:a16="http://schemas.microsoft.com/office/drawing/2014/main" id="{38642B36-6DEF-4897-B755-440A0B78734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732" name="Shape 3">
          <a:extLst>
            <a:ext uri="{FF2B5EF4-FFF2-40B4-BE49-F238E27FC236}">
              <a16:creationId xmlns:a16="http://schemas.microsoft.com/office/drawing/2014/main" id="{082D9328-3B77-418C-BEB4-1CCFEB5D818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733" name="Shape 3">
          <a:extLst>
            <a:ext uri="{FF2B5EF4-FFF2-40B4-BE49-F238E27FC236}">
              <a16:creationId xmlns:a16="http://schemas.microsoft.com/office/drawing/2014/main" id="{A536E555-EBA8-4646-B5C0-B67EBE5CBAC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734" name="Shape 3">
          <a:extLst>
            <a:ext uri="{FF2B5EF4-FFF2-40B4-BE49-F238E27FC236}">
              <a16:creationId xmlns:a16="http://schemas.microsoft.com/office/drawing/2014/main" id="{DBD0C98A-F313-4BEB-8702-67B5B5FF6BF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735" name="Shape 3">
          <a:extLst>
            <a:ext uri="{FF2B5EF4-FFF2-40B4-BE49-F238E27FC236}">
              <a16:creationId xmlns:a16="http://schemas.microsoft.com/office/drawing/2014/main" id="{1DD0EA53-63B3-441B-959F-343329179B0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736" name="Shape 3">
          <a:extLst>
            <a:ext uri="{FF2B5EF4-FFF2-40B4-BE49-F238E27FC236}">
              <a16:creationId xmlns:a16="http://schemas.microsoft.com/office/drawing/2014/main" id="{E372C101-AEC8-4FC4-9B0B-339DCE0AD83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737" name="Shape 3">
          <a:extLst>
            <a:ext uri="{FF2B5EF4-FFF2-40B4-BE49-F238E27FC236}">
              <a16:creationId xmlns:a16="http://schemas.microsoft.com/office/drawing/2014/main" id="{554AE1E6-AF0B-4C1B-9F2E-76A304E2217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738" name="Shape 3">
          <a:extLst>
            <a:ext uri="{FF2B5EF4-FFF2-40B4-BE49-F238E27FC236}">
              <a16:creationId xmlns:a16="http://schemas.microsoft.com/office/drawing/2014/main" id="{7B5A897A-1D7E-48F4-8BDD-91A75212054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739" name="Shape 3">
          <a:extLst>
            <a:ext uri="{FF2B5EF4-FFF2-40B4-BE49-F238E27FC236}">
              <a16:creationId xmlns:a16="http://schemas.microsoft.com/office/drawing/2014/main" id="{3D4EE1BE-277E-4484-8A55-6B1946B4D37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740" name="Shape 3">
          <a:extLst>
            <a:ext uri="{FF2B5EF4-FFF2-40B4-BE49-F238E27FC236}">
              <a16:creationId xmlns:a16="http://schemas.microsoft.com/office/drawing/2014/main" id="{CC41CB3F-C7AA-412E-8DEC-1F4584947A3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741" name="Shape 3">
          <a:extLst>
            <a:ext uri="{FF2B5EF4-FFF2-40B4-BE49-F238E27FC236}">
              <a16:creationId xmlns:a16="http://schemas.microsoft.com/office/drawing/2014/main" id="{9A206972-7E2F-4D01-9930-C3C1844C98F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742" name="Shape 3">
          <a:extLst>
            <a:ext uri="{FF2B5EF4-FFF2-40B4-BE49-F238E27FC236}">
              <a16:creationId xmlns:a16="http://schemas.microsoft.com/office/drawing/2014/main" id="{52357F96-199D-4D84-8B33-97BEAED76F7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743" name="Shape 3">
          <a:extLst>
            <a:ext uri="{FF2B5EF4-FFF2-40B4-BE49-F238E27FC236}">
              <a16:creationId xmlns:a16="http://schemas.microsoft.com/office/drawing/2014/main" id="{92A8F8E4-3A2C-40DD-8892-E731CAFB9CD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744" name="Shape 3">
          <a:extLst>
            <a:ext uri="{FF2B5EF4-FFF2-40B4-BE49-F238E27FC236}">
              <a16:creationId xmlns:a16="http://schemas.microsoft.com/office/drawing/2014/main" id="{39D4283C-BD35-4075-A6C2-FC908826F0F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745" name="Shape 3">
          <a:extLst>
            <a:ext uri="{FF2B5EF4-FFF2-40B4-BE49-F238E27FC236}">
              <a16:creationId xmlns:a16="http://schemas.microsoft.com/office/drawing/2014/main" id="{6F53247E-369F-482D-B448-E0F85346EF7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746" name="Shape 3">
          <a:extLst>
            <a:ext uri="{FF2B5EF4-FFF2-40B4-BE49-F238E27FC236}">
              <a16:creationId xmlns:a16="http://schemas.microsoft.com/office/drawing/2014/main" id="{1A13FDC1-BA1C-4AF6-87EF-683E0EE8F8D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747" name="Shape 3">
          <a:extLst>
            <a:ext uri="{FF2B5EF4-FFF2-40B4-BE49-F238E27FC236}">
              <a16:creationId xmlns:a16="http://schemas.microsoft.com/office/drawing/2014/main" id="{7F1E9E26-FB98-43EC-93FA-068CEAD23D1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748" name="Shape 3">
          <a:extLst>
            <a:ext uri="{FF2B5EF4-FFF2-40B4-BE49-F238E27FC236}">
              <a16:creationId xmlns:a16="http://schemas.microsoft.com/office/drawing/2014/main" id="{EB6EF9B2-0F59-4613-993F-B295D846FBD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749" name="Shape 3">
          <a:extLst>
            <a:ext uri="{FF2B5EF4-FFF2-40B4-BE49-F238E27FC236}">
              <a16:creationId xmlns:a16="http://schemas.microsoft.com/office/drawing/2014/main" id="{C80B1E71-FA83-4EA8-966A-830773A29CD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750" name="Shape 3">
          <a:extLst>
            <a:ext uri="{FF2B5EF4-FFF2-40B4-BE49-F238E27FC236}">
              <a16:creationId xmlns:a16="http://schemas.microsoft.com/office/drawing/2014/main" id="{8E99758E-BADC-42CE-8460-4E01D2000D4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751" name="Shape 3">
          <a:extLst>
            <a:ext uri="{FF2B5EF4-FFF2-40B4-BE49-F238E27FC236}">
              <a16:creationId xmlns:a16="http://schemas.microsoft.com/office/drawing/2014/main" id="{FBFBD194-65D7-42BB-82CB-66672133D24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752" name="Shape 3">
          <a:extLst>
            <a:ext uri="{FF2B5EF4-FFF2-40B4-BE49-F238E27FC236}">
              <a16:creationId xmlns:a16="http://schemas.microsoft.com/office/drawing/2014/main" id="{F3E35708-201D-46DF-BC6D-366BE138406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753" name="Shape 3">
          <a:extLst>
            <a:ext uri="{FF2B5EF4-FFF2-40B4-BE49-F238E27FC236}">
              <a16:creationId xmlns:a16="http://schemas.microsoft.com/office/drawing/2014/main" id="{FE8973BF-5615-450F-A1D9-2223C0EBA01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754" name="Shape 3">
          <a:extLst>
            <a:ext uri="{FF2B5EF4-FFF2-40B4-BE49-F238E27FC236}">
              <a16:creationId xmlns:a16="http://schemas.microsoft.com/office/drawing/2014/main" id="{9695B823-5701-485F-B602-73FF1A915AF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755" name="Shape 3">
          <a:extLst>
            <a:ext uri="{FF2B5EF4-FFF2-40B4-BE49-F238E27FC236}">
              <a16:creationId xmlns:a16="http://schemas.microsoft.com/office/drawing/2014/main" id="{33CE9F09-CEF7-45A7-9061-2155E35051C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756" name="Shape 3">
          <a:extLst>
            <a:ext uri="{FF2B5EF4-FFF2-40B4-BE49-F238E27FC236}">
              <a16:creationId xmlns:a16="http://schemas.microsoft.com/office/drawing/2014/main" id="{F3BDED04-BC47-4AC9-857B-2133AD8AC39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757" name="Shape 3">
          <a:extLst>
            <a:ext uri="{FF2B5EF4-FFF2-40B4-BE49-F238E27FC236}">
              <a16:creationId xmlns:a16="http://schemas.microsoft.com/office/drawing/2014/main" id="{DEAABF1C-7855-4D64-97B3-8A86F0FD67C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758" name="Shape 3">
          <a:extLst>
            <a:ext uri="{FF2B5EF4-FFF2-40B4-BE49-F238E27FC236}">
              <a16:creationId xmlns:a16="http://schemas.microsoft.com/office/drawing/2014/main" id="{AF9E91E4-ED9A-4DBA-994C-BA136D6B2F5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759" name="Shape 3">
          <a:extLst>
            <a:ext uri="{FF2B5EF4-FFF2-40B4-BE49-F238E27FC236}">
              <a16:creationId xmlns:a16="http://schemas.microsoft.com/office/drawing/2014/main" id="{10F28EB3-D0FD-4354-8865-C7359DACD9C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760" name="Shape 3">
          <a:extLst>
            <a:ext uri="{FF2B5EF4-FFF2-40B4-BE49-F238E27FC236}">
              <a16:creationId xmlns:a16="http://schemas.microsoft.com/office/drawing/2014/main" id="{DB5DAF10-04E8-4F56-84B4-79CEA1F2D48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761" name="Shape 3">
          <a:extLst>
            <a:ext uri="{FF2B5EF4-FFF2-40B4-BE49-F238E27FC236}">
              <a16:creationId xmlns:a16="http://schemas.microsoft.com/office/drawing/2014/main" id="{D3E1098A-21FF-4AF9-BEAE-21716292BDA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762" name="Shape 3">
          <a:extLst>
            <a:ext uri="{FF2B5EF4-FFF2-40B4-BE49-F238E27FC236}">
              <a16:creationId xmlns:a16="http://schemas.microsoft.com/office/drawing/2014/main" id="{41111E6A-446B-47FD-8CEC-101AA739B7A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763" name="Shape 3">
          <a:extLst>
            <a:ext uri="{FF2B5EF4-FFF2-40B4-BE49-F238E27FC236}">
              <a16:creationId xmlns:a16="http://schemas.microsoft.com/office/drawing/2014/main" id="{B82D894B-FDD0-48CD-A3C9-EFD416626C9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764" name="Shape 3">
          <a:extLst>
            <a:ext uri="{FF2B5EF4-FFF2-40B4-BE49-F238E27FC236}">
              <a16:creationId xmlns:a16="http://schemas.microsoft.com/office/drawing/2014/main" id="{D527B4A6-DC59-4CC8-A1E7-0C5098DAAB8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765" name="Shape 3">
          <a:extLst>
            <a:ext uri="{FF2B5EF4-FFF2-40B4-BE49-F238E27FC236}">
              <a16:creationId xmlns:a16="http://schemas.microsoft.com/office/drawing/2014/main" id="{3D2EA390-68FD-4942-B736-8540188BE46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766" name="Shape 3">
          <a:extLst>
            <a:ext uri="{FF2B5EF4-FFF2-40B4-BE49-F238E27FC236}">
              <a16:creationId xmlns:a16="http://schemas.microsoft.com/office/drawing/2014/main" id="{9F70020D-D467-4E2E-A65B-08BD55504E5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767" name="Shape 3">
          <a:extLst>
            <a:ext uri="{FF2B5EF4-FFF2-40B4-BE49-F238E27FC236}">
              <a16:creationId xmlns:a16="http://schemas.microsoft.com/office/drawing/2014/main" id="{939F8F85-EE2C-470B-826F-DF3F59B6FB7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768" name="Shape 3">
          <a:extLst>
            <a:ext uri="{FF2B5EF4-FFF2-40B4-BE49-F238E27FC236}">
              <a16:creationId xmlns:a16="http://schemas.microsoft.com/office/drawing/2014/main" id="{2C04C802-1579-45AC-91D2-3DA50D6275D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769" name="Shape 3">
          <a:extLst>
            <a:ext uri="{FF2B5EF4-FFF2-40B4-BE49-F238E27FC236}">
              <a16:creationId xmlns:a16="http://schemas.microsoft.com/office/drawing/2014/main" id="{05774270-45C6-4A27-B9B0-DEF99F4094F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770" name="Shape 3">
          <a:extLst>
            <a:ext uri="{FF2B5EF4-FFF2-40B4-BE49-F238E27FC236}">
              <a16:creationId xmlns:a16="http://schemas.microsoft.com/office/drawing/2014/main" id="{C2C823EC-99D7-44A3-BF43-76079A669DC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771" name="Shape 3">
          <a:extLst>
            <a:ext uri="{FF2B5EF4-FFF2-40B4-BE49-F238E27FC236}">
              <a16:creationId xmlns:a16="http://schemas.microsoft.com/office/drawing/2014/main" id="{0F398A09-AE5F-44BE-85A6-1812448368A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772" name="Shape 3">
          <a:extLst>
            <a:ext uri="{FF2B5EF4-FFF2-40B4-BE49-F238E27FC236}">
              <a16:creationId xmlns:a16="http://schemas.microsoft.com/office/drawing/2014/main" id="{B45B318F-9DE0-421F-9764-834E5DD12F6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773" name="Shape 3">
          <a:extLst>
            <a:ext uri="{FF2B5EF4-FFF2-40B4-BE49-F238E27FC236}">
              <a16:creationId xmlns:a16="http://schemas.microsoft.com/office/drawing/2014/main" id="{67468A90-1E71-41A7-9DF3-F5479C097EC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774" name="Shape 3">
          <a:extLst>
            <a:ext uri="{FF2B5EF4-FFF2-40B4-BE49-F238E27FC236}">
              <a16:creationId xmlns:a16="http://schemas.microsoft.com/office/drawing/2014/main" id="{27B030F6-E7F3-4F36-AC89-05AF64D9134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775" name="Shape 3">
          <a:extLst>
            <a:ext uri="{FF2B5EF4-FFF2-40B4-BE49-F238E27FC236}">
              <a16:creationId xmlns:a16="http://schemas.microsoft.com/office/drawing/2014/main" id="{A34C41F8-63DF-4268-A8D1-61CBE066E37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776" name="Shape 3">
          <a:extLst>
            <a:ext uri="{FF2B5EF4-FFF2-40B4-BE49-F238E27FC236}">
              <a16:creationId xmlns:a16="http://schemas.microsoft.com/office/drawing/2014/main" id="{4346045C-BBA7-44BF-B740-B76FFB8F374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777" name="Shape 3">
          <a:extLst>
            <a:ext uri="{FF2B5EF4-FFF2-40B4-BE49-F238E27FC236}">
              <a16:creationId xmlns:a16="http://schemas.microsoft.com/office/drawing/2014/main" id="{4235D348-098A-4ED4-B27B-F4F764E6877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778" name="Shape 3">
          <a:extLst>
            <a:ext uri="{FF2B5EF4-FFF2-40B4-BE49-F238E27FC236}">
              <a16:creationId xmlns:a16="http://schemas.microsoft.com/office/drawing/2014/main" id="{C92B2448-E39E-4FC7-AD5C-EF9E2A47F4B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779" name="Shape 3">
          <a:extLst>
            <a:ext uri="{FF2B5EF4-FFF2-40B4-BE49-F238E27FC236}">
              <a16:creationId xmlns:a16="http://schemas.microsoft.com/office/drawing/2014/main" id="{56890499-E739-400F-B095-641E330C3C7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780" name="Shape 3">
          <a:extLst>
            <a:ext uri="{FF2B5EF4-FFF2-40B4-BE49-F238E27FC236}">
              <a16:creationId xmlns:a16="http://schemas.microsoft.com/office/drawing/2014/main" id="{6BB73AF4-609A-4D3F-9F9C-1DDBE3509E3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781" name="Shape 3">
          <a:extLst>
            <a:ext uri="{FF2B5EF4-FFF2-40B4-BE49-F238E27FC236}">
              <a16:creationId xmlns:a16="http://schemas.microsoft.com/office/drawing/2014/main" id="{2D300608-AAE7-4385-BAC9-586CAF4883E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782" name="Shape 3">
          <a:extLst>
            <a:ext uri="{FF2B5EF4-FFF2-40B4-BE49-F238E27FC236}">
              <a16:creationId xmlns:a16="http://schemas.microsoft.com/office/drawing/2014/main" id="{FC957667-4214-470B-8D54-CEBA208FFF2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783" name="Shape 3">
          <a:extLst>
            <a:ext uri="{FF2B5EF4-FFF2-40B4-BE49-F238E27FC236}">
              <a16:creationId xmlns:a16="http://schemas.microsoft.com/office/drawing/2014/main" id="{3966315B-962F-4C1B-91E1-106C2C136B9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784" name="Shape 3">
          <a:extLst>
            <a:ext uri="{FF2B5EF4-FFF2-40B4-BE49-F238E27FC236}">
              <a16:creationId xmlns:a16="http://schemas.microsoft.com/office/drawing/2014/main" id="{F6DD1FE7-569C-462B-AF89-FEBE901ED18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785" name="Shape 3">
          <a:extLst>
            <a:ext uri="{FF2B5EF4-FFF2-40B4-BE49-F238E27FC236}">
              <a16:creationId xmlns:a16="http://schemas.microsoft.com/office/drawing/2014/main" id="{96086C42-0BF6-463A-B165-68CD508F869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786" name="Shape 3">
          <a:extLst>
            <a:ext uri="{FF2B5EF4-FFF2-40B4-BE49-F238E27FC236}">
              <a16:creationId xmlns:a16="http://schemas.microsoft.com/office/drawing/2014/main" id="{2E0381BF-2E2F-4FCC-A8E3-CC8529FB57F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787" name="Shape 3">
          <a:extLst>
            <a:ext uri="{FF2B5EF4-FFF2-40B4-BE49-F238E27FC236}">
              <a16:creationId xmlns:a16="http://schemas.microsoft.com/office/drawing/2014/main" id="{14A0A548-FF51-4B83-8651-A284D9403BA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788" name="Shape 3">
          <a:extLst>
            <a:ext uri="{FF2B5EF4-FFF2-40B4-BE49-F238E27FC236}">
              <a16:creationId xmlns:a16="http://schemas.microsoft.com/office/drawing/2014/main" id="{B677F4FD-1E9F-4C9A-A839-0F7854D8686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789" name="Shape 3">
          <a:extLst>
            <a:ext uri="{FF2B5EF4-FFF2-40B4-BE49-F238E27FC236}">
              <a16:creationId xmlns:a16="http://schemas.microsoft.com/office/drawing/2014/main" id="{7ED57E38-49E2-4181-8C4C-084B1E6F95A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790" name="Shape 3">
          <a:extLst>
            <a:ext uri="{FF2B5EF4-FFF2-40B4-BE49-F238E27FC236}">
              <a16:creationId xmlns:a16="http://schemas.microsoft.com/office/drawing/2014/main" id="{6802BFFF-7D24-44D0-B320-E92081D00E9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791" name="Shape 3">
          <a:extLst>
            <a:ext uri="{FF2B5EF4-FFF2-40B4-BE49-F238E27FC236}">
              <a16:creationId xmlns:a16="http://schemas.microsoft.com/office/drawing/2014/main" id="{3A9C16EB-FD95-4352-8AAD-8C853B750E7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792" name="Shape 3">
          <a:extLst>
            <a:ext uri="{FF2B5EF4-FFF2-40B4-BE49-F238E27FC236}">
              <a16:creationId xmlns:a16="http://schemas.microsoft.com/office/drawing/2014/main" id="{4D516176-D351-4235-ADFA-C86BAB4A2B9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793" name="Shape 3">
          <a:extLst>
            <a:ext uri="{FF2B5EF4-FFF2-40B4-BE49-F238E27FC236}">
              <a16:creationId xmlns:a16="http://schemas.microsoft.com/office/drawing/2014/main" id="{E1D7A3AE-4936-4D9E-AB16-0A52A04D38B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794" name="Shape 3">
          <a:extLst>
            <a:ext uri="{FF2B5EF4-FFF2-40B4-BE49-F238E27FC236}">
              <a16:creationId xmlns:a16="http://schemas.microsoft.com/office/drawing/2014/main" id="{A063192C-FCA2-45DA-A787-C5262BEFAED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795" name="Shape 3">
          <a:extLst>
            <a:ext uri="{FF2B5EF4-FFF2-40B4-BE49-F238E27FC236}">
              <a16:creationId xmlns:a16="http://schemas.microsoft.com/office/drawing/2014/main" id="{22E3EFE1-0EFD-4CCC-8EE5-26B70DDC2B0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796" name="Shape 3">
          <a:extLst>
            <a:ext uri="{FF2B5EF4-FFF2-40B4-BE49-F238E27FC236}">
              <a16:creationId xmlns:a16="http://schemas.microsoft.com/office/drawing/2014/main" id="{4474847C-73C4-4955-A19E-98C81F8EDF7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797" name="Shape 3">
          <a:extLst>
            <a:ext uri="{FF2B5EF4-FFF2-40B4-BE49-F238E27FC236}">
              <a16:creationId xmlns:a16="http://schemas.microsoft.com/office/drawing/2014/main" id="{75DE6CAD-458D-4F45-B020-4A55514338A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798" name="Shape 3">
          <a:extLst>
            <a:ext uri="{FF2B5EF4-FFF2-40B4-BE49-F238E27FC236}">
              <a16:creationId xmlns:a16="http://schemas.microsoft.com/office/drawing/2014/main" id="{4242F752-40C0-41EA-8BC3-6832F0CCC48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799" name="Shape 3">
          <a:extLst>
            <a:ext uri="{FF2B5EF4-FFF2-40B4-BE49-F238E27FC236}">
              <a16:creationId xmlns:a16="http://schemas.microsoft.com/office/drawing/2014/main" id="{A206ABEF-42D6-4FD9-9FDD-E0FAA158A70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800" name="Shape 3">
          <a:extLst>
            <a:ext uri="{FF2B5EF4-FFF2-40B4-BE49-F238E27FC236}">
              <a16:creationId xmlns:a16="http://schemas.microsoft.com/office/drawing/2014/main" id="{F047F67B-CD13-43FA-A6CB-131AC95D2D9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801" name="Shape 3">
          <a:extLst>
            <a:ext uri="{FF2B5EF4-FFF2-40B4-BE49-F238E27FC236}">
              <a16:creationId xmlns:a16="http://schemas.microsoft.com/office/drawing/2014/main" id="{4366C9C6-4BAD-4701-90B4-61973859C64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802" name="Shape 3">
          <a:extLst>
            <a:ext uri="{FF2B5EF4-FFF2-40B4-BE49-F238E27FC236}">
              <a16:creationId xmlns:a16="http://schemas.microsoft.com/office/drawing/2014/main" id="{78B45895-D4CA-46D7-A587-83C0AB10F97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803" name="Shape 3">
          <a:extLst>
            <a:ext uri="{FF2B5EF4-FFF2-40B4-BE49-F238E27FC236}">
              <a16:creationId xmlns:a16="http://schemas.microsoft.com/office/drawing/2014/main" id="{78343E74-6C66-4246-ADDA-38A8549F91A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804" name="Shape 3">
          <a:extLst>
            <a:ext uri="{FF2B5EF4-FFF2-40B4-BE49-F238E27FC236}">
              <a16:creationId xmlns:a16="http://schemas.microsoft.com/office/drawing/2014/main" id="{81DBAD2F-366F-4577-9E92-A362298AE50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805" name="Shape 3">
          <a:extLst>
            <a:ext uri="{FF2B5EF4-FFF2-40B4-BE49-F238E27FC236}">
              <a16:creationId xmlns:a16="http://schemas.microsoft.com/office/drawing/2014/main" id="{CFDA430E-9862-4982-A66A-9D1B3BE268E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806" name="Shape 3">
          <a:extLst>
            <a:ext uri="{FF2B5EF4-FFF2-40B4-BE49-F238E27FC236}">
              <a16:creationId xmlns:a16="http://schemas.microsoft.com/office/drawing/2014/main" id="{5171B36F-44D9-4FC9-80A8-D5B6778AEFF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807" name="Shape 3">
          <a:extLst>
            <a:ext uri="{FF2B5EF4-FFF2-40B4-BE49-F238E27FC236}">
              <a16:creationId xmlns:a16="http://schemas.microsoft.com/office/drawing/2014/main" id="{9A0A14E6-058F-4C3F-865D-1D169ACD026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808" name="Shape 3">
          <a:extLst>
            <a:ext uri="{FF2B5EF4-FFF2-40B4-BE49-F238E27FC236}">
              <a16:creationId xmlns:a16="http://schemas.microsoft.com/office/drawing/2014/main" id="{5CF09BF8-BF07-4483-A5C0-119C613B65E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809" name="Shape 3">
          <a:extLst>
            <a:ext uri="{FF2B5EF4-FFF2-40B4-BE49-F238E27FC236}">
              <a16:creationId xmlns:a16="http://schemas.microsoft.com/office/drawing/2014/main" id="{5BF95EFC-7279-4588-96F1-5C148BED043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810" name="Shape 3">
          <a:extLst>
            <a:ext uri="{FF2B5EF4-FFF2-40B4-BE49-F238E27FC236}">
              <a16:creationId xmlns:a16="http://schemas.microsoft.com/office/drawing/2014/main" id="{342613CA-9753-4D48-86BA-B736FA2C389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811" name="Shape 3">
          <a:extLst>
            <a:ext uri="{FF2B5EF4-FFF2-40B4-BE49-F238E27FC236}">
              <a16:creationId xmlns:a16="http://schemas.microsoft.com/office/drawing/2014/main" id="{E0759FB6-F65E-4D96-BACE-D5B6F1A674C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812" name="Shape 3">
          <a:extLst>
            <a:ext uri="{FF2B5EF4-FFF2-40B4-BE49-F238E27FC236}">
              <a16:creationId xmlns:a16="http://schemas.microsoft.com/office/drawing/2014/main" id="{C47F2231-9F87-48CD-B25E-81A6EEC153C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813" name="Shape 3">
          <a:extLst>
            <a:ext uri="{FF2B5EF4-FFF2-40B4-BE49-F238E27FC236}">
              <a16:creationId xmlns:a16="http://schemas.microsoft.com/office/drawing/2014/main" id="{6CAC2C64-521D-4FA0-B9B8-2EEC64931D5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22</xdr:col>
      <xdr:colOff>-9525</xdr:colOff>
      <xdr:row>99</xdr:row>
      <xdr:rowOff>0</xdr:rowOff>
    </xdr:from>
    <xdr:ext cx="47625" cy="285750"/>
    <xdr:sp macro="" textlink="">
      <xdr:nvSpPr>
        <xdr:cNvPr id="3814" name="Shape 3">
          <a:extLst>
            <a:ext uri="{FF2B5EF4-FFF2-40B4-BE49-F238E27FC236}">
              <a16:creationId xmlns:a16="http://schemas.microsoft.com/office/drawing/2014/main" id="{9B1EB94B-CF8C-4F56-815D-BED19E0C51D4}"/>
            </a:ext>
          </a:extLst>
        </xdr:cNvPr>
        <xdr:cNvSpPr txBox="1"/>
      </xdr:nvSpPr>
      <xdr:spPr>
        <a:xfrm>
          <a:off x="1078039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22</xdr:col>
      <xdr:colOff>-9525</xdr:colOff>
      <xdr:row>99</xdr:row>
      <xdr:rowOff>0</xdr:rowOff>
    </xdr:from>
    <xdr:ext cx="47625" cy="285750"/>
    <xdr:sp macro="" textlink="">
      <xdr:nvSpPr>
        <xdr:cNvPr id="3815" name="Shape 3">
          <a:extLst>
            <a:ext uri="{FF2B5EF4-FFF2-40B4-BE49-F238E27FC236}">
              <a16:creationId xmlns:a16="http://schemas.microsoft.com/office/drawing/2014/main" id="{3308C577-6358-4455-9C0D-8444D6F17D01}"/>
            </a:ext>
          </a:extLst>
        </xdr:cNvPr>
        <xdr:cNvSpPr txBox="1"/>
      </xdr:nvSpPr>
      <xdr:spPr>
        <a:xfrm>
          <a:off x="1078039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816" name="Shape 3">
          <a:extLst>
            <a:ext uri="{FF2B5EF4-FFF2-40B4-BE49-F238E27FC236}">
              <a16:creationId xmlns:a16="http://schemas.microsoft.com/office/drawing/2014/main" id="{9554B682-AE6F-4E8D-A823-F8BAEDA5E47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817" name="Shape 3">
          <a:extLst>
            <a:ext uri="{FF2B5EF4-FFF2-40B4-BE49-F238E27FC236}">
              <a16:creationId xmlns:a16="http://schemas.microsoft.com/office/drawing/2014/main" id="{ED26E91A-7C0E-48B5-BC37-F5AB90DEB57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818" name="Shape 3">
          <a:extLst>
            <a:ext uri="{FF2B5EF4-FFF2-40B4-BE49-F238E27FC236}">
              <a16:creationId xmlns:a16="http://schemas.microsoft.com/office/drawing/2014/main" id="{16EDFB8F-0C26-42E2-B7AF-A53866AF21A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819" name="Shape 3">
          <a:extLst>
            <a:ext uri="{FF2B5EF4-FFF2-40B4-BE49-F238E27FC236}">
              <a16:creationId xmlns:a16="http://schemas.microsoft.com/office/drawing/2014/main" id="{3B80D251-1650-4DC9-86AC-3924CAD4A28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820" name="Shape 3">
          <a:extLst>
            <a:ext uri="{FF2B5EF4-FFF2-40B4-BE49-F238E27FC236}">
              <a16:creationId xmlns:a16="http://schemas.microsoft.com/office/drawing/2014/main" id="{2916CE5B-2795-4BC7-B6B3-E4CEFC2B565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821" name="Shape 3">
          <a:extLst>
            <a:ext uri="{FF2B5EF4-FFF2-40B4-BE49-F238E27FC236}">
              <a16:creationId xmlns:a16="http://schemas.microsoft.com/office/drawing/2014/main" id="{7B9EF100-C8E2-41D9-BC42-975B708C8A6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822" name="Shape 3">
          <a:extLst>
            <a:ext uri="{FF2B5EF4-FFF2-40B4-BE49-F238E27FC236}">
              <a16:creationId xmlns:a16="http://schemas.microsoft.com/office/drawing/2014/main" id="{EB149361-6F3C-43C7-8C96-4D00885C47F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823" name="Shape 3">
          <a:extLst>
            <a:ext uri="{FF2B5EF4-FFF2-40B4-BE49-F238E27FC236}">
              <a16:creationId xmlns:a16="http://schemas.microsoft.com/office/drawing/2014/main" id="{EFDA13F4-00F6-4D8F-B74E-7F3F6FB1AE5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824" name="Shape 3">
          <a:extLst>
            <a:ext uri="{FF2B5EF4-FFF2-40B4-BE49-F238E27FC236}">
              <a16:creationId xmlns:a16="http://schemas.microsoft.com/office/drawing/2014/main" id="{DDF63B02-49E3-4FF7-AC2C-61F36EB7F78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825" name="Shape 3">
          <a:extLst>
            <a:ext uri="{FF2B5EF4-FFF2-40B4-BE49-F238E27FC236}">
              <a16:creationId xmlns:a16="http://schemas.microsoft.com/office/drawing/2014/main" id="{8C2634D1-1CBD-4ACD-A0AB-9B49338D14D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826" name="Shape 3">
          <a:extLst>
            <a:ext uri="{FF2B5EF4-FFF2-40B4-BE49-F238E27FC236}">
              <a16:creationId xmlns:a16="http://schemas.microsoft.com/office/drawing/2014/main" id="{1715B409-42B3-4F34-BD59-1F21707A395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827" name="Shape 3">
          <a:extLst>
            <a:ext uri="{FF2B5EF4-FFF2-40B4-BE49-F238E27FC236}">
              <a16:creationId xmlns:a16="http://schemas.microsoft.com/office/drawing/2014/main" id="{C86448FC-BD58-4705-91BA-D4EDD328D31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828" name="Shape 3">
          <a:extLst>
            <a:ext uri="{FF2B5EF4-FFF2-40B4-BE49-F238E27FC236}">
              <a16:creationId xmlns:a16="http://schemas.microsoft.com/office/drawing/2014/main" id="{38F23C7D-7C39-45CA-AF47-1BF84B67048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829" name="Shape 3">
          <a:extLst>
            <a:ext uri="{FF2B5EF4-FFF2-40B4-BE49-F238E27FC236}">
              <a16:creationId xmlns:a16="http://schemas.microsoft.com/office/drawing/2014/main" id="{AE89917D-7696-4FED-A42E-60D3CFA9DD6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830" name="Shape 3">
          <a:extLst>
            <a:ext uri="{FF2B5EF4-FFF2-40B4-BE49-F238E27FC236}">
              <a16:creationId xmlns:a16="http://schemas.microsoft.com/office/drawing/2014/main" id="{9E32F8D6-D674-4BC9-8613-0916A5E161C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831" name="Shape 3">
          <a:extLst>
            <a:ext uri="{FF2B5EF4-FFF2-40B4-BE49-F238E27FC236}">
              <a16:creationId xmlns:a16="http://schemas.microsoft.com/office/drawing/2014/main" id="{A933129F-0B55-4A98-B27F-C6B5476E922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832" name="Shape 3">
          <a:extLst>
            <a:ext uri="{FF2B5EF4-FFF2-40B4-BE49-F238E27FC236}">
              <a16:creationId xmlns:a16="http://schemas.microsoft.com/office/drawing/2014/main" id="{A9CC58ED-E516-4F68-914F-35AE47CE676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833" name="Shape 3">
          <a:extLst>
            <a:ext uri="{FF2B5EF4-FFF2-40B4-BE49-F238E27FC236}">
              <a16:creationId xmlns:a16="http://schemas.microsoft.com/office/drawing/2014/main" id="{C23D4A36-8AAB-4C84-AEDA-C5DE837082E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834" name="Shape 3">
          <a:extLst>
            <a:ext uri="{FF2B5EF4-FFF2-40B4-BE49-F238E27FC236}">
              <a16:creationId xmlns:a16="http://schemas.microsoft.com/office/drawing/2014/main" id="{387C708F-F708-44D4-873A-FBB59E634AB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835" name="Shape 3">
          <a:extLst>
            <a:ext uri="{FF2B5EF4-FFF2-40B4-BE49-F238E27FC236}">
              <a16:creationId xmlns:a16="http://schemas.microsoft.com/office/drawing/2014/main" id="{DB45648F-13BB-44DC-B690-2D7491151FB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836" name="Shape 3">
          <a:extLst>
            <a:ext uri="{FF2B5EF4-FFF2-40B4-BE49-F238E27FC236}">
              <a16:creationId xmlns:a16="http://schemas.microsoft.com/office/drawing/2014/main" id="{D6DF72F5-F9E0-4094-AA83-7A7B1C44A40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837" name="Shape 3">
          <a:extLst>
            <a:ext uri="{FF2B5EF4-FFF2-40B4-BE49-F238E27FC236}">
              <a16:creationId xmlns:a16="http://schemas.microsoft.com/office/drawing/2014/main" id="{91138045-1529-4BEA-873D-411F7D8D3A9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838" name="Shape 3">
          <a:extLst>
            <a:ext uri="{FF2B5EF4-FFF2-40B4-BE49-F238E27FC236}">
              <a16:creationId xmlns:a16="http://schemas.microsoft.com/office/drawing/2014/main" id="{4C998D4A-2FA2-4A56-A92F-9F9360AB250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839" name="Shape 3">
          <a:extLst>
            <a:ext uri="{FF2B5EF4-FFF2-40B4-BE49-F238E27FC236}">
              <a16:creationId xmlns:a16="http://schemas.microsoft.com/office/drawing/2014/main" id="{FE32A0A5-B070-4FC3-AE07-34037AC867C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840" name="Shape 3">
          <a:extLst>
            <a:ext uri="{FF2B5EF4-FFF2-40B4-BE49-F238E27FC236}">
              <a16:creationId xmlns:a16="http://schemas.microsoft.com/office/drawing/2014/main" id="{B69FE8E1-7BCC-4F3D-B0A4-BB44056A523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841" name="Shape 3">
          <a:extLst>
            <a:ext uri="{FF2B5EF4-FFF2-40B4-BE49-F238E27FC236}">
              <a16:creationId xmlns:a16="http://schemas.microsoft.com/office/drawing/2014/main" id="{9DEF2AAD-1F32-4EBE-9438-E468AB8C4E3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842" name="Shape 3">
          <a:extLst>
            <a:ext uri="{FF2B5EF4-FFF2-40B4-BE49-F238E27FC236}">
              <a16:creationId xmlns:a16="http://schemas.microsoft.com/office/drawing/2014/main" id="{4D004834-AA66-46D3-B623-EE6CD8CD290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843" name="Shape 3">
          <a:extLst>
            <a:ext uri="{FF2B5EF4-FFF2-40B4-BE49-F238E27FC236}">
              <a16:creationId xmlns:a16="http://schemas.microsoft.com/office/drawing/2014/main" id="{27CFE04C-F30D-4DE2-89E1-FB19643BFA0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844" name="Shape 3">
          <a:extLst>
            <a:ext uri="{FF2B5EF4-FFF2-40B4-BE49-F238E27FC236}">
              <a16:creationId xmlns:a16="http://schemas.microsoft.com/office/drawing/2014/main" id="{2E2133BD-C748-416B-8634-07A05E5E117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845" name="Shape 3">
          <a:extLst>
            <a:ext uri="{FF2B5EF4-FFF2-40B4-BE49-F238E27FC236}">
              <a16:creationId xmlns:a16="http://schemas.microsoft.com/office/drawing/2014/main" id="{AE0556B4-6F6B-4077-8DE7-397AF558BD9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846" name="Shape 3">
          <a:extLst>
            <a:ext uri="{FF2B5EF4-FFF2-40B4-BE49-F238E27FC236}">
              <a16:creationId xmlns:a16="http://schemas.microsoft.com/office/drawing/2014/main" id="{486F6CBB-3B4B-48A6-9A99-A693923B3CB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847" name="Shape 3">
          <a:extLst>
            <a:ext uri="{FF2B5EF4-FFF2-40B4-BE49-F238E27FC236}">
              <a16:creationId xmlns:a16="http://schemas.microsoft.com/office/drawing/2014/main" id="{0BD98C3A-F1D6-48ED-A2F6-CE1992E7396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848" name="Shape 3">
          <a:extLst>
            <a:ext uri="{FF2B5EF4-FFF2-40B4-BE49-F238E27FC236}">
              <a16:creationId xmlns:a16="http://schemas.microsoft.com/office/drawing/2014/main" id="{C91E7ABE-CDD8-4864-B6BE-DB98293B856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849" name="Shape 3">
          <a:extLst>
            <a:ext uri="{FF2B5EF4-FFF2-40B4-BE49-F238E27FC236}">
              <a16:creationId xmlns:a16="http://schemas.microsoft.com/office/drawing/2014/main" id="{FFD316A4-FDBA-434D-91BF-24E700A4391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850" name="Shape 3">
          <a:extLst>
            <a:ext uri="{FF2B5EF4-FFF2-40B4-BE49-F238E27FC236}">
              <a16:creationId xmlns:a16="http://schemas.microsoft.com/office/drawing/2014/main" id="{E50EA7A8-F221-4446-A219-C297061E8E7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851" name="Shape 3">
          <a:extLst>
            <a:ext uri="{FF2B5EF4-FFF2-40B4-BE49-F238E27FC236}">
              <a16:creationId xmlns:a16="http://schemas.microsoft.com/office/drawing/2014/main" id="{12B3A860-DB30-47D0-91F4-28642C0086F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852" name="Shape 3">
          <a:extLst>
            <a:ext uri="{FF2B5EF4-FFF2-40B4-BE49-F238E27FC236}">
              <a16:creationId xmlns:a16="http://schemas.microsoft.com/office/drawing/2014/main" id="{6D52D46A-006A-45C8-81E8-AFBDB10C680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853" name="Shape 3">
          <a:extLst>
            <a:ext uri="{FF2B5EF4-FFF2-40B4-BE49-F238E27FC236}">
              <a16:creationId xmlns:a16="http://schemas.microsoft.com/office/drawing/2014/main" id="{D2FB3745-187F-4407-A165-80E2DCEED51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854" name="Shape 3">
          <a:extLst>
            <a:ext uri="{FF2B5EF4-FFF2-40B4-BE49-F238E27FC236}">
              <a16:creationId xmlns:a16="http://schemas.microsoft.com/office/drawing/2014/main" id="{1AAA5CE3-D2F6-4C26-BE2B-24C3CB78133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855" name="Shape 3">
          <a:extLst>
            <a:ext uri="{FF2B5EF4-FFF2-40B4-BE49-F238E27FC236}">
              <a16:creationId xmlns:a16="http://schemas.microsoft.com/office/drawing/2014/main" id="{B28338DE-25E6-4CC6-9B99-388CAFB94A1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856" name="Shape 3">
          <a:extLst>
            <a:ext uri="{FF2B5EF4-FFF2-40B4-BE49-F238E27FC236}">
              <a16:creationId xmlns:a16="http://schemas.microsoft.com/office/drawing/2014/main" id="{580D1759-0FB6-4A5B-BEE9-9E05604A3D3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857" name="Shape 3">
          <a:extLst>
            <a:ext uri="{FF2B5EF4-FFF2-40B4-BE49-F238E27FC236}">
              <a16:creationId xmlns:a16="http://schemas.microsoft.com/office/drawing/2014/main" id="{7ABD5FFB-4B26-40D5-9ECE-6C536EA9DD2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858" name="Shape 3">
          <a:extLst>
            <a:ext uri="{FF2B5EF4-FFF2-40B4-BE49-F238E27FC236}">
              <a16:creationId xmlns:a16="http://schemas.microsoft.com/office/drawing/2014/main" id="{520144F6-DBD8-42A0-BC8E-65B0142C703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859" name="Shape 3">
          <a:extLst>
            <a:ext uri="{FF2B5EF4-FFF2-40B4-BE49-F238E27FC236}">
              <a16:creationId xmlns:a16="http://schemas.microsoft.com/office/drawing/2014/main" id="{634A6703-85E4-4877-AD8D-C35477480D0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860" name="Shape 3">
          <a:extLst>
            <a:ext uri="{FF2B5EF4-FFF2-40B4-BE49-F238E27FC236}">
              <a16:creationId xmlns:a16="http://schemas.microsoft.com/office/drawing/2014/main" id="{67514765-B33F-46C8-8C43-FB3BCC24A8F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861" name="Shape 3">
          <a:extLst>
            <a:ext uri="{FF2B5EF4-FFF2-40B4-BE49-F238E27FC236}">
              <a16:creationId xmlns:a16="http://schemas.microsoft.com/office/drawing/2014/main" id="{FF980283-9697-4843-89A3-A7E51A45C31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862" name="Shape 3">
          <a:extLst>
            <a:ext uri="{FF2B5EF4-FFF2-40B4-BE49-F238E27FC236}">
              <a16:creationId xmlns:a16="http://schemas.microsoft.com/office/drawing/2014/main" id="{4FF69435-2C33-4195-B663-B12242418DA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863" name="Shape 3">
          <a:extLst>
            <a:ext uri="{FF2B5EF4-FFF2-40B4-BE49-F238E27FC236}">
              <a16:creationId xmlns:a16="http://schemas.microsoft.com/office/drawing/2014/main" id="{F10F20C8-14AB-49E4-83C4-2057820324B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864" name="Shape 3">
          <a:extLst>
            <a:ext uri="{FF2B5EF4-FFF2-40B4-BE49-F238E27FC236}">
              <a16:creationId xmlns:a16="http://schemas.microsoft.com/office/drawing/2014/main" id="{D304A838-10CE-4AE3-9BCE-4CFD055731B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865" name="Shape 3">
          <a:extLst>
            <a:ext uri="{FF2B5EF4-FFF2-40B4-BE49-F238E27FC236}">
              <a16:creationId xmlns:a16="http://schemas.microsoft.com/office/drawing/2014/main" id="{96FA0BC6-8247-484D-86BD-FD99EF2D41F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866" name="Shape 3">
          <a:extLst>
            <a:ext uri="{FF2B5EF4-FFF2-40B4-BE49-F238E27FC236}">
              <a16:creationId xmlns:a16="http://schemas.microsoft.com/office/drawing/2014/main" id="{1F07F90E-E8D1-4DA9-8CE0-6002D152EA3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867" name="Shape 3">
          <a:extLst>
            <a:ext uri="{FF2B5EF4-FFF2-40B4-BE49-F238E27FC236}">
              <a16:creationId xmlns:a16="http://schemas.microsoft.com/office/drawing/2014/main" id="{E60C48E0-4168-4963-A170-43B615BA3CF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868" name="Shape 3">
          <a:extLst>
            <a:ext uri="{FF2B5EF4-FFF2-40B4-BE49-F238E27FC236}">
              <a16:creationId xmlns:a16="http://schemas.microsoft.com/office/drawing/2014/main" id="{40ED2957-B8A0-4E20-86BF-F54D0F65EB1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869" name="Shape 3">
          <a:extLst>
            <a:ext uri="{FF2B5EF4-FFF2-40B4-BE49-F238E27FC236}">
              <a16:creationId xmlns:a16="http://schemas.microsoft.com/office/drawing/2014/main" id="{C4314D26-4AC1-413F-94D0-C5B5E063583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870" name="Shape 3">
          <a:extLst>
            <a:ext uri="{FF2B5EF4-FFF2-40B4-BE49-F238E27FC236}">
              <a16:creationId xmlns:a16="http://schemas.microsoft.com/office/drawing/2014/main" id="{C6BF99D2-96E2-4850-9607-A04C9F35E8C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871" name="Shape 3">
          <a:extLst>
            <a:ext uri="{FF2B5EF4-FFF2-40B4-BE49-F238E27FC236}">
              <a16:creationId xmlns:a16="http://schemas.microsoft.com/office/drawing/2014/main" id="{56D0D308-5F6C-4AF1-A5AB-E7095ADF2DC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872" name="Shape 3">
          <a:extLst>
            <a:ext uri="{FF2B5EF4-FFF2-40B4-BE49-F238E27FC236}">
              <a16:creationId xmlns:a16="http://schemas.microsoft.com/office/drawing/2014/main" id="{BA91D88E-3CA8-455B-A0B5-C94C0007EF9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873" name="Shape 3">
          <a:extLst>
            <a:ext uri="{FF2B5EF4-FFF2-40B4-BE49-F238E27FC236}">
              <a16:creationId xmlns:a16="http://schemas.microsoft.com/office/drawing/2014/main" id="{B5206324-2884-4BF2-8AC3-6E7CA8DCD1D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874" name="Shape 3">
          <a:extLst>
            <a:ext uri="{FF2B5EF4-FFF2-40B4-BE49-F238E27FC236}">
              <a16:creationId xmlns:a16="http://schemas.microsoft.com/office/drawing/2014/main" id="{30DA236E-9A36-4E3A-A408-5A615D06B25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875" name="Shape 3">
          <a:extLst>
            <a:ext uri="{FF2B5EF4-FFF2-40B4-BE49-F238E27FC236}">
              <a16:creationId xmlns:a16="http://schemas.microsoft.com/office/drawing/2014/main" id="{F3466849-08CA-44C2-B2FA-8C1FE78297F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876" name="Shape 3">
          <a:extLst>
            <a:ext uri="{FF2B5EF4-FFF2-40B4-BE49-F238E27FC236}">
              <a16:creationId xmlns:a16="http://schemas.microsoft.com/office/drawing/2014/main" id="{E03F5CE8-E9EB-453B-A1F4-C6E8D0372EB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877" name="Shape 3">
          <a:extLst>
            <a:ext uri="{FF2B5EF4-FFF2-40B4-BE49-F238E27FC236}">
              <a16:creationId xmlns:a16="http://schemas.microsoft.com/office/drawing/2014/main" id="{DF0EA2CF-2385-4B24-86F2-C4D72BC6CA7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878" name="Shape 3">
          <a:extLst>
            <a:ext uri="{FF2B5EF4-FFF2-40B4-BE49-F238E27FC236}">
              <a16:creationId xmlns:a16="http://schemas.microsoft.com/office/drawing/2014/main" id="{64513FE3-6BDC-4D3A-9D94-FB153DF014A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879" name="Shape 3">
          <a:extLst>
            <a:ext uri="{FF2B5EF4-FFF2-40B4-BE49-F238E27FC236}">
              <a16:creationId xmlns:a16="http://schemas.microsoft.com/office/drawing/2014/main" id="{49026672-F030-477B-BB84-5AA46292D5D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880" name="Shape 3">
          <a:extLst>
            <a:ext uri="{FF2B5EF4-FFF2-40B4-BE49-F238E27FC236}">
              <a16:creationId xmlns:a16="http://schemas.microsoft.com/office/drawing/2014/main" id="{9634E6D3-4108-427A-BFEB-5DC50A014D0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881" name="Shape 3">
          <a:extLst>
            <a:ext uri="{FF2B5EF4-FFF2-40B4-BE49-F238E27FC236}">
              <a16:creationId xmlns:a16="http://schemas.microsoft.com/office/drawing/2014/main" id="{6854D447-4A28-4807-ABD2-53D25C00E0A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882" name="Shape 3">
          <a:extLst>
            <a:ext uri="{FF2B5EF4-FFF2-40B4-BE49-F238E27FC236}">
              <a16:creationId xmlns:a16="http://schemas.microsoft.com/office/drawing/2014/main" id="{A44DA502-1AE4-4991-88CC-02170294E7E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883" name="Shape 3">
          <a:extLst>
            <a:ext uri="{FF2B5EF4-FFF2-40B4-BE49-F238E27FC236}">
              <a16:creationId xmlns:a16="http://schemas.microsoft.com/office/drawing/2014/main" id="{3E512B21-0601-4725-BA8A-2B6C1780DB9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884" name="Shape 3">
          <a:extLst>
            <a:ext uri="{FF2B5EF4-FFF2-40B4-BE49-F238E27FC236}">
              <a16:creationId xmlns:a16="http://schemas.microsoft.com/office/drawing/2014/main" id="{72F4BE07-FB76-4DF8-A0AB-F59F5B2274B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885" name="Shape 3">
          <a:extLst>
            <a:ext uri="{FF2B5EF4-FFF2-40B4-BE49-F238E27FC236}">
              <a16:creationId xmlns:a16="http://schemas.microsoft.com/office/drawing/2014/main" id="{AB18EE1C-B53E-4090-9FAB-96947F9FE16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886" name="Shape 3">
          <a:extLst>
            <a:ext uri="{FF2B5EF4-FFF2-40B4-BE49-F238E27FC236}">
              <a16:creationId xmlns:a16="http://schemas.microsoft.com/office/drawing/2014/main" id="{357688F4-6AA3-4EED-A40E-3C578059708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887" name="Shape 3">
          <a:extLst>
            <a:ext uri="{FF2B5EF4-FFF2-40B4-BE49-F238E27FC236}">
              <a16:creationId xmlns:a16="http://schemas.microsoft.com/office/drawing/2014/main" id="{3833104B-F534-48CC-83B6-F0EC85EED5E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888" name="Shape 3">
          <a:extLst>
            <a:ext uri="{FF2B5EF4-FFF2-40B4-BE49-F238E27FC236}">
              <a16:creationId xmlns:a16="http://schemas.microsoft.com/office/drawing/2014/main" id="{CCFCBAB6-98B6-4713-B2D4-80DD01E9A23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889" name="Shape 3">
          <a:extLst>
            <a:ext uri="{FF2B5EF4-FFF2-40B4-BE49-F238E27FC236}">
              <a16:creationId xmlns:a16="http://schemas.microsoft.com/office/drawing/2014/main" id="{3F62BAB4-B2E0-4E8C-8F3B-3C0D67904CF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890" name="Shape 3">
          <a:extLst>
            <a:ext uri="{FF2B5EF4-FFF2-40B4-BE49-F238E27FC236}">
              <a16:creationId xmlns:a16="http://schemas.microsoft.com/office/drawing/2014/main" id="{CF60D0ED-B731-4F31-848E-012BBC49AF8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891" name="Shape 3">
          <a:extLst>
            <a:ext uri="{FF2B5EF4-FFF2-40B4-BE49-F238E27FC236}">
              <a16:creationId xmlns:a16="http://schemas.microsoft.com/office/drawing/2014/main" id="{966A1A14-DD41-4C49-AE04-AF0CEE7A5C8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892" name="Shape 3">
          <a:extLst>
            <a:ext uri="{FF2B5EF4-FFF2-40B4-BE49-F238E27FC236}">
              <a16:creationId xmlns:a16="http://schemas.microsoft.com/office/drawing/2014/main" id="{CDA8168E-9FBF-44EC-A1B9-C03AB70B87D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893" name="Shape 3">
          <a:extLst>
            <a:ext uri="{FF2B5EF4-FFF2-40B4-BE49-F238E27FC236}">
              <a16:creationId xmlns:a16="http://schemas.microsoft.com/office/drawing/2014/main" id="{9D65202B-1127-463C-9357-7F98356D921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894" name="Shape 3">
          <a:extLst>
            <a:ext uri="{FF2B5EF4-FFF2-40B4-BE49-F238E27FC236}">
              <a16:creationId xmlns:a16="http://schemas.microsoft.com/office/drawing/2014/main" id="{C23E04EE-87BC-4A75-B6AD-10D1356E1D8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895" name="Shape 3">
          <a:extLst>
            <a:ext uri="{FF2B5EF4-FFF2-40B4-BE49-F238E27FC236}">
              <a16:creationId xmlns:a16="http://schemas.microsoft.com/office/drawing/2014/main" id="{087CECB3-58D0-41B4-AF10-3A401EFBF80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896" name="Shape 3">
          <a:extLst>
            <a:ext uri="{FF2B5EF4-FFF2-40B4-BE49-F238E27FC236}">
              <a16:creationId xmlns:a16="http://schemas.microsoft.com/office/drawing/2014/main" id="{8F60023B-C44C-4F9A-9BD8-E0FBA057F42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897" name="Shape 3">
          <a:extLst>
            <a:ext uri="{FF2B5EF4-FFF2-40B4-BE49-F238E27FC236}">
              <a16:creationId xmlns:a16="http://schemas.microsoft.com/office/drawing/2014/main" id="{40D761F0-8FCC-4ADB-A156-5C9046D99EE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898" name="Shape 3">
          <a:extLst>
            <a:ext uri="{FF2B5EF4-FFF2-40B4-BE49-F238E27FC236}">
              <a16:creationId xmlns:a16="http://schemas.microsoft.com/office/drawing/2014/main" id="{522C47C7-2E66-42B4-9F34-45B41C698AD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899" name="Shape 3">
          <a:extLst>
            <a:ext uri="{FF2B5EF4-FFF2-40B4-BE49-F238E27FC236}">
              <a16:creationId xmlns:a16="http://schemas.microsoft.com/office/drawing/2014/main" id="{C086974E-BD27-4788-A4F0-022196F958F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900" name="Shape 3">
          <a:extLst>
            <a:ext uri="{FF2B5EF4-FFF2-40B4-BE49-F238E27FC236}">
              <a16:creationId xmlns:a16="http://schemas.microsoft.com/office/drawing/2014/main" id="{81C3FDD4-0610-4743-9819-C2C7A609242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901" name="Shape 3">
          <a:extLst>
            <a:ext uri="{FF2B5EF4-FFF2-40B4-BE49-F238E27FC236}">
              <a16:creationId xmlns:a16="http://schemas.microsoft.com/office/drawing/2014/main" id="{21C85027-0660-4B46-8947-D5F6837E42B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22</xdr:col>
      <xdr:colOff>-9525</xdr:colOff>
      <xdr:row>99</xdr:row>
      <xdr:rowOff>0</xdr:rowOff>
    </xdr:from>
    <xdr:ext cx="47625" cy="285750"/>
    <xdr:sp macro="" textlink="">
      <xdr:nvSpPr>
        <xdr:cNvPr id="3902" name="Shape 3">
          <a:extLst>
            <a:ext uri="{FF2B5EF4-FFF2-40B4-BE49-F238E27FC236}">
              <a16:creationId xmlns:a16="http://schemas.microsoft.com/office/drawing/2014/main" id="{EDA80CB1-3E70-4830-BF1F-7C8546FD9C61}"/>
            </a:ext>
          </a:extLst>
        </xdr:cNvPr>
        <xdr:cNvSpPr txBox="1"/>
      </xdr:nvSpPr>
      <xdr:spPr>
        <a:xfrm>
          <a:off x="1078039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22</xdr:col>
      <xdr:colOff>-9525</xdr:colOff>
      <xdr:row>99</xdr:row>
      <xdr:rowOff>0</xdr:rowOff>
    </xdr:from>
    <xdr:ext cx="47625" cy="285750"/>
    <xdr:sp macro="" textlink="">
      <xdr:nvSpPr>
        <xdr:cNvPr id="3903" name="Shape 3">
          <a:extLst>
            <a:ext uri="{FF2B5EF4-FFF2-40B4-BE49-F238E27FC236}">
              <a16:creationId xmlns:a16="http://schemas.microsoft.com/office/drawing/2014/main" id="{DF266B09-348F-4936-A4A4-99728E42B854}"/>
            </a:ext>
          </a:extLst>
        </xdr:cNvPr>
        <xdr:cNvSpPr txBox="1"/>
      </xdr:nvSpPr>
      <xdr:spPr>
        <a:xfrm>
          <a:off x="1078039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904" name="Shape 3">
          <a:extLst>
            <a:ext uri="{FF2B5EF4-FFF2-40B4-BE49-F238E27FC236}">
              <a16:creationId xmlns:a16="http://schemas.microsoft.com/office/drawing/2014/main" id="{8B637881-DE96-47E6-8C44-CA9B942447B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905" name="Shape 3">
          <a:extLst>
            <a:ext uri="{FF2B5EF4-FFF2-40B4-BE49-F238E27FC236}">
              <a16:creationId xmlns:a16="http://schemas.microsoft.com/office/drawing/2014/main" id="{D71D04C9-A56F-4C34-A2A0-2D69CD4E9FC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906" name="Shape 3">
          <a:extLst>
            <a:ext uri="{FF2B5EF4-FFF2-40B4-BE49-F238E27FC236}">
              <a16:creationId xmlns:a16="http://schemas.microsoft.com/office/drawing/2014/main" id="{8A64A77D-EE96-4348-AFA6-64DB90B2DE2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907" name="Shape 3">
          <a:extLst>
            <a:ext uri="{FF2B5EF4-FFF2-40B4-BE49-F238E27FC236}">
              <a16:creationId xmlns:a16="http://schemas.microsoft.com/office/drawing/2014/main" id="{BB3F7B22-7240-468D-9CFC-1FC2D5AFD8D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908" name="Shape 3">
          <a:extLst>
            <a:ext uri="{FF2B5EF4-FFF2-40B4-BE49-F238E27FC236}">
              <a16:creationId xmlns:a16="http://schemas.microsoft.com/office/drawing/2014/main" id="{22A8582A-23F3-402C-BD01-8C76661002F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909" name="Shape 3">
          <a:extLst>
            <a:ext uri="{FF2B5EF4-FFF2-40B4-BE49-F238E27FC236}">
              <a16:creationId xmlns:a16="http://schemas.microsoft.com/office/drawing/2014/main" id="{D5ED6F52-F702-4EB7-BD9B-F807F19043A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910" name="Shape 3">
          <a:extLst>
            <a:ext uri="{FF2B5EF4-FFF2-40B4-BE49-F238E27FC236}">
              <a16:creationId xmlns:a16="http://schemas.microsoft.com/office/drawing/2014/main" id="{59A3F9E2-BAAF-458F-B047-FC7A3281563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911" name="Shape 3">
          <a:extLst>
            <a:ext uri="{FF2B5EF4-FFF2-40B4-BE49-F238E27FC236}">
              <a16:creationId xmlns:a16="http://schemas.microsoft.com/office/drawing/2014/main" id="{3EAFCFEB-AE41-4422-B3EE-86136B925A2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912" name="Shape 3">
          <a:extLst>
            <a:ext uri="{FF2B5EF4-FFF2-40B4-BE49-F238E27FC236}">
              <a16:creationId xmlns:a16="http://schemas.microsoft.com/office/drawing/2014/main" id="{C13ECBE8-DD77-47F1-8430-7A9E2C90A1E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913" name="Shape 3">
          <a:extLst>
            <a:ext uri="{FF2B5EF4-FFF2-40B4-BE49-F238E27FC236}">
              <a16:creationId xmlns:a16="http://schemas.microsoft.com/office/drawing/2014/main" id="{27665FC0-38A7-48F6-8EE0-A1E0E0FE151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914" name="Shape 3">
          <a:extLst>
            <a:ext uri="{FF2B5EF4-FFF2-40B4-BE49-F238E27FC236}">
              <a16:creationId xmlns:a16="http://schemas.microsoft.com/office/drawing/2014/main" id="{8AA9D0C9-4FA5-4EB1-9369-757CDAFF162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915" name="Shape 3">
          <a:extLst>
            <a:ext uri="{FF2B5EF4-FFF2-40B4-BE49-F238E27FC236}">
              <a16:creationId xmlns:a16="http://schemas.microsoft.com/office/drawing/2014/main" id="{E6A2E685-9CA5-43CB-A9C2-8EB2116CFD3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916" name="Shape 3">
          <a:extLst>
            <a:ext uri="{FF2B5EF4-FFF2-40B4-BE49-F238E27FC236}">
              <a16:creationId xmlns:a16="http://schemas.microsoft.com/office/drawing/2014/main" id="{03B1E1C2-1599-4BD5-9E24-BDE56F51480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917" name="Shape 3">
          <a:extLst>
            <a:ext uri="{FF2B5EF4-FFF2-40B4-BE49-F238E27FC236}">
              <a16:creationId xmlns:a16="http://schemas.microsoft.com/office/drawing/2014/main" id="{6390DE21-9B10-4B0E-8B6A-FE18EAEE69B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918" name="Shape 3">
          <a:extLst>
            <a:ext uri="{FF2B5EF4-FFF2-40B4-BE49-F238E27FC236}">
              <a16:creationId xmlns:a16="http://schemas.microsoft.com/office/drawing/2014/main" id="{BFE23954-59C8-4F89-A34C-9B22E6B8887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919" name="Shape 3">
          <a:extLst>
            <a:ext uri="{FF2B5EF4-FFF2-40B4-BE49-F238E27FC236}">
              <a16:creationId xmlns:a16="http://schemas.microsoft.com/office/drawing/2014/main" id="{383BCF6B-BC35-48EA-ABE8-CDD886F005E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920" name="Shape 3">
          <a:extLst>
            <a:ext uri="{FF2B5EF4-FFF2-40B4-BE49-F238E27FC236}">
              <a16:creationId xmlns:a16="http://schemas.microsoft.com/office/drawing/2014/main" id="{B05B4EC2-974C-4B19-9838-53B5BB557EA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921" name="Shape 3">
          <a:extLst>
            <a:ext uri="{FF2B5EF4-FFF2-40B4-BE49-F238E27FC236}">
              <a16:creationId xmlns:a16="http://schemas.microsoft.com/office/drawing/2014/main" id="{E7047B28-9F69-401D-A856-1ECD305AF37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922" name="Shape 3">
          <a:extLst>
            <a:ext uri="{FF2B5EF4-FFF2-40B4-BE49-F238E27FC236}">
              <a16:creationId xmlns:a16="http://schemas.microsoft.com/office/drawing/2014/main" id="{4D4957B5-4F9B-450D-9832-A406C42B60E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923" name="Shape 3">
          <a:extLst>
            <a:ext uri="{FF2B5EF4-FFF2-40B4-BE49-F238E27FC236}">
              <a16:creationId xmlns:a16="http://schemas.microsoft.com/office/drawing/2014/main" id="{8F137843-100F-4A47-848D-FAB9BF29DF3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924" name="Shape 3">
          <a:extLst>
            <a:ext uri="{FF2B5EF4-FFF2-40B4-BE49-F238E27FC236}">
              <a16:creationId xmlns:a16="http://schemas.microsoft.com/office/drawing/2014/main" id="{2539F2C1-49FF-436A-AFAE-05B17BBF36F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925" name="Shape 3">
          <a:extLst>
            <a:ext uri="{FF2B5EF4-FFF2-40B4-BE49-F238E27FC236}">
              <a16:creationId xmlns:a16="http://schemas.microsoft.com/office/drawing/2014/main" id="{07C976C1-351F-4B28-9986-B914502BE6B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926" name="Shape 3">
          <a:extLst>
            <a:ext uri="{FF2B5EF4-FFF2-40B4-BE49-F238E27FC236}">
              <a16:creationId xmlns:a16="http://schemas.microsoft.com/office/drawing/2014/main" id="{AF664A66-BC12-4D20-A8DC-014BD11D4EB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927" name="Shape 3">
          <a:extLst>
            <a:ext uri="{FF2B5EF4-FFF2-40B4-BE49-F238E27FC236}">
              <a16:creationId xmlns:a16="http://schemas.microsoft.com/office/drawing/2014/main" id="{587CA9E3-8373-46DC-A17D-F69CB2E7388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928" name="Shape 3">
          <a:extLst>
            <a:ext uri="{FF2B5EF4-FFF2-40B4-BE49-F238E27FC236}">
              <a16:creationId xmlns:a16="http://schemas.microsoft.com/office/drawing/2014/main" id="{0B0B417B-C96B-4A78-8273-DA0D45F68BF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929" name="Shape 3">
          <a:extLst>
            <a:ext uri="{FF2B5EF4-FFF2-40B4-BE49-F238E27FC236}">
              <a16:creationId xmlns:a16="http://schemas.microsoft.com/office/drawing/2014/main" id="{AF40DE85-4E94-43A5-B0AF-8573182284C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930" name="Shape 3">
          <a:extLst>
            <a:ext uri="{FF2B5EF4-FFF2-40B4-BE49-F238E27FC236}">
              <a16:creationId xmlns:a16="http://schemas.microsoft.com/office/drawing/2014/main" id="{B724B6D5-0D90-4FEB-920E-7C4BC4165CD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931" name="Shape 3">
          <a:extLst>
            <a:ext uri="{FF2B5EF4-FFF2-40B4-BE49-F238E27FC236}">
              <a16:creationId xmlns:a16="http://schemas.microsoft.com/office/drawing/2014/main" id="{096C99C8-54B2-44E6-A824-480CF73944E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932" name="Shape 3">
          <a:extLst>
            <a:ext uri="{FF2B5EF4-FFF2-40B4-BE49-F238E27FC236}">
              <a16:creationId xmlns:a16="http://schemas.microsoft.com/office/drawing/2014/main" id="{D81C20BD-9593-4587-AC46-8C540AD5798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933" name="Shape 3">
          <a:extLst>
            <a:ext uri="{FF2B5EF4-FFF2-40B4-BE49-F238E27FC236}">
              <a16:creationId xmlns:a16="http://schemas.microsoft.com/office/drawing/2014/main" id="{E65C95CF-22C7-4241-997C-ACCFE2859CD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934" name="Shape 3">
          <a:extLst>
            <a:ext uri="{FF2B5EF4-FFF2-40B4-BE49-F238E27FC236}">
              <a16:creationId xmlns:a16="http://schemas.microsoft.com/office/drawing/2014/main" id="{AE5FB2E4-6411-4546-A0D5-965B9A67281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935" name="Shape 3">
          <a:extLst>
            <a:ext uri="{FF2B5EF4-FFF2-40B4-BE49-F238E27FC236}">
              <a16:creationId xmlns:a16="http://schemas.microsoft.com/office/drawing/2014/main" id="{D2DCD0E0-C742-4864-A438-AE913DED2E9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936" name="Shape 3">
          <a:extLst>
            <a:ext uri="{FF2B5EF4-FFF2-40B4-BE49-F238E27FC236}">
              <a16:creationId xmlns:a16="http://schemas.microsoft.com/office/drawing/2014/main" id="{8D85A6CC-2734-4159-96FB-053578CB6DA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937" name="Shape 3">
          <a:extLst>
            <a:ext uri="{FF2B5EF4-FFF2-40B4-BE49-F238E27FC236}">
              <a16:creationId xmlns:a16="http://schemas.microsoft.com/office/drawing/2014/main" id="{C325B3CD-F717-4517-A021-5B4AE02454D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938" name="Shape 3">
          <a:extLst>
            <a:ext uri="{FF2B5EF4-FFF2-40B4-BE49-F238E27FC236}">
              <a16:creationId xmlns:a16="http://schemas.microsoft.com/office/drawing/2014/main" id="{C0E2CDD5-F815-4135-949F-F8A44F6BEB6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939" name="Shape 3">
          <a:extLst>
            <a:ext uri="{FF2B5EF4-FFF2-40B4-BE49-F238E27FC236}">
              <a16:creationId xmlns:a16="http://schemas.microsoft.com/office/drawing/2014/main" id="{7ACD3BEA-6F49-43A8-A8A6-392F5574D3C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940" name="Shape 3">
          <a:extLst>
            <a:ext uri="{FF2B5EF4-FFF2-40B4-BE49-F238E27FC236}">
              <a16:creationId xmlns:a16="http://schemas.microsoft.com/office/drawing/2014/main" id="{7A492997-587D-468A-99FF-BB408CECC47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941" name="Shape 3">
          <a:extLst>
            <a:ext uri="{FF2B5EF4-FFF2-40B4-BE49-F238E27FC236}">
              <a16:creationId xmlns:a16="http://schemas.microsoft.com/office/drawing/2014/main" id="{D9C207E5-3E04-4AAD-85EF-42C640DF592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942" name="Shape 3">
          <a:extLst>
            <a:ext uri="{FF2B5EF4-FFF2-40B4-BE49-F238E27FC236}">
              <a16:creationId xmlns:a16="http://schemas.microsoft.com/office/drawing/2014/main" id="{D2146D45-7D59-4FCE-A553-175FE812CD4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943" name="Shape 3">
          <a:extLst>
            <a:ext uri="{FF2B5EF4-FFF2-40B4-BE49-F238E27FC236}">
              <a16:creationId xmlns:a16="http://schemas.microsoft.com/office/drawing/2014/main" id="{0BDE549F-E2FA-427C-A3A3-649D2F8E1C2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944" name="Shape 3">
          <a:extLst>
            <a:ext uri="{FF2B5EF4-FFF2-40B4-BE49-F238E27FC236}">
              <a16:creationId xmlns:a16="http://schemas.microsoft.com/office/drawing/2014/main" id="{9E7F6605-FD1E-42AF-8EF7-A5CA9371EEC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945" name="Shape 3">
          <a:extLst>
            <a:ext uri="{FF2B5EF4-FFF2-40B4-BE49-F238E27FC236}">
              <a16:creationId xmlns:a16="http://schemas.microsoft.com/office/drawing/2014/main" id="{85F9CFC8-3331-46C9-A839-60449686FAE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946" name="Shape 3">
          <a:extLst>
            <a:ext uri="{FF2B5EF4-FFF2-40B4-BE49-F238E27FC236}">
              <a16:creationId xmlns:a16="http://schemas.microsoft.com/office/drawing/2014/main" id="{D11B6714-0C20-4E99-B12E-2C58D9E0C54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947" name="Shape 3">
          <a:extLst>
            <a:ext uri="{FF2B5EF4-FFF2-40B4-BE49-F238E27FC236}">
              <a16:creationId xmlns:a16="http://schemas.microsoft.com/office/drawing/2014/main" id="{8D431938-D245-4148-B225-DA8D94F7A1A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948" name="Shape 3">
          <a:extLst>
            <a:ext uri="{FF2B5EF4-FFF2-40B4-BE49-F238E27FC236}">
              <a16:creationId xmlns:a16="http://schemas.microsoft.com/office/drawing/2014/main" id="{C35BD4FB-9A5A-4DF1-8339-D5BF010DC34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949" name="Shape 3">
          <a:extLst>
            <a:ext uri="{FF2B5EF4-FFF2-40B4-BE49-F238E27FC236}">
              <a16:creationId xmlns:a16="http://schemas.microsoft.com/office/drawing/2014/main" id="{DCF1C84C-8FE3-4786-97DC-FAA3D0B0879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950" name="Shape 3">
          <a:extLst>
            <a:ext uri="{FF2B5EF4-FFF2-40B4-BE49-F238E27FC236}">
              <a16:creationId xmlns:a16="http://schemas.microsoft.com/office/drawing/2014/main" id="{2DA3CC5B-8700-4295-9D36-9AEF76ED539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951" name="Shape 3">
          <a:extLst>
            <a:ext uri="{FF2B5EF4-FFF2-40B4-BE49-F238E27FC236}">
              <a16:creationId xmlns:a16="http://schemas.microsoft.com/office/drawing/2014/main" id="{CDF175C8-782E-43DF-8142-4C69EC2CFC5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952" name="Shape 3">
          <a:extLst>
            <a:ext uri="{FF2B5EF4-FFF2-40B4-BE49-F238E27FC236}">
              <a16:creationId xmlns:a16="http://schemas.microsoft.com/office/drawing/2014/main" id="{DAEC719A-BF4D-4CD7-90A2-ED8A41D8FFA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953" name="Shape 3">
          <a:extLst>
            <a:ext uri="{FF2B5EF4-FFF2-40B4-BE49-F238E27FC236}">
              <a16:creationId xmlns:a16="http://schemas.microsoft.com/office/drawing/2014/main" id="{2259B9DA-834F-403A-85CE-9D6C9810C99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954" name="Shape 3">
          <a:extLst>
            <a:ext uri="{FF2B5EF4-FFF2-40B4-BE49-F238E27FC236}">
              <a16:creationId xmlns:a16="http://schemas.microsoft.com/office/drawing/2014/main" id="{D1E6D796-6C94-4C03-B6B2-362A6C01B82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955" name="Shape 3">
          <a:extLst>
            <a:ext uri="{FF2B5EF4-FFF2-40B4-BE49-F238E27FC236}">
              <a16:creationId xmlns:a16="http://schemas.microsoft.com/office/drawing/2014/main" id="{9A6CD694-03B0-4500-B726-7758753D16C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956" name="Shape 3">
          <a:extLst>
            <a:ext uri="{FF2B5EF4-FFF2-40B4-BE49-F238E27FC236}">
              <a16:creationId xmlns:a16="http://schemas.microsoft.com/office/drawing/2014/main" id="{B268E39C-DD2A-4D6C-8668-D56FA210119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957" name="Shape 3">
          <a:extLst>
            <a:ext uri="{FF2B5EF4-FFF2-40B4-BE49-F238E27FC236}">
              <a16:creationId xmlns:a16="http://schemas.microsoft.com/office/drawing/2014/main" id="{ED01BA7E-EF91-4C40-9B3B-CA24FB921ED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958" name="Shape 3">
          <a:extLst>
            <a:ext uri="{FF2B5EF4-FFF2-40B4-BE49-F238E27FC236}">
              <a16:creationId xmlns:a16="http://schemas.microsoft.com/office/drawing/2014/main" id="{C843FCCD-177B-4F1D-90A9-CE47731EC04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959" name="Shape 3">
          <a:extLst>
            <a:ext uri="{FF2B5EF4-FFF2-40B4-BE49-F238E27FC236}">
              <a16:creationId xmlns:a16="http://schemas.microsoft.com/office/drawing/2014/main" id="{E22F4336-5574-4833-B227-643C66DA35A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960" name="Shape 3">
          <a:extLst>
            <a:ext uri="{FF2B5EF4-FFF2-40B4-BE49-F238E27FC236}">
              <a16:creationId xmlns:a16="http://schemas.microsoft.com/office/drawing/2014/main" id="{649284B4-9FA3-4A67-9488-AB1BD498964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961" name="Shape 3">
          <a:extLst>
            <a:ext uri="{FF2B5EF4-FFF2-40B4-BE49-F238E27FC236}">
              <a16:creationId xmlns:a16="http://schemas.microsoft.com/office/drawing/2014/main" id="{64B41D63-BF1C-481D-B06C-F777A2DD66C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962" name="Shape 3">
          <a:extLst>
            <a:ext uri="{FF2B5EF4-FFF2-40B4-BE49-F238E27FC236}">
              <a16:creationId xmlns:a16="http://schemas.microsoft.com/office/drawing/2014/main" id="{EC3ED915-C1EB-4E89-991A-ACB38C986F8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963" name="Shape 3">
          <a:extLst>
            <a:ext uri="{FF2B5EF4-FFF2-40B4-BE49-F238E27FC236}">
              <a16:creationId xmlns:a16="http://schemas.microsoft.com/office/drawing/2014/main" id="{1E34C57E-DFB9-49F8-8F13-D8A05AC7F4F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964" name="Shape 3">
          <a:extLst>
            <a:ext uri="{FF2B5EF4-FFF2-40B4-BE49-F238E27FC236}">
              <a16:creationId xmlns:a16="http://schemas.microsoft.com/office/drawing/2014/main" id="{CDF87029-8531-471C-94D9-286CF952508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965" name="Shape 3">
          <a:extLst>
            <a:ext uri="{FF2B5EF4-FFF2-40B4-BE49-F238E27FC236}">
              <a16:creationId xmlns:a16="http://schemas.microsoft.com/office/drawing/2014/main" id="{C3E4967C-F9A7-4F30-B88B-FFCD7198B18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966" name="Shape 3">
          <a:extLst>
            <a:ext uri="{FF2B5EF4-FFF2-40B4-BE49-F238E27FC236}">
              <a16:creationId xmlns:a16="http://schemas.microsoft.com/office/drawing/2014/main" id="{86F4EB10-38ED-4607-B205-04BAF5978C2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967" name="Shape 3">
          <a:extLst>
            <a:ext uri="{FF2B5EF4-FFF2-40B4-BE49-F238E27FC236}">
              <a16:creationId xmlns:a16="http://schemas.microsoft.com/office/drawing/2014/main" id="{571DC796-4B00-49E7-9380-B97B35A2096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968" name="Shape 3">
          <a:extLst>
            <a:ext uri="{FF2B5EF4-FFF2-40B4-BE49-F238E27FC236}">
              <a16:creationId xmlns:a16="http://schemas.microsoft.com/office/drawing/2014/main" id="{F7E98922-9ED5-4BDF-A132-3F2C91A578A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969" name="Shape 3">
          <a:extLst>
            <a:ext uri="{FF2B5EF4-FFF2-40B4-BE49-F238E27FC236}">
              <a16:creationId xmlns:a16="http://schemas.microsoft.com/office/drawing/2014/main" id="{0291DEAB-9F6D-454E-8218-D25183ADC97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970" name="Shape 3">
          <a:extLst>
            <a:ext uri="{FF2B5EF4-FFF2-40B4-BE49-F238E27FC236}">
              <a16:creationId xmlns:a16="http://schemas.microsoft.com/office/drawing/2014/main" id="{5C809E0D-5431-4E37-93A5-AFF9307E098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971" name="Shape 3">
          <a:extLst>
            <a:ext uri="{FF2B5EF4-FFF2-40B4-BE49-F238E27FC236}">
              <a16:creationId xmlns:a16="http://schemas.microsoft.com/office/drawing/2014/main" id="{46A0BBBC-313F-4D72-B8A3-360B88F9817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972" name="Shape 3">
          <a:extLst>
            <a:ext uri="{FF2B5EF4-FFF2-40B4-BE49-F238E27FC236}">
              <a16:creationId xmlns:a16="http://schemas.microsoft.com/office/drawing/2014/main" id="{466B9CBF-A20E-46AB-A35F-321BB7CE53B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973" name="Shape 3">
          <a:extLst>
            <a:ext uri="{FF2B5EF4-FFF2-40B4-BE49-F238E27FC236}">
              <a16:creationId xmlns:a16="http://schemas.microsoft.com/office/drawing/2014/main" id="{DD191F96-1C58-4C24-ACFD-BAB0FB7D8A9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974" name="Shape 3">
          <a:extLst>
            <a:ext uri="{FF2B5EF4-FFF2-40B4-BE49-F238E27FC236}">
              <a16:creationId xmlns:a16="http://schemas.microsoft.com/office/drawing/2014/main" id="{794683AF-E34D-4ADD-9EB6-6CD1C2A09E1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975" name="Shape 3">
          <a:extLst>
            <a:ext uri="{FF2B5EF4-FFF2-40B4-BE49-F238E27FC236}">
              <a16:creationId xmlns:a16="http://schemas.microsoft.com/office/drawing/2014/main" id="{BEF7EB32-AA0F-4F4F-A9AB-3C88974173C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976" name="Shape 3">
          <a:extLst>
            <a:ext uri="{FF2B5EF4-FFF2-40B4-BE49-F238E27FC236}">
              <a16:creationId xmlns:a16="http://schemas.microsoft.com/office/drawing/2014/main" id="{3D960B99-1D1A-4523-8FC3-949294121BF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977" name="Shape 3">
          <a:extLst>
            <a:ext uri="{FF2B5EF4-FFF2-40B4-BE49-F238E27FC236}">
              <a16:creationId xmlns:a16="http://schemas.microsoft.com/office/drawing/2014/main" id="{62DF2B83-F440-4FB1-A872-0C455757296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978" name="Shape 3">
          <a:extLst>
            <a:ext uri="{FF2B5EF4-FFF2-40B4-BE49-F238E27FC236}">
              <a16:creationId xmlns:a16="http://schemas.microsoft.com/office/drawing/2014/main" id="{0CF49447-CC09-4D0D-87B4-260B6670ACA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979" name="Shape 3">
          <a:extLst>
            <a:ext uri="{FF2B5EF4-FFF2-40B4-BE49-F238E27FC236}">
              <a16:creationId xmlns:a16="http://schemas.microsoft.com/office/drawing/2014/main" id="{2503753A-565A-40A9-BD53-4958B930BEB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980" name="Shape 3">
          <a:extLst>
            <a:ext uri="{FF2B5EF4-FFF2-40B4-BE49-F238E27FC236}">
              <a16:creationId xmlns:a16="http://schemas.microsoft.com/office/drawing/2014/main" id="{FF79AB68-D6A1-42CD-8692-45DA3F98595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981" name="Shape 3">
          <a:extLst>
            <a:ext uri="{FF2B5EF4-FFF2-40B4-BE49-F238E27FC236}">
              <a16:creationId xmlns:a16="http://schemas.microsoft.com/office/drawing/2014/main" id="{CD2E87A4-C5D4-4531-8C0E-30F049BACCD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982" name="Shape 3">
          <a:extLst>
            <a:ext uri="{FF2B5EF4-FFF2-40B4-BE49-F238E27FC236}">
              <a16:creationId xmlns:a16="http://schemas.microsoft.com/office/drawing/2014/main" id="{A5683BC1-5C84-4898-9F24-C9921651A76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983" name="Shape 3">
          <a:extLst>
            <a:ext uri="{FF2B5EF4-FFF2-40B4-BE49-F238E27FC236}">
              <a16:creationId xmlns:a16="http://schemas.microsoft.com/office/drawing/2014/main" id="{665E627D-C0AE-4153-A677-D4B25D52194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984" name="Shape 3">
          <a:extLst>
            <a:ext uri="{FF2B5EF4-FFF2-40B4-BE49-F238E27FC236}">
              <a16:creationId xmlns:a16="http://schemas.microsoft.com/office/drawing/2014/main" id="{703283CE-6119-464D-BC3E-0AB1F6564AE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985" name="Shape 3">
          <a:extLst>
            <a:ext uri="{FF2B5EF4-FFF2-40B4-BE49-F238E27FC236}">
              <a16:creationId xmlns:a16="http://schemas.microsoft.com/office/drawing/2014/main" id="{FF3ABF72-E083-4ADE-A69F-1453099897B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986" name="Shape 3">
          <a:extLst>
            <a:ext uri="{FF2B5EF4-FFF2-40B4-BE49-F238E27FC236}">
              <a16:creationId xmlns:a16="http://schemas.microsoft.com/office/drawing/2014/main" id="{2F2DF8D5-9DF5-47AB-B117-ABF8D5D79A9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987" name="Shape 3">
          <a:extLst>
            <a:ext uri="{FF2B5EF4-FFF2-40B4-BE49-F238E27FC236}">
              <a16:creationId xmlns:a16="http://schemas.microsoft.com/office/drawing/2014/main" id="{6EE5ABCA-359F-406D-88AD-BBC596E4E66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988" name="Shape 3">
          <a:extLst>
            <a:ext uri="{FF2B5EF4-FFF2-40B4-BE49-F238E27FC236}">
              <a16:creationId xmlns:a16="http://schemas.microsoft.com/office/drawing/2014/main" id="{3D75DE99-3DBC-4B60-97A0-D4285DB091F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99</xdr:row>
      <xdr:rowOff>0</xdr:rowOff>
    </xdr:from>
    <xdr:ext cx="47625" cy="285750"/>
    <xdr:sp macro="" textlink="">
      <xdr:nvSpPr>
        <xdr:cNvPr id="3989" name="Shape 3">
          <a:extLst>
            <a:ext uri="{FF2B5EF4-FFF2-40B4-BE49-F238E27FC236}">
              <a16:creationId xmlns:a16="http://schemas.microsoft.com/office/drawing/2014/main" id="{4E096D24-5694-4555-9B60-673F8173B8B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22</xdr:col>
      <xdr:colOff>-9525</xdr:colOff>
      <xdr:row>99</xdr:row>
      <xdr:rowOff>0</xdr:rowOff>
    </xdr:from>
    <xdr:ext cx="47625" cy="285750"/>
    <xdr:sp macro="" textlink="">
      <xdr:nvSpPr>
        <xdr:cNvPr id="3990" name="Shape 3">
          <a:extLst>
            <a:ext uri="{FF2B5EF4-FFF2-40B4-BE49-F238E27FC236}">
              <a16:creationId xmlns:a16="http://schemas.microsoft.com/office/drawing/2014/main" id="{0234074E-41EF-4526-A76F-C16A6F154D53}"/>
            </a:ext>
          </a:extLst>
        </xdr:cNvPr>
        <xdr:cNvSpPr txBox="1"/>
      </xdr:nvSpPr>
      <xdr:spPr>
        <a:xfrm>
          <a:off x="1078039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22</xdr:col>
      <xdr:colOff>-9525</xdr:colOff>
      <xdr:row>99</xdr:row>
      <xdr:rowOff>0</xdr:rowOff>
    </xdr:from>
    <xdr:ext cx="47625" cy="285750"/>
    <xdr:sp macro="" textlink="">
      <xdr:nvSpPr>
        <xdr:cNvPr id="3991" name="Shape 3">
          <a:extLst>
            <a:ext uri="{FF2B5EF4-FFF2-40B4-BE49-F238E27FC236}">
              <a16:creationId xmlns:a16="http://schemas.microsoft.com/office/drawing/2014/main" id="{DA9B7174-57EF-4BCD-B929-A8FACE5D120C}"/>
            </a:ext>
          </a:extLst>
        </xdr:cNvPr>
        <xdr:cNvSpPr txBox="1"/>
      </xdr:nvSpPr>
      <xdr:spPr>
        <a:xfrm>
          <a:off x="1078039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100</xdr:row>
      <xdr:rowOff>0</xdr:rowOff>
    </xdr:from>
    <xdr:ext cx="47625" cy="285750"/>
    <xdr:sp macro="" textlink="">
      <xdr:nvSpPr>
        <xdr:cNvPr id="3992" name="Shape 3">
          <a:extLst>
            <a:ext uri="{FF2B5EF4-FFF2-40B4-BE49-F238E27FC236}">
              <a16:creationId xmlns:a16="http://schemas.microsoft.com/office/drawing/2014/main" id="{074D520C-B389-438C-BB1A-404BA52F56B8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100</xdr:row>
      <xdr:rowOff>0</xdr:rowOff>
    </xdr:from>
    <xdr:ext cx="47625" cy="285750"/>
    <xdr:sp macro="" textlink="">
      <xdr:nvSpPr>
        <xdr:cNvPr id="3993" name="Shape 3">
          <a:extLst>
            <a:ext uri="{FF2B5EF4-FFF2-40B4-BE49-F238E27FC236}">
              <a16:creationId xmlns:a16="http://schemas.microsoft.com/office/drawing/2014/main" id="{4B8FA2C6-0FE3-46E3-80D3-1CB61178B46F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100</xdr:row>
      <xdr:rowOff>0</xdr:rowOff>
    </xdr:from>
    <xdr:ext cx="47625" cy="285750"/>
    <xdr:sp macro="" textlink="">
      <xdr:nvSpPr>
        <xdr:cNvPr id="3994" name="Shape 3">
          <a:extLst>
            <a:ext uri="{FF2B5EF4-FFF2-40B4-BE49-F238E27FC236}">
              <a16:creationId xmlns:a16="http://schemas.microsoft.com/office/drawing/2014/main" id="{0C63D3CA-337C-4E76-ACF5-AD53987AB923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100</xdr:row>
      <xdr:rowOff>0</xdr:rowOff>
    </xdr:from>
    <xdr:ext cx="47625" cy="285750"/>
    <xdr:sp macro="" textlink="">
      <xdr:nvSpPr>
        <xdr:cNvPr id="3995" name="Shape 3">
          <a:extLst>
            <a:ext uri="{FF2B5EF4-FFF2-40B4-BE49-F238E27FC236}">
              <a16:creationId xmlns:a16="http://schemas.microsoft.com/office/drawing/2014/main" id="{5495C4B5-4550-45F5-901B-DD92DF919549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100</xdr:row>
      <xdr:rowOff>0</xdr:rowOff>
    </xdr:from>
    <xdr:ext cx="47625" cy="285750"/>
    <xdr:sp macro="" textlink="">
      <xdr:nvSpPr>
        <xdr:cNvPr id="3996" name="Shape 3">
          <a:extLst>
            <a:ext uri="{FF2B5EF4-FFF2-40B4-BE49-F238E27FC236}">
              <a16:creationId xmlns:a16="http://schemas.microsoft.com/office/drawing/2014/main" id="{2200E61A-1DE2-459E-B69D-7378D734512B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100</xdr:row>
      <xdr:rowOff>0</xdr:rowOff>
    </xdr:from>
    <xdr:ext cx="47625" cy="285750"/>
    <xdr:sp macro="" textlink="">
      <xdr:nvSpPr>
        <xdr:cNvPr id="3997" name="Shape 3">
          <a:extLst>
            <a:ext uri="{FF2B5EF4-FFF2-40B4-BE49-F238E27FC236}">
              <a16:creationId xmlns:a16="http://schemas.microsoft.com/office/drawing/2014/main" id="{6AE68084-7A6F-41B1-9834-71B572B1CC2E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100</xdr:row>
      <xdr:rowOff>0</xdr:rowOff>
    </xdr:from>
    <xdr:ext cx="47625" cy="285750"/>
    <xdr:sp macro="" textlink="">
      <xdr:nvSpPr>
        <xdr:cNvPr id="3998" name="Shape 3">
          <a:extLst>
            <a:ext uri="{FF2B5EF4-FFF2-40B4-BE49-F238E27FC236}">
              <a16:creationId xmlns:a16="http://schemas.microsoft.com/office/drawing/2014/main" id="{4101DBCD-6DC9-4707-9180-F070729A0EB7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100</xdr:row>
      <xdr:rowOff>0</xdr:rowOff>
    </xdr:from>
    <xdr:ext cx="47625" cy="285750"/>
    <xdr:sp macro="" textlink="">
      <xdr:nvSpPr>
        <xdr:cNvPr id="3999" name="Shape 3">
          <a:extLst>
            <a:ext uri="{FF2B5EF4-FFF2-40B4-BE49-F238E27FC236}">
              <a16:creationId xmlns:a16="http://schemas.microsoft.com/office/drawing/2014/main" id="{33D299BC-BCCF-4700-AFC6-51ED4F373360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100</xdr:row>
      <xdr:rowOff>0</xdr:rowOff>
    </xdr:from>
    <xdr:ext cx="47625" cy="285750"/>
    <xdr:sp macro="" textlink="">
      <xdr:nvSpPr>
        <xdr:cNvPr id="4000" name="Shape 3">
          <a:extLst>
            <a:ext uri="{FF2B5EF4-FFF2-40B4-BE49-F238E27FC236}">
              <a16:creationId xmlns:a16="http://schemas.microsoft.com/office/drawing/2014/main" id="{F828A636-C6F3-47E3-8513-9EB6285A842D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100</xdr:row>
      <xdr:rowOff>0</xdr:rowOff>
    </xdr:from>
    <xdr:ext cx="47625" cy="285750"/>
    <xdr:sp macro="" textlink="">
      <xdr:nvSpPr>
        <xdr:cNvPr id="4001" name="Shape 3">
          <a:extLst>
            <a:ext uri="{FF2B5EF4-FFF2-40B4-BE49-F238E27FC236}">
              <a16:creationId xmlns:a16="http://schemas.microsoft.com/office/drawing/2014/main" id="{26859F9F-B4FF-4A21-8F27-B1E75D98CF19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100</xdr:row>
      <xdr:rowOff>0</xdr:rowOff>
    </xdr:from>
    <xdr:ext cx="47625" cy="285750"/>
    <xdr:sp macro="" textlink="">
      <xdr:nvSpPr>
        <xdr:cNvPr id="4002" name="Shape 3">
          <a:extLst>
            <a:ext uri="{FF2B5EF4-FFF2-40B4-BE49-F238E27FC236}">
              <a16:creationId xmlns:a16="http://schemas.microsoft.com/office/drawing/2014/main" id="{CFE665E7-7C05-4641-98FE-831E1B82BBB6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100</xdr:row>
      <xdr:rowOff>0</xdr:rowOff>
    </xdr:from>
    <xdr:ext cx="47625" cy="285750"/>
    <xdr:sp macro="" textlink="">
      <xdr:nvSpPr>
        <xdr:cNvPr id="4003" name="Shape 3">
          <a:extLst>
            <a:ext uri="{FF2B5EF4-FFF2-40B4-BE49-F238E27FC236}">
              <a16:creationId xmlns:a16="http://schemas.microsoft.com/office/drawing/2014/main" id="{C4B16B27-B20C-4953-90DC-C69C91CFF83B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100</xdr:row>
      <xdr:rowOff>0</xdr:rowOff>
    </xdr:from>
    <xdr:ext cx="47625" cy="285750"/>
    <xdr:sp macro="" textlink="">
      <xdr:nvSpPr>
        <xdr:cNvPr id="4004" name="Shape 3">
          <a:extLst>
            <a:ext uri="{FF2B5EF4-FFF2-40B4-BE49-F238E27FC236}">
              <a16:creationId xmlns:a16="http://schemas.microsoft.com/office/drawing/2014/main" id="{CEBF4F94-FD5A-4916-AAE9-C7D3DD23B38D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100</xdr:row>
      <xdr:rowOff>0</xdr:rowOff>
    </xdr:from>
    <xdr:ext cx="47625" cy="285750"/>
    <xdr:sp macro="" textlink="">
      <xdr:nvSpPr>
        <xdr:cNvPr id="4005" name="Shape 3">
          <a:extLst>
            <a:ext uri="{FF2B5EF4-FFF2-40B4-BE49-F238E27FC236}">
              <a16:creationId xmlns:a16="http://schemas.microsoft.com/office/drawing/2014/main" id="{2FFE0AF6-5AC8-43B0-B9A4-405A2BE49C82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100</xdr:row>
      <xdr:rowOff>0</xdr:rowOff>
    </xdr:from>
    <xdr:ext cx="47625" cy="285750"/>
    <xdr:sp macro="" textlink="">
      <xdr:nvSpPr>
        <xdr:cNvPr id="4006" name="Shape 3">
          <a:extLst>
            <a:ext uri="{FF2B5EF4-FFF2-40B4-BE49-F238E27FC236}">
              <a16:creationId xmlns:a16="http://schemas.microsoft.com/office/drawing/2014/main" id="{295F22FA-1E5A-4A8A-931D-43214F80E955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100</xdr:row>
      <xdr:rowOff>0</xdr:rowOff>
    </xdr:from>
    <xdr:ext cx="47625" cy="285750"/>
    <xdr:sp macro="" textlink="">
      <xdr:nvSpPr>
        <xdr:cNvPr id="4007" name="Shape 3">
          <a:extLst>
            <a:ext uri="{FF2B5EF4-FFF2-40B4-BE49-F238E27FC236}">
              <a16:creationId xmlns:a16="http://schemas.microsoft.com/office/drawing/2014/main" id="{9E0E1A4B-4BF5-42B9-B33E-3A27BA7B655C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100</xdr:row>
      <xdr:rowOff>0</xdr:rowOff>
    </xdr:from>
    <xdr:ext cx="47625" cy="285750"/>
    <xdr:sp macro="" textlink="">
      <xdr:nvSpPr>
        <xdr:cNvPr id="4008" name="Shape 3">
          <a:extLst>
            <a:ext uri="{FF2B5EF4-FFF2-40B4-BE49-F238E27FC236}">
              <a16:creationId xmlns:a16="http://schemas.microsoft.com/office/drawing/2014/main" id="{75267348-2701-4211-93F6-B75B97796D4E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100</xdr:row>
      <xdr:rowOff>0</xdr:rowOff>
    </xdr:from>
    <xdr:ext cx="47625" cy="285750"/>
    <xdr:sp macro="" textlink="">
      <xdr:nvSpPr>
        <xdr:cNvPr id="4009" name="Shape 3">
          <a:extLst>
            <a:ext uri="{FF2B5EF4-FFF2-40B4-BE49-F238E27FC236}">
              <a16:creationId xmlns:a16="http://schemas.microsoft.com/office/drawing/2014/main" id="{105D697A-1E56-4796-A58D-327CFCA8129D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100</xdr:row>
      <xdr:rowOff>0</xdr:rowOff>
    </xdr:from>
    <xdr:ext cx="47625" cy="285750"/>
    <xdr:sp macro="" textlink="">
      <xdr:nvSpPr>
        <xdr:cNvPr id="4010" name="Shape 3">
          <a:extLst>
            <a:ext uri="{FF2B5EF4-FFF2-40B4-BE49-F238E27FC236}">
              <a16:creationId xmlns:a16="http://schemas.microsoft.com/office/drawing/2014/main" id="{5083426F-B11F-402A-81CB-E4A9EA901564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100</xdr:row>
      <xdr:rowOff>0</xdr:rowOff>
    </xdr:from>
    <xdr:ext cx="47625" cy="285750"/>
    <xdr:sp macro="" textlink="">
      <xdr:nvSpPr>
        <xdr:cNvPr id="4011" name="Shape 3">
          <a:extLst>
            <a:ext uri="{FF2B5EF4-FFF2-40B4-BE49-F238E27FC236}">
              <a16:creationId xmlns:a16="http://schemas.microsoft.com/office/drawing/2014/main" id="{E181E1C4-CAEA-44F7-BAAF-2C8888172256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100</xdr:row>
      <xdr:rowOff>0</xdr:rowOff>
    </xdr:from>
    <xdr:ext cx="47625" cy="285750"/>
    <xdr:sp macro="" textlink="">
      <xdr:nvSpPr>
        <xdr:cNvPr id="4012" name="Shape 3">
          <a:extLst>
            <a:ext uri="{FF2B5EF4-FFF2-40B4-BE49-F238E27FC236}">
              <a16:creationId xmlns:a16="http://schemas.microsoft.com/office/drawing/2014/main" id="{F788D531-11DA-4809-A95D-34E7F34FB8D6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100</xdr:row>
      <xdr:rowOff>0</xdr:rowOff>
    </xdr:from>
    <xdr:ext cx="47625" cy="285750"/>
    <xdr:sp macro="" textlink="">
      <xdr:nvSpPr>
        <xdr:cNvPr id="4013" name="Shape 3">
          <a:extLst>
            <a:ext uri="{FF2B5EF4-FFF2-40B4-BE49-F238E27FC236}">
              <a16:creationId xmlns:a16="http://schemas.microsoft.com/office/drawing/2014/main" id="{E17E9ABA-C085-4FC8-B2FB-3B535D7D1503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100</xdr:row>
      <xdr:rowOff>0</xdr:rowOff>
    </xdr:from>
    <xdr:ext cx="47625" cy="285750"/>
    <xdr:sp macro="" textlink="">
      <xdr:nvSpPr>
        <xdr:cNvPr id="4014" name="Shape 3">
          <a:extLst>
            <a:ext uri="{FF2B5EF4-FFF2-40B4-BE49-F238E27FC236}">
              <a16:creationId xmlns:a16="http://schemas.microsoft.com/office/drawing/2014/main" id="{A61E5B54-443A-4C2D-916D-D3CF0FEF37CA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100</xdr:row>
      <xdr:rowOff>0</xdr:rowOff>
    </xdr:from>
    <xdr:ext cx="47625" cy="285750"/>
    <xdr:sp macro="" textlink="">
      <xdr:nvSpPr>
        <xdr:cNvPr id="4015" name="Shape 3">
          <a:extLst>
            <a:ext uri="{FF2B5EF4-FFF2-40B4-BE49-F238E27FC236}">
              <a16:creationId xmlns:a16="http://schemas.microsoft.com/office/drawing/2014/main" id="{0B10D8D1-2E20-4A6A-A592-E42535E07DC0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100</xdr:row>
      <xdr:rowOff>0</xdr:rowOff>
    </xdr:from>
    <xdr:ext cx="47625" cy="285750"/>
    <xdr:sp macro="" textlink="">
      <xdr:nvSpPr>
        <xdr:cNvPr id="4016" name="Shape 3">
          <a:extLst>
            <a:ext uri="{FF2B5EF4-FFF2-40B4-BE49-F238E27FC236}">
              <a16:creationId xmlns:a16="http://schemas.microsoft.com/office/drawing/2014/main" id="{336E5ABE-494D-41D4-9B7B-1A28CAB883A9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100</xdr:row>
      <xdr:rowOff>0</xdr:rowOff>
    </xdr:from>
    <xdr:ext cx="47625" cy="285750"/>
    <xdr:sp macro="" textlink="">
      <xdr:nvSpPr>
        <xdr:cNvPr id="4017" name="Shape 3">
          <a:extLst>
            <a:ext uri="{FF2B5EF4-FFF2-40B4-BE49-F238E27FC236}">
              <a16:creationId xmlns:a16="http://schemas.microsoft.com/office/drawing/2014/main" id="{D18DDCB5-8776-4B0E-96D5-4A73D5E28F8A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100</xdr:row>
      <xdr:rowOff>0</xdr:rowOff>
    </xdr:from>
    <xdr:ext cx="47625" cy="285750"/>
    <xdr:sp macro="" textlink="">
      <xdr:nvSpPr>
        <xdr:cNvPr id="4018" name="Shape 3">
          <a:extLst>
            <a:ext uri="{FF2B5EF4-FFF2-40B4-BE49-F238E27FC236}">
              <a16:creationId xmlns:a16="http://schemas.microsoft.com/office/drawing/2014/main" id="{EACE396C-93F4-4058-8BBF-1CB9EDE17D0D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100</xdr:row>
      <xdr:rowOff>0</xdr:rowOff>
    </xdr:from>
    <xdr:ext cx="47625" cy="285750"/>
    <xdr:sp macro="" textlink="">
      <xdr:nvSpPr>
        <xdr:cNvPr id="4019" name="Shape 3">
          <a:extLst>
            <a:ext uri="{FF2B5EF4-FFF2-40B4-BE49-F238E27FC236}">
              <a16:creationId xmlns:a16="http://schemas.microsoft.com/office/drawing/2014/main" id="{B770E956-3740-4A2A-B8E8-551F013E7BC2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100</xdr:row>
      <xdr:rowOff>0</xdr:rowOff>
    </xdr:from>
    <xdr:ext cx="47625" cy="285750"/>
    <xdr:sp macro="" textlink="">
      <xdr:nvSpPr>
        <xdr:cNvPr id="4020" name="Shape 3">
          <a:extLst>
            <a:ext uri="{FF2B5EF4-FFF2-40B4-BE49-F238E27FC236}">
              <a16:creationId xmlns:a16="http://schemas.microsoft.com/office/drawing/2014/main" id="{15DC6DC8-B148-4095-8C4F-DD0FE8978AAE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100</xdr:row>
      <xdr:rowOff>0</xdr:rowOff>
    </xdr:from>
    <xdr:ext cx="47625" cy="285750"/>
    <xdr:sp macro="" textlink="">
      <xdr:nvSpPr>
        <xdr:cNvPr id="4021" name="Shape 3">
          <a:extLst>
            <a:ext uri="{FF2B5EF4-FFF2-40B4-BE49-F238E27FC236}">
              <a16:creationId xmlns:a16="http://schemas.microsoft.com/office/drawing/2014/main" id="{C0D83D47-CA63-4608-9D1A-7C5F91C87CC4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100</xdr:row>
      <xdr:rowOff>0</xdr:rowOff>
    </xdr:from>
    <xdr:ext cx="47625" cy="285750"/>
    <xdr:sp macro="" textlink="">
      <xdr:nvSpPr>
        <xdr:cNvPr id="4022" name="Shape 3">
          <a:extLst>
            <a:ext uri="{FF2B5EF4-FFF2-40B4-BE49-F238E27FC236}">
              <a16:creationId xmlns:a16="http://schemas.microsoft.com/office/drawing/2014/main" id="{416E1E57-6537-4B6B-8DEB-42CFCA38398C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100</xdr:row>
      <xdr:rowOff>0</xdr:rowOff>
    </xdr:from>
    <xdr:ext cx="47625" cy="285750"/>
    <xdr:sp macro="" textlink="">
      <xdr:nvSpPr>
        <xdr:cNvPr id="4023" name="Shape 3">
          <a:extLst>
            <a:ext uri="{FF2B5EF4-FFF2-40B4-BE49-F238E27FC236}">
              <a16:creationId xmlns:a16="http://schemas.microsoft.com/office/drawing/2014/main" id="{F70C913D-AC40-4EE5-A4AD-1DC421A1BA92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100</xdr:row>
      <xdr:rowOff>0</xdr:rowOff>
    </xdr:from>
    <xdr:ext cx="47625" cy="285750"/>
    <xdr:sp macro="" textlink="">
      <xdr:nvSpPr>
        <xdr:cNvPr id="4024" name="Shape 3">
          <a:extLst>
            <a:ext uri="{FF2B5EF4-FFF2-40B4-BE49-F238E27FC236}">
              <a16:creationId xmlns:a16="http://schemas.microsoft.com/office/drawing/2014/main" id="{6DDAF313-B6EE-4498-8AB7-FA9C3136E809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100</xdr:row>
      <xdr:rowOff>0</xdr:rowOff>
    </xdr:from>
    <xdr:ext cx="47625" cy="285750"/>
    <xdr:sp macro="" textlink="">
      <xdr:nvSpPr>
        <xdr:cNvPr id="4025" name="Shape 3">
          <a:extLst>
            <a:ext uri="{FF2B5EF4-FFF2-40B4-BE49-F238E27FC236}">
              <a16:creationId xmlns:a16="http://schemas.microsoft.com/office/drawing/2014/main" id="{E32F23A2-1B2B-408E-8B1C-7B62855E191D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100</xdr:row>
      <xdr:rowOff>0</xdr:rowOff>
    </xdr:from>
    <xdr:ext cx="47625" cy="285750"/>
    <xdr:sp macro="" textlink="">
      <xdr:nvSpPr>
        <xdr:cNvPr id="4026" name="Shape 3">
          <a:extLst>
            <a:ext uri="{FF2B5EF4-FFF2-40B4-BE49-F238E27FC236}">
              <a16:creationId xmlns:a16="http://schemas.microsoft.com/office/drawing/2014/main" id="{160C0AE9-826B-4F9E-B5CF-27973F39A3D4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100</xdr:row>
      <xdr:rowOff>0</xdr:rowOff>
    </xdr:from>
    <xdr:ext cx="47625" cy="285750"/>
    <xdr:sp macro="" textlink="">
      <xdr:nvSpPr>
        <xdr:cNvPr id="4027" name="Shape 3">
          <a:extLst>
            <a:ext uri="{FF2B5EF4-FFF2-40B4-BE49-F238E27FC236}">
              <a16:creationId xmlns:a16="http://schemas.microsoft.com/office/drawing/2014/main" id="{60EC9922-FA0E-431C-807A-7348A13A56F5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100</xdr:row>
      <xdr:rowOff>0</xdr:rowOff>
    </xdr:from>
    <xdr:ext cx="47625" cy="285750"/>
    <xdr:sp macro="" textlink="">
      <xdr:nvSpPr>
        <xdr:cNvPr id="4028" name="Shape 3">
          <a:extLst>
            <a:ext uri="{FF2B5EF4-FFF2-40B4-BE49-F238E27FC236}">
              <a16:creationId xmlns:a16="http://schemas.microsoft.com/office/drawing/2014/main" id="{04CB8F7C-52B2-4DF7-A546-99E5CEAC189B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100</xdr:row>
      <xdr:rowOff>0</xdr:rowOff>
    </xdr:from>
    <xdr:ext cx="47625" cy="285750"/>
    <xdr:sp macro="" textlink="">
      <xdr:nvSpPr>
        <xdr:cNvPr id="4029" name="Shape 3">
          <a:extLst>
            <a:ext uri="{FF2B5EF4-FFF2-40B4-BE49-F238E27FC236}">
              <a16:creationId xmlns:a16="http://schemas.microsoft.com/office/drawing/2014/main" id="{FA098FA0-45B6-4E38-9B9E-F9E98A90DDD9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100</xdr:row>
      <xdr:rowOff>0</xdr:rowOff>
    </xdr:from>
    <xdr:ext cx="47625" cy="285750"/>
    <xdr:sp macro="" textlink="">
      <xdr:nvSpPr>
        <xdr:cNvPr id="4030" name="Shape 3">
          <a:extLst>
            <a:ext uri="{FF2B5EF4-FFF2-40B4-BE49-F238E27FC236}">
              <a16:creationId xmlns:a16="http://schemas.microsoft.com/office/drawing/2014/main" id="{126F9ABE-9877-49CC-A2F3-3A9DDE786D79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100</xdr:row>
      <xdr:rowOff>0</xdr:rowOff>
    </xdr:from>
    <xdr:ext cx="47625" cy="285750"/>
    <xdr:sp macro="" textlink="">
      <xdr:nvSpPr>
        <xdr:cNvPr id="4031" name="Shape 3">
          <a:extLst>
            <a:ext uri="{FF2B5EF4-FFF2-40B4-BE49-F238E27FC236}">
              <a16:creationId xmlns:a16="http://schemas.microsoft.com/office/drawing/2014/main" id="{70A8E912-B367-4EF4-9433-223A1FABCCE2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100</xdr:row>
      <xdr:rowOff>0</xdr:rowOff>
    </xdr:from>
    <xdr:ext cx="47625" cy="285750"/>
    <xdr:sp macro="" textlink="">
      <xdr:nvSpPr>
        <xdr:cNvPr id="4032" name="Shape 3">
          <a:extLst>
            <a:ext uri="{FF2B5EF4-FFF2-40B4-BE49-F238E27FC236}">
              <a16:creationId xmlns:a16="http://schemas.microsoft.com/office/drawing/2014/main" id="{2F52629A-B62C-46ED-88ED-229430F75639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100</xdr:row>
      <xdr:rowOff>0</xdr:rowOff>
    </xdr:from>
    <xdr:ext cx="47625" cy="285750"/>
    <xdr:sp macro="" textlink="">
      <xdr:nvSpPr>
        <xdr:cNvPr id="4033" name="Shape 3">
          <a:extLst>
            <a:ext uri="{FF2B5EF4-FFF2-40B4-BE49-F238E27FC236}">
              <a16:creationId xmlns:a16="http://schemas.microsoft.com/office/drawing/2014/main" id="{2E42246D-B8C0-4F42-BAF4-EEDD605DB555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100</xdr:row>
      <xdr:rowOff>0</xdr:rowOff>
    </xdr:from>
    <xdr:ext cx="47625" cy="285750"/>
    <xdr:sp macro="" textlink="">
      <xdr:nvSpPr>
        <xdr:cNvPr id="4034" name="Shape 3">
          <a:extLst>
            <a:ext uri="{FF2B5EF4-FFF2-40B4-BE49-F238E27FC236}">
              <a16:creationId xmlns:a16="http://schemas.microsoft.com/office/drawing/2014/main" id="{498E4C72-707B-4656-A25B-7283CBABE743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100</xdr:row>
      <xdr:rowOff>0</xdr:rowOff>
    </xdr:from>
    <xdr:ext cx="47625" cy="285750"/>
    <xdr:sp macro="" textlink="">
      <xdr:nvSpPr>
        <xdr:cNvPr id="4035" name="Shape 3">
          <a:extLst>
            <a:ext uri="{FF2B5EF4-FFF2-40B4-BE49-F238E27FC236}">
              <a16:creationId xmlns:a16="http://schemas.microsoft.com/office/drawing/2014/main" id="{B28A7E4F-5905-42CB-85A3-64A397A36AA2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100</xdr:row>
      <xdr:rowOff>0</xdr:rowOff>
    </xdr:from>
    <xdr:ext cx="47625" cy="285750"/>
    <xdr:sp macro="" textlink="">
      <xdr:nvSpPr>
        <xdr:cNvPr id="4036" name="Shape 3">
          <a:extLst>
            <a:ext uri="{FF2B5EF4-FFF2-40B4-BE49-F238E27FC236}">
              <a16:creationId xmlns:a16="http://schemas.microsoft.com/office/drawing/2014/main" id="{5DF49ACE-7DB7-44E2-A35B-A37D881E24A5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100</xdr:row>
      <xdr:rowOff>0</xdr:rowOff>
    </xdr:from>
    <xdr:ext cx="47625" cy="285750"/>
    <xdr:sp macro="" textlink="">
      <xdr:nvSpPr>
        <xdr:cNvPr id="4037" name="Shape 3">
          <a:extLst>
            <a:ext uri="{FF2B5EF4-FFF2-40B4-BE49-F238E27FC236}">
              <a16:creationId xmlns:a16="http://schemas.microsoft.com/office/drawing/2014/main" id="{0BEFC8FD-3C8C-43D0-ADEE-C6836154CB12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100</xdr:row>
      <xdr:rowOff>0</xdr:rowOff>
    </xdr:from>
    <xdr:ext cx="47625" cy="285750"/>
    <xdr:sp macro="" textlink="">
      <xdr:nvSpPr>
        <xdr:cNvPr id="4038" name="Shape 3">
          <a:extLst>
            <a:ext uri="{FF2B5EF4-FFF2-40B4-BE49-F238E27FC236}">
              <a16:creationId xmlns:a16="http://schemas.microsoft.com/office/drawing/2014/main" id="{221801D3-3982-47D3-80D5-422F132A3CD6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100</xdr:row>
      <xdr:rowOff>0</xdr:rowOff>
    </xdr:from>
    <xdr:ext cx="47625" cy="285750"/>
    <xdr:sp macro="" textlink="">
      <xdr:nvSpPr>
        <xdr:cNvPr id="4039" name="Shape 3">
          <a:extLst>
            <a:ext uri="{FF2B5EF4-FFF2-40B4-BE49-F238E27FC236}">
              <a16:creationId xmlns:a16="http://schemas.microsoft.com/office/drawing/2014/main" id="{7DD90F6F-9E88-4B30-8532-D9CC1582EAB8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100</xdr:row>
      <xdr:rowOff>0</xdr:rowOff>
    </xdr:from>
    <xdr:ext cx="47625" cy="285750"/>
    <xdr:sp macro="" textlink="">
      <xdr:nvSpPr>
        <xdr:cNvPr id="4040" name="Shape 3">
          <a:extLst>
            <a:ext uri="{FF2B5EF4-FFF2-40B4-BE49-F238E27FC236}">
              <a16:creationId xmlns:a16="http://schemas.microsoft.com/office/drawing/2014/main" id="{D7FCBC07-9520-4209-893C-7D2DDEB9F925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100</xdr:row>
      <xdr:rowOff>0</xdr:rowOff>
    </xdr:from>
    <xdr:ext cx="47625" cy="285750"/>
    <xdr:sp macro="" textlink="">
      <xdr:nvSpPr>
        <xdr:cNvPr id="4041" name="Shape 3">
          <a:extLst>
            <a:ext uri="{FF2B5EF4-FFF2-40B4-BE49-F238E27FC236}">
              <a16:creationId xmlns:a16="http://schemas.microsoft.com/office/drawing/2014/main" id="{E9D6549A-8210-427A-B437-00DC602C26B6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100</xdr:row>
      <xdr:rowOff>0</xdr:rowOff>
    </xdr:from>
    <xdr:ext cx="47625" cy="285750"/>
    <xdr:sp macro="" textlink="">
      <xdr:nvSpPr>
        <xdr:cNvPr id="4042" name="Shape 3">
          <a:extLst>
            <a:ext uri="{FF2B5EF4-FFF2-40B4-BE49-F238E27FC236}">
              <a16:creationId xmlns:a16="http://schemas.microsoft.com/office/drawing/2014/main" id="{AF640615-E5A4-44BC-89A0-7C4FE5E9E776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100</xdr:row>
      <xdr:rowOff>0</xdr:rowOff>
    </xdr:from>
    <xdr:ext cx="47625" cy="285750"/>
    <xdr:sp macro="" textlink="">
      <xdr:nvSpPr>
        <xdr:cNvPr id="4043" name="Shape 3">
          <a:extLst>
            <a:ext uri="{FF2B5EF4-FFF2-40B4-BE49-F238E27FC236}">
              <a16:creationId xmlns:a16="http://schemas.microsoft.com/office/drawing/2014/main" id="{82195B4C-78CF-40B4-AC03-2E8459E4B357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100</xdr:row>
      <xdr:rowOff>0</xdr:rowOff>
    </xdr:from>
    <xdr:ext cx="47625" cy="285750"/>
    <xdr:sp macro="" textlink="">
      <xdr:nvSpPr>
        <xdr:cNvPr id="4044" name="Shape 3">
          <a:extLst>
            <a:ext uri="{FF2B5EF4-FFF2-40B4-BE49-F238E27FC236}">
              <a16:creationId xmlns:a16="http://schemas.microsoft.com/office/drawing/2014/main" id="{2061147A-09E2-499A-AB3C-E48983AF8AFA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100</xdr:row>
      <xdr:rowOff>0</xdr:rowOff>
    </xdr:from>
    <xdr:ext cx="47625" cy="285750"/>
    <xdr:sp macro="" textlink="">
      <xdr:nvSpPr>
        <xdr:cNvPr id="4045" name="Shape 3">
          <a:extLst>
            <a:ext uri="{FF2B5EF4-FFF2-40B4-BE49-F238E27FC236}">
              <a16:creationId xmlns:a16="http://schemas.microsoft.com/office/drawing/2014/main" id="{D49D04C5-0494-46F3-9253-C00FEFFD6D8F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100</xdr:row>
      <xdr:rowOff>0</xdr:rowOff>
    </xdr:from>
    <xdr:ext cx="47625" cy="285750"/>
    <xdr:sp macro="" textlink="">
      <xdr:nvSpPr>
        <xdr:cNvPr id="4046" name="Shape 3">
          <a:extLst>
            <a:ext uri="{FF2B5EF4-FFF2-40B4-BE49-F238E27FC236}">
              <a16:creationId xmlns:a16="http://schemas.microsoft.com/office/drawing/2014/main" id="{53D225B5-57E7-47A1-A4B5-CED2C3C4DC79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100</xdr:row>
      <xdr:rowOff>0</xdr:rowOff>
    </xdr:from>
    <xdr:ext cx="47625" cy="285750"/>
    <xdr:sp macro="" textlink="">
      <xdr:nvSpPr>
        <xdr:cNvPr id="4047" name="Shape 3">
          <a:extLst>
            <a:ext uri="{FF2B5EF4-FFF2-40B4-BE49-F238E27FC236}">
              <a16:creationId xmlns:a16="http://schemas.microsoft.com/office/drawing/2014/main" id="{B564F847-4B31-4045-8D82-8D264BDD8228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100</xdr:row>
      <xdr:rowOff>0</xdr:rowOff>
    </xdr:from>
    <xdr:ext cx="47625" cy="285750"/>
    <xdr:sp macro="" textlink="">
      <xdr:nvSpPr>
        <xdr:cNvPr id="4048" name="Shape 3">
          <a:extLst>
            <a:ext uri="{FF2B5EF4-FFF2-40B4-BE49-F238E27FC236}">
              <a16:creationId xmlns:a16="http://schemas.microsoft.com/office/drawing/2014/main" id="{8FE9FE29-B57B-473C-A02C-1CE2C46AB5EB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100</xdr:row>
      <xdr:rowOff>0</xdr:rowOff>
    </xdr:from>
    <xdr:ext cx="47625" cy="285750"/>
    <xdr:sp macro="" textlink="">
      <xdr:nvSpPr>
        <xdr:cNvPr id="4049" name="Shape 3">
          <a:extLst>
            <a:ext uri="{FF2B5EF4-FFF2-40B4-BE49-F238E27FC236}">
              <a16:creationId xmlns:a16="http://schemas.microsoft.com/office/drawing/2014/main" id="{E4A3B1E8-1E2E-421E-B15A-95E2B0584519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100</xdr:row>
      <xdr:rowOff>0</xdr:rowOff>
    </xdr:from>
    <xdr:ext cx="47625" cy="285750"/>
    <xdr:sp macro="" textlink="">
      <xdr:nvSpPr>
        <xdr:cNvPr id="4050" name="Shape 3">
          <a:extLst>
            <a:ext uri="{FF2B5EF4-FFF2-40B4-BE49-F238E27FC236}">
              <a16:creationId xmlns:a16="http://schemas.microsoft.com/office/drawing/2014/main" id="{5F7B556B-E6AE-4713-B96D-B91101EFF975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100</xdr:row>
      <xdr:rowOff>0</xdr:rowOff>
    </xdr:from>
    <xdr:ext cx="47625" cy="285750"/>
    <xdr:sp macro="" textlink="">
      <xdr:nvSpPr>
        <xdr:cNvPr id="4051" name="Shape 3">
          <a:extLst>
            <a:ext uri="{FF2B5EF4-FFF2-40B4-BE49-F238E27FC236}">
              <a16:creationId xmlns:a16="http://schemas.microsoft.com/office/drawing/2014/main" id="{75387E6C-0E0D-410A-8F28-1B961850176E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100</xdr:row>
      <xdr:rowOff>0</xdr:rowOff>
    </xdr:from>
    <xdr:ext cx="47625" cy="285750"/>
    <xdr:sp macro="" textlink="">
      <xdr:nvSpPr>
        <xdr:cNvPr id="4052" name="Shape 3">
          <a:extLst>
            <a:ext uri="{FF2B5EF4-FFF2-40B4-BE49-F238E27FC236}">
              <a16:creationId xmlns:a16="http://schemas.microsoft.com/office/drawing/2014/main" id="{BA7C8661-7617-48E4-A395-E0B3B7448E0B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100</xdr:row>
      <xdr:rowOff>0</xdr:rowOff>
    </xdr:from>
    <xdr:ext cx="47625" cy="285750"/>
    <xdr:sp macro="" textlink="">
      <xdr:nvSpPr>
        <xdr:cNvPr id="4053" name="Shape 3">
          <a:extLst>
            <a:ext uri="{FF2B5EF4-FFF2-40B4-BE49-F238E27FC236}">
              <a16:creationId xmlns:a16="http://schemas.microsoft.com/office/drawing/2014/main" id="{2DE106F0-81E1-4D35-8340-2F1CE662B956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100</xdr:row>
      <xdr:rowOff>0</xdr:rowOff>
    </xdr:from>
    <xdr:ext cx="47625" cy="285750"/>
    <xdr:sp macro="" textlink="">
      <xdr:nvSpPr>
        <xdr:cNvPr id="4054" name="Shape 3">
          <a:extLst>
            <a:ext uri="{FF2B5EF4-FFF2-40B4-BE49-F238E27FC236}">
              <a16:creationId xmlns:a16="http://schemas.microsoft.com/office/drawing/2014/main" id="{FE8AA141-F0C5-4106-8A95-E43A9E00F2B7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100</xdr:row>
      <xdr:rowOff>0</xdr:rowOff>
    </xdr:from>
    <xdr:ext cx="47625" cy="285750"/>
    <xdr:sp macro="" textlink="">
      <xdr:nvSpPr>
        <xdr:cNvPr id="4055" name="Shape 3">
          <a:extLst>
            <a:ext uri="{FF2B5EF4-FFF2-40B4-BE49-F238E27FC236}">
              <a16:creationId xmlns:a16="http://schemas.microsoft.com/office/drawing/2014/main" id="{CD4D1C6D-E0D0-415C-8FC7-F5F91D224C74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100</xdr:row>
      <xdr:rowOff>0</xdr:rowOff>
    </xdr:from>
    <xdr:ext cx="47625" cy="285750"/>
    <xdr:sp macro="" textlink="">
      <xdr:nvSpPr>
        <xdr:cNvPr id="4056" name="Shape 3">
          <a:extLst>
            <a:ext uri="{FF2B5EF4-FFF2-40B4-BE49-F238E27FC236}">
              <a16:creationId xmlns:a16="http://schemas.microsoft.com/office/drawing/2014/main" id="{3F26748C-94BE-4CA0-B1EF-EE87C4A105BB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100</xdr:row>
      <xdr:rowOff>0</xdr:rowOff>
    </xdr:from>
    <xdr:ext cx="47625" cy="285750"/>
    <xdr:sp macro="" textlink="">
      <xdr:nvSpPr>
        <xdr:cNvPr id="4057" name="Shape 3">
          <a:extLst>
            <a:ext uri="{FF2B5EF4-FFF2-40B4-BE49-F238E27FC236}">
              <a16:creationId xmlns:a16="http://schemas.microsoft.com/office/drawing/2014/main" id="{CD9F49C6-6FD1-48F1-8705-CE7681F30CAB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100</xdr:row>
      <xdr:rowOff>0</xdr:rowOff>
    </xdr:from>
    <xdr:ext cx="47625" cy="285750"/>
    <xdr:sp macro="" textlink="">
      <xdr:nvSpPr>
        <xdr:cNvPr id="4058" name="Shape 3">
          <a:extLst>
            <a:ext uri="{FF2B5EF4-FFF2-40B4-BE49-F238E27FC236}">
              <a16:creationId xmlns:a16="http://schemas.microsoft.com/office/drawing/2014/main" id="{DBC632DF-C9EF-4A4C-BE80-7FF8240B6D6B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100</xdr:row>
      <xdr:rowOff>0</xdr:rowOff>
    </xdr:from>
    <xdr:ext cx="47625" cy="285750"/>
    <xdr:sp macro="" textlink="">
      <xdr:nvSpPr>
        <xdr:cNvPr id="4059" name="Shape 3">
          <a:extLst>
            <a:ext uri="{FF2B5EF4-FFF2-40B4-BE49-F238E27FC236}">
              <a16:creationId xmlns:a16="http://schemas.microsoft.com/office/drawing/2014/main" id="{3939396C-DF19-4EE1-994E-C40FBCAEDE52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100</xdr:row>
      <xdr:rowOff>0</xdr:rowOff>
    </xdr:from>
    <xdr:ext cx="47625" cy="285750"/>
    <xdr:sp macro="" textlink="">
      <xdr:nvSpPr>
        <xdr:cNvPr id="4060" name="Shape 3">
          <a:extLst>
            <a:ext uri="{FF2B5EF4-FFF2-40B4-BE49-F238E27FC236}">
              <a16:creationId xmlns:a16="http://schemas.microsoft.com/office/drawing/2014/main" id="{ED3CB239-EB2A-403A-9904-92D20B1E2E8D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100</xdr:row>
      <xdr:rowOff>0</xdr:rowOff>
    </xdr:from>
    <xdr:ext cx="47625" cy="285750"/>
    <xdr:sp macro="" textlink="">
      <xdr:nvSpPr>
        <xdr:cNvPr id="4061" name="Shape 3">
          <a:extLst>
            <a:ext uri="{FF2B5EF4-FFF2-40B4-BE49-F238E27FC236}">
              <a16:creationId xmlns:a16="http://schemas.microsoft.com/office/drawing/2014/main" id="{3C437907-D1C3-4F79-B7EF-59BFEF1E5DCA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100</xdr:row>
      <xdr:rowOff>0</xdr:rowOff>
    </xdr:from>
    <xdr:ext cx="47625" cy="285750"/>
    <xdr:sp macro="" textlink="">
      <xdr:nvSpPr>
        <xdr:cNvPr id="4062" name="Shape 3">
          <a:extLst>
            <a:ext uri="{FF2B5EF4-FFF2-40B4-BE49-F238E27FC236}">
              <a16:creationId xmlns:a16="http://schemas.microsoft.com/office/drawing/2014/main" id="{B9ED8E32-915F-4A65-B468-5E5672363A39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100</xdr:row>
      <xdr:rowOff>0</xdr:rowOff>
    </xdr:from>
    <xdr:ext cx="47625" cy="285750"/>
    <xdr:sp macro="" textlink="">
      <xdr:nvSpPr>
        <xdr:cNvPr id="4063" name="Shape 3">
          <a:extLst>
            <a:ext uri="{FF2B5EF4-FFF2-40B4-BE49-F238E27FC236}">
              <a16:creationId xmlns:a16="http://schemas.microsoft.com/office/drawing/2014/main" id="{E2466540-E981-4CB5-A4FB-6EA6A66BE690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100</xdr:row>
      <xdr:rowOff>0</xdr:rowOff>
    </xdr:from>
    <xdr:ext cx="47625" cy="285750"/>
    <xdr:sp macro="" textlink="">
      <xdr:nvSpPr>
        <xdr:cNvPr id="4064" name="Shape 3">
          <a:extLst>
            <a:ext uri="{FF2B5EF4-FFF2-40B4-BE49-F238E27FC236}">
              <a16:creationId xmlns:a16="http://schemas.microsoft.com/office/drawing/2014/main" id="{5BADC5A4-3993-4929-A3DB-83EA006CBCE3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100</xdr:row>
      <xdr:rowOff>0</xdr:rowOff>
    </xdr:from>
    <xdr:ext cx="47625" cy="285750"/>
    <xdr:sp macro="" textlink="">
      <xdr:nvSpPr>
        <xdr:cNvPr id="4065" name="Shape 3">
          <a:extLst>
            <a:ext uri="{FF2B5EF4-FFF2-40B4-BE49-F238E27FC236}">
              <a16:creationId xmlns:a16="http://schemas.microsoft.com/office/drawing/2014/main" id="{FB34B6C7-3B2C-4753-B3F2-86AA3B643241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100</xdr:row>
      <xdr:rowOff>0</xdr:rowOff>
    </xdr:from>
    <xdr:ext cx="47625" cy="285750"/>
    <xdr:sp macro="" textlink="">
      <xdr:nvSpPr>
        <xdr:cNvPr id="4066" name="Shape 3">
          <a:extLst>
            <a:ext uri="{FF2B5EF4-FFF2-40B4-BE49-F238E27FC236}">
              <a16:creationId xmlns:a16="http://schemas.microsoft.com/office/drawing/2014/main" id="{0BF3B69A-8266-4FF5-97BB-82D87C3FDDBB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100</xdr:row>
      <xdr:rowOff>0</xdr:rowOff>
    </xdr:from>
    <xdr:ext cx="47625" cy="285750"/>
    <xdr:sp macro="" textlink="">
      <xdr:nvSpPr>
        <xdr:cNvPr id="4067" name="Shape 3">
          <a:extLst>
            <a:ext uri="{FF2B5EF4-FFF2-40B4-BE49-F238E27FC236}">
              <a16:creationId xmlns:a16="http://schemas.microsoft.com/office/drawing/2014/main" id="{10307B5C-13BF-4E76-A97E-94A649C889AE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100</xdr:row>
      <xdr:rowOff>0</xdr:rowOff>
    </xdr:from>
    <xdr:ext cx="47625" cy="285750"/>
    <xdr:sp macro="" textlink="">
      <xdr:nvSpPr>
        <xdr:cNvPr id="4068" name="Shape 3">
          <a:extLst>
            <a:ext uri="{FF2B5EF4-FFF2-40B4-BE49-F238E27FC236}">
              <a16:creationId xmlns:a16="http://schemas.microsoft.com/office/drawing/2014/main" id="{B66B0F37-FFF5-4B36-8172-925D9F1CD76F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100</xdr:row>
      <xdr:rowOff>0</xdr:rowOff>
    </xdr:from>
    <xdr:ext cx="47625" cy="285750"/>
    <xdr:sp macro="" textlink="">
      <xdr:nvSpPr>
        <xdr:cNvPr id="4069" name="Shape 3">
          <a:extLst>
            <a:ext uri="{FF2B5EF4-FFF2-40B4-BE49-F238E27FC236}">
              <a16:creationId xmlns:a16="http://schemas.microsoft.com/office/drawing/2014/main" id="{81458A20-D3F2-4EB6-94E5-19FAC7BB52AA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100</xdr:row>
      <xdr:rowOff>0</xdr:rowOff>
    </xdr:from>
    <xdr:ext cx="47625" cy="285750"/>
    <xdr:sp macro="" textlink="">
      <xdr:nvSpPr>
        <xdr:cNvPr id="4070" name="Shape 3">
          <a:extLst>
            <a:ext uri="{FF2B5EF4-FFF2-40B4-BE49-F238E27FC236}">
              <a16:creationId xmlns:a16="http://schemas.microsoft.com/office/drawing/2014/main" id="{E5C395AE-EDF9-4AFC-AD55-0B5051C87A90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100</xdr:row>
      <xdr:rowOff>0</xdr:rowOff>
    </xdr:from>
    <xdr:ext cx="47625" cy="285750"/>
    <xdr:sp macro="" textlink="">
      <xdr:nvSpPr>
        <xdr:cNvPr id="4071" name="Shape 3">
          <a:extLst>
            <a:ext uri="{FF2B5EF4-FFF2-40B4-BE49-F238E27FC236}">
              <a16:creationId xmlns:a16="http://schemas.microsoft.com/office/drawing/2014/main" id="{80A38B0A-3F76-4EBE-AC23-F2B9936C2B6E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100</xdr:row>
      <xdr:rowOff>0</xdr:rowOff>
    </xdr:from>
    <xdr:ext cx="47625" cy="285750"/>
    <xdr:sp macro="" textlink="">
      <xdr:nvSpPr>
        <xdr:cNvPr id="4072" name="Shape 3">
          <a:extLst>
            <a:ext uri="{FF2B5EF4-FFF2-40B4-BE49-F238E27FC236}">
              <a16:creationId xmlns:a16="http://schemas.microsoft.com/office/drawing/2014/main" id="{6864082B-7718-451E-8FCE-3E1A7FD7C445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100</xdr:row>
      <xdr:rowOff>0</xdr:rowOff>
    </xdr:from>
    <xdr:ext cx="47625" cy="285750"/>
    <xdr:sp macro="" textlink="">
      <xdr:nvSpPr>
        <xdr:cNvPr id="4073" name="Shape 3">
          <a:extLst>
            <a:ext uri="{FF2B5EF4-FFF2-40B4-BE49-F238E27FC236}">
              <a16:creationId xmlns:a16="http://schemas.microsoft.com/office/drawing/2014/main" id="{AFBA3968-ACE4-4570-8D32-F049C36B749B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100</xdr:row>
      <xdr:rowOff>0</xdr:rowOff>
    </xdr:from>
    <xdr:ext cx="47625" cy="285750"/>
    <xdr:sp macro="" textlink="">
      <xdr:nvSpPr>
        <xdr:cNvPr id="4074" name="Shape 3">
          <a:extLst>
            <a:ext uri="{FF2B5EF4-FFF2-40B4-BE49-F238E27FC236}">
              <a16:creationId xmlns:a16="http://schemas.microsoft.com/office/drawing/2014/main" id="{7F001EA4-FB8F-4AA6-8000-801C30A0E9E8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100</xdr:row>
      <xdr:rowOff>0</xdr:rowOff>
    </xdr:from>
    <xdr:ext cx="47625" cy="285750"/>
    <xdr:sp macro="" textlink="">
      <xdr:nvSpPr>
        <xdr:cNvPr id="4075" name="Shape 3">
          <a:extLst>
            <a:ext uri="{FF2B5EF4-FFF2-40B4-BE49-F238E27FC236}">
              <a16:creationId xmlns:a16="http://schemas.microsoft.com/office/drawing/2014/main" id="{5F3C0429-594A-4800-B105-543E3C4C7886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100</xdr:row>
      <xdr:rowOff>0</xdr:rowOff>
    </xdr:from>
    <xdr:ext cx="47625" cy="285750"/>
    <xdr:sp macro="" textlink="">
      <xdr:nvSpPr>
        <xdr:cNvPr id="4076" name="Shape 3">
          <a:extLst>
            <a:ext uri="{FF2B5EF4-FFF2-40B4-BE49-F238E27FC236}">
              <a16:creationId xmlns:a16="http://schemas.microsoft.com/office/drawing/2014/main" id="{6E866C72-CE46-4253-AF8A-5075ADA9F304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100</xdr:row>
      <xdr:rowOff>0</xdr:rowOff>
    </xdr:from>
    <xdr:ext cx="47625" cy="285750"/>
    <xdr:sp macro="" textlink="">
      <xdr:nvSpPr>
        <xdr:cNvPr id="4077" name="Shape 3">
          <a:extLst>
            <a:ext uri="{FF2B5EF4-FFF2-40B4-BE49-F238E27FC236}">
              <a16:creationId xmlns:a16="http://schemas.microsoft.com/office/drawing/2014/main" id="{0D996B4E-5434-41C0-BFF1-0B086F96B1D1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-9525</xdr:colOff>
      <xdr:row>100</xdr:row>
      <xdr:rowOff>0</xdr:rowOff>
    </xdr:from>
    <xdr:ext cx="47625" cy="285750"/>
    <xdr:sp macro="" textlink="">
      <xdr:nvSpPr>
        <xdr:cNvPr id="4078" name="Shape 3">
          <a:extLst>
            <a:ext uri="{FF2B5EF4-FFF2-40B4-BE49-F238E27FC236}">
              <a16:creationId xmlns:a16="http://schemas.microsoft.com/office/drawing/2014/main" id="{DA91662E-6E5C-4D61-9F21-A36348087247}"/>
            </a:ext>
          </a:extLst>
        </xdr:cNvPr>
        <xdr:cNvSpPr txBox="1"/>
      </xdr:nvSpPr>
      <xdr:spPr>
        <a:xfrm>
          <a:off x="720661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-9525</xdr:colOff>
      <xdr:row>100</xdr:row>
      <xdr:rowOff>0</xdr:rowOff>
    </xdr:from>
    <xdr:ext cx="47625" cy="285750"/>
    <xdr:sp macro="" textlink="">
      <xdr:nvSpPr>
        <xdr:cNvPr id="4079" name="Shape 3">
          <a:extLst>
            <a:ext uri="{FF2B5EF4-FFF2-40B4-BE49-F238E27FC236}">
              <a16:creationId xmlns:a16="http://schemas.microsoft.com/office/drawing/2014/main" id="{1C669688-1C13-485F-93CC-F1DCB465EB90}"/>
            </a:ext>
          </a:extLst>
        </xdr:cNvPr>
        <xdr:cNvSpPr txBox="1"/>
      </xdr:nvSpPr>
      <xdr:spPr>
        <a:xfrm>
          <a:off x="720661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080" name="Shape 3">
          <a:extLst>
            <a:ext uri="{FF2B5EF4-FFF2-40B4-BE49-F238E27FC236}">
              <a16:creationId xmlns:a16="http://schemas.microsoft.com/office/drawing/2014/main" id="{D3D86404-A91E-4776-AD08-795B302BEE4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081" name="Shape 3">
          <a:extLst>
            <a:ext uri="{FF2B5EF4-FFF2-40B4-BE49-F238E27FC236}">
              <a16:creationId xmlns:a16="http://schemas.microsoft.com/office/drawing/2014/main" id="{E8CAEA6A-E7E2-464A-8584-1899D75A42E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082" name="Shape 3">
          <a:extLst>
            <a:ext uri="{FF2B5EF4-FFF2-40B4-BE49-F238E27FC236}">
              <a16:creationId xmlns:a16="http://schemas.microsoft.com/office/drawing/2014/main" id="{19B98E6E-D2CC-4680-8820-4F66626A6D5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083" name="Shape 3">
          <a:extLst>
            <a:ext uri="{FF2B5EF4-FFF2-40B4-BE49-F238E27FC236}">
              <a16:creationId xmlns:a16="http://schemas.microsoft.com/office/drawing/2014/main" id="{4AEE12B5-8161-46AA-ADCF-A94EBA0CC52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084" name="Shape 3">
          <a:extLst>
            <a:ext uri="{FF2B5EF4-FFF2-40B4-BE49-F238E27FC236}">
              <a16:creationId xmlns:a16="http://schemas.microsoft.com/office/drawing/2014/main" id="{934EF8EB-6D8C-4BE4-8C81-ACA412AA1FB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085" name="Shape 3">
          <a:extLst>
            <a:ext uri="{FF2B5EF4-FFF2-40B4-BE49-F238E27FC236}">
              <a16:creationId xmlns:a16="http://schemas.microsoft.com/office/drawing/2014/main" id="{0BCD7B9C-DB3D-4238-8C9F-7B145E0B361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086" name="Shape 3">
          <a:extLst>
            <a:ext uri="{FF2B5EF4-FFF2-40B4-BE49-F238E27FC236}">
              <a16:creationId xmlns:a16="http://schemas.microsoft.com/office/drawing/2014/main" id="{8EC040AA-00B7-4DB1-82FB-AB8970D87E8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087" name="Shape 3">
          <a:extLst>
            <a:ext uri="{FF2B5EF4-FFF2-40B4-BE49-F238E27FC236}">
              <a16:creationId xmlns:a16="http://schemas.microsoft.com/office/drawing/2014/main" id="{F4CEC77B-0080-4B48-A3DC-83E4C77F355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088" name="Shape 3">
          <a:extLst>
            <a:ext uri="{FF2B5EF4-FFF2-40B4-BE49-F238E27FC236}">
              <a16:creationId xmlns:a16="http://schemas.microsoft.com/office/drawing/2014/main" id="{B2FC9C88-BC47-438D-8BDA-1FF8FA50C5F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089" name="Shape 3">
          <a:extLst>
            <a:ext uri="{FF2B5EF4-FFF2-40B4-BE49-F238E27FC236}">
              <a16:creationId xmlns:a16="http://schemas.microsoft.com/office/drawing/2014/main" id="{8C3064B7-E3F3-4784-8A2B-03D1379E5D2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090" name="Shape 3">
          <a:extLst>
            <a:ext uri="{FF2B5EF4-FFF2-40B4-BE49-F238E27FC236}">
              <a16:creationId xmlns:a16="http://schemas.microsoft.com/office/drawing/2014/main" id="{6BD99931-CB8D-41E4-8C9B-CE6134E076F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091" name="Shape 3">
          <a:extLst>
            <a:ext uri="{FF2B5EF4-FFF2-40B4-BE49-F238E27FC236}">
              <a16:creationId xmlns:a16="http://schemas.microsoft.com/office/drawing/2014/main" id="{3DAEE6ED-3DD3-4FEB-A08E-5F6A11E7F8E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092" name="Shape 3">
          <a:extLst>
            <a:ext uri="{FF2B5EF4-FFF2-40B4-BE49-F238E27FC236}">
              <a16:creationId xmlns:a16="http://schemas.microsoft.com/office/drawing/2014/main" id="{4827D66C-BF65-495F-9053-E6084BD34DD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093" name="Shape 3">
          <a:extLst>
            <a:ext uri="{FF2B5EF4-FFF2-40B4-BE49-F238E27FC236}">
              <a16:creationId xmlns:a16="http://schemas.microsoft.com/office/drawing/2014/main" id="{19A79B9C-ADDB-4205-B59A-A98283E24B6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094" name="Shape 3">
          <a:extLst>
            <a:ext uri="{FF2B5EF4-FFF2-40B4-BE49-F238E27FC236}">
              <a16:creationId xmlns:a16="http://schemas.microsoft.com/office/drawing/2014/main" id="{184131B4-7F03-45F1-9A01-830EA66C0E5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095" name="Shape 3">
          <a:extLst>
            <a:ext uri="{FF2B5EF4-FFF2-40B4-BE49-F238E27FC236}">
              <a16:creationId xmlns:a16="http://schemas.microsoft.com/office/drawing/2014/main" id="{FAC6AE42-10BF-4C6A-97A5-8B24B490250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096" name="Shape 3">
          <a:extLst>
            <a:ext uri="{FF2B5EF4-FFF2-40B4-BE49-F238E27FC236}">
              <a16:creationId xmlns:a16="http://schemas.microsoft.com/office/drawing/2014/main" id="{014B7D88-3DC8-4EFC-A999-EDB2BB56356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097" name="Shape 3">
          <a:extLst>
            <a:ext uri="{FF2B5EF4-FFF2-40B4-BE49-F238E27FC236}">
              <a16:creationId xmlns:a16="http://schemas.microsoft.com/office/drawing/2014/main" id="{C4DB4B9B-212F-43E1-BC5B-DACC09785E2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098" name="Shape 3">
          <a:extLst>
            <a:ext uri="{FF2B5EF4-FFF2-40B4-BE49-F238E27FC236}">
              <a16:creationId xmlns:a16="http://schemas.microsoft.com/office/drawing/2014/main" id="{0D6A2CBC-FEF7-4EB4-94A4-58F546DCFA8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099" name="Shape 3">
          <a:extLst>
            <a:ext uri="{FF2B5EF4-FFF2-40B4-BE49-F238E27FC236}">
              <a16:creationId xmlns:a16="http://schemas.microsoft.com/office/drawing/2014/main" id="{685F4409-BA4B-417A-884B-108DC2C7421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100" name="Shape 3">
          <a:extLst>
            <a:ext uri="{FF2B5EF4-FFF2-40B4-BE49-F238E27FC236}">
              <a16:creationId xmlns:a16="http://schemas.microsoft.com/office/drawing/2014/main" id="{317F10A7-FA8B-49A6-8C90-6C20D940CD8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101" name="Shape 3">
          <a:extLst>
            <a:ext uri="{FF2B5EF4-FFF2-40B4-BE49-F238E27FC236}">
              <a16:creationId xmlns:a16="http://schemas.microsoft.com/office/drawing/2014/main" id="{D6ADE0D0-92C0-406C-A7AD-9124B2A89F4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102" name="Shape 3">
          <a:extLst>
            <a:ext uri="{FF2B5EF4-FFF2-40B4-BE49-F238E27FC236}">
              <a16:creationId xmlns:a16="http://schemas.microsoft.com/office/drawing/2014/main" id="{C016E804-D93C-4E7B-BF22-491E7A3FEFF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103" name="Shape 3">
          <a:extLst>
            <a:ext uri="{FF2B5EF4-FFF2-40B4-BE49-F238E27FC236}">
              <a16:creationId xmlns:a16="http://schemas.microsoft.com/office/drawing/2014/main" id="{02AA9D9A-5B76-4419-B030-BCB05CE1197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104" name="Shape 3">
          <a:extLst>
            <a:ext uri="{FF2B5EF4-FFF2-40B4-BE49-F238E27FC236}">
              <a16:creationId xmlns:a16="http://schemas.microsoft.com/office/drawing/2014/main" id="{514CC81F-83CA-4823-9E55-17E696951CB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105" name="Shape 3">
          <a:extLst>
            <a:ext uri="{FF2B5EF4-FFF2-40B4-BE49-F238E27FC236}">
              <a16:creationId xmlns:a16="http://schemas.microsoft.com/office/drawing/2014/main" id="{BDE3CECB-832D-4F16-9C96-C0B0BB300DC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106" name="Shape 3">
          <a:extLst>
            <a:ext uri="{FF2B5EF4-FFF2-40B4-BE49-F238E27FC236}">
              <a16:creationId xmlns:a16="http://schemas.microsoft.com/office/drawing/2014/main" id="{9C7ED164-8F8D-4DCC-BAEF-2C4EAB62456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107" name="Shape 3">
          <a:extLst>
            <a:ext uri="{FF2B5EF4-FFF2-40B4-BE49-F238E27FC236}">
              <a16:creationId xmlns:a16="http://schemas.microsoft.com/office/drawing/2014/main" id="{5A77FF02-D50E-444C-A324-F033D2D3DA6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108" name="Shape 3">
          <a:extLst>
            <a:ext uri="{FF2B5EF4-FFF2-40B4-BE49-F238E27FC236}">
              <a16:creationId xmlns:a16="http://schemas.microsoft.com/office/drawing/2014/main" id="{CC6DDF39-B8C3-4E02-9A07-84059060205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109" name="Shape 3">
          <a:extLst>
            <a:ext uri="{FF2B5EF4-FFF2-40B4-BE49-F238E27FC236}">
              <a16:creationId xmlns:a16="http://schemas.microsoft.com/office/drawing/2014/main" id="{77045215-0722-451C-88D4-EBFBB64DB54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110" name="Shape 3">
          <a:extLst>
            <a:ext uri="{FF2B5EF4-FFF2-40B4-BE49-F238E27FC236}">
              <a16:creationId xmlns:a16="http://schemas.microsoft.com/office/drawing/2014/main" id="{AA776A01-5628-4344-A02A-2B9704BD59B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111" name="Shape 3">
          <a:extLst>
            <a:ext uri="{FF2B5EF4-FFF2-40B4-BE49-F238E27FC236}">
              <a16:creationId xmlns:a16="http://schemas.microsoft.com/office/drawing/2014/main" id="{DE41CEBA-7A4B-4742-B0D9-708C7CEB51B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112" name="Shape 3">
          <a:extLst>
            <a:ext uri="{FF2B5EF4-FFF2-40B4-BE49-F238E27FC236}">
              <a16:creationId xmlns:a16="http://schemas.microsoft.com/office/drawing/2014/main" id="{662712C1-8AD3-4CB8-838F-6D70D97E916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113" name="Shape 3">
          <a:extLst>
            <a:ext uri="{FF2B5EF4-FFF2-40B4-BE49-F238E27FC236}">
              <a16:creationId xmlns:a16="http://schemas.microsoft.com/office/drawing/2014/main" id="{A9725E99-EFC5-47D2-89D9-033D9881B5A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114" name="Shape 3">
          <a:extLst>
            <a:ext uri="{FF2B5EF4-FFF2-40B4-BE49-F238E27FC236}">
              <a16:creationId xmlns:a16="http://schemas.microsoft.com/office/drawing/2014/main" id="{02B12535-8CBA-4BF4-8FE9-C39C7EC70C2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115" name="Shape 3">
          <a:extLst>
            <a:ext uri="{FF2B5EF4-FFF2-40B4-BE49-F238E27FC236}">
              <a16:creationId xmlns:a16="http://schemas.microsoft.com/office/drawing/2014/main" id="{D554BAE7-A656-4E17-B328-BFEC2D9B565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116" name="Shape 3">
          <a:extLst>
            <a:ext uri="{FF2B5EF4-FFF2-40B4-BE49-F238E27FC236}">
              <a16:creationId xmlns:a16="http://schemas.microsoft.com/office/drawing/2014/main" id="{FBDEFB7D-F648-4D67-B9E9-DB2A320EC1E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117" name="Shape 3">
          <a:extLst>
            <a:ext uri="{FF2B5EF4-FFF2-40B4-BE49-F238E27FC236}">
              <a16:creationId xmlns:a16="http://schemas.microsoft.com/office/drawing/2014/main" id="{9B103C72-BC7A-4F9B-B743-32B83011F45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118" name="Shape 3">
          <a:extLst>
            <a:ext uri="{FF2B5EF4-FFF2-40B4-BE49-F238E27FC236}">
              <a16:creationId xmlns:a16="http://schemas.microsoft.com/office/drawing/2014/main" id="{57411255-CDA7-465B-822E-92DDA953D48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119" name="Shape 3">
          <a:extLst>
            <a:ext uri="{FF2B5EF4-FFF2-40B4-BE49-F238E27FC236}">
              <a16:creationId xmlns:a16="http://schemas.microsoft.com/office/drawing/2014/main" id="{F2692A31-4AFC-4367-8824-44290C9A58D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120" name="Shape 3">
          <a:extLst>
            <a:ext uri="{FF2B5EF4-FFF2-40B4-BE49-F238E27FC236}">
              <a16:creationId xmlns:a16="http://schemas.microsoft.com/office/drawing/2014/main" id="{C17A9BF2-270F-49A5-A73D-E9A222E7D8D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121" name="Shape 3">
          <a:extLst>
            <a:ext uri="{FF2B5EF4-FFF2-40B4-BE49-F238E27FC236}">
              <a16:creationId xmlns:a16="http://schemas.microsoft.com/office/drawing/2014/main" id="{49C7296C-B294-4BC5-A5FD-B4D71A62DBF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122" name="Shape 3">
          <a:extLst>
            <a:ext uri="{FF2B5EF4-FFF2-40B4-BE49-F238E27FC236}">
              <a16:creationId xmlns:a16="http://schemas.microsoft.com/office/drawing/2014/main" id="{C24E9125-BE17-4D18-A1F4-8F119FB4015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123" name="Shape 3">
          <a:extLst>
            <a:ext uri="{FF2B5EF4-FFF2-40B4-BE49-F238E27FC236}">
              <a16:creationId xmlns:a16="http://schemas.microsoft.com/office/drawing/2014/main" id="{8D854F80-C8D5-4503-927F-ADA5A0B961B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124" name="Shape 3">
          <a:extLst>
            <a:ext uri="{FF2B5EF4-FFF2-40B4-BE49-F238E27FC236}">
              <a16:creationId xmlns:a16="http://schemas.microsoft.com/office/drawing/2014/main" id="{1F90B366-6F7F-4317-82A4-6CB8ACC5303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125" name="Shape 3">
          <a:extLst>
            <a:ext uri="{FF2B5EF4-FFF2-40B4-BE49-F238E27FC236}">
              <a16:creationId xmlns:a16="http://schemas.microsoft.com/office/drawing/2014/main" id="{DEFF9266-A74B-472B-86B0-F11239F30C6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126" name="Shape 3">
          <a:extLst>
            <a:ext uri="{FF2B5EF4-FFF2-40B4-BE49-F238E27FC236}">
              <a16:creationId xmlns:a16="http://schemas.microsoft.com/office/drawing/2014/main" id="{3F4F9310-AE58-4AC5-B7B3-162717E6ABD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127" name="Shape 3">
          <a:extLst>
            <a:ext uri="{FF2B5EF4-FFF2-40B4-BE49-F238E27FC236}">
              <a16:creationId xmlns:a16="http://schemas.microsoft.com/office/drawing/2014/main" id="{EC354493-2D99-498F-BE3F-C3A11E31BA8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128" name="Shape 3">
          <a:extLst>
            <a:ext uri="{FF2B5EF4-FFF2-40B4-BE49-F238E27FC236}">
              <a16:creationId xmlns:a16="http://schemas.microsoft.com/office/drawing/2014/main" id="{89A970C9-5FC3-412B-8AAD-7831335F9B0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129" name="Shape 3">
          <a:extLst>
            <a:ext uri="{FF2B5EF4-FFF2-40B4-BE49-F238E27FC236}">
              <a16:creationId xmlns:a16="http://schemas.microsoft.com/office/drawing/2014/main" id="{BAFC028B-0495-412E-A838-449B6F198AE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130" name="Shape 3">
          <a:extLst>
            <a:ext uri="{FF2B5EF4-FFF2-40B4-BE49-F238E27FC236}">
              <a16:creationId xmlns:a16="http://schemas.microsoft.com/office/drawing/2014/main" id="{1FFAEEDB-B381-48E4-AD42-ACB70DD2735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131" name="Shape 3">
          <a:extLst>
            <a:ext uri="{FF2B5EF4-FFF2-40B4-BE49-F238E27FC236}">
              <a16:creationId xmlns:a16="http://schemas.microsoft.com/office/drawing/2014/main" id="{45E565B1-A43B-4BCE-B407-79510234D23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132" name="Shape 3">
          <a:extLst>
            <a:ext uri="{FF2B5EF4-FFF2-40B4-BE49-F238E27FC236}">
              <a16:creationId xmlns:a16="http://schemas.microsoft.com/office/drawing/2014/main" id="{B06E1DDD-DCEF-4A49-8781-207471CAB70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133" name="Shape 3">
          <a:extLst>
            <a:ext uri="{FF2B5EF4-FFF2-40B4-BE49-F238E27FC236}">
              <a16:creationId xmlns:a16="http://schemas.microsoft.com/office/drawing/2014/main" id="{3A2A6998-75A0-471D-B524-FFFA9732F65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134" name="Shape 3">
          <a:extLst>
            <a:ext uri="{FF2B5EF4-FFF2-40B4-BE49-F238E27FC236}">
              <a16:creationId xmlns:a16="http://schemas.microsoft.com/office/drawing/2014/main" id="{9662B1C5-2D2E-40C1-BC6A-2C396DD7613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135" name="Shape 3">
          <a:extLst>
            <a:ext uri="{FF2B5EF4-FFF2-40B4-BE49-F238E27FC236}">
              <a16:creationId xmlns:a16="http://schemas.microsoft.com/office/drawing/2014/main" id="{B460FA68-93CB-4D18-9748-3665DAA9B96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136" name="Shape 3">
          <a:extLst>
            <a:ext uri="{FF2B5EF4-FFF2-40B4-BE49-F238E27FC236}">
              <a16:creationId xmlns:a16="http://schemas.microsoft.com/office/drawing/2014/main" id="{089C0F20-E699-44CB-9F0F-82011D675E5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137" name="Shape 3">
          <a:extLst>
            <a:ext uri="{FF2B5EF4-FFF2-40B4-BE49-F238E27FC236}">
              <a16:creationId xmlns:a16="http://schemas.microsoft.com/office/drawing/2014/main" id="{4DB58703-ECA8-4714-9FB4-82D8A90BDA8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138" name="Shape 3">
          <a:extLst>
            <a:ext uri="{FF2B5EF4-FFF2-40B4-BE49-F238E27FC236}">
              <a16:creationId xmlns:a16="http://schemas.microsoft.com/office/drawing/2014/main" id="{0922A15C-64AF-4ACA-B4D7-73952418B6B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139" name="Shape 3">
          <a:extLst>
            <a:ext uri="{FF2B5EF4-FFF2-40B4-BE49-F238E27FC236}">
              <a16:creationId xmlns:a16="http://schemas.microsoft.com/office/drawing/2014/main" id="{F503D0CB-52B8-4140-92D9-DFE14AC2D9F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140" name="Shape 3">
          <a:extLst>
            <a:ext uri="{FF2B5EF4-FFF2-40B4-BE49-F238E27FC236}">
              <a16:creationId xmlns:a16="http://schemas.microsoft.com/office/drawing/2014/main" id="{382BE08F-4F62-4BF4-9762-6FFBDB70AB0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141" name="Shape 3">
          <a:extLst>
            <a:ext uri="{FF2B5EF4-FFF2-40B4-BE49-F238E27FC236}">
              <a16:creationId xmlns:a16="http://schemas.microsoft.com/office/drawing/2014/main" id="{9CF63AAF-3527-4B56-AE06-1AE6D05C1B0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142" name="Shape 3">
          <a:extLst>
            <a:ext uri="{FF2B5EF4-FFF2-40B4-BE49-F238E27FC236}">
              <a16:creationId xmlns:a16="http://schemas.microsoft.com/office/drawing/2014/main" id="{8EF8AD94-6550-43A9-980B-05AEC8C8630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143" name="Shape 3">
          <a:extLst>
            <a:ext uri="{FF2B5EF4-FFF2-40B4-BE49-F238E27FC236}">
              <a16:creationId xmlns:a16="http://schemas.microsoft.com/office/drawing/2014/main" id="{78BE6F0E-3821-4B0C-AD0B-419967020B9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144" name="Shape 3">
          <a:extLst>
            <a:ext uri="{FF2B5EF4-FFF2-40B4-BE49-F238E27FC236}">
              <a16:creationId xmlns:a16="http://schemas.microsoft.com/office/drawing/2014/main" id="{1CF35FCD-F59F-410A-A288-5BEDC9D2ECF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145" name="Shape 3">
          <a:extLst>
            <a:ext uri="{FF2B5EF4-FFF2-40B4-BE49-F238E27FC236}">
              <a16:creationId xmlns:a16="http://schemas.microsoft.com/office/drawing/2014/main" id="{5444B7A9-7AE3-4C6A-93FA-86BE0E0328D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146" name="Shape 3">
          <a:extLst>
            <a:ext uri="{FF2B5EF4-FFF2-40B4-BE49-F238E27FC236}">
              <a16:creationId xmlns:a16="http://schemas.microsoft.com/office/drawing/2014/main" id="{464E7A40-48AD-48CD-86CF-66E10CAA0DD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147" name="Shape 3">
          <a:extLst>
            <a:ext uri="{FF2B5EF4-FFF2-40B4-BE49-F238E27FC236}">
              <a16:creationId xmlns:a16="http://schemas.microsoft.com/office/drawing/2014/main" id="{95D6ADD0-68B7-4CFC-A48A-A6D8016D637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148" name="Shape 3">
          <a:extLst>
            <a:ext uri="{FF2B5EF4-FFF2-40B4-BE49-F238E27FC236}">
              <a16:creationId xmlns:a16="http://schemas.microsoft.com/office/drawing/2014/main" id="{98AB25B0-7CFC-4077-856A-747F4A68DFA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149" name="Shape 3">
          <a:extLst>
            <a:ext uri="{FF2B5EF4-FFF2-40B4-BE49-F238E27FC236}">
              <a16:creationId xmlns:a16="http://schemas.microsoft.com/office/drawing/2014/main" id="{443BE3A9-AFFF-4270-B5C3-820D9BE3CA1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150" name="Shape 3">
          <a:extLst>
            <a:ext uri="{FF2B5EF4-FFF2-40B4-BE49-F238E27FC236}">
              <a16:creationId xmlns:a16="http://schemas.microsoft.com/office/drawing/2014/main" id="{AA3012A9-22E6-4871-B109-31000322BC2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151" name="Shape 3">
          <a:extLst>
            <a:ext uri="{FF2B5EF4-FFF2-40B4-BE49-F238E27FC236}">
              <a16:creationId xmlns:a16="http://schemas.microsoft.com/office/drawing/2014/main" id="{DE1B78CE-846E-4E70-AD61-A9E9EA63C15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152" name="Shape 3">
          <a:extLst>
            <a:ext uri="{FF2B5EF4-FFF2-40B4-BE49-F238E27FC236}">
              <a16:creationId xmlns:a16="http://schemas.microsoft.com/office/drawing/2014/main" id="{37BE8799-A225-4E9B-A70A-316296B1DE5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153" name="Shape 3">
          <a:extLst>
            <a:ext uri="{FF2B5EF4-FFF2-40B4-BE49-F238E27FC236}">
              <a16:creationId xmlns:a16="http://schemas.microsoft.com/office/drawing/2014/main" id="{6D2AC823-E3AD-42CD-966D-37CA066A2B0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154" name="Shape 3">
          <a:extLst>
            <a:ext uri="{FF2B5EF4-FFF2-40B4-BE49-F238E27FC236}">
              <a16:creationId xmlns:a16="http://schemas.microsoft.com/office/drawing/2014/main" id="{03177C08-B721-482E-8A72-89C031625BC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155" name="Shape 3">
          <a:extLst>
            <a:ext uri="{FF2B5EF4-FFF2-40B4-BE49-F238E27FC236}">
              <a16:creationId xmlns:a16="http://schemas.microsoft.com/office/drawing/2014/main" id="{AE3E11CA-2575-48A0-B455-81AB8A757D0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156" name="Shape 3">
          <a:extLst>
            <a:ext uri="{FF2B5EF4-FFF2-40B4-BE49-F238E27FC236}">
              <a16:creationId xmlns:a16="http://schemas.microsoft.com/office/drawing/2014/main" id="{9A5D317F-1808-4481-BF16-ECF594A074C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157" name="Shape 3">
          <a:extLst>
            <a:ext uri="{FF2B5EF4-FFF2-40B4-BE49-F238E27FC236}">
              <a16:creationId xmlns:a16="http://schemas.microsoft.com/office/drawing/2014/main" id="{1B3B56CD-A657-4ABB-B6C8-A0B0C5289FD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158" name="Shape 3">
          <a:extLst>
            <a:ext uri="{FF2B5EF4-FFF2-40B4-BE49-F238E27FC236}">
              <a16:creationId xmlns:a16="http://schemas.microsoft.com/office/drawing/2014/main" id="{6526D822-30C5-4C92-9917-53707286F5F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159" name="Shape 3">
          <a:extLst>
            <a:ext uri="{FF2B5EF4-FFF2-40B4-BE49-F238E27FC236}">
              <a16:creationId xmlns:a16="http://schemas.microsoft.com/office/drawing/2014/main" id="{D9C77568-7064-4176-B4F7-489FD5C98A5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160" name="Shape 3">
          <a:extLst>
            <a:ext uri="{FF2B5EF4-FFF2-40B4-BE49-F238E27FC236}">
              <a16:creationId xmlns:a16="http://schemas.microsoft.com/office/drawing/2014/main" id="{7FE059E5-8B89-4290-9033-943075610C9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161" name="Shape 3">
          <a:extLst>
            <a:ext uri="{FF2B5EF4-FFF2-40B4-BE49-F238E27FC236}">
              <a16:creationId xmlns:a16="http://schemas.microsoft.com/office/drawing/2014/main" id="{659503AC-46D6-48ED-9B3B-3C89D364805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162" name="Shape 3">
          <a:extLst>
            <a:ext uri="{FF2B5EF4-FFF2-40B4-BE49-F238E27FC236}">
              <a16:creationId xmlns:a16="http://schemas.microsoft.com/office/drawing/2014/main" id="{F06B923A-2513-47F9-A03F-119FA9D68B1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163" name="Shape 3">
          <a:extLst>
            <a:ext uri="{FF2B5EF4-FFF2-40B4-BE49-F238E27FC236}">
              <a16:creationId xmlns:a16="http://schemas.microsoft.com/office/drawing/2014/main" id="{3AE0B8E6-CCB3-466C-83F9-F76EDBCDE4C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164" name="Shape 3">
          <a:extLst>
            <a:ext uri="{FF2B5EF4-FFF2-40B4-BE49-F238E27FC236}">
              <a16:creationId xmlns:a16="http://schemas.microsoft.com/office/drawing/2014/main" id="{39AA83CE-62CC-4A71-B6DF-8F30FC1C2CE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165" name="Shape 3">
          <a:extLst>
            <a:ext uri="{FF2B5EF4-FFF2-40B4-BE49-F238E27FC236}">
              <a16:creationId xmlns:a16="http://schemas.microsoft.com/office/drawing/2014/main" id="{179ED021-FC52-4599-AA82-EC37529B8D3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22</xdr:col>
      <xdr:colOff>-9525</xdr:colOff>
      <xdr:row>100</xdr:row>
      <xdr:rowOff>0</xdr:rowOff>
    </xdr:from>
    <xdr:ext cx="47625" cy="285750"/>
    <xdr:sp macro="" textlink="">
      <xdr:nvSpPr>
        <xdr:cNvPr id="4166" name="Shape 3">
          <a:extLst>
            <a:ext uri="{FF2B5EF4-FFF2-40B4-BE49-F238E27FC236}">
              <a16:creationId xmlns:a16="http://schemas.microsoft.com/office/drawing/2014/main" id="{31100C46-B93D-4AAB-9B43-6C6268030B85}"/>
            </a:ext>
          </a:extLst>
        </xdr:cNvPr>
        <xdr:cNvSpPr txBox="1"/>
      </xdr:nvSpPr>
      <xdr:spPr>
        <a:xfrm>
          <a:off x="1078039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22</xdr:col>
      <xdr:colOff>-9525</xdr:colOff>
      <xdr:row>100</xdr:row>
      <xdr:rowOff>0</xdr:rowOff>
    </xdr:from>
    <xdr:ext cx="47625" cy="285750"/>
    <xdr:sp macro="" textlink="">
      <xdr:nvSpPr>
        <xdr:cNvPr id="4167" name="Shape 3">
          <a:extLst>
            <a:ext uri="{FF2B5EF4-FFF2-40B4-BE49-F238E27FC236}">
              <a16:creationId xmlns:a16="http://schemas.microsoft.com/office/drawing/2014/main" id="{128ECB80-BDD5-491D-8876-6D2E23E9C82E}"/>
            </a:ext>
          </a:extLst>
        </xdr:cNvPr>
        <xdr:cNvSpPr txBox="1"/>
      </xdr:nvSpPr>
      <xdr:spPr>
        <a:xfrm>
          <a:off x="1078039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168" name="Shape 3">
          <a:extLst>
            <a:ext uri="{FF2B5EF4-FFF2-40B4-BE49-F238E27FC236}">
              <a16:creationId xmlns:a16="http://schemas.microsoft.com/office/drawing/2014/main" id="{F302B7BB-C92D-45B8-AEF5-9ED286CA546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169" name="Shape 3">
          <a:extLst>
            <a:ext uri="{FF2B5EF4-FFF2-40B4-BE49-F238E27FC236}">
              <a16:creationId xmlns:a16="http://schemas.microsoft.com/office/drawing/2014/main" id="{3C141FA7-C9D8-4915-91E2-29055A9B9E8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170" name="Shape 3">
          <a:extLst>
            <a:ext uri="{FF2B5EF4-FFF2-40B4-BE49-F238E27FC236}">
              <a16:creationId xmlns:a16="http://schemas.microsoft.com/office/drawing/2014/main" id="{AA92E5E0-B178-4AA3-BF30-095F1726B94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171" name="Shape 3">
          <a:extLst>
            <a:ext uri="{FF2B5EF4-FFF2-40B4-BE49-F238E27FC236}">
              <a16:creationId xmlns:a16="http://schemas.microsoft.com/office/drawing/2014/main" id="{8BA466FB-5F8A-41E2-B844-B42B1C0D145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172" name="Shape 3">
          <a:extLst>
            <a:ext uri="{FF2B5EF4-FFF2-40B4-BE49-F238E27FC236}">
              <a16:creationId xmlns:a16="http://schemas.microsoft.com/office/drawing/2014/main" id="{6DB1EF82-D56A-49D1-A443-19E7C7CC318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173" name="Shape 3">
          <a:extLst>
            <a:ext uri="{FF2B5EF4-FFF2-40B4-BE49-F238E27FC236}">
              <a16:creationId xmlns:a16="http://schemas.microsoft.com/office/drawing/2014/main" id="{97F4F351-B233-44B7-BA61-0B10F7EBABF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174" name="Shape 3">
          <a:extLst>
            <a:ext uri="{FF2B5EF4-FFF2-40B4-BE49-F238E27FC236}">
              <a16:creationId xmlns:a16="http://schemas.microsoft.com/office/drawing/2014/main" id="{8E9F0B06-5E30-427F-8DA3-9E42FCB1470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175" name="Shape 3">
          <a:extLst>
            <a:ext uri="{FF2B5EF4-FFF2-40B4-BE49-F238E27FC236}">
              <a16:creationId xmlns:a16="http://schemas.microsoft.com/office/drawing/2014/main" id="{50FBA4CF-05B8-4690-9BA4-A9516F7E207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176" name="Shape 3">
          <a:extLst>
            <a:ext uri="{FF2B5EF4-FFF2-40B4-BE49-F238E27FC236}">
              <a16:creationId xmlns:a16="http://schemas.microsoft.com/office/drawing/2014/main" id="{B1412327-DC58-4261-A738-83392559F90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177" name="Shape 3">
          <a:extLst>
            <a:ext uri="{FF2B5EF4-FFF2-40B4-BE49-F238E27FC236}">
              <a16:creationId xmlns:a16="http://schemas.microsoft.com/office/drawing/2014/main" id="{B7C9F464-94D9-4C29-97BF-AF27704AB7F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178" name="Shape 3">
          <a:extLst>
            <a:ext uri="{FF2B5EF4-FFF2-40B4-BE49-F238E27FC236}">
              <a16:creationId xmlns:a16="http://schemas.microsoft.com/office/drawing/2014/main" id="{39C9848A-AFDB-4801-AEB0-44DFEE1380B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179" name="Shape 3">
          <a:extLst>
            <a:ext uri="{FF2B5EF4-FFF2-40B4-BE49-F238E27FC236}">
              <a16:creationId xmlns:a16="http://schemas.microsoft.com/office/drawing/2014/main" id="{AA8CE081-804A-495D-8F94-64E97470C0F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180" name="Shape 3">
          <a:extLst>
            <a:ext uri="{FF2B5EF4-FFF2-40B4-BE49-F238E27FC236}">
              <a16:creationId xmlns:a16="http://schemas.microsoft.com/office/drawing/2014/main" id="{ECBEB5E9-2D34-42B5-B051-00192C33D3B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181" name="Shape 3">
          <a:extLst>
            <a:ext uri="{FF2B5EF4-FFF2-40B4-BE49-F238E27FC236}">
              <a16:creationId xmlns:a16="http://schemas.microsoft.com/office/drawing/2014/main" id="{C99FC7FE-28E7-4B36-AB57-ED662C379C7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182" name="Shape 3">
          <a:extLst>
            <a:ext uri="{FF2B5EF4-FFF2-40B4-BE49-F238E27FC236}">
              <a16:creationId xmlns:a16="http://schemas.microsoft.com/office/drawing/2014/main" id="{2AD78947-A475-4B43-8A03-2C1C0385606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183" name="Shape 3">
          <a:extLst>
            <a:ext uri="{FF2B5EF4-FFF2-40B4-BE49-F238E27FC236}">
              <a16:creationId xmlns:a16="http://schemas.microsoft.com/office/drawing/2014/main" id="{7A79717D-45C6-4581-A59E-D8FFB6FFD44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184" name="Shape 3">
          <a:extLst>
            <a:ext uri="{FF2B5EF4-FFF2-40B4-BE49-F238E27FC236}">
              <a16:creationId xmlns:a16="http://schemas.microsoft.com/office/drawing/2014/main" id="{2EF347A1-F93E-4D55-8A4D-CFE97B8465C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185" name="Shape 3">
          <a:extLst>
            <a:ext uri="{FF2B5EF4-FFF2-40B4-BE49-F238E27FC236}">
              <a16:creationId xmlns:a16="http://schemas.microsoft.com/office/drawing/2014/main" id="{156A2EFE-E3AA-41D0-A7FF-2652D2D2676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186" name="Shape 3">
          <a:extLst>
            <a:ext uri="{FF2B5EF4-FFF2-40B4-BE49-F238E27FC236}">
              <a16:creationId xmlns:a16="http://schemas.microsoft.com/office/drawing/2014/main" id="{2B35343C-F542-4F85-80B8-9E1EF1C555F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187" name="Shape 3">
          <a:extLst>
            <a:ext uri="{FF2B5EF4-FFF2-40B4-BE49-F238E27FC236}">
              <a16:creationId xmlns:a16="http://schemas.microsoft.com/office/drawing/2014/main" id="{E9DD2977-2724-4C3C-BD83-1C0D7FFEB9B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188" name="Shape 3">
          <a:extLst>
            <a:ext uri="{FF2B5EF4-FFF2-40B4-BE49-F238E27FC236}">
              <a16:creationId xmlns:a16="http://schemas.microsoft.com/office/drawing/2014/main" id="{80FCFDBB-0861-4FA5-88FD-A65E8BD03AE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189" name="Shape 3">
          <a:extLst>
            <a:ext uri="{FF2B5EF4-FFF2-40B4-BE49-F238E27FC236}">
              <a16:creationId xmlns:a16="http://schemas.microsoft.com/office/drawing/2014/main" id="{962004B2-B7E3-4F16-A564-730D7D87809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190" name="Shape 3">
          <a:extLst>
            <a:ext uri="{FF2B5EF4-FFF2-40B4-BE49-F238E27FC236}">
              <a16:creationId xmlns:a16="http://schemas.microsoft.com/office/drawing/2014/main" id="{D09B13F1-DBC0-48E4-BDE7-E9DB3908DDD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191" name="Shape 3">
          <a:extLst>
            <a:ext uri="{FF2B5EF4-FFF2-40B4-BE49-F238E27FC236}">
              <a16:creationId xmlns:a16="http://schemas.microsoft.com/office/drawing/2014/main" id="{1867D879-382B-4F8B-83BF-C7B4E1B1F08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192" name="Shape 3">
          <a:extLst>
            <a:ext uri="{FF2B5EF4-FFF2-40B4-BE49-F238E27FC236}">
              <a16:creationId xmlns:a16="http://schemas.microsoft.com/office/drawing/2014/main" id="{55635B98-70A1-4F28-8819-540DF80A45A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193" name="Shape 3">
          <a:extLst>
            <a:ext uri="{FF2B5EF4-FFF2-40B4-BE49-F238E27FC236}">
              <a16:creationId xmlns:a16="http://schemas.microsoft.com/office/drawing/2014/main" id="{5A2D2394-EFC5-4617-AF82-869493B759A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194" name="Shape 3">
          <a:extLst>
            <a:ext uri="{FF2B5EF4-FFF2-40B4-BE49-F238E27FC236}">
              <a16:creationId xmlns:a16="http://schemas.microsoft.com/office/drawing/2014/main" id="{295DA872-A6EA-43A3-A54F-41FE30497BA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195" name="Shape 3">
          <a:extLst>
            <a:ext uri="{FF2B5EF4-FFF2-40B4-BE49-F238E27FC236}">
              <a16:creationId xmlns:a16="http://schemas.microsoft.com/office/drawing/2014/main" id="{A2A59597-8381-4369-85D8-2420F0625F3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196" name="Shape 3">
          <a:extLst>
            <a:ext uri="{FF2B5EF4-FFF2-40B4-BE49-F238E27FC236}">
              <a16:creationId xmlns:a16="http://schemas.microsoft.com/office/drawing/2014/main" id="{C72BD9E3-343F-49DD-98CF-4149A2F0E1B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197" name="Shape 3">
          <a:extLst>
            <a:ext uri="{FF2B5EF4-FFF2-40B4-BE49-F238E27FC236}">
              <a16:creationId xmlns:a16="http://schemas.microsoft.com/office/drawing/2014/main" id="{D013E91F-5A52-424E-AEE2-EFA0ACE3368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198" name="Shape 3">
          <a:extLst>
            <a:ext uri="{FF2B5EF4-FFF2-40B4-BE49-F238E27FC236}">
              <a16:creationId xmlns:a16="http://schemas.microsoft.com/office/drawing/2014/main" id="{2C2C3999-B5F9-46EF-8205-2F67D7E1E37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199" name="Shape 3">
          <a:extLst>
            <a:ext uri="{FF2B5EF4-FFF2-40B4-BE49-F238E27FC236}">
              <a16:creationId xmlns:a16="http://schemas.microsoft.com/office/drawing/2014/main" id="{4016E75B-3B26-4257-8E3C-D23B9DAABD6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200" name="Shape 3">
          <a:extLst>
            <a:ext uri="{FF2B5EF4-FFF2-40B4-BE49-F238E27FC236}">
              <a16:creationId xmlns:a16="http://schemas.microsoft.com/office/drawing/2014/main" id="{D306BBB3-4DBF-4606-A5EC-B5B128F4266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201" name="Shape 3">
          <a:extLst>
            <a:ext uri="{FF2B5EF4-FFF2-40B4-BE49-F238E27FC236}">
              <a16:creationId xmlns:a16="http://schemas.microsoft.com/office/drawing/2014/main" id="{157DC8B6-28B9-4627-A644-9003FC24AE1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202" name="Shape 3">
          <a:extLst>
            <a:ext uri="{FF2B5EF4-FFF2-40B4-BE49-F238E27FC236}">
              <a16:creationId xmlns:a16="http://schemas.microsoft.com/office/drawing/2014/main" id="{6DD3B78D-E1DD-4710-B483-3CF5BCA230F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203" name="Shape 3">
          <a:extLst>
            <a:ext uri="{FF2B5EF4-FFF2-40B4-BE49-F238E27FC236}">
              <a16:creationId xmlns:a16="http://schemas.microsoft.com/office/drawing/2014/main" id="{BCEEDDB9-3E97-4A8B-B43F-71FD57744A6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204" name="Shape 3">
          <a:extLst>
            <a:ext uri="{FF2B5EF4-FFF2-40B4-BE49-F238E27FC236}">
              <a16:creationId xmlns:a16="http://schemas.microsoft.com/office/drawing/2014/main" id="{D2BF9B52-4BE1-4B38-BA6C-9CD46A41BD3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205" name="Shape 3">
          <a:extLst>
            <a:ext uri="{FF2B5EF4-FFF2-40B4-BE49-F238E27FC236}">
              <a16:creationId xmlns:a16="http://schemas.microsoft.com/office/drawing/2014/main" id="{1D646F78-2FA6-426F-84F9-CA2DC17E9A2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206" name="Shape 3">
          <a:extLst>
            <a:ext uri="{FF2B5EF4-FFF2-40B4-BE49-F238E27FC236}">
              <a16:creationId xmlns:a16="http://schemas.microsoft.com/office/drawing/2014/main" id="{541D8E03-4E41-4645-89B6-C7A96D24308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207" name="Shape 3">
          <a:extLst>
            <a:ext uri="{FF2B5EF4-FFF2-40B4-BE49-F238E27FC236}">
              <a16:creationId xmlns:a16="http://schemas.microsoft.com/office/drawing/2014/main" id="{67B22FE8-4C1F-4E5D-94C7-78B5CB6F2C2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208" name="Shape 3">
          <a:extLst>
            <a:ext uri="{FF2B5EF4-FFF2-40B4-BE49-F238E27FC236}">
              <a16:creationId xmlns:a16="http://schemas.microsoft.com/office/drawing/2014/main" id="{2A7861EA-D6E0-4EC1-86FA-89F8B5FB3D1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209" name="Shape 3">
          <a:extLst>
            <a:ext uri="{FF2B5EF4-FFF2-40B4-BE49-F238E27FC236}">
              <a16:creationId xmlns:a16="http://schemas.microsoft.com/office/drawing/2014/main" id="{8AE06B89-1E7E-4935-95A3-1CD06BBA579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210" name="Shape 3">
          <a:extLst>
            <a:ext uri="{FF2B5EF4-FFF2-40B4-BE49-F238E27FC236}">
              <a16:creationId xmlns:a16="http://schemas.microsoft.com/office/drawing/2014/main" id="{713F7ED5-0059-4323-8EF0-78F2CCF598F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211" name="Shape 3">
          <a:extLst>
            <a:ext uri="{FF2B5EF4-FFF2-40B4-BE49-F238E27FC236}">
              <a16:creationId xmlns:a16="http://schemas.microsoft.com/office/drawing/2014/main" id="{E120BFB9-EFF0-4578-BB0E-F420064CAEF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212" name="Shape 3">
          <a:extLst>
            <a:ext uri="{FF2B5EF4-FFF2-40B4-BE49-F238E27FC236}">
              <a16:creationId xmlns:a16="http://schemas.microsoft.com/office/drawing/2014/main" id="{70BA4C48-4170-4DDF-BEEA-CFCC4C6BB50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213" name="Shape 3">
          <a:extLst>
            <a:ext uri="{FF2B5EF4-FFF2-40B4-BE49-F238E27FC236}">
              <a16:creationId xmlns:a16="http://schemas.microsoft.com/office/drawing/2014/main" id="{3FBF9381-3A82-43EB-93A0-C6E9A1B3ABA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214" name="Shape 3">
          <a:extLst>
            <a:ext uri="{FF2B5EF4-FFF2-40B4-BE49-F238E27FC236}">
              <a16:creationId xmlns:a16="http://schemas.microsoft.com/office/drawing/2014/main" id="{FD7297A3-460B-41C0-AA4E-AE993BF92A0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215" name="Shape 3">
          <a:extLst>
            <a:ext uri="{FF2B5EF4-FFF2-40B4-BE49-F238E27FC236}">
              <a16:creationId xmlns:a16="http://schemas.microsoft.com/office/drawing/2014/main" id="{195BA04F-50E0-4609-9F13-3514A3CC7FB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216" name="Shape 3">
          <a:extLst>
            <a:ext uri="{FF2B5EF4-FFF2-40B4-BE49-F238E27FC236}">
              <a16:creationId xmlns:a16="http://schemas.microsoft.com/office/drawing/2014/main" id="{8B93B817-1F04-41BC-BCB5-9682585EA74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217" name="Shape 3">
          <a:extLst>
            <a:ext uri="{FF2B5EF4-FFF2-40B4-BE49-F238E27FC236}">
              <a16:creationId xmlns:a16="http://schemas.microsoft.com/office/drawing/2014/main" id="{A2275A7F-76B5-4F9B-B6AC-EDF8EA2D785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218" name="Shape 3">
          <a:extLst>
            <a:ext uri="{FF2B5EF4-FFF2-40B4-BE49-F238E27FC236}">
              <a16:creationId xmlns:a16="http://schemas.microsoft.com/office/drawing/2014/main" id="{95495166-DED4-490E-A490-F0070711539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219" name="Shape 3">
          <a:extLst>
            <a:ext uri="{FF2B5EF4-FFF2-40B4-BE49-F238E27FC236}">
              <a16:creationId xmlns:a16="http://schemas.microsoft.com/office/drawing/2014/main" id="{5EEC4A3A-1DE7-4828-A084-89EB98271B3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220" name="Shape 3">
          <a:extLst>
            <a:ext uri="{FF2B5EF4-FFF2-40B4-BE49-F238E27FC236}">
              <a16:creationId xmlns:a16="http://schemas.microsoft.com/office/drawing/2014/main" id="{BBF7DD20-B290-4B30-80EF-6E7ED64C4DA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221" name="Shape 3">
          <a:extLst>
            <a:ext uri="{FF2B5EF4-FFF2-40B4-BE49-F238E27FC236}">
              <a16:creationId xmlns:a16="http://schemas.microsoft.com/office/drawing/2014/main" id="{BE491775-B117-4671-9F84-30B394EC0DF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222" name="Shape 3">
          <a:extLst>
            <a:ext uri="{FF2B5EF4-FFF2-40B4-BE49-F238E27FC236}">
              <a16:creationId xmlns:a16="http://schemas.microsoft.com/office/drawing/2014/main" id="{FBF9FB07-F09B-441D-B9B6-C4D12A2514F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223" name="Shape 3">
          <a:extLst>
            <a:ext uri="{FF2B5EF4-FFF2-40B4-BE49-F238E27FC236}">
              <a16:creationId xmlns:a16="http://schemas.microsoft.com/office/drawing/2014/main" id="{58C7E017-D412-4728-A66A-CDD67C3160E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224" name="Shape 3">
          <a:extLst>
            <a:ext uri="{FF2B5EF4-FFF2-40B4-BE49-F238E27FC236}">
              <a16:creationId xmlns:a16="http://schemas.microsoft.com/office/drawing/2014/main" id="{26F5D28E-898E-4D72-9C73-4DE1810E0EC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225" name="Shape 3">
          <a:extLst>
            <a:ext uri="{FF2B5EF4-FFF2-40B4-BE49-F238E27FC236}">
              <a16:creationId xmlns:a16="http://schemas.microsoft.com/office/drawing/2014/main" id="{7B41A465-F371-47F0-A2B3-DE7F4FEDE21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226" name="Shape 3">
          <a:extLst>
            <a:ext uri="{FF2B5EF4-FFF2-40B4-BE49-F238E27FC236}">
              <a16:creationId xmlns:a16="http://schemas.microsoft.com/office/drawing/2014/main" id="{2C6740CD-3710-489A-9347-13C6A34C714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227" name="Shape 3">
          <a:extLst>
            <a:ext uri="{FF2B5EF4-FFF2-40B4-BE49-F238E27FC236}">
              <a16:creationId xmlns:a16="http://schemas.microsoft.com/office/drawing/2014/main" id="{EC911DB7-C6F8-4D4B-8CF0-FB242C5D6BD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228" name="Shape 3">
          <a:extLst>
            <a:ext uri="{FF2B5EF4-FFF2-40B4-BE49-F238E27FC236}">
              <a16:creationId xmlns:a16="http://schemas.microsoft.com/office/drawing/2014/main" id="{6121D84F-E9C4-4F66-B0AD-43CD8FCB6B7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229" name="Shape 3">
          <a:extLst>
            <a:ext uri="{FF2B5EF4-FFF2-40B4-BE49-F238E27FC236}">
              <a16:creationId xmlns:a16="http://schemas.microsoft.com/office/drawing/2014/main" id="{89CAE49D-A1A8-46DD-A2F5-E3DC28974C8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230" name="Shape 3">
          <a:extLst>
            <a:ext uri="{FF2B5EF4-FFF2-40B4-BE49-F238E27FC236}">
              <a16:creationId xmlns:a16="http://schemas.microsoft.com/office/drawing/2014/main" id="{68EF91CE-59A6-4741-9168-801318457A0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231" name="Shape 3">
          <a:extLst>
            <a:ext uri="{FF2B5EF4-FFF2-40B4-BE49-F238E27FC236}">
              <a16:creationId xmlns:a16="http://schemas.microsoft.com/office/drawing/2014/main" id="{04A9FEA3-3A6F-4530-9977-1361D1AFC6F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232" name="Shape 3">
          <a:extLst>
            <a:ext uri="{FF2B5EF4-FFF2-40B4-BE49-F238E27FC236}">
              <a16:creationId xmlns:a16="http://schemas.microsoft.com/office/drawing/2014/main" id="{E2B55A99-28C7-4288-B326-30F24C4F686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233" name="Shape 3">
          <a:extLst>
            <a:ext uri="{FF2B5EF4-FFF2-40B4-BE49-F238E27FC236}">
              <a16:creationId xmlns:a16="http://schemas.microsoft.com/office/drawing/2014/main" id="{E5C8044D-B465-4CDF-AEEA-C8BD9102F87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234" name="Shape 3">
          <a:extLst>
            <a:ext uri="{FF2B5EF4-FFF2-40B4-BE49-F238E27FC236}">
              <a16:creationId xmlns:a16="http://schemas.microsoft.com/office/drawing/2014/main" id="{1206AD08-6104-4C8D-A9E5-44E16106173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235" name="Shape 3">
          <a:extLst>
            <a:ext uri="{FF2B5EF4-FFF2-40B4-BE49-F238E27FC236}">
              <a16:creationId xmlns:a16="http://schemas.microsoft.com/office/drawing/2014/main" id="{CE4CD77E-EF8F-4752-9DB4-E0724893481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236" name="Shape 3">
          <a:extLst>
            <a:ext uri="{FF2B5EF4-FFF2-40B4-BE49-F238E27FC236}">
              <a16:creationId xmlns:a16="http://schemas.microsoft.com/office/drawing/2014/main" id="{316EC07A-EBBE-4BE9-90EB-F63166364A5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237" name="Shape 3">
          <a:extLst>
            <a:ext uri="{FF2B5EF4-FFF2-40B4-BE49-F238E27FC236}">
              <a16:creationId xmlns:a16="http://schemas.microsoft.com/office/drawing/2014/main" id="{D4606CBD-A4A1-4978-AD0C-5ABAB43BF79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238" name="Shape 3">
          <a:extLst>
            <a:ext uri="{FF2B5EF4-FFF2-40B4-BE49-F238E27FC236}">
              <a16:creationId xmlns:a16="http://schemas.microsoft.com/office/drawing/2014/main" id="{22BA14F4-F028-4C30-B0BF-E13C6F7C207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239" name="Shape 3">
          <a:extLst>
            <a:ext uri="{FF2B5EF4-FFF2-40B4-BE49-F238E27FC236}">
              <a16:creationId xmlns:a16="http://schemas.microsoft.com/office/drawing/2014/main" id="{D441606F-7C52-45B6-827B-89147CA5D8D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240" name="Shape 3">
          <a:extLst>
            <a:ext uri="{FF2B5EF4-FFF2-40B4-BE49-F238E27FC236}">
              <a16:creationId xmlns:a16="http://schemas.microsoft.com/office/drawing/2014/main" id="{6EA4FEC3-950A-469A-9A7C-4A45F262B53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241" name="Shape 3">
          <a:extLst>
            <a:ext uri="{FF2B5EF4-FFF2-40B4-BE49-F238E27FC236}">
              <a16:creationId xmlns:a16="http://schemas.microsoft.com/office/drawing/2014/main" id="{B79E4C0E-ED03-458B-8383-E8827B52869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242" name="Shape 3">
          <a:extLst>
            <a:ext uri="{FF2B5EF4-FFF2-40B4-BE49-F238E27FC236}">
              <a16:creationId xmlns:a16="http://schemas.microsoft.com/office/drawing/2014/main" id="{0FCAA9B7-152E-4680-B201-6006BA5EFB8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243" name="Shape 3">
          <a:extLst>
            <a:ext uri="{FF2B5EF4-FFF2-40B4-BE49-F238E27FC236}">
              <a16:creationId xmlns:a16="http://schemas.microsoft.com/office/drawing/2014/main" id="{7C8A4E4F-3422-451C-ADA6-B2DFA600DFA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244" name="Shape 3">
          <a:extLst>
            <a:ext uri="{FF2B5EF4-FFF2-40B4-BE49-F238E27FC236}">
              <a16:creationId xmlns:a16="http://schemas.microsoft.com/office/drawing/2014/main" id="{BAE4717F-8146-45E0-821A-B07E2536902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245" name="Shape 3">
          <a:extLst>
            <a:ext uri="{FF2B5EF4-FFF2-40B4-BE49-F238E27FC236}">
              <a16:creationId xmlns:a16="http://schemas.microsoft.com/office/drawing/2014/main" id="{BEB9BFDE-4855-4DF0-AC77-F3868981346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246" name="Shape 3">
          <a:extLst>
            <a:ext uri="{FF2B5EF4-FFF2-40B4-BE49-F238E27FC236}">
              <a16:creationId xmlns:a16="http://schemas.microsoft.com/office/drawing/2014/main" id="{3C298733-5128-4E06-BEA9-8736B778BD1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247" name="Shape 3">
          <a:extLst>
            <a:ext uri="{FF2B5EF4-FFF2-40B4-BE49-F238E27FC236}">
              <a16:creationId xmlns:a16="http://schemas.microsoft.com/office/drawing/2014/main" id="{45112739-89D5-466F-A73D-F83E7F92508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248" name="Shape 3">
          <a:extLst>
            <a:ext uri="{FF2B5EF4-FFF2-40B4-BE49-F238E27FC236}">
              <a16:creationId xmlns:a16="http://schemas.microsoft.com/office/drawing/2014/main" id="{17DC6B75-7E8C-43DF-BCCC-C52B6C99A15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249" name="Shape 3">
          <a:extLst>
            <a:ext uri="{FF2B5EF4-FFF2-40B4-BE49-F238E27FC236}">
              <a16:creationId xmlns:a16="http://schemas.microsoft.com/office/drawing/2014/main" id="{5BAD274F-C447-458E-9CF8-2E0630DB4E9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250" name="Shape 3">
          <a:extLst>
            <a:ext uri="{FF2B5EF4-FFF2-40B4-BE49-F238E27FC236}">
              <a16:creationId xmlns:a16="http://schemas.microsoft.com/office/drawing/2014/main" id="{78164530-A27B-41CE-9D1A-26F0911E1B8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251" name="Shape 3">
          <a:extLst>
            <a:ext uri="{FF2B5EF4-FFF2-40B4-BE49-F238E27FC236}">
              <a16:creationId xmlns:a16="http://schemas.microsoft.com/office/drawing/2014/main" id="{DD606444-B6D9-4F3B-9087-75C959B3090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252" name="Shape 3">
          <a:extLst>
            <a:ext uri="{FF2B5EF4-FFF2-40B4-BE49-F238E27FC236}">
              <a16:creationId xmlns:a16="http://schemas.microsoft.com/office/drawing/2014/main" id="{1A497607-D59D-42FE-B89D-727D7544200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253" name="Shape 3">
          <a:extLst>
            <a:ext uri="{FF2B5EF4-FFF2-40B4-BE49-F238E27FC236}">
              <a16:creationId xmlns:a16="http://schemas.microsoft.com/office/drawing/2014/main" id="{F5D83320-798E-42FF-91D5-9649E97A578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22</xdr:col>
      <xdr:colOff>-9525</xdr:colOff>
      <xdr:row>100</xdr:row>
      <xdr:rowOff>0</xdr:rowOff>
    </xdr:from>
    <xdr:ext cx="47625" cy="285750"/>
    <xdr:sp macro="" textlink="">
      <xdr:nvSpPr>
        <xdr:cNvPr id="4254" name="Shape 3">
          <a:extLst>
            <a:ext uri="{FF2B5EF4-FFF2-40B4-BE49-F238E27FC236}">
              <a16:creationId xmlns:a16="http://schemas.microsoft.com/office/drawing/2014/main" id="{34D6E670-5EFB-4506-8C3E-B9829F156C6D}"/>
            </a:ext>
          </a:extLst>
        </xdr:cNvPr>
        <xdr:cNvSpPr txBox="1"/>
      </xdr:nvSpPr>
      <xdr:spPr>
        <a:xfrm>
          <a:off x="1078039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22</xdr:col>
      <xdr:colOff>-9525</xdr:colOff>
      <xdr:row>100</xdr:row>
      <xdr:rowOff>0</xdr:rowOff>
    </xdr:from>
    <xdr:ext cx="47625" cy="285750"/>
    <xdr:sp macro="" textlink="">
      <xdr:nvSpPr>
        <xdr:cNvPr id="4255" name="Shape 3">
          <a:extLst>
            <a:ext uri="{FF2B5EF4-FFF2-40B4-BE49-F238E27FC236}">
              <a16:creationId xmlns:a16="http://schemas.microsoft.com/office/drawing/2014/main" id="{8B2D222D-E785-40D5-8F00-19B7AC7F74A1}"/>
            </a:ext>
          </a:extLst>
        </xdr:cNvPr>
        <xdr:cNvSpPr txBox="1"/>
      </xdr:nvSpPr>
      <xdr:spPr>
        <a:xfrm>
          <a:off x="1078039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256" name="Shape 3">
          <a:extLst>
            <a:ext uri="{FF2B5EF4-FFF2-40B4-BE49-F238E27FC236}">
              <a16:creationId xmlns:a16="http://schemas.microsoft.com/office/drawing/2014/main" id="{0F91E1D2-38C7-4C5A-BC1F-4D069B86DFF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257" name="Shape 3">
          <a:extLst>
            <a:ext uri="{FF2B5EF4-FFF2-40B4-BE49-F238E27FC236}">
              <a16:creationId xmlns:a16="http://schemas.microsoft.com/office/drawing/2014/main" id="{253D1332-427F-4692-8561-9CE7197D183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258" name="Shape 3">
          <a:extLst>
            <a:ext uri="{FF2B5EF4-FFF2-40B4-BE49-F238E27FC236}">
              <a16:creationId xmlns:a16="http://schemas.microsoft.com/office/drawing/2014/main" id="{57689581-43DF-4DE8-8742-E3A5BCC2CDA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259" name="Shape 3">
          <a:extLst>
            <a:ext uri="{FF2B5EF4-FFF2-40B4-BE49-F238E27FC236}">
              <a16:creationId xmlns:a16="http://schemas.microsoft.com/office/drawing/2014/main" id="{EADAD534-95AE-4CDD-9FA4-7918A3AE7E0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260" name="Shape 3">
          <a:extLst>
            <a:ext uri="{FF2B5EF4-FFF2-40B4-BE49-F238E27FC236}">
              <a16:creationId xmlns:a16="http://schemas.microsoft.com/office/drawing/2014/main" id="{B1E7DEB7-D026-4B39-86D6-5FB84061FC0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261" name="Shape 3">
          <a:extLst>
            <a:ext uri="{FF2B5EF4-FFF2-40B4-BE49-F238E27FC236}">
              <a16:creationId xmlns:a16="http://schemas.microsoft.com/office/drawing/2014/main" id="{402D08B2-F359-4A03-81C6-F61F9B3441F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262" name="Shape 3">
          <a:extLst>
            <a:ext uri="{FF2B5EF4-FFF2-40B4-BE49-F238E27FC236}">
              <a16:creationId xmlns:a16="http://schemas.microsoft.com/office/drawing/2014/main" id="{3F322EA2-638E-42B7-8EEA-87103478AFB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263" name="Shape 3">
          <a:extLst>
            <a:ext uri="{FF2B5EF4-FFF2-40B4-BE49-F238E27FC236}">
              <a16:creationId xmlns:a16="http://schemas.microsoft.com/office/drawing/2014/main" id="{22C579B7-589F-41B0-9C3B-20D82D62757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264" name="Shape 3">
          <a:extLst>
            <a:ext uri="{FF2B5EF4-FFF2-40B4-BE49-F238E27FC236}">
              <a16:creationId xmlns:a16="http://schemas.microsoft.com/office/drawing/2014/main" id="{E6800697-C963-4588-B86C-BCE03DEA9FF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265" name="Shape 3">
          <a:extLst>
            <a:ext uri="{FF2B5EF4-FFF2-40B4-BE49-F238E27FC236}">
              <a16:creationId xmlns:a16="http://schemas.microsoft.com/office/drawing/2014/main" id="{0DF3A6F2-62E5-4138-8786-760C054548F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266" name="Shape 3">
          <a:extLst>
            <a:ext uri="{FF2B5EF4-FFF2-40B4-BE49-F238E27FC236}">
              <a16:creationId xmlns:a16="http://schemas.microsoft.com/office/drawing/2014/main" id="{CAC2FC9B-BD4D-4F43-BADF-1928D0E0EBF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267" name="Shape 3">
          <a:extLst>
            <a:ext uri="{FF2B5EF4-FFF2-40B4-BE49-F238E27FC236}">
              <a16:creationId xmlns:a16="http://schemas.microsoft.com/office/drawing/2014/main" id="{D003420B-ABA3-42D8-BFE7-055B656572F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268" name="Shape 3">
          <a:extLst>
            <a:ext uri="{FF2B5EF4-FFF2-40B4-BE49-F238E27FC236}">
              <a16:creationId xmlns:a16="http://schemas.microsoft.com/office/drawing/2014/main" id="{296899BD-23A2-4456-A811-C1787B86529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269" name="Shape 3">
          <a:extLst>
            <a:ext uri="{FF2B5EF4-FFF2-40B4-BE49-F238E27FC236}">
              <a16:creationId xmlns:a16="http://schemas.microsoft.com/office/drawing/2014/main" id="{F0AB5BE2-2037-464B-8EEB-7BA67E0A4FE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270" name="Shape 3">
          <a:extLst>
            <a:ext uri="{FF2B5EF4-FFF2-40B4-BE49-F238E27FC236}">
              <a16:creationId xmlns:a16="http://schemas.microsoft.com/office/drawing/2014/main" id="{EC810A9C-6ABC-408A-A6B2-0C9D27CF098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271" name="Shape 3">
          <a:extLst>
            <a:ext uri="{FF2B5EF4-FFF2-40B4-BE49-F238E27FC236}">
              <a16:creationId xmlns:a16="http://schemas.microsoft.com/office/drawing/2014/main" id="{5DEE916A-4626-46E6-BFDB-64352E91B66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272" name="Shape 3">
          <a:extLst>
            <a:ext uri="{FF2B5EF4-FFF2-40B4-BE49-F238E27FC236}">
              <a16:creationId xmlns:a16="http://schemas.microsoft.com/office/drawing/2014/main" id="{984252DB-21F2-4DB5-B25C-A405C617F9F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273" name="Shape 3">
          <a:extLst>
            <a:ext uri="{FF2B5EF4-FFF2-40B4-BE49-F238E27FC236}">
              <a16:creationId xmlns:a16="http://schemas.microsoft.com/office/drawing/2014/main" id="{C6914907-2864-4785-9910-F3BA66E4C6C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274" name="Shape 3">
          <a:extLst>
            <a:ext uri="{FF2B5EF4-FFF2-40B4-BE49-F238E27FC236}">
              <a16:creationId xmlns:a16="http://schemas.microsoft.com/office/drawing/2014/main" id="{28556665-222B-4262-B323-3A9468F092F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275" name="Shape 3">
          <a:extLst>
            <a:ext uri="{FF2B5EF4-FFF2-40B4-BE49-F238E27FC236}">
              <a16:creationId xmlns:a16="http://schemas.microsoft.com/office/drawing/2014/main" id="{F170CE12-FEFD-4306-B9BF-ED2F7930AF8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276" name="Shape 3">
          <a:extLst>
            <a:ext uri="{FF2B5EF4-FFF2-40B4-BE49-F238E27FC236}">
              <a16:creationId xmlns:a16="http://schemas.microsoft.com/office/drawing/2014/main" id="{DBF99927-C88A-46D5-A041-08A1FF97460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277" name="Shape 3">
          <a:extLst>
            <a:ext uri="{FF2B5EF4-FFF2-40B4-BE49-F238E27FC236}">
              <a16:creationId xmlns:a16="http://schemas.microsoft.com/office/drawing/2014/main" id="{4A658A48-2FB7-4D3C-B8C0-16AB148DDAE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278" name="Shape 3">
          <a:extLst>
            <a:ext uri="{FF2B5EF4-FFF2-40B4-BE49-F238E27FC236}">
              <a16:creationId xmlns:a16="http://schemas.microsoft.com/office/drawing/2014/main" id="{BF0492F0-5F8B-41A0-92D1-CE4416023B6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279" name="Shape 3">
          <a:extLst>
            <a:ext uri="{FF2B5EF4-FFF2-40B4-BE49-F238E27FC236}">
              <a16:creationId xmlns:a16="http://schemas.microsoft.com/office/drawing/2014/main" id="{328039E1-F886-47FA-9934-ADB6152980D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280" name="Shape 3">
          <a:extLst>
            <a:ext uri="{FF2B5EF4-FFF2-40B4-BE49-F238E27FC236}">
              <a16:creationId xmlns:a16="http://schemas.microsoft.com/office/drawing/2014/main" id="{ABD3CA57-39AD-4274-9C80-F415C4EE200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281" name="Shape 3">
          <a:extLst>
            <a:ext uri="{FF2B5EF4-FFF2-40B4-BE49-F238E27FC236}">
              <a16:creationId xmlns:a16="http://schemas.microsoft.com/office/drawing/2014/main" id="{8925BAC2-3E55-4EB7-B619-9B6C99B4506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282" name="Shape 3">
          <a:extLst>
            <a:ext uri="{FF2B5EF4-FFF2-40B4-BE49-F238E27FC236}">
              <a16:creationId xmlns:a16="http://schemas.microsoft.com/office/drawing/2014/main" id="{C2FC7949-8861-486A-8361-47F5109E941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283" name="Shape 3">
          <a:extLst>
            <a:ext uri="{FF2B5EF4-FFF2-40B4-BE49-F238E27FC236}">
              <a16:creationId xmlns:a16="http://schemas.microsoft.com/office/drawing/2014/main" id="{CC26D850-1CBF-4E64-B151-F72727BD613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284" name="Shape 3">
          <a:extLst>
            <a:ext uri="{FF2B5EF4-FFF2-40B4-BE49-F238E27FC236}">
              <a16:creationId xmlns:a16="http://schemas.microsoft.com/office/drawing/2014/main" id="{3D45E011-1297-47C0-8AE6-BFB0B58F1FE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285" name="Shape 3">
          <a:extLst>
            <a:ext uri="{FF2B5EF4-FFF2-40B4-BE49-F238E27FC236}">
              <a16:creationId xmlns:a16="http://schemas.microsoft.com/office/drawing/2014/main" id="{77DBB61D-3A0F-4CF5-B0F5-19A5AA1CE96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286" name="Shape 3">
          <a:extLst>
            <a:ext uri="{FF2B5EF4-FFF2-40B4-BE49-F238E27FC236}">
              <a16:creationId xmlns:a16="http://schemas.microsoft.com/office/drawing/2014/main" id="{DF4CB153-D9D0-420F-BBA9-D321F52ED01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287" name="Shape 3">
          <a:extLst>
            <a:ext uri="{FF2B5EF4-FFF2-40B4-BE49-F238E27FC236}">
              <a16:creationId xmlns:a16="http://schemas.microsoft.com/office/drawing/2014/main" id="{D6B1576E-4B42-4FB4-8C56-F1AEEA06654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288" name="Shape 3">
          <a:extLst>
            <a:ext uri="{FF2B5EF4-FFF2-40B4-BE49-F238E27FC236}">
              <a16:creationId xmlns:a16="http://schemas.microsoft.com/office/drawing/2014/main" id="{F8BFEE8A-7D75-41DE-8B74-C874D80552D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289" name="Shape 3">
          <a:extLst>
            <a:ext uri="{FF2B5EF4-FFF2-40B4-BE49-F238E27FC236}">
              <a16:creationId xmlns:a16="http://schemas.microsoft.com/office/drawing/2014/main" id="{DA424FE7-6880-4B9B-AABA-518623FAE7D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290" name="Shape 3">
          <a:extLst>
            <a:ext uri="{FF2B5EF4-FFF2-40B4-BE49-F238E27FC236}">
              <a16:creationId xmlns:a16="http://schemas.microsoft.com/office/drawing/2014/main" id="{52BE626E-C2F8-48EC-858A-945C8B33A39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291" name="Shape 3">
          <a:extLst>
            <a:ext uri="{FF2B5EF4-FFF2-40B4-BE49-F238E27FC236}">
              <a16:creationId xmlns:a16="http://schemas.microsoft.com/office/drawing/2014/main" id="{E0E84EED-D46B-4DD6-AB66-B97C1ACA733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292" name="Shape 3">
          <a:extLst>
            <a:ext uri="{FF2B5EF4-FFF2-40B4-BE49-F238E27FC236}">
              <a16:creationId xmlns:a16="http://schemas.microsoft.com/office/drawing/2014/main" id="{C6D66BE3-E7AA-47A8-AE71-64A6265B445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293" name="Shape 3">
          <a:extLst>
            <a:ext uri="{FF2B5EF4-FFF2-40B4-BE49-F238E27FC236}">
              <a16:creationId xmlns:a16="http://schemas.microsoft.com/office/drawing/2014/main" id="{1EB9B9ED-FCB2-4A36-9B12-454A6E4A479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294" name="Shape 3">
          <a:extLst>
            <a:ext uri="{FF2B5EF4-FFF2-40B4-BE49-F238E27FC236}">
              <a16:creationId xmlns:a16="http://schemas.microsoft.com/office/drawing/2014/main" id="{C448108D-27E7-49C5-9A54-BF76E030808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295" name="Shape 3">
          <a:extLst>
            <a:ext uri="{FF2B5EF4-FFF2-40B4-BE49-F238E27FC236}">
              <a16:creationId xmlns:a16="http://schemas.microsoft.com/office/drawing/2014/main" id="{81F81D53-80D8-40B6-AEAD-6EFC0591D13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296" name="Shape 3">
          <a:extLst>
            <a:ext uri="{FF2B5EF4-FFF2-40B4-BE49-F238E27FC236}">
              <a16:creationId xmlns:a16="http://schemas.microsoft.com/office/drawing/2014/main" id="{4B3B8AE4-EF30-4D36-8ADD-7D642110ADD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297" name="Shape 3">
          <a:extLst>
            <a:ext uri="{FF2B5EF4-FFF2-40B4-BE49-F238E27FC236}">
              <a16:creationId xmlns:a16="http://schemas.microsoft.com/office/drawing/2014/main" id="{B86AEA1A-C51B-44FE-92ED-C9A67CFE4F9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298" name="Shape 3">
          <a:extLst>
            <a:ext uri="{FF2B5EF4-FFF2-40B4-BE49-F238E27FC236}">
              <a16:creationId xmlns:a16="http://schemas.microsoft.com/office/drawing/2014/main" id="{4004E8A2-B669-498C-B1EE-522317FA750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299" name="Shape 3">
          <a:extLst>
            <a:ext uri="{FF2B5EF4-FFF2-40B4-BE49-F238E27FC236}">
              <a16:creationId xmlns:a16="http://schemas.microsoft.com/office/drawing/2014/main" id="{70D6B5B6-FA74-444B-940F-E4424D39F54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300" name="Shape 3">
          <a:extLst>
            <a:ext uri="{FF2B5EF4-FFF2-40B4-BE49-F238E27FC236}">
              <a16:creationId xmlns:a16="http://schemas.microsoft.com/office/drawing/2014/main" id="{841E91A0-CA41-489F-BEB1-E97D6FE4C1E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301" name="Shape 3">
          <a:extLst>
            <a:ext uri="{FF2B5EF4-FFF2-40B4-BE49-F238E27FC236}">
              <a16:creationId xmlns:a16="http://schemas.microsoft.com/office/drawing/2014/main" id="{8941DBCE-F225-4E9E-8621-E54C397B76B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302" name="Shape 3">
          <a:extLst>
            <a:ext uri="{FF2B5EF4-FFF2-40B4-BE49-F238E27FC236}">
              <a16:creationId xmlns:a16="http://schemas.microsoft.com/office/drawing/2014/main" id="{B87F2B07-5E5A-4917-AA30-A6286386AC4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303" name="Shape 3">
          <a:extLst>
            <a:ext uri="{FF2B5EF4-FFF2-40B4-BE49-F238E27FC236}">
              <a16:creationId xmlns:a16="http://schemas.microsoft.com/office/drawing/2014/main" id="{2C548A77-3F99-45E9-A2BD-15D64FD74D4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304" name="Shape 3">
          <a:extLst>
            <a:ext uri="{FF2B5EF4-FFF2-40B4-BE49-F238E27FC236}">
              <a16:creationId xmlns:a16="http://schemas.microsoft.com/office/drawing/2014/main" id="{F0C8D7B3-3B2F-462F-A69D-7257A8963A7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305" name="Shape 3">
          <a:extLst>
            <a:ext uri="{FF2B5EF4-FFF2-40B4-BE49-F238E27FC236}">
              <a16:creationId xmlns:a16="http://schemas.microsoft.com/office/drawing/2014/main" id="{07EE9C50-8F86-4C9A-8524-6D824F1480E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306" name="Shape 3">
          <a:extLst>
            <a:ext uri="{FF2B5EF4-FFF2-40B4-BE49-F238E27FC236}">
              <a16:creationId xmlns:a16="http://schemas.microsoft.com/office/drawing/2014/main" id="{E80BF75A-8733-4905-AC0E-758398FB752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307" name="Shape 3">
          <a:extLst>
            <a:ext uri="{FF2B5EF4-FFF2-40B4-BE49-F238E27FC236}">
              <a16:creationId xmlns:a16="http://schemas.microsoft.com/office/drawing/2014/main" id="{A44E91A4-C570-4BCB-9293-D79753F5BDF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308" name="Shape 3">
          <a:extLst>
            <a:ext uri="{FF2B5EF4-FFF2-40B4-BE49-F238E27FC236}">
              <a16:creationId xmlns:a16="http://schemas.microsoft.com/office/drawing/2014/main" id="{52D9CDA0-A718-4424-A01F-8614168091E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309" name="Shape 3">
          <a:extLst>
            <a:ext uri="{FF2B5EF4-FFF2-40B4-BE49-F238E27FC236}">
              <a16:creationId xmlns:a16="http://schemas.microsoft.com/office/drawing/2014/main" id="{BE63F6FC-A3B3-4437-A753-3B694C48C05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310" name="Shape 3">
          <a:extLst>
            <a:ext uri="{FF2B5EF4-FFF2-40B4-BE49-F238E27FC236}">
              <a16:creationId xmlns:a16="http://schemas.microsoft.com/office/drawing/2014/main" id="{90DB492A-401C-4D29-AD06-51282986B3F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311" name="Shape 3">
          <a:extLst>
            <a:ext uri="{FF2B5EF4-FFF2-40B4-BE49-F238E27FC236}">
              <a16:creationId xmlns:a16="http://schemas.microsoft.com/office/drawing/2014/main" id="{793FD339-4F2C-4268-81DA-D2FB76B27F2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312" name="Shape 3">
          <a:extLst>
            <a:ext uri="{FF2B5EF4-FFF2-40B4-BE49-F238E27FC236}">
              <a16:creationId xmlns:a16="http://schemas.microsoft.com/office/drawing/2014/main" id="{BE677067-3370-471A-991A-CA85E14C68C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313" name="Shape 3">
          <a:extLst>
            <a:ext uri="{FF2B5EF4-FFF2-40B4-BE49-F238E27FC236}">
              <a16:creationId xmlns:a16="http://schemas.microsoft.com/office/drawing/2014/main" id="{076DAF19-E2D7-4ACE-90F2-F508CE1CFB0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314" name="Shape 3">
          <a:extLst>
            <a:ext uri="{FF2B5EF4-FFF2-40B4-BE49-F238E27FC236}">
              <a16:creationId xmlns:a16="http://schemas.microsoft.com/office/drawing/2014/main" id="{15254FA2-4C5A-46F5-BA18-21FA9E1DB72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315" name="Shape 3">
          <a:extLst>
            <a:ext uri="{FF2B5EF4-FFF2-40B4-BE49-F238E27FC236}">
              <a16:creationId xmlns:a16="http://schemas.microsoft.com/office/drawing/2014/main" id="{BA37D2EC-31F9-4AD4-8BDA-13B4A94366D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316" name="Shape 3">
          <a:extLst>
            <a:ext uri="{FF2B5EF4-FFF2-40B4-BE49-F238E27FC236}">
              <a16:creationId xmlns:a16="http://schemas.microsoft.com/office/drawing/2014/main" id="{B7866830-6929-44AE-A63D-096CD84641C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317" name="Shape 3">
          <a:extLst>
            <a:ext uri="{FF2B5EF4-FFF2-40B4-BE49-F238E27FC236}">
              <a16:creationId xmlns:a16="http://schemas.microsoft.com/office/drawing/2014/main" id="{B92B3165-5FD5-43C8-B329-D9818DB2922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318" name="Shape 3">
          <a:extLst>
            <a:ext uri="{FF2B5EF4-FFF2-40B4-BE49-F238E27FC236}">
              <a16:creationId xmlns:a16="http://schemas.microsoft.com/office/drawing/2014/main" id="{3F94012E-05B9-49AA-8C87-94BE5412FE4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319" name="Shape 3">
          <a:extLst>
            <a:ext uri="{FF2B5EF4-FFF2-40B4-BE49-F238E27FC236}">
              <a16:creationId xmlns:a16="http://schemas.microsoft.com/office/drawing/2014/main" id="{554323BB-3F53-4D5B-8EB8-FB911C7426C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320" name="Shape 3">
          <a:extLst>
            <a:ext uri="{FF2B5EF4-FFF2-40B4-BE49-F238E27FC236}">
              <a16:creationId xmlns:a16="http://schemas.microsoft.com/office/drawing/2014/main" id="{C93DF588-908A-4808-AC01-E3228FE614A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321" name="Shape 3">
          <a:extLst>
            <a:ext uri="{FF2B5EF4-FFF2-40B4-BE49-F238E27FC236}">
              <a16:creationId xmlns:a16="http://schemas.microsoft.com/office/drawing/2014/main" id="{4D901235-538E-4519-954C-FBEC1330067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322" name="Shape 3">
          <a:extLst>
            <a:ext uri="{FF2B5EF4-FFF2-40B4-BE49-F238E27FC236}">
              <a16:creationId xmlns:a16="http://schemas.microsoft.com/office/drawing/2014/main" id="{83A9D16F-96D8-430A-93A8-949B83A1A73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323" name="Shape 3">
          <a:extLst>
            <a:ext uri="{FF2B5EF4-FFF2-40B4-BE49-F238E27FC236}">
              <a16:creationId xmlns:a16="http://schemas.microsoft.com/office/drawing/2014/main" id="{2531AB95-9FCE-4CCF-9218-2A4C2C6871C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324" name="Shape 3">
          <a:extLst>
            <a:ext uri="{FF2B5EF4-FFF2-40B4-BE49-F238E27FC236}">
              <a16:creationId xmlns:a16="http://schemas.microsoft.com/office/drawing/2014/main" id="{228CB5A4-8E64-42F0-95CE-01F744A5793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325" name="Shape 3">
          <a:extLst>
            <a:ext uri="{FF2B5EF4-FFF2-40B4-BE49-F238E27FC236}">
              <a16:creationId xmlns:a16="http://schemas.microsoft.com/office/drawing/2014/main" id="{E350EF32-C5BD-4CC2-B4C8-3FCCB376D0A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326" name="Shape 3">
          <a:extLst>
            <a:ext uri="{FF2B5EF4-FFF2-40B4-BE49-F238E27FC236}">
              <a16:creationId xmlns:a16="http://schemas.microsoft.com/office/drawing/2014/main" id="{7094B7CC-93F7-46E5-A4B8-AA58BD687D3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327" name="Shape 3">
          <a:extLst>
            <a:ext uri="{FF2B5EF4-FFF2-40B4-BE49-F238E27FC236}">
              <a16:creationId xmlns:a16="http://schemas.microsoft.com/office/drawing/2014/main" id="{0C153352-A909-4196-87CC-7C903546F82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328" name="Shape 3">
          <a:extLst>
            <a:ext uri="{FF2B5EF4-FFF2-40B4-BE49-F238E27FC236}">
              <a16:creationId xmlns:a16="http://schemas.microsoft.com/office/drawing/2014/main" id="{247EF599-A2DE-4C07-BE9A-59119C62E52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329" name="Shape 3">
          <a:extLst>
            <a:ext uri="{FF2B5EF4-FFF2-40B4-BE49-F238E27FC236}">
              <a16:creationId xmlns:a16="http://schemas.microsoft.com/office/drawing/2014/main" id="{1AF35077-2065-4B7B-B368-0653C61AE2D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330" name="Shape 3">
          <a:extLst>
            <a:ext uri="{FF2B5EF4-FFF2-40B4-BE49-F238E27FC236}">
              <a16:creationId xmlns:a16="http://schemas.microsoft.com/office/drawing/2014/main" id="{EA0A8DE7-9791-4BEF-8D19-AACB977C03A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331" name="Shape 3">
          <a:extLst>
            <a:ext uri="{FF2B5EF4-FFF2-40B4-BE49-F238E27FC236}">
              <a16:creationId xmlns:a16="http://schemas.microsoft.com/office/drawing/2014/main" id="{FB97C499-3989-49B5-BDCD-9E81A8D4DF2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332" name="Shape 3">
          <a:extLst>
            <a:ext uri="{FF2B5EF4-FFF2-40B4-BE49-F238E27FC236}">
              <a16:creationId xmlns:a16="http://schemas.microsoft.com/office/drawing/2014/main" id="{A1DB46DE-450F-42F1-A7ED-74EF73A2E99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333" name="Shape 3">
          <a:extLst>
            <a:ext uri="{FF2B5EF4-FFF2-40B4-BE49-F238E27FC236}">
              <a16:creationId xmlns:a16="http://schemas.microsoft.com/office/drawing/2014/main" id="{7F599B4C-71FE-48E5-9EE2-33F3ACF9A26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334" name="Shape 3">
          <a:extLst>
            <a:ext uri="{FF2B5EF4-FFF2-40B4-BE49-F238E27FC236}">
              <a16:creationId xmlns:a16="http://schemas.microsoft.com/office/drawing/2014/main" id="{DDFA7F66-8331-4CCE-9E5D-E1EE9FAFA9A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335" name="Shape 3">
          <a:extLst>
            <a:ext uri="{FF2B5EF4-FFF2-40B4-BE49-F238E27FC236}">
              <a16:creationId xmlns:a16="http://schemas.microsoft.com/office/drawing/2014/main" id="{0ABAEE87-D762-421E-AA52-CF1E0EE3877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336" name="Shape 3">
          <a:extLst>
            <a:ext uri="{FF2B5EF4-FFF2-40B4-BE49-F238E27FC236}">
              <a16:creationId xmlns:a16="http://schemas.microsoft.com/office/drawing/2014/main" id="{7E3C51A3-DB52-487D-AAF9-B9B40CD1DE7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337" name="Shape 3">
          <a:extLst>
            <a:ext uri="{FF2B5EF4-FFF2-40B4-BE49-F238E27FC236}">
              <a16:creationId xmlns:a16="http://schemas.microsoft.com/office/drawing/2014/main" id="{EA9C70E4-D46A-4625-AFEC-045359C56DF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338" name="Shape 3">
          <a:extLst>
            <a:ext uri="{FF2B5EF4-FFF2-40B4-BE49-F238E27FC236}">
              <a16:creationId xmlns:a16="http://schemas.microsoft.com/office/drawing/2014/main" id="{6E59A225-20F8-4595-A222-ABB34174CF5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339" name="Shape 3">
          <a:extLst>
            <a:ext uri="{FF2B5EF4-FFF2-40B4-BE49-F238E27FC236}">
              <a16:creationId xmlns:a16="http://schemas.microsoft.com/office/drawing/2014/main" id="{FF968504-D862-4CCB-8B18-FF71BB1182C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340" name="Shape 3">
          <a:extLst>
            <a:ext uri="{FF2B5EF4-FFF2-40B4-BE49-F238E27FC236}">
              <a16:creationId xmlns:a16="http://schemas.microsoft.com/office/drawing/2014/main" id="{C142886A-C0E0-4DA3-B8E8-14E16B4EF0C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100</xdr:row>
      <xdr:rowOff>0</xdr:rowOff>
    </xdr:from>
    <xdr:ext cx="47625" cy="285750"/>
    <xdr:sp macro="" textlink="">
      <xdr:nvSpPr>
        <xdr:cNvPr id="4341" name="Shape 3">
          <a:extLst>
            <a:ext uri="{FF2B5EF4-FFF2-40B4-BE49-F238E27FC236}">
              <a16:creationId xmlns:a16="http://schemas.microsoft.com/office/drawing/2014/main" id="{12266928-F476-4E55-8323-341F96C9ECE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22</xdr:col>
      <xdr:colOff>-9525</xdr:colOff>
      <xdr:row>100</xdr:row>
      <xdr:rowOff>0</xdr:rowOff>
    </xdr:from>
    <xdr:ext cx="47625" cy="285750"/>
    <xdr:sp macro="" textlink="">
      <xdr:nvSpPr>
        <xdr:cNvPr id="4342" name="Shape 3">
          <a:extLst>
            <a:ext uri="{FF2B5EF4-FFF2-40B4-BE49-F238E27FC236}">
              <a16:creationId xmlns:a16="http://schemas.microsoft.com/office/drawing/2014/main" id="{00C16E7D-9313-47BA-8B8F-D5C88B4EC15E}"/>
            </a:ext>
          </a:extLst>
        </xdr:cNvPr>
        <xdr:cNvSpPr txBox="1"/>
      </xdr:nvSpPr>
      <xdr:spPr>
        <a:xfrm>
          <a:off x="1078039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22</xdr:col>
      <xdr:colOff>-9525</xdr:colOff>
      <xdr:row>100</xdr:row>
      <xdr:rowOff>0</xdr:rowOff>
    </xdr:from>
    <xdr:ext cx="47625" cy="285750"/>
    <xdr:sp macro="" textlink="">
      <xdr:nvSpPr>
        <xdr:cNvPr id="4343" name="Shape 3">
          <a:extLst>
            <a:ext uri="{FF2B5EF4-FFF2-40B4-BE49-F238E27FC236}">
              <a16:creationId xmlns:a16="http://schemas.microsoft.com/office/drawing/2014/main" id="{85146011-37CB-4188-B7FA-EE246B0D0AB1}"/>
            </a:ext>
          </a:extLst>
        </xdr:cNvPr>
        <xdr:cNvSpPr txBox="1"/>
      </xdr:nvSpPr>
      <xdr:spPr>
        <a:xfrm>
          <a:off x="1078039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101</xdr:row>
      <xdr:rowOff>0</xdr:rowOff>
    </xdr:from>
    <xdr:ext cx="47625" cy="285750"/>
    <xdr:sp macro="" textlink="">
      <xdr:nvSpPr>
        <xdr:cNvPr id="4344" name="Shape 3">
          <a:extLst>
            <a:ext uri="{FF2B5EF4-FFF2-40B4-BE49-F238E27FC236}">
              <a16:creationId xmlns:a16="http://schemas.microsoft.com/office/drawing/2014/main" id="{5C99131B-0B80-4E38-B87D-0CE203F7A363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101</xdr:row>
      <xdr:rowOff>0</xdr:rowOff>
    </xdr:from>
    <xdr:ext cx="47625" cy="285750"/>
    <xdr:sp macro="" textlink="">
      <xdr:nvSpPr>
        <xdr:cNvPr id="4345" name="Shape 3">
          <a:extLst>
            <a:ext uri="{FF2B5EF4-FFF2-40B4-BE49-F238E27FC236}">
              <a16:creationId xmlns:a16="http://schemas.microsoft.com/office/drawing/2014/main" id="{793081C7-2067-407F-A143-EF733FB60906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101</xdr:row>
      <xdr:rowOff>0</xdr:rowOff>
    </xdr:from>
    <xdr:ext cx="47625" cy="285750"/>
    <xdr:sp macro="" textlink="">
      <xdr:nvSpPr>
        <xdr:cNvPr id="4346" name="Shape 3">
          <a:extLst>
            <a:ext uri="{FF2B5EF4-FFF2-40B4-BE49-F238E27FC236}">
              <a16:creationId xmlns:a16="http://schemas.microsoft.com/office/drawing/2014/main" id="{CC81E6F2-03B8-41CB-B314-F6C3C0D244B4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101</xdr:row>
      <xdr:rowOff>0</xdr:rowOff>
    </xdr:from>
    <xdr:ext cx="47625" cy="285750"/>
    <xdr:sp macro="" textlink="">
      <xdr:nvSpPr>
        <xdr:cNvPr id="4347" name="Shape 3">
          <a:extLst>
            <a:ext uri="{FF2B5EF4-FFF2-40B4-BE49-F238E27FC236}">
              <a16:creationId xmlns:a16="http://schemas.microsoft.com/office/drawing/2014/main" id="{C05707B3-6884-4A3F-90FA-4FC80F8CC8AD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101</xdr:row>
      <xdr:rowOff>0</xdr:rowOff>
    </xdr:from>
    <xdr:ext cx="47625" cy="285750"/>
    <xdr:sp macro="" textlink="">
      <xdr:nvSpPr>
        <xdr:cNvPr id="4348" name="Shape 3">
          <a:extLst>
            <a:ext uri="{FF2B5EF4-FFF2-40B4-BE49-F238E27FC236}">
              <a16:creationId xmlns:a16="http://schemas.microsoft.com/office/drawing/2014/main" id="{BFB9F57D-2226-42E3-9F0D-20452FB59276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101</xdr:row>
      <xdr:rowOff>0</xdr:rowOff>
    </xdr:from>
    <xdr:ext cx="47625" cy="285750"/>
    <xdr:sp macro="" textlink="">
      <xdr:nvSpPr>
        <xdr:cNvPr id="4349" name="Shape 3">
          <a:extLst>
            <a:ext uri="{FF2B5EF4-FFF2-40B4-BE49-F238E27FC236}">
              <a16:creationId xmlns:a16="http://schemas.microsoft.com/office/drawing/2014/main" id="{205F8173-8AC9-4995-B3B8-863D2AB749D9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101</xdr:row>
      <xdr:rowOff>0</xdr:rowOff>
    </xdr:from>
    <xdr:ext cx="47625" cy="285750"/>
    <xdr:sp macro="" textlink="">
      <xdr:nvSpPr>
        <xdr:cNvPr id="4350" name="Shape 3">
          <a:extLst>
            <a:ext uri="{FF2B5EF4-FFF2-40B4-BE49-F238E27FC236}">
              <a16:creationId xmlns:a16="http://schemas.microsoft.com/office/drawing/2014/main" id="{81D06BB4-8575-45A7-870C-7AACF61362D4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101</xdr:row>
      <xdr:rowOff>0</xdr:rowOff>
    </xdr:from>
    <xdr:ext cx="47625" cy="285750"/>
    <xdr:sp macro="" textlink="">
      <xdr:nvSpPr>
        <xdr:cNvPr id="4351" name="Shape 3">
          <a:extLst>
            <a:ext uri="{FF2B5EF4-FFF2-40B4-BE49-F238E27FC236}">
              <a16:creationId xmlns:a16="http://schemas.microsoft.com/office/drawing/2014/main" id="{0A99923F-716F-489C-B629-CA8DA5230D49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101</xdr:row>
      <xdr:rowOff>0</xdr:rowOff>
    </xdr:from>
    <xdr:ext cx="47625" cy="285750"/>
    <xdr:sp macro="" textlink="">
      <xdr:nvSpPr>
        <xdr:cNvPr id="4352" name="Shape 3">
          <a:extLst>
            <a:ext uri="{FF2B5EF4-FFF2-40B4-BE49-F238E27FC236}">
              <a16:creationId xmlns:a16="http://schemas.microsoft.com/office/drawing/2014/main" id="{034DC1F3-5F85-43ED-8EDD-F92D243CC6E7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101</xdr:row>
      <xdr:rowOff>0</xdr:rowOff>
    </xdr:from>
    <xdr:ext cx="47625" cy="285750"/>
    <xdr:sp macro="" textlink="">
      <xdr:nvSpPr>
        <xdr:cNvPr id="4353" name="Shape 3">
          <a:extLst>
            <a:ext uri="{FF2B5EF4-FFF2-40B4-BE49-F238E27FC236}">
              <a16:creationId xmlns:a16="http://schemas.microsoft.com/office/drawing/2014/main" id="{2382D199-B6B1-4A41-B159-BC5029AA39F2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101</xdr:row>
      <xdr:rowOff>0</xdr:rowOff>
    </xdr:from>
    <xdr:ext cx="47625" cy="285750"/>
    <xdr:sp macro="" textlink="">
      <xdr:nvSpPr>
        <xdr:cNvPr id="4354" name="Shape 3">
          <a:extLst>
            <a:ext uri="{FF2B5EF4-FFF2-40B4-BE49-F238E27FC236}">
              <a16:creationId xmlns:a16="http://schemas.microsoft.com/office/drawing/2014/main" id="{91AE3AC9-A9F2-4287-988D-7CF808CB2D52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101</xdr:row>
      <xdr:rowOff>0</xdr:rowOff>
    </xdr:from>
    <xdr:ext cx="47625" cy="285750"/>
    <xdr:sp macro="" textlink="">
      <xdr:nvSpPr>
        <xdr:cNvPr id="4355" name="Shape 3">
          <a:extLst>
            <a:ext uri="{FF2B5EF4-FFF2-40B4-BE49-F238E27FC236}">
              <a16:creationId xmlns:a16="http://schemas.microsoft.com/office/drawing/2014/main" id="{7E251E20-84E1-463A-9675-DFCD3EF225D6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101</xdr:row>
      <xdr:rowOff>0</xdr:rowOff>
    </xdr:from>
    <xdr:ext cx="47625" cy="285750"/>
    <xdr:sp macro="" textlink="">
      <xdr:nvSpPr>
        <xdr:cNvPr id="4356" name="Shape 3">
          <a:extLst>
            <a:ext uri="{FF2B5EF4-FFF2-40B4-BE49-F238E27FC236}">
              <a16:creationId xmlns:a16="http://schemas.microsoft.com/office/drawing/2014/main" id="{6D11078E-96FF-46C3-B232-3A29B8B2F6E2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101</xdr:row>
      <xdr:rowOff>0</xdr:rowOff>
    </xdr:from>
    <xdr:ext cx="47625" cy="285750"/>
    <xdr:sp macro="" textlink="">
      <xdr:nvSpPr>
        <xdr:cNvPr id="4357" name="Shape 3">
          <a:extLst>
            <a:ext uri="{FF2B5EF4-FFF2-40B4-BE49-F238E27FC236}">
              <a16:creationId xmlns:a16="http://schemas.microsoft.com/office/drawing/2014/main" id="{204F15E9-7887-4459-B87A-5D156D642814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101</xdr:row>
      <xdr:rowOff>0</xdr:rowOff>
    </xdr:from>
    <xdr:ext cx="47625" cy="285750"/>
    <xdr:sp macro="" textlink="">
      <xdr:nvSpPr>
        <xdr:cNvPr id="4358" name="Shape 3">
          <a:extLst>
            <a:ext uri="{FF2B5EF4-FFF2-40B4-BE49-F238E27FC236}">
              <a16:creationId xmlns:a16="http://schemas.microsoft.com/office/drawing/2014/main" id="{F0B679F5-F974-4ADC-AEDC-CE9DBD2878CE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101</xdr:row>
      <xdr:rowOff>0</xdr:rowOff>
    </xdr:from>
    <xdr:ext cx="47625" cy="285750"/>
    <xdr:sp macro="" textlink="">
      <xdr:nvSpPr>
        <xdr:cNvPr id="4359" name="Shape 3">
          <a:extLst>
            <a:ext uri="{FF2B5EF4-FFF2-40B4-BE49-F238E27FC236}">
              <a16:creationId xmlns:a16="http://schemas.microsoft.com/office/drawing/2014/main" id="{00989497-E201-4A5E-B1C2-FC1730B525D5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101</xdr:row>
      <xdr:rowOff>0</xdr:rowOff>
    </xdr:from>
    <xdr:ext cx="47625" cy="285750"/>
    <xdr:sp macro="" textlink="">
      <xdr:nvSpPr>
        <xdr:cNvPr id="4360" name="Shape 3">
          <a:extLst>
            <a:ext uri="{FF2B5EF4-FFF2-40B4-BE49-F238E27FC236}">
              <a16:creationId xmlns:a16="http://schemas.microsoft.com/office/drawing/2014/main" id="{6C88805E-C585-4737-989C-2DDF4E086C96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101</xdr:row>
      <xdr:rowOff>0</xdr:rowOff>
    </xdr:from>
    <xdr:ext cx="47625" cy="285750"/>
    <xdr:sp macro="" textlink="">
      <xdr:nvSpPr>
        <xdr:cNvPr id="4361" name="Shape 3">
          <a:extLst>
            <a:ext uri="{FF2B5EF4-FFF2-40B4-BE49-F238E27FC236}">
              <a16:creationId xmlns:a16="http://schemas.microsoft.com/office/drawing/2014/main" id="{7779E334-3444-401A-B5E7-7ED3B54F3892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101</xdr:row>
      <xdr:rowOff>0</xdr:rowOff>
    </xdr:from>
    <xdr:ext cx="47625" cy="285750"/>
    <xdr:sp macro="" textlink="">
      <xdr:nvSpPr>
        <xdr:cNvPr id="4362" name="Shape 3">
          <a:extLst>
            <a:ext uri="{FF2B5EF4-FFF2-40B4-BE49-F238E27FC236}">
              <a16:creationId xmlns:a16="http://schemas.microsoft.com/office/drawing/2014/main" id="{78349B8F-2053-42A5-BBD4-9AF32B33A344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101</xdr:row>
      <xdr:rowOff>0</xdr:rowOff>
    </xdr:from>
    <xdr:ext cx="47625" cy="285750"/>
    <xdr:sp macro="" textlink="">
      <xdr:nvSpPr>
        <xdr:cNvPr id="4363" name="Shape 3">
          <a:extLst>
            <a:ext uri="{FF2B5EF4-FFF2-40B4-BE49-F238E27FC236}">
              <a16:creationId xmlns:a16="http://schemas.microsoft.com/office/drawing/2014/main" id="{CCEE12FB-DF44-403A-9E16-96146B734640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101</xdr:row>
      <xdr:rowOff>0</xdr:rowOff>
    </xdr:from>
    <xdr:ext cx="47625" cy="285750"/>
    <xdr:sp macro="" textlink="">
      <xdr:nvSpPr>
        <xdr:cNvPr id="4364" name="Shape 3">
          <a:extLst>
            <a:ext uri="{FF2B5EF4-FFF2-40B4-BE49-F238E27FC236}">
              <a16:creationId xmlns:a16="http://schemas.microsoft.com/office/drawing/2014/main" id="{3CECD583-7908-429A-95F5-0AB4842C8B50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101</xdr:row>
      <xdr:rowOff>0</xdr:rowOff>
    </xdr:from>
    <xdr:ext cx="47625" cy="285750"/>
    <xdr:sp macro="" textlink="">
      <xdr:nvSpPr>
        <xdr:cNvPr id="4365" name="Shape 3">
          <a:extLst>
            <a:ext uri="{FF2B5EF4-FFF2-40B4-BE49-F238E27FC236}">
              <a16:creationId xmlns:a16="http://schemas.microsoft.com/office/drawing/2014/main" id="{526E7328-34A9-46F1-A7EF-4B7C63A86DC3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101</xdr:row>
      <xdr:rowOff>0</xdr:rowOff>
    </xdr:from>
    <xdr:ext cx="47625" cy="285750"/>
    <xdr:sp macro="" textlink="">
      <xdr:nvSpPr>
        <xdr:cNvPr id="4366" name="Shape 3">
          <a:extLst>
            <a:ext uri="{FF2B5EF4-FFF2-40B4-BE49-F238E27FC236}">
              <a16:creationId xmlns:a16="http://schemas.microsoft.com/office/drawing/2014/main" id="{BA48EA04-FD40-434A-8734-731B49EA34D2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101</xdr:row>
      <xdr:rowOff>0</xdr:rowOff>
    </xdr:from>
    <xdr:ext cx="47625" cy="285750"/>
    <xdr:sp macro="" textlink="">
      <xdr:nvSpPr>
        <xdr:cNvPr id="4367" name="Shape 3">
          <a:extLst>
            <a:ext uri="{FF2B5EF4-FFF2-40B4-BE49-F238E27FC236}">
              <a16:creationId xmlns:a16="http://schemas.microsoft.com/office/drawing/2014/main" id="{E8DB5CC2-6341-4EE0-846B-0D71F1CA3BDD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101</xdr:row>
      <xdr:rowOff>0</xdr:rowOff>
    </xdr:from>
    <xdr:ext cx="47625" cy="285750"/>
    <xdr:sp macro="" textlink="">
      <xdr:nvSpPr>
        <xdr:cNvPr id="4368" name="Shape 3">
          <a:extLst>
            <a:ext uri="{FF2B5EF4-FFF2-40B4-BE49-F238E27FC236}">
              <a16:creationId xmlns:a16="http://schemas.microsoft.com/office/drawing/2014/main" id="{7FCE8B83-1C10-4F26-A832-6C55F9EACB25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101</xdr:row>
      <xdr:rowOff>0</xdr:rowOff>
    </xdr:from>
    <xdr:ext cx="47625" cy="285750"/>
    <xdr:sp macro="" textlink="">
      <xdr:nvSpPr>
        <xdr:cNvPr id="4369" name="Shape 3">
          <a:extLst>
            <a:ext uri="{FF2B5EF4-FFF2-40B4-BE49-F238E27FC236}">
              <a16:creationId xmlns:a16="http://schemas.microsoft.com/office/drawing/2014/main" id="{1DA3FB7B-89FC-47E6-9392-3CDD2E56870C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101</xdr:row>
      <xdr:rowOff>0</xdr:rowOff>
    </xdr:from>
    <xdr:ext cx="47625" cy="285750"/>
    <xdr:sp macro="" textlink="">
      <xdr:nvSpPr>
        <xdr:cNvPr id="4370" name="Shape 3">
          <a:extLst>
            <a:ext uri="{FF2B5EF4-FFF2-40B4-BE49-F238E27FC236}">
              <a16:creationId xmlns:a16="http://schemas.microsoft.com/office/drawing/2014/main" id="{D7B0C32A-B434-4FE7-9E30-16B08CC5FF66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101</xdr:row>
      <xdr:rowOff>0</xdr:rowOff>
    </xdr:from>
    <xdr:ext cx="47625" cy="285750"/>
    <xdr:sp macro="" textlink="">
      <xdr:nvSpPr>
        <xdr:cNvPr id="4371" name="Shape 3">
          <a:extLst>
            <a:ext uri="{FF2B5EF4-FFF2-40B4-BE49-F238E27FC236}">
              <a16:creationId xmlns:a16="http://schemas.microsoft.com/office/drawing/2014/main" id="{9D54B592-D9BA-44C7-ADD7-B713D24FB4CF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101</xdr:row>
      <xdr:rowOff>0</xdr:rowOff>
    </xdr:from>
    <xdr:ext cx="47625" cy="285750"/>
    <xdr:sp macro="" textlink="">
      <xdr:nvSpPr>
        <xdr:cNvPr id="4372" name="Shape 3">
          <a:extLst>
            <a:ext uri="{FF2B5EF4-FFF2-40B4-BE49-F238E27FC236}">
              <a16:creationId xmlns:a16="http://schemas.microsoft.com/office/drawing/2014/main" id="{B63E407D-AF5F-4DB6-8F1A-A6ED255DB67B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101</xdr:row>
      <xdr:rowOff>0</xdr:rowOff>
    </xdr:from>
    <xdr:ext cx="47625" cy="285750"/>
    <xdr:sp macro="" textlink="">
      <xdr:nvSpPr>
        <xdr:cNvPr id="4373" name="Shape 3">
          <a:extLst>
            <a:ext uri="{FF2B5EF4-FFF2-40B4-BE49-F238E27FC236}">
              <a16:creationId xmlns:a16="http://schemas.microsoft.com/office/drawing/2014/main" id="{F57A3D10-9AC9-4AB0-9A40-81053C29851F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101</xdr:row>
      <xdr:rowOff>0</xdr:rowOff>
    </xdr:from>
    <xdr:ext cx="47625" cy="285750"/>
    <xdr:sp macro="" textlink="">
      <xdr:nvSpPr>
        <xdr:cNvPr id="4374" name="Shape 3">
          <a:extLst>
            <a:ext uri="{FF2B5EF4-FFF2-40B4-BE49-F238E27FC236}">
              <a16:creationId xmlns:a16="http://schemas.microsoft.com/office/drawing/2014/main" id="{46F3EE3E-A7F2-4FD6-BB4F-C6C8A71F1094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101</xdr:row>
      <xdr:rowOff>0</xdr:rowOff>
    </xdr:from>
    <xdr:ext cx="47625" cy="285750"/>
    <xdr:sp macro="" textlink="">
      <xdr:nvSpPr>
        <xdr:cNvPr id="4375" name="Shape 3">
          <a:extLst>
            <a:ext uri="{FF2B5EF4-FFF2-40B4-BE49-F238E27FC236}">
              <a16:creationId xmlns:a16="http://schemas.microsoft.com/office/drawing/2014/main" id="{27BD4283-4EA3-4C76-AA54-1A74829F2123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101</xdr:row>
      <xdr:rowOff>0</xdr:rowOff>
    </xdr:from>
    <xdr:ext cx="47625" cy="285750"/>
    <xdr:sp macro="" textlink="">
      <xdr:nvSpPr>
        <xdr:cNvPr id="4376" name="Shape 3">
          <a:extLst>
            <a:ext uri="{FF2B5EF4-FFF2-40B4-BE49-F238E27FC236}">
              <a16:creationId xmlns:a16="http://schemas.microsoft.com/office/drawing/2014/main" id="{509A5891-15DD-4CEE-8BED-382965F82DFE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101</xdr:row>
      <xdr:rowOff>0</xdr:rowOff>
    </xdr:from>
    <xdr:ext cx="47625" cy="285750"/>
    <xdr:sp macro="" textlink="">
      <xdr:nvSpPr>
        <xdr:cNvPr id="4377" name="Shape 3">
          <a:extLst>
            <a:ext uri="{FF2B5EF4-FFF2-40B4-BE49-F238E27FC236}">
              <a16:creationId xmlns:a16="http://schemas.microsoft.com/office/drawing/2014/main" id="{62621C55-8E79-4CF5-A374-ED49E6432AC2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101</xdr:row>
      <xdr:rowOff>0</xdr:rowOff>
    </xdr:from>
    <xdr:ext cx="47625" cy="285750"/>
    <xdr:sp macro="" textlink="">
      <xdr:nvSpPr>
        <xdr:cNvPr id="4378" name="Shape 3">
          <a:extLst>
            <a:ext uri="{FF2B5EF4-FFF2-40B4-BE49-F238E27FC236}">
              <a16:creationId xmlns:a16="http://schemas.microsoft.com/office/drawing/2014/main" id="{F331FCA4-12F3-46A5-92DF-D54C9B5750EF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101</xdr:row>
      <xdr:rowOff>0</xdr:rowOff>
    </xdr:from>
    <xdr:ext cx="47625" cy="285750"/>
    <xdr:sp macro="" textlink="">
      <xdr:nvSpPr>
        <xdr:cNvPr id="4379" name="Shape 3">
          <a:extLst>
            <a:ext uri="{FF2B5EF4-FFF2-40B4-BE49-F238E27FC236}">
              <a16:creationId xmlns:a16="http://schemas.microsoft.com/office/drawing/2014/main" id="{8FF4BD57-7C27-48E4-AC89-EA81C05C5FA0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101</xdr:row>
      <xdr:rowOff>0</xdr:rowOff>
    </xdr:from>
    <xdr:ext cx="47625" cy="285750"/>
    <xdr:sp macro="" textlink="">
      <xdr:nvSpPr>
        <xdr:cNvPr id="4380" name="Shape 3">
          <a:extLst>
            <a:ext uri="{FF2B5EF4-FFF2-40B4-BE49-F238E27FC236}">
              <a16:creationId xmlns:a16="http://schemas.microsoft.com/office/drawing/2014/main" id="{60CE8A07-37B1-474C-AA80-12C26230EBF3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101</xdr:row>
      <xdr:rowOff>0</xdr:rowOff>
    </xdr:from>
    <xdr:ext cx="47625" cy="285750"/>
    <xdr:sp macro="" textlink="">
      <xdr:nvSpPr>
        <xdr:cNvPr id="4381" name="Shape 3">
          <a:extLst>
            <a:ext uri="{FF2B5EF4-FFF2-40B4-BE49-F238E27FC236}">
              <a16:creationId xmlns:a16="http://schemas.microsoft.com/office/drawing/2014/main" id="{AD93084B-E50E-48A0-8160-BB74330E5F4F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101</xdr:row>
      <xdr:rowOff>0</xdr:rowOff>
    </xdr:from>
    <xdr:ext cx="47625" cy="285750"/>
    <xdr:sp macro="" textlink="">
      <xdr:nvSpPr>
        <xdr:cNvPr id="4382" name="Shape 3">
          <a:extLst>
            <a:ext uri="{FF2B5EF4-FFF2-40B4-BE49-F238E27FC236}">
              <a16:creationId xmlns:a16="http://schemas.microsoft.com/office/drawing/2014/main" id="{B8BB62D0-9769-452E-BE73-C950946201FB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101</xdr:row>
      <xdr:rowOff>0</xdr:rowOff>
    </xdr:from>
    <xdr:ext cx="47625" cy="285750"/>
    <xdr:sp macro="" textlink="">
      <xdr:nvSpPr>
        <xdr:cNvPr id="4383" name="Shape 3">
          <a:extLst>
            <a:ext uri="{FF2B5EF4-FFF2-40B4-BE49-F238E27FC236}">
              <a16:creationId xmlns:a16="http://schemas.microsoft.com/office/drawing/2014/main" id="{75B5403F-A369-4632-BDD3-2F7F5B7128D6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101</xdr:row>
      <xdr:rowOff>0</xdr:rowOff>
    </xdr:from>
    <xdr:ext cx="47625" cy="285750"/>
    <xdr:sp macro="" textlink="">
      <xdr:nvSpPr>
        <xdr:cNvPr id="4384" name="Shape 3">
          <a:extLst>
            <a:ext uri="{FF2B5EF4-FFF2-40B4-BE49-F238E27FC236}">
              <a16:creationId xmlns:a16="http://schemas.microsoft.com/office/drawing/2014/main" id="{6582478A-EC65-4CAC-A64B-92101D7CCF3A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101</xdr:row>
      <xdr:rowOff>0</xdr:rowOff>
    </xdr:from>
    <xdr:ext cx="47625" cy="285750"/>
    <xdr:sp macro="" textlink="">
      <xdr:nvSpPr>
        <xdr:cNvPr id="4385" name="Shape 3">
          <a:extLst>
            <a:ext uri="{FF2B5EF4-FFF2-40B4-BE49-F238E27FC236}">
              <a16:creationId xmlns:a16="http://schemas.microsoft.com/office/drawing/2014/main" id="{44547268-130F-445A-AA8C-219A2D67D874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101</xdr:row>
      <xdr:rowOff>0</xdr:rowOff>
    </xdr:from>
    <xdr:ext cx="47625" cy="285750"/>
    <xdr:sp macro="" textlink="">
      <xdr:nvSpPr>
        <xdr:cNvPr id="4386" name="Shape 3">
          <a:extLst>
            <a:ext uri="{FF2B5EF4-FFF2-40B4-BE49-F238E27FC236}">
              <a16:creationId xmlns:a16="http://schemas.microsoft.com/office/drawing/2014/main" id="{5A580A71-9AA1-40EB-AA5D-5330DF9F0D5C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101</xdr:row>
      <xdr:rowOff>0</xdr:rowOff>
    </xdr:from>
    <xdr:ext cx="47625" cy="285750"/>
    <xdr:sp macro="" textlink="">
      <xdr:nvSpPr>
        <xdr:cNvPr id="4387" name="Shape 3">
          <a:extLst>
            <a:ext uri="{FF2B5EF4-FFF2-40B4-BE49-F238E27FC236}">
              <a16:creationId xmlns:a16="http://schemas.microsoft.com/office/drawing/2014/main" id="{91DE3EE8-F1DF-45E7-AA58-F14FFE39AADA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101</xdr:row>
      <xdr:rowOff>0</xdr:rowOff>
    </xdr:from>
    <xdr:ext cx="47625" cy="285750"/>
    <xdr:sp macro="" textlink="">
      <xdr:nvSpPr>
        <xdr:cNvPr id="4388" name="Shape 3">
          <a:extLst>
            <a:ext uri="{FF2B5EF4-FFF2-40B4-BE49-F238E27FC236}">
              <a16:creationId xmlns:a16="http://schemas.microsoft.com/office/drawing/2014/main" id="{905702DA-CD8C-4EBD-9317-685A31C9F4BC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101</xdr:row>
      <xdr:rowOff>0</xdr:rowOff>
    </xdr:from>
    <xdr:ext cx="47625" cy="285750"/>
    <xdr:sp macro="" textlink="">
      <xdr:nvSpPr>
        <xdr:cNvPr id="4389" name="Shape 3">
          <a:extLst>
            <a:ext uri="{FF2B5EF4-FFF2-40B4-BE49-F238E27FC236}">
              <a16:creationId xmlns:a16="http://schemas.microsoft.com/office/drawing/2014/main" id="{CC05F796-CE02-495D-8E31-D55EBC60A37F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101</xdr:row>
      <xdr:rowOff>0</xdr:rowOff>
    </xdr:from>
    <xdr:ext cx="47625" cy="285750"/>
    <xdr:sp macro="" textlink="">
      <xdr:nvSpPr>
        <xdr:cNvPr id="4390" name="Shape 3">
          <a:extLst>
            <a:ext uri="{FF2B5EF4-FFF2-40B4-BE49-F238E27FC236}">
              <a16:creationId xmlns:a16="http://schemas.microsoft.com/office/drawing/2014/main" id="{8AD4A835-011D-4393-B455-FB1E0DC1FB4B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101</xdr:row>
      <xdr:rowOff>0</xdr:rowOff>
    </xdr:from>
    <xdr:ext cx="47625" cy="285750"/>
    <xdr:sp macro="" textlink="">
      <xdr:nvSpPr>
        <xdr:cNvPr id="4391" name="Shape 3">
          <a:extLst>
            <a:ext uri="{FF2B5EF4-FFF2-40B4-BE49-F238E27FC236}">
              <a16:creationId xmlns:a16="http://schemas.microsoft.com/office/drawing/2014/main" id="{D262DA79-E880-40E2-A16A-450E002348AB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101</xdr:row>
      <xdr:rowOff>0</xdr:rowOff>
    </xdr:from>
    <xdr:ext cx="47625" cy="285750"/>
    <xdr:sp macro="" textlink="">
      <xdr:nvSpPr>
        <xdr:cNvPr id="4392" name="Shape 3">
          <a:extLst>
            <a:ext uri="{FF2B5EF4-FFF2-40B4-BE49-F238E27FC236}">
              <a16:creationId xmlns:a16="http://schemas.microsoft.com/office/drawing/2014/main" id="{2323468E-BE3F-492B-B39B-753EE4000FD5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101</xdr:row>
      <xdr:rowOff>0</xdr:rowOff>
    </xdr:from>
    <xdr:ext cx="47625" cy="285750"/>
    <xdr:sp macro="" textlink="">
      <xdr:nvSpPr>
        <xdr:cNvPr id="4393" name="Shape 3">
          <a:extLst>
            <a:ext uri="{FF2B5EF4-FFF2-40B4-BE49-F238E27FC236}">
              <a16:creationId xmlns:a16="http://schemas.microsoft.com/office/drawing/2014/main" id="{B08254B0-FF2E-4570-A626-DAFFC7D1A29E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101</xdr:row>
      <xdr:rowOff>0</xdr:rowOff>
    </xdr:from>
    <xdr:ext cx="47625" cy="285750"/>
    <xdr:sp macro="" textlink="">
      <xdr:nvSpPr>
        <xdr:cNvPr id="4394" name="Shape 3">
          <a:extLst>
            <a:ext uri="{FF2B5EF4-FFF2-40B4-BE49-F238E27FC236}">
              <a16:creationId xmlns:a16="http://schemas.microsoft.com/office/drawing/2014/main" id="{4DA12577-BC5D-46C4-B7DC-65FF3CE0D381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101</xdr:row>
      <xdr:rowOff>0</xdr:rowOff>
    </xdr:from>
    <xdr:ext cx="47625" cy="285750"/>
    <xdr:sp macro="" textlink="">
      <xdr:nvSpPr>
        <xdr:cNvPr id="4395" name="Shape 3">
          <a:extLst>
            <a:ext uri="{FF2B5EF4-FFF2-40B4-BE49-F238E27FC236}">
              <a16:creationId xmlns:a16="http://schemas.microsoft.com/office/drawing/2014/main" id="{13D1678E-E88B-4682-8E43-D212777E1043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101</xdr:row>
      <xdr:rowOff>0</xdr:rowOff>
    </xdr:from>
    <xdr:ext cx="47625" cy="285750"/>
    <xdr:sp macro="" textlink="">
      <xdr:nvSpPr>
        <xdr:cNvPr id="4396" name="Shape 3">
          <a:extLst>
            <a:ext uri="{FF2B5EF4-FFF2-40B4-BE49-F238E27FC236}">
              <a16:creationId xmlns:a16="http://schemas.microsoft.com/office/drawing/2014/main" id="{40B06159-A480-472F-85F9-00E48E9583B0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101</xdr:row>
      <xdr:rowOff>0</xdr:rowOff>
    </xdr:from>
    <xdr:ext cx="47625" cy="285750"/>
    <xdr:sp macro="" textlink="">
      <xdr:nvSpPr>
        <xdr:cNvPr id="4397" name="Shape 3">
          <a:extLst>
            <a:ext uri="{FF2B5EF4-FFF2-40B4-BE49-F238E27FC236}">
              <a16:creationId xmlns:a16="http://schemas.microsoft.com/office/drawing/2014/main" id="{6ADFCD8D-B6A0-462A-8DE0-56836116E56C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101</xdr:row>
      <xdr:rowOff>0</xdr:rowOff>
    </xdr:from>
    <xdr:ext cx="47625" cy="285750"/>
    <xdr:sp macro="" textlink="">
      <xdr:nvSpPr>
        <xdr:cNvPr id="4398" name="Shape 3">
          <a:extLst>
            <a:ext uri="{FF2B5EF4-FFF2-40B4-BE49-F238E27FC236}">
              <a16:creationId xmlns:a16="http://schemas.microsoft.com/office/drawing/2014/main" id="{714595EC-67C9-484D-B531-5FA3BF57BDD6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101</xdr:row>
      <xdr:rowOff>0</xdr:rowOff>
    </xdr:from>
    <xdr:ext cx="47625" cy="285750"/>
    <xdr:sp macro="" textlink="">
      <xdr:nvSpPr>
        <xdr:cNvPr id="4399" name="Shape 3">
          <a:extLst>
            <a:ext uri="{FF2B5EF4-FFF2-40B4-BE49-F238E27FC236}">
              <a16:creationId xmlns:a16="http://schemas.microsoft.com/office/drawing/2014/main" id="{B6C5D427-FEDB-4319-B2F3-41ECF8A1F6AC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101</xdr:row>
      <xdr:rowOff>0</xdr:rowOff>
    </xdr:from>
    <xdr:ext cx="47625" cy="285750"/>
    <xdr:sp macro="" textlink="">
      <xdr:nvSpPr>
        <xdr:cNvPr id="4400" name="Shape 3">
          <a:extLst>
            <a:ext uri="{FF2B5EF4-FFF2-40B4-BE49-F238E27FC236}">
              <a16:creationId xmlns:a16="http://schemas.microsoft.com/office/drawing/2014/main" id="{38DE5526-0F41-4743-93CA-4AC0BB189B8F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101</xdr:row>
      <xdr:rowOff>0</xdr:rowOff>
    </xdr:from>
    <xdr:ext cx="47625" cy="285750"/>
    <xdr:sp macro="" textlink="">
      <xdr:nvSpPr>
        <xdr:cNvPr id="4401" name="Shape 3">
          <a:extLst>
            <a:ext uri="{FF2B5EF4-FFF2-40B4-BE49-F238E27FC236}">
              <a16:creationId xmlns:a16="http://schemas.microsoft.com/office/drawing/2014/main" id="{4ECF170A-3F17-4EA5-AA78-F7C89E022395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101</xdr:row>
      <xdr:rowOff>0</xdr:rowOff>
    </xdr:from>
    <xdr:ext cx="47625" cy="285750"/>
    <xdr:sp macro="" textlink="">
      <xdr:nvSpPr>
        <xdr:cNvPr id="4402" name="Shape 3">
          <a:extLst>
            <a:ext uri="{FF2B5EF4-FFF2-40B4-BE49-F238E27FC236}">
              <a16:creationId xmlns:a16="http://schemas.microsoft.com/office/drawing/2014/main" id="{A33F7EF3-4CB9-40E5-9F08-A773D07B2A68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101</xdr:row>
      <xdr:rowOff>0</xdr:rowOff>
    </xdr:from>
    <xdr:ext cx="47625" cy="285750"/>
    <xdr:sp macro="" textlink="">
      <xdr:nvSpPr>
        <xdr:cNvPr id="4403" name="Shape 3">
          <a:extLst>
            <a:ext uri="{FF2B5EF4-FFF2-40B4-BE49-F238E27FC236}">
              <a16:creationId xmlns:a16="http://schemas.microsoft.com/office/drawing/2014/main" id="{69E8DE0D-2AB1-4D96-ABBB-197E5E61B692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101</xdr:row>
      <xdr:rowOff>0</xdr:rowOff>
    </xdr:from>
    <xdr:ext cx="47625" cy="285750"/>
    <xdr:sp macro="" textlink="">
      <xdr:nvSpPr>
        <xdr:cNvPr id="4404" name="Shape 3">
          <a:extLst>
            <a:ext uri="{FF2B5EF4-FFF2-40B4-BE49-F238E27FC236}">
              <a16:creationId xmlns:a16="http://schemas.microsoft.com/office/drawing/2014/main" id="{D0B8DFC0-E3D4-4B27-986B-ED4AAA17C685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101</xdr:row>
      <xdr:rowOff>0</xdr:rowOff>
    </xdr:from>
    <xdr:ext cx="47625" cy="285750"/>
    <xdr:sp macro="" textlink="">
      <xdr:nvSpPr>
        <xdr:cNvPr id="4405" name="Shape 3">
          <a:extLst>
            <a:ext uri="{FF2B5EF4-FFF2-40B4-BE49-F238E27FC236}">
              <a16:creationId xmlns:a16="http://schemas.microsoft.com/office/drawing/2014/main" id="{1FBCA841-779C-493B-A42E-9C4D8E219967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101</xdr:row>
      <xdr:rowOff>0</xdr:rowOff>
    </xdr:from>
    <xdr:ext cx="47625" cy="285750"/>
    <xdr:sp macro="" textlink="">
      <xdr:nvSpPr>
        <xdr:cNvPr id="4406" name="Shape 3">
          <a:extLst>
            <a:ext uri="{FF2B5EF4-FFF2-40B4-BE49-F238E27FC236}">
              <a16:creationId xmlns:a16="http://schemas.microsoft.com/office/drawing/2014/main" id="{963F3DF6-A8D5-42AE-9CEA-BD4EB8E20EA8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101</xdr:row>
      <xdr:rowOff>0</xdr:rowOff>
    </xdr:from>
    <xdr:ext cx="47625" cy="285750"/>
    <xdr:sp macro="" textlink="">
      <xdr:nvSpPr>
        <xdr:cNvPr id="4407" name="Shape 3">
          <a:extLst>
            <a:ext uri="{FF2B5EF4-FFF2-40B4-BE49-F238E27FC236}">
              <a16:creationId xmlns:a16="http://schemas.microsoft.com/office/drawing/2014/main" id="{70F09D05-2FF6-4962-B4DD-0B28FE32F4E1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101</xdr:row>
      <xdr:rowOff>0</xdr:rowOff>
    </xdr:from>
    <xdr:ext cx="47625" cy="285750"/>
    <xdr:sp macro="" textlink="">
      <xdr:nvSpPr>
        <xdr:cNvPr id="4408" name="Shape 3">
          <a:extLst>
            <a:ext uri="{FF2B5EF4-FFF2-40B4-BE49-F238E27FC236}">
              <a16:creationId xmlns:a16="http://schemas.microsoft.com/office/drawing/2014/main" id="{FF819906-E553-45DA-9543-D62DF7813FB1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101</xdr:row>
      <xdr:rowOff>0</xdr:rowOff>
    </xdr:from>
    <xdr:ext cx="47625" cy="285750"/>
    <xdr:sp macro="" textlink="">
      <xdr:nvSpPr>
        <xdr:cNvPr id="4409" name="Shape 3">
          <a:extLst>
            <a:ext uri="{FF2B5EF4-FFF2-40B4-BE49-F238E27FC236}">
              <a16:creationId xmlns:a16="http://schemas.microsoft.com/office/drawing/2014/main" id="{EF807EF7-813B-493E-84D0-16C75AB3A3E5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101</xdr:row>
      <xdr:rowOff>0</xdr:rowOff>
    </xdr:from>
    <xdr:ext cx="47625" cy="285750"/>
    <xdr:sp macro="" textlink="">
      <xdr:nvSpPr>
        <xdr:cNvPr id="4410" name="Shape 3">
          <a:extLst>
            <a:ext uri="{FF2B5EF4-FFF2-40B4-BE49-F238E27FC236}">
              <a16:creationId xmlns:a16="http://schemas.microsoft.com/office/drawing/2014/main" id="{544FDDD1-4D5A-462E-B6D7-3E7FA27DE572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101</xdr:row>
      <xdr:rowOff>0</xdr:rowOff>
    </xdr:from>
    <xdr:ext cx="47625" cy="285750"/>
    <xdr:sp macro="" textlink="">
      <xdr:nvSpPr>
        <xdr:cNvPr id="4411" name="Shape 3">
          <a:extLst>
            <a:ext uri="{FF2B5EF4-FFF2-40B4-BE49-F238E27FC236}">
              <a16:creationId xmlns:a16="http://schemas.microsoft.com/office/drawing/2014/main" id="{F7E6937C-1B09-4875-95DA-EF66F3FBAB09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101</xdr:row>
      <xdr:rowOff>0</xdr:rowOff>
    </xdr:from>
    <xdr:ext cx="47625" cy="285750"/>
    <xdr:sp macro="" textlink="">
      <xdr:nvSpPr>
        <xdr:cNvPr id="4412" name="Shape 3">
          <a:extLst>
            <a:ext uri="{FF2B5EF4-FFF2-40B4-BE49-F238E27FC236}">
              <a16:creationId xmlns:a16="http://schemas.microsoft.com/office/drawing/2014/main" id="{5220318A-2CD7-49AD-B9E8-6D4E7F14EAAC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101</xdr:row>
      <xdr:rowOff>0</xdr:rowOff>
    </xdr:from>
    <xdr:ext cx="47625" cy="285750"/>
    <xdr:sp macro="" textlink="">
      <xdr:nvSpPr>
        <xdr:cNvPr id="4413" name="Shape 3">
          <a:extLst>
            <a:ext uri="{FF2B5EF4-FFF2-40B4-BE49-F238E27FC236}">
              <a16:creationId xmlns:a16="http://schemas.microsoft.com/office/drawing/2014/main" id="{1770663F-24B1-4EBC-9155-813CB6FA8724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101</xdr:row>
      <xdr:rowOff>0</xdr:rowOff>
    </xdr:from>
    <xdr:ext cx="47625" cy="285750"/>
    <xdr:sp macro="" textlink="">
      <xdr:nvSpPr>
        <xdr:cNvPr id="4414" name="Shape 3">
          <a:extLst>
            <a:ext uri="{FF2B5EF4-FFF2-40B4-BE49-F238E27FC236}">
              <a16:creationId xmlns:a16="http://schemas.microsoft.com/office/drawing/2014/main" id="{984DAD04-4B12-4A01-8F88-91D8E8DD18A4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101</xdr:row>
      <xdr:rowOff>0</xdr:rowOff>
    </xdr:from>
    <xdr:ext cx="47625" cy="285750"/>
    <xdr:sp macro="" textlink="">
      <xdr:nvSpPr>
        <xdr:cNvPr id="4415" name="Shape 3">
          <a:extLst>
            <a:ext uri="{FF2B5EF4-FFF2-40B4-BE49-F238E27FC236}">
              <a16:creationId xmlns:a16="http://schemas.microsoft.com/office/drawing/2014/main" id="{7F5C8340-D8FF-4D3D-8B66-0314E4C3A66B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101</xdr:row>
      <xdr:rowOff>0</xdr:rowOff>
    </xdr:from>
    <xdr:ext cx="47625" cy="285750"/>
    <xdr:sp macro="" textlink="">
      <xdr:nvSpPr>
        <xdr:cNvPr id="4416" name="Shape 3">
          <a:extLst>
            <a:ext uri="{FF2B5EF4-FFF2-40B4-BE49-F238E27FC236}">
              <a16:creationId xmlns:a16="http://schemas.microsoft.com/office/drawing/2014/main" id="{7543D5D2-94DF-42AA-872F-53B042EE2A37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101</xdr:row>
      <xdr:rowOff>0</xdr:rowOff>
    </xdr:from>
    <xdr:ext cx="47625" cy="285750"/>
    <xdr:sp macro="" textlink="">
      <xdr:nvSpPr>
        <xdr:cNvPr id="4417" name="Shape 3">
          <a:extLst>
            <a:ext uri="{FF2B5EF4-FFF2-40B4-BE49-F238E27FC236}">
              <a16:creationId xmlns:a16="http://schemas.microsoft.com/office/drawing/2014/main" id="{BF21D40E-95D6-4D64-BD8D-0AB89DC2A900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101</xdr:row>
      <xdr:rowOff>0</xdr:rowOff>
    </xdr:from>
    <xdr:ext cx="47625" cy="285750"/>
    <xdr:sp macro="" textlink="">
      <xdr:nvSpPr>
        <xdr:cNvPr id="4418" name="Shape 3">
          <a:extLst>
            <a:ext uri="{FF2B5EF4-FFF2-40B4-BE49-F238E27FC236}">
              <a16:creationId xmlns:a16="http://schemas.microsoft.com/office/drawing/2014/main" id="{8E17B58D-D595-49B0-ADB8-6FFC23741C92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101</xdr:row>
      <xdr:rowOff>0</xdr:rowOff>
    </xdr:from>
    <xdr:ext cx="47625" cy="285750"/>
    <xdr:sp macro="" textlink="">
      <xdr:nvSpPr>
        <xdr:cNvPr id="4419" name="Shape 3">
          <a:extLst>
            <a:ext uri="{FF2B5EF4-FFF2-40B4-BE49-F238E27FC236}">
              <a16:creationId xmlns:a16="http://schemas.microsoft.com/office/drawing/2014/main" id="{E7BD19C0-E7C8-4811-86F4-CA1F576E82C1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101</xdr:row>
      <xdr:rowOff>0</xdr:rowOff>
    </xdr:from>
    <xdr:ext cx="47625" cy="285750"/>
    <xdr:sp macro="" textlink="">
      <xdr:nvSpPr>
        <xdr:cNvPr id="4420" name="Shape 3">
          <a:extLst>
            <a:ext uri="{FF2B5EF4-FFF2-40B4-BE49-F238E27FC236}">
              <a16:creationId xmlns:a16="http://schemas.microsoft.com/office/drawing/2014/main" id="{DDA889F8-8F4C-4BB3-860D-42A1C9962BA3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101</xdr:row>
      <xdr:rowOff>0</xdr:rowOff>
    </xdr:from>
    <xdr:ext cx="47625" cy="285750"/>
    <xdr:sp macro="" textlink="">
      <xdr:nvSpPr>
        <xdr:cNvPr id="4421" name="Shape 3">
          <a:extLst>
            <a:ext uri="{FF2B5EF4-FFF2-40B4-BE49-F238E27FC236}">
              <a16:creationId xmlns:a16="http://schemas.microsoft.com/office/drawing/2014/main" id="{F69A17F5-337A-4674-9DFF-675A62328E67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101</xdr:row>
      <xdr:rowOff>0</xdr:rowOff>
    </xdr:from>
    <xdr:ext cx="47625" cy="285750"/>
    <xdr:sp macro="" textlink="">
      <xdr:nvSpPr>
        <xdr:cNvPr id="4422" name="Shape 3">
          <a:extLst>
            <a:ext uri="{FF2B5EF4-FFF2-40B4-BE49-F238E27FC236}">
              <a16:creationId xmlns:a16="http://schemas.microsoft.com/office/drawing/2014/main" id="{090967FE-5154-458B-8CEC-5DE0CC98EF9A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101</xdr:row>
      <xdr:rowOff>0</xdr:rowOff>
    </xdr:from>
    <xdr:ext cx="47625" cy="285750"/>
    <xdr:sp macro="" textlink="">
      <xdr:nvSpPr>
        <xdr:cNvPr id="4423" name="Shape 3">
          <a:extLst>
            <a:ext uri="{FF2B5EF4-FFF2-40B4-BE49-F238E27FC236}">
              <a16:creationId xmlns:a16="http://schemas.microsoft.com/office/drawing/2014/main" id="{456EAB9E-736E-4FBA-A10A-2A8FD380116D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101</xdr:row>
      <xdr:rowOff>0</xdr:rowOff>
    </xdr:from>
    <xdr:ext cx="47625" cy="285750"/>
    <xdr:sp macro="" textlink="">
      <xdr:nvSpPr>
        <xdr:cNvPr id="4424" name="Shape 3">
          <a:extLst>
            <a:ext uri="{FF2B5EF4-FFF2-40B4-BE49-F238E27FC236}">
              <a16:creationId xmlns:a16="http://schemas.microsoft.com/office/drawing/2014/main" id="{F53CF38A-32AD-4A9F-9638-580CAC11843C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101</xdr:row>
      <xdr:rowOff>0</xdr:rowOff>
    </xdr:from>
    <xdr:ext cx="47625" cy="285750"/>
    <xdr:sp macro="" textlink="">
      <xdr:nvSpPr>
        <xdr:cNvPr id="4425" name="Shape 3">
          <a:extLst>
            <a:ext uri="{FF2B5EF4-FFF2-40B4-BE49-F238E27FC236}">
              <a16:creationId xmlns:a16="http://schemas.microsoft.com/office/drawing/2014/main" id="{D198D253-4E28-4557-851E-C78AE42FBD8B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101</xdr:row>
      <xdr:rowOff>0</xdr:rowOff>
    </xdr:from>
    <xdr:ext cx="47625" cy="285750"/>
    <xdr:sp macro="" textlink="">
      <xdr:nvSpPr>
        <xdr:cNvPr id="4426" name="Shape 3">
          <a:extLst>
            <a:ext uri="{FF2B5EF4-FFF2-40B4-BE49-F238E27FC236}">
              <a16:creationId xmlns:a16="http://schemas.microsoft.com/office/drawing/2014/main" id="{25320CAD-2E1C-4FA8-9F6B-1A54FFBA4DF7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101</xdr:row>
      <xdr:rowOff>0</xdr:rowOff>
    </xdr:from>
    <xdr:ext cx="47625" cy="285750"/>
    <xdr:sp macro="" textlink="">
      <xdr:nvSpPr>
        <xdr:cNvPr id="4427" name="Shape 3">
          <a:extLst>
            <a:ext uri="{FF2B5EF4-FFF2-40B4-BE49-F238E27FC236}">
              <a16:creationId xmlns:a16="http://schemas.microsoft.com/office/drawing/2014/main" id="{E97AEBE2-6A32-491B-A285-89B4F962085B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101</xdr:row>
      <xdr:rowOff>0</xdr:rowOff>
    </xdr:from>
    <xdr:ext cx="47625" cy="285750"/>
    <xdr:sp macro="" textlink="">
      <xdr:nvSpPr>
        <xdr:cNvPr id="4428" name="Shape 3">
          <a:extLst>
            <a:ext uri="{FF2B5EF4-FFF2-40B4-BE49-F238E27FC236}">
              <a16:creationId xmlns:a16="http://schemas.microsoft.com/office/drawing/2014/main" id="{2C6A9964-E782-497A-97D0-CB586B6F2CD3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101</xdr:row>
      <xdr:rowOff>0</xdr:rowOff>
    </xdr:from>
    <xdr:ext cx="47625" cy="285750"/>
    <xdr:sp macro="" textlink="">
      <xdr:nvSpPr>
        <xdr:cNvPr id="4429" name="Shape 3">
          <a:extLst>
            <a:ext uri="{FF2B5EF4-FFF2-40B4-BE49-F238E27FC236}">
              <a16:creationId xmlns:a16="http://schemas.microsoft.com/office/drawing/2014/main" id="{9135BA5F-980C-41D1-9BC0-E4FB97F879CB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-9525</xdr:colOff>
      <xdr:row>101</xdr:row>
      <xdr:rowOff>0</xdr:rowOff>
    </xdr:from>
    <xdr:ext cx="47625" cy="285750"/>
    <xdr:sp macro="" textlink="">
      <xdr:nvSpPr>
        <xdr:cNvPr id="4430" name="Shape 3">
          <a:extLst>
            <a:ext uri="{FF2B5EF4-FFF2-40B4-BE49-F238E27FC236}">
              <a16:creationId xmlns:a16="http://schemas.microsoft.com/office/drawing/2014/main" id="{931D1EED-56F4-4F1C-B9E3-D14FB0F815CC}"/>
            </a:ext>
          </a:extLst>
        </xdr:cNvPr>
        <xdr:cNvSpPr txBox="1"/>
      </xdr:nvSpPr>
      <xdr:spPr>
        <a:xfrm>
          <a:off x="720661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-9525</xdr:colOff>
      <xdr:row>101</xdr:row>
      <xdr:rowOff>0</xdr:rowOff>
    </xdr:from>
    <xdr:ext cx="47625" cy="285750"/>
    <xdr:sp macro="" textlink="">
      <xdr:nvSpPr>
        <xdr:cNvPr id="4431" name="Shape 3">
          <a:extLst>
            <a:ext uri="{FF2B5EF4-FFF2-40B4-BE49-F238E27FC236}">
              <a16:creationId xmlns:a16="http://schemas.microsoft.com/office/drawing/2014/main" id="{73D4D21A-F4D1-400E-8E29-6D278E32E277}"/>
            </a:ext>
          </a:extLst>
        </xdr:cNvPr>
        <xdr:cNvSpPr txBox="1"/>
      </xdr:nvSpPr>
      <xdr:spPr>
        <a:xfrm>
          <a:off x="720661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432" name="Shape 3">
          <a:extLst>
            <a:ext uri="{FF2B5EF4-FFF2-40B4-BE49-F238E27FC236}">
              <a16:creationId xmlns:a16="http://schemas.microsoft.com/office/drawing/2014/main" id="{A4543C29-6CB0-438C-A0B9-5A300AB3558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433" name="Shape 3">
          <a:extLst>
            <a:ext uri="{FF2B5EF4-FFF2-40B4-BE49-F238E27FC236}">
              <a16:creationId xmlns:a16="http://schemas.microsoft.com/office/drawing/2014/main" id="{4E4287C2-7F59-4A96-8830-379B91DCC75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434" name="Shape 3">
          <a:extLst>
            <a:ext uri="{FF2B5EF4-FFF2-40B4-BE49-F238E27FC236}">
              <a16:creationId xmlns:a16="http://schemas.microsoft.com/office/drawing/2014/main" id="{A0DC8F14-4F91-4E37-A518-22B6A265DBD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435" name="Shape 3">
          <a:extLst>
            <a:ext uri="{FF2B5EF4-FFF2-40B4-BE49-F238E27FC236}">
              <a16:creationId xmlns:a16="http://schemas.microsoft.com/office/drawing/2014/main" id="{080164EA-9D56-4A86-A094-89187F643C6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436" name="Shape 3">
          <a:extLst>
            <a:ext uri="{FF2B5EF4-FFF2-40B4-BE49-F238E27FC236}">
              <a16:creationId xmlns:a16="http://schemas.microsoft.com/office/drawing/2014/main" id="{AD38E735-1CE1-4730-88B0-C3E8DEBEF01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437" name="Shape 3">
          <a:extLst>
            <a:ext uri="{FF2B5EF4-FFF2-40B4-BE49-F238E27FC236}">
              <a16:creationId xmlns:a16="http://schemas.microsoft.com/office/drawing/2014/main" id="{6EB7F6F8-9522-4A91-9902-3A2E83DF40B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438" name="Shape 3">
          <a:extLst>
            <a:ext uri="{FF2B5EF4-FFF2-40B4-BE49-F238E27FC236}">
              <a16:creationId xmlns:a16="http://schemas.microsoft.com/office/drawing/2014/main" id="{6DC7C82B-F039-45D1-B6AE-B0922D54D07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439" name="Shape 3">
          <a:extLst>
            <a:ext uri="{FF2B5EF4-FFF2-40B4-BE49-F238E27FC236}">
              <a16:creationId xmlns:a16="http://schemas.microsoft.com/office/drawing/2014/main" id="{1D8B3E73-D0A9-4B44-80DF-0C1B787A1EF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440" name="Shape 3">
          <a:extLst>
            <a:ext uri="{FF2B5EF4-FFF2-40B4-BE49-F238E27FC236}">
              <a16:creationId xmlns:a16="http://schemas.microsoft.com/office/drawing/2014/main" id="{F9027684-1EA0-47B9-AC3E-A2FFA8BAFDA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441" name="Shape 3">
          <a:extLst>
            <a:ext uri="{FF2B5EF4-FFF2-40B4-BE49-F238E27FC236}">
              <a16:creationId xmlns:a16="http://schemas.microsoft.com/office/drawing/2014/main" id="{DBC7AC82-D99B-4B82-8DF6-831B2C7D623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442" name="Shape 3">
          <a:extLst>
            <a:ext uri="{FF2B5EF4-FFF2-40B4-BE49-F238E27FC236}">
              <a16:creationId xmlns:a16="http://schemas.microsoft.com/office/drawing/2014/main" id="{9F2BD8A7-13C5-463F-B6B0-A2158C1CBCE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443" name="Shape 3">
          <a:extLst>
            <a:ext uri="{FF2B5EF4-FFF2-40B4-BE49-F238E27FC236}">
              <a16:creationId xmlns:a16="http://schemas.microsoft.com/office/drawing/2014/main" id="{D1E12F54-E6E3-4F46-8BB4-37273FCABD8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444" name="Shape 3">
          <a:extLst>
            <a:ext uri="{FF2B5EF4-FFF2-40B4-BE49-F238E27FC236}">
              <a16:creationId xmlns:a16="http://schemas.microsoft.com/office/drawing/2014/main" id="{CCE18960-40E8-4E06-B40C-9FE43864A20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445" name="Shape 3">
          <a:extLst>
            <a:ext uri="{FF2B5EF4-FFF2-40B4-BE49-F238E27FC236}">
              <a16:creationId xmlns:a16="http://schemas.microsoft.com/office/drawing/2014/main" id="{092DB5E2-41F7-46DC-BC8A-0D6E8C8D6DB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446" name="Shape 3">
          <a:extLst>
            <a:ext uri="{FF2B5EF4-FFF2-40B4-BE49-F238E27FC236}">
              <a16:creationId xmlns:a16="http://schemas.microsoft.com/office/drawing/2014/main" id="{37E6BD9D-45A1-4ADF-945B-A4210693668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447" name="Shape 3">
          <a:extLst>
            <a:ext uri="{FF2B5EF4-FFF2-40B4-BE49-F238E27FC236}">
              <a16:creationId xmlns:a16="http://schemas.microsoft.com/office/drawing/2014/main" id="{3C90785B-B08F-4014-BB86-7E4EF9A5C44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448" name="Shape 3">
          <a:extLst>
            <a:ext uri="{FF2B5EF4-FFF2-40B4-BE49-F238E27FC236}">
              <a16:creationId xmlns:a16="http://schemas.microsoft.com/office/drawing/2014/main" id="{76DCA96D-BD63-435D-B647-8EEC95F4679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449" name="Shape 3">
          <a:extLst>
            <a:ext uri="{FF2B5EF4-FFF2-40B4-BE49-F238E27FC236}">
              <a16:creationId xmlns:a16="http://schemas.microsoft.com/office/drawing/2014/main" id="{D7586C8A-11E9-452E-A0FC-4205A459044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450" name="Shape 3">
          <a:extLst>
            <a:ext uri="{FF2B5EF4-FFF2-40B4-BE49-F238E27FC236}">
              <a16:creationId xmlns:a16="http://schemas.microsoft.com/office/drawing/2014/main" id="{18860577-603B-4200-A369-4A9F525B317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451" name="Shape 3">
          <a:extLst>
            <a:ext uri="{FF2B5EF4-FFF2-40B4-BE49-F238E27FC236}">
              <a16:creationId xmlns:a16="http://schemas.microsoft.com/office/drawing/2014/main" id="{B15221C8-1587-4E83-A127-46698784D43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452" name="Shape 3">
          <a:extLst>
            <a:ext uri="{FF2B5EF4-FFF2-40B4-BE49-F238E27FC236}">
              <a16:creationId xmlns:a16="http://schemas.microsoft.com/office/drawing/2014/main" id="{1E2D1606-6C0E-4D96-8158-5D74B45BA0A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453" name="Shape 3">
          <a:extLst>
            <a:ext uri="{FF2B5EF4-FFF2-40B4-BE49-F238E27FC236}">
              <a16:creationId xmlns:a16="http://schemas.microsoft.com/office/drawing/2014/main" id="{770C32DE-EFE6-4544-930A-EF28B58E7EC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454" name="Shape 3">
          <a:extLst>
            <a:ext uri="{FF2B5EF4-FFF2-40B4-BE49-F238E27FC236}">
              <a16:creationId xmlns:a16="http://schemas.microsoft.com/office/drawing/2014/main" id="{BEFB63E6-9BE4-4BEA-ADF5-CE42DB5E59F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455" name="Shape 3">
          <a:extLst>
            <a:ext uri="{FF2B5EF4-FFF2-40B4-BE49-F238E27FC236}">
              <a16:creationId xmlns:a16="http://schemas.microsoft.com/office/drawing/2014/main" id="{70815A2E-F6A1-4C3F-A1F0-2CC39623C29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456" name="Shape 3">
          <a:extLst>
            <a:ext uri="{FF2B5EF4-FFF2-40B4-BE49-F238E27FC236}">
              <a16:creationId xmlns:a16="http://schemas.microsoft.com/office/drawing/2014/main" id="{3D857CDE-BE6B-4147-877A-ADEB425CF91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457" name="Shape 3">
          <a:extLst>
            <a:ext uri="{FF2B5EF4-FFF2-40B4-BE49-F238E27FC236}">
              <a16:creationId xmlns:a16="http://schemas.microsoft.com/office/drawing/2014/main" id="{AD7C41C5-A51B-4CA0-A4F2-1D3E00281B5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458" name="Shape 3">
          <a:extLst>
            <a:ext uri="{FF2B5EF4-FFF2-40B4-BE49-F238E27FC236}">
              <a16:creationId xmlns:a16="http://schemas.microsoft.com/office/drawing/2014/main" id="{9ECAA04A-BAC1-4359-9F16-8D7DD5F254A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459" name="Shape 3">
          <a:extLst>
            <a:ext uri="{FF2B5EF4-FFF2-40B4-BE49-F238E27FC236}">
              <a16:creationId xmlns:a16="http://schemas.microsoft.com/office/drawing/2014/main" id="{23670B6D-FA24-4FF3-8D00-C19296FFB15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460" name="Shape 3">
          <a:extLst>
            <a:ext uri="{FF2B5EF4-FFF2-40B4-BE49-F238E27FC236}">
              <a16:creationId xmlns:a16="http://schemas.microsoft.com/office/drawing/2014/main" id="{550FA7F1-842A-4E93-86F1-E268A78A91C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461" name="Shape 3">
          <a:extLst>
            <a:ext uri="{FF2B5EF4-FFF2-40B4-BE49-F238E27FC236}">
              <a16:creationId xmlns:a16="http://schemas.microsoft.com/office/drawing/2014/main" id="{17D32AA9-1835-4740-BF77-0B09000020D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462" name="Shape 3">
          <a:extLst>
            <a:ext uri="{FF2B5EF4-FFF2-40B4-BE49-F238E27FC236}">
              <a16:creationId xmlns:a16="http://schemas.microsoft.com/office/drawing/2014/main" id="{5975BBB6-4AA8-4814-9730-84B981B06C6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463" name="Shape 3">
          <a:extLst>
            <a:ext uri="{FF2B5EF4-FFF2-40B4-BE49-F238E27FC236}">
              <a16:creationId xmlns:a16="http://schemas.microsoft.com/office/drawing/2014/main" id="{E6CB6CE7-81B0-4715-9CCA-D1E9D5824CD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464" name="Shape 3">
          <a:extLst>
            <a:ext uri="{FF2B5EF4-FFF2-40B4-BE49-F238E27FC236}">
              <a16:creationId xmlns:a16="http://schemas.microsoft.com/office/drawing/2014/main" id="{9E04A0E0-8A20-4AF1-ADF2-82C926908B5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465" name="Shape 3">
          <a:extLst>
            <a:ext uri="{FF2B5EF4-FFF2-40B4-BE49-F238E27FC236}">
              <a16:creationId xmlns:a16="http://schemas.microsoft.com/office/drawing/2014/main" id="{C66E2823-6A44-4A63-8A2B-7AD75B068C3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466" name="Shape 3">
          <a:extLst>
            <a:ext uri="{FF2B5EF4-FFF2-40B4-BE49-F238E27FC236}">
              <a16:creationId xmlns:a16="http://schemas.microsoft.com/office/drawing/2014/main" id="{CDE8342C-B347-41C0-8141-A5756C277EC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467" name="Shape 3">
          <a:extLst>
            <a:ext uri="{FF2B5EF4-FFF2-40B4-BE49-F238E27FC236}">
              <a16:creationId xmlns:a16="http://schemas.microsoft.com/office/drawing/2014/main" id="{50354922-51BB-4A41-8744-748C082FEFD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468" name="Shape 3">
          <a:extLst>
            <a:ext uri="{FF2B5EF4-FFF2-40B4-BE49-F238E27FC236}">
              <a16:creationId xmlns:a16="http://schemas.microsoft.com/office/drawing/2014/main" id="{99880AF9-44ED-4ED3-88A9-BC99165F1B3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469" name="Shape 3">
          <a:extLst>
            <a:ext uri="{FF2B5EF4-FFF2-40B4-BE49-F238E27FC236}">
              <a16:creationId xmlns:a16="http://schemas.microsoft.com/office/drawing/2014/main" id="{5C0F70EC-CA3E-410F-9CD3-7705F43A256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470" name="Shape 3">
          <a:extLst>
            <a:ext uri="{FF2B5EF4-FFF2-40B4-BE49-F238E27FC236}">
              <a16:creationId xmlns:a16="http://schemas.microsoft.com/office/drawing/2014/main" id="{4DD5BDB3-ECB5-4274-A002-2605B2F452A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471" name="Shape 3">
          <a:extLst>
            <a:ext uri="{FF2B5EF4-FFF2-40B4-BE49-F238E27FC236}">
              <a16:creationId xmlns:a16="http://schemas.microsoft.com/office/drawing/2014/main" id="{90B96922-7E84-406C-BE98-F9523B768BE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472" name="Shape 3">
          <a:extLst>
            <a:ext uri="{FF2B5EF4-FFF2-40B4-BE49-F238E27FC236}">
              <a16:creationId xmlns:a16="http://schemas.microsoft.com/office/drawing/2014/main" id="{42FEFD88-AA42-428C-8AD1-FA3A9CB3D2B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473" name="Shape 3">
          <a:extLst>
            <a:ext uri="{FF2B5EF4-FFF2-40B4-BE49-F238E27FC236}">
              <a16:creationId xmlns:a16="http://schemas.microsoft.com/office/drawing/2014/main" id="{67DAC6F9-F83D-4D8F-9887-9CA3CB2E1FB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474" name="Shape 3">
          <a:extLst>
            <a:ext uri="{FF2B5EF4-FFF2-40B4-BE49-F238E27FC236}">
              <a16:creationId xmlns:a16="http://schemas.microsoft.com/office/drawing/2014/main" id="{AEFB5DEF-A4E9-4B5C-A84B-79AC9907181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475" name="Shape 3">
          <a:extLst>
            <a:ext uri="{FF2B5EF4-FFF2-40B4-BE49-F238E27FC236}">
              <a16:creationId xmlns:a16="http://schemas.microsoft.com/office/drawing/2014/main" id="{0383BF4C-16A5-497A-B48A-3FA4294A80D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476" name="Shape 3">
          <a:extLst>
            <a:ext uri="{FF2B5EF4-FFF2-40B4-BE49-F238E27FC236}">
              <a16:creationId xmlns:a16="http://schemas.microsoft.com/office/drawing/2014/main" id="{8728CFFB-02D8-4CBD-BB9D-4D58FCBB9E8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477" name="Shape 3">
          <a:extLst>
            <a:ext uri="{FF2B5EF4-FFF2-40B4-BE49-F238E27FC236}">
              <a16:creationId xmlns:a16="http://schemas.microsoft.com/office/drawing/2014/main" id="{5F6B67A4-9917-4885-98BB-CD0D634DF77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478" name="Shape 3">
          <a:extLst>
            <a:ext uri="{FF2B5EF4-FFF2-40B4-BE49-F238E27FC236}">
              <a16:creationId xmlns:a16="http://schemas.microsoft.com/office/drawing/2014/main" id="{518EB39A-7862-44C5-8984-217CB62C9E3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479" name="Shape 3">
          <a:extLst>
            <a:ext uri="{FF2B5EF4-FFF2-40B4-BE49-F238E27FC236}">
              <a16:creationId xmlns:a16="http://schemas.microsoft.com/office/drawing/2014/main" id="{B214E00C-36B8-4368-8CD4-64BE08236CA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480" name="Shape 3">
          <a:extLst>
            <a:ext uri="{FF2B5EF4-FFF2-40B4-BE49-F238E27FC236}">
              <a16:creationId xmlns:a16="http://schemas.microsoft.com/office/drawing/2014/main" id="{2894E744-83B9-46A7-91C8-78AF8513656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481" name="Shape 3">
          <a:extLst>
            <a:ext uri="{FF2B5EF4-FFF2-40B4-BE49-F238E27FC236}">
              <a16:creationId xmlns:a16="http://schemas.microsoft.com/office/drawing/2014/main" id="{B4590108-4857-4992-9AE6-7866C3ECD5E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482" name="Shape 3">
          <a:extLst>
            <a:ext uri="{FF2B5EF4-FFF2-40B4-BE49-F238E27FC236}">
              <a16:creationId xmlns:a16="http://schemas.microsoft.com/office/drawing/2014/main" id="{62FB594F-C84C-4CFD-857A-7634CB7D4A9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483" name="Shape 3">
          <a:extLst>
            <a:ext uri="{FF2B5EF4-FFF2-40B4-BE49-F238E27FC236}">
              <a16:creationId xmlns:a16="http://schemas.microsoft.com/office/drawing/2014/main" id="{2C2C2C3F-F858-41A8-AF4C-35CAF95C11F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484" name="Shape 3">
          <a:extLst>
            <a:ext uri="{FF2B5EF4-FFF2-40B4-BE49-F238E27FC236}">
              <a16:creationId xmlns:a16="http://schemas.microsoft.com/office/drawing/2014/main" id="{B2A77E22-9070-42BE-A50A-831994979EC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485" name="Shape 3">
          <a:extLst>
            <a:ext uri="{FF2B5EF4-FFF2-40B4-BE49-F238E27FC236}">
              <a16:creationId xmlns:a16="http://schemas.microsoft.com/office/drawing/2014/main" id="{1BB51DFD-2175-4302-8551-AF1CA1BD521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486" name="Shape 3">
          <a:extLst>
            <a:ext uri="{FF2B5EF4-FFF2-40B4-BE49-F238E27FC236}">
              <a16:creationId xmlns:a16="http://schemas.microsoft.com/office/drawing/2014/main" id="{A1CF9B83-CF2B-409C-928E-0B467486D2B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487" name="Shape 3">
          <a:extLst>
            <a:ext uri="{FF2B5EF4-FFF2-40B4-BE49-F238E27FC236}">
              <a16:creationId xmlns:a16="http://schemas.microsoft.com/office/drawing/2014/main" id="{F344CDE8-1EE0-4467-9480-5E68337CC81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488" name="Shape 3">
          <a:extLst>
            <a:ext uri="{FF2B5EF4-FFF2-40B4-BE49-F238E27FC236}">
              <a16:creationId xmlns:a16="http://schemas.microsoft.com/office/drawing/2014/main" id="{887484A8-463A-4FAF-BEAF-49E0DCD4089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489" name="Shape 3">
          <a:extLst>
            <a:ext uri="{FF2B5EF4-FFF2-40B4-BE49-F238E27FC236}">
              <a16:creationId xmlns:a16="http://schemas.microsoft.com/office/drawing/2014/main" id="{D2B64690-3685-437F-AE7B-50DA6E8A4BF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490" name="Shape 3">
          <a:extLst>
            <a:ext uri="{FF2B5EF4-FFF2-40B4-BE49-F238E27FC236}">
              <a16:creationId xmlns:a16="http://schemas.microsoft.com/office/drawing/2014/main" id="{324356B6-7EAA-450C-978B-1BE5405C348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491" name="Shape 3">
          <a:extLst>
            <a:ext uri="{FF2B5EF4-FFF2-40B4-BE49-F238E27FC236}">
              <a16:creationId xmlns:a16="http://schemas.microsoft.com/office/drawing/2014/main" id="{914248F0-9A33-4BF9-BE9A-1739C022CCF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492" name="Shape 3">
          <a:extLst>
            <a:ext uri="{FF2B5EF4-FFF2-40B4-BE49-F238E27FC236}">
              <a16:creationId xmlns:a16="http://schemas.microsoft.com/office/drawing/2014/main" id="{9C426330-A089-4CAA-BDA9-C37004EFC1E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493" name="Shape 3">
          <a:extLst>
            <a:ext uri="{FF2B5EF4-FFF2-40B4-BE49-F238E27FC236}">
              <a16:creationId xmlns:a16="http://schemas.microsoft.com/office/drawing/2014/main" id="{7723BE74-BF96-4E4A-97E3-3A2F72F87C2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494" name="Shape 3">
          <a:extLst>
            <a:ext uri="{FF2B5EF4-FFF2-40B4-BE49-F238E27FC236}">
              <a16:creationId xmlns:a16="http://schemas.microsoft.com/office/drawing/2014/main" id="{D95AA7B5-67E2-4105-96E1-448448FDE05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495" name="Shape 3">
          <a:extLst>
            <a:ext uri="{FF2B5EF4-FFF2-40B4-BE49-F238E27FC236}">
              <a16:creationId xmlns:a16="http://schemas.microsoft.com/office/drawing/2014/main" id="{144184F4-CA75-4BAC-A265-869977E8B08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496" name="Shape 3">
          <a:extLst>
            <a:ext uri="{FF2B5EF4-FFF2-40B4-BE49-F238E27FC236}">
              <a16:creationId xmlns:a16="http://schemas.microsoft.com/office/drawing/2014/main" id="{D30D2F9F-1C14-4CC7-A946-85E97BB498E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497" name="Shape 3">
          <a:extLst>
            <a:ext uri="{FF2B5EF4-FFF2-40B4-BE49-F238E27FC236}">
              <a16:creationId xmlns:a16="http://schemas.microsoft.com/office/drawing/2014/main" id="{C56584E6-E5CA-426E-9C01-2A0406C0CAA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498" name="Shape 3">
          <a:extLst>
            <a:ext uri="{FF2B5EF4-FFF2-40B4-BE49-F238E27FC236}">
              <a16:creationId xmlns:a16="http://schemas.microsoft.com/office/drawing/2014/main" id="{64932315-5173-4C18-A2BC-1F62ED51B14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499" name="Shape 3">
          <a:extLst>
            <a:ext uri="{FF2B5EF4-FFF2-40B4-BE49-F238E27FC236}">
              <a16:creationId xmlns:a16="http://schemas.microsoft.com/office/drawing/2014/main" id="{1B992C48-00C8-4B14-9486-A6025BF6E3A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500" name="Shape 3">
          <a:extLst>
            <a:ext uri="{FF2B5EF4-FFF2-40B4-BE49-F238E27FC236}">
              <a16:creationId xmlns:a16="http://schemas.microsoft.com/office/drawing/2014/main" id="{B66A9227-BB24-49DB-B311-E77E33721E2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501" name="Shape 3">
          <a:extLst>
            <a:ext uri="{FF2B5EF4-FFF2-40B4-BE49-F238E27FC236}">
              <a16:creationId xmlns:a16="http://schemas.microsoft.com/office/drawing/2014/main" id="{A6E36740-4B86-47CB-87C0-4F46AD4E066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502" name="Shape 3">
          <a:extLst>
            <a:ext uri="{FF2B5EF4-FFF2-40B4-BE49-F238E27FC236}">
              <a16:creationId xmlns:a16="http://schemas.microsoft.com/office/drawing/2014/main" id="{99DF2687-EC08-4F6F-82B1-0AFD60BCB0E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503" name="Shape 3">
          <a:extLst>
            <a:ext uri="{FF2B5EF4-FFF2-40B4-BE49-F238E27FC236}">
              <a16:creationId xmlns:a16="http://schemas.microsoft.com/office/drawing/2014/main" id="{8B55872D-373B-4143-8791-BD0456F47A3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504" name="Shape 3">
          <a:extLst>
            <a:ext uri="{FF2B5EF4-FFF2-40B4-BE49-F238E27FC236}">
              <a16:creationId xmlns:a16="http://schemas.microsoft.com/office/drawing/2014/main" id="{D3A44B14-B858-42D5-B4C8-EE4F7724358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505" name="Shape 3">
          <a:extLst>
            <a:ext uri="{FF2B5EF4-FFF2-40B4-BE49-F238E27FC236}">
              <a16:creationId xmlns:a16="http://schemas.microsoft.com/office/drawing/2014/main" id="{A5131704-9363-4F0A-B9D4-5694BD4DCBA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506" name="Shape 3">
          <a:extLst>
            <a:ext uri="{FF2B5EF4-FFF2-40B4-BE49-F238E27FC236}">
              <a16:creationId xmlns:a16="http://schemas.microsoft.com/office/drawing/2014/main" id="{298780C7-6F60-44F9-ACC4-DA41E74699C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507" name="Shape 3">
          <a:extLst>
            <a:ext uri="{FF2B5EF4-FFF2-40B4-BE49-F238E27FC236}">
              <a16:creationId xmlns:a16="http://schemas.microsoft.com/office/drawing/2014/main" id="{D5FECD87-CE83-4C75-A76D-D24D38D6C22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508" name="Shape 3">
          <a:extLst>
            <a:ext uri="{FF2B5EF4-FFF2-40B4-BE49-F238E27FC236}">
              <a16:creationId xmlns:a16="http://schemas.microsoft.com/office/drawing/2014/main" id="{592A0BBC-D792-442F-8722-0472EADE898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509" name="Shape 3">
          <a:extLst>
            <a:ext uri="{FF2B5EF4-FFF2-40B4-BE49-F238E27FC236}">
              <a16:creationId xmlns:a16="http://schemas.microsoft.com/office/drawing/2014/main" id="{5AE21E87-429A-4C6A-9DD1-0DEC47EB498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510" name="Shape 3">
          <a:extLst>
            <a:ext uri="{FF2B5EF4-FFF2-40B4-BE49-F238E27FC236}">
              <a16:creationId xmlns:a16="http://schemas.microsoft.com/office/drawing/2014/main" id="{C0EEC64B-0EF8-4DFB-AA59-B6F35758967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511" name="Shape 3">
          <a:extLst>
            <a:ext uri="{FF2B5EF4-FFF2-40B4-BE49-F238E27FC236}">
              <a16:creationId xmlns:a16="http://schemas.microsoft.com/office/drawing/2014/main" id="{FFCA6FB9-A76C-4548-A65B-0A1CA83BCF9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512" name="Shape 3">
          <a:extLst>
            <a:ext uri="{FF2B5EF4-FFF2-40B4-BE49-F238E27FC236}">
              <a16:creationId xmlns:a16="http://schemas.microsoft.com/office/drawing/2014/main" id="{4E7AF688-E5B7-45AE-893A-0FEAA6CD7E9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513" name="Shape 3">
          <a:extLst>
            <a:ext uri="{FF2B5EF4-FFF2-40B4-BE49-F238E27FC236}">
              <a16:creationId xmlns:a16="http://schemas.microsoft.com/office/drawing/2014/main" id="{086A2518-C640-4CB0-AAF4-0A26D43BEB5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514" name="Shape 3">
          <a:extLst>
            <a:ext uri="{FF2B5EF4-FFF2-40B4-BE49-F238E27FC236}">
              <a16:creationId xmlns:a16="http://schemas.microsoft.com/office/drawing/2014/main" id="{D8D929A0-31BD-4ACD-A64B-8606B7CEC18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515" name="Shape 3">
          <a:extLst>
            <a:ext uri="{FF2B5EF4-FFF2-40B4-BE49-F238E27FC236}">
              <a16:creationId xmlns:a16="http://schemas.microsoft.com/office/drawing/2014/main" id="{C7A23D15-BAA8-4102-8FDB-9CF117A3A59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516" name="Shape 3">
          <a:extLst>
            <a:ext uri="{FF2B5EF4-FFF2-40B4-BE49-F238E27FC236}">
              <a16:creationId xmlns:a16="http://schemas.microsoft.com/office/drawing/2014/main" id="{C14B8908-6E93-4A62-9FE0-C072273FECE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517" name="Shape 3">
          <a:extLst>
            <a:ext uri="{FF2B5EF4-FFF2-40B4-BE49-F238E27FC236}">
              <a16:creationId xmlns:a16="http://schemas.microsoft.com/office/drawing/2014/main" id="{B143C34D-141E-4AE1-8B84-0F0A27C8230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22</xdr:col>
      <xdr:colOff>-9525</xdr:colOff>
      <xdr:row>101</xdr:row>
      <xdr:rowOff>0</xdr:rowOff>
    </xdr:from>
    <xdr:ext cx="47625" cy="285750"/>
    <xdr:sp macro="" textlink="">
      <xdr:nvSpPr>
        <xdr:cNvPr id="4518" name="Shape 3">
          <a:extLst>
            <a:ext uri="{FF2B5EF4-FFF2-40B4-BE49-F238E27FC236}">
              <a16:creationId xmlns:a16="http://schemas.microsoft.com/office/drawing/2014/main" id="{D97E3BA0-9A97-400B-9643-E912045275E9}"/>
            </a:ext>
          </a:extLst>
        </xdr:cNvPr>
        <xdr:cNvSpPr txBox="1"/>
      </xdr:nvSpPr>
      <xdr:spPr>
        <a:xfrm>
          <a:off x="1078039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22</xdr:col>
      <xdr:colOff>-9525</xdr:colOff>
      <xdr:row>101</xdr:row>
      <xdr:rowOff>0</xdr:rowOff>
    </xdr:from>
    <xdr:ext cx="47625" cy="285750"/>
    <xdr:sp macro="" textlink="">
      <xdr:nvSpPr>
        <xdr:cNvPr id="4519" name="Shape 3">
          <a:extLst>
            <a:ext uri="{FF2B5EF4-FFF2-40B4-BE49-F238E27FC236}">
              <a16:creationId xmlns:a16="http://schemas.microsoft.com/office/drawing/2014/main" id="{896430FE-F2CB-44CE-8880-3779C27EF1F9}"/>
            </a:ext>
          </a:extLst>
        </xdr:cNvPr>
        <xdr:cNvSpPr txBox="1"/>
      </xdr:nvSpPr>
      <xdr:spPr>
        <a:xfrm>
          <a:off x="1078039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520" name="Shape 3">
          <a:extLst>
            <a:ext uri="{FF2B5EF4-FFF2-40B4-BE49-F238E27FC236}">
              <a16:creationId xmlns:a16="http://schemas.microsoft.com/office/drawing/2014/main" id="{B7C734A0-1CC7-4ACD-92ED-7E210340ED2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521" name="Shape 3">
          <a:extLst>
            <a:ext uri="{FF2B5EF4-FFF2-40B4-BE49-F238E27FC236}">
              <a16:creationId xmlns:a16="http://schemas.microsoft.com/office/drawing/2014/main" id="{59875E63-159E-44A4-89A5-325756B3692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522" name="Shape 3">
          <a:extLst>
            <a:ext uri="{FF2B5EF4-FFF2-40B4-BE49-F238E27FC236}">
              <a16:creationId xmlns:a16="http://schemas.microsoft.com/office/drawing/2014/main" id="{73EE2029-0930-402A-BE78-1C5E5F2EB1C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523" name="Shape 3">
          <a:extLst>
            <a:ext uri="{FF2B5EF4-FFF2-40B4-BE49-F238E27FC236}">
              <a16:creationId xmlns:a16="http://schemas.microsoft.com/office/drawing/2014/main" id="{32D4FB6B-E865-40CF-BE7B-1936E21B821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524" name="Shape 3">
          <a:extLst>
            <a:ext uri="{FF2B5EF4-FFF2-40B4-BE49-F238E27FC236}">
              <a16:creationId xmlns:a16="http://schemas.microsoft.com/office/drawing/2014/main" id="{651354B0-9439-4E05-BDAC-40FFC3649E2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525" name="Shape 3">
          <a:extLst>
            <a:ext uri="{FF2B5EF4-FFF2-40B4-BE49-F238E27FC236}">
              <a16:creationId xmlns:a16="http://schemas.microsoft.com/office/drawing/2014/main" id="{09B38912-2BFF-467E-A42A-2FEA2B00CF3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526" name="Shape 3">
          <a:extLst>
            <a:ext uri="{FF2B5EF4-FFF2-40B4-BE49-F238E27FC236}">
              <a16:creationId xmlns:a16="http://schemas.microsoft.com/office/drawing/2014/main" id="{264E7056-6122-4225-BBE1-05CEF736C06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527" name="Shape 3">
          <a:extLst>
            <a:ext uri="{FF2B5EF4-FFF2-40B4-BE49-F238E27FC236}">
              <a16:creationId xmlns:a16="http://schemas.microsoft.com/office/drawing/2014/main" id="{BEBF794B-5229-4B2A-B64F-0C20AE51FBF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528" name="Shape 3">
          <a:extLst>
            <a:ext uri="{FF2B5EF4-FFF2-40B4-BE49-F238E27FC236}">
              <a16:creationId xmlns:a16="http://schemas.microsoft.com/office/drawing/2014/main" id="{C861AEC5-25E5-47BC-9618-B47F55FC25B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529" name="Shape 3">
          <a:extLst>
            <a:ext uri="{FF2B5EF4-FFF2-40B4-BE49-F238E27FC236}">
              <a16:creationId xmlns:a16="http://schemas.microsoft.com/office/drawing/2014/main" id="{9FF3B2F1-6411-4061-9EDA-EBAB8257A56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530" name="Shape 3">
          <a:extLst>
            <a:ext uri="{FF2B5EF4-FFF2-40B4-BE49-F238E27FC236}">
              <a16:creationId xmlns:a16="http://schemas.microsoft.com/office/drawing/2014/main" id="{C3B14234-740B-4F0E-ABB2-14BBC12232F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531" name="Shape 3">
          <a:extLst>
            <a:ext uri="{FF2B5EF4-FFF2-40B4-BE49-F238E27FC236}">
              <a16:creationId xmlns:a16="http://schemas.microsoft.com/office/drawing/2014/main" id="{0A9BD70D-484B-491E-8072-4D9C58C5009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532" name="Shape 3">
          <a:extLst>
            <a:ext uri="{FF2B5EF4-FFF2-40B4-BE49-F238E27FC236}">
              <a16:creationId xmlns:a16="http://schemas.microsoft.com/office/drawing/2014/main" id="{C5F708CA-0D4D-4768-84DF-7BEF45EA914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533" name="Shape 3">
          <a:extLst>
            <a:ext uri="{FF2B5EF4-FFF2-40B4-BE49-F238E27FC236}">
              <a16:creationId xmlns:a16="http://schemas.microsoft.com/office/drawing/2014/main" id="{DA3DC6C0-2FE2-45EC-84EB-C46E50A8B4D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534" name="Shape 3">
          <a:extLst>
            <a:ext uri="{FF2B5EF4-FFF2-40B4-BE49-F238E27FC236}">
              <a16:creationId xmlns:a16="http://schemas.microsoft.com/office/drawing/2014/main" id="{EF422091-7A45-441F-B267-3B490ABBA0F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535" name="Shape 3">
          <a:extLst>
            <a:ext uri="{FF2B5EF4-FFF2-40B4-BE49-F238E27FC236}">
              <a16:creationId xmlns:a16="http://schemas.microsoft.com/office/drawing/2014/main" id="{3C22EAC7-A528-4662-A00B-7AAD5928109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536" name="Shape 3">
          <a:extLst>
            <a:ext uri="{FF2B5EF4-FFF2-40B4-BE49-F238E27FC236}">
              <a16:creationId xmlns:a16="http://schemas.microsoft.com/office/drawing/2014/main" id="{573605F9-33E8-433C-87BB-E8F1B365A71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537" name="Shape 3">
          <a:extLst>
            <a:ext uri="{FF2B5EF4-FFF2-40B4-BE49-F238E27FC236}">
              <a16:creationId xmlns:a16="http://schemas.microsoft.com/office/drawing/2014/main" id="{6D9D05D1-ED8C-4284-86FE-85D751A32AC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538" name="Shape 3">
          <a:extLst>
            <a:ext uri="{FF2B5EF4-FFF2-40B4-BE49-F238E27FC236}">
              <a16:creationId xmlns:a16="http://schemas.microsoft.com/office/drawing/2014/main" id="{2223D4F8-337B-45A8-94BC-3671024BE8B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539" name="Shape 3">
          <a:extLst>
            <a:ext uri="{FF2B5EF4-FFF2-40B4-BE49-F238E27FC236}">
              <a16:creationId xmlns:a16="http://schemas.microsoft.com/office/drawing/2014/main" id="{6CFEEB39-1FF9-45A2-A5F6-75F047B1168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540" name="Shape 3">
          <a:extLst>
            <a:ext uri="{FF2B5EF4-FFF2-40B4-BE49-F238E27FC236}">
              <a16:creationId xmlns:a16="http://schemas.microsoft.com/office/drawing/2014/main" id="{B078604E-F978-4E4B-803E-29F180B4DFB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541" name="Shape 3">
          <a:extLst>
            <a:ext uri="{FF2B5EF4-FFF2-40B4-BE49-F238E27FC236}">
              <a16:creationId xmlns:a16="http://schemas.microsoft.com/office/drawing/2014/main" id="{D7A0A0D7-BBED-4B40-A634-83549A2A423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542" name="Shape 3">
          <a:extLst>
            <a:ext uri="{FF2B5EF4-FFF2-40B4-BE49-F238E27FC236}">
              <a16:creationId xmlns:a16="http://schemas.microsoft.com/office/drawing/2014/main" id="{C00524E3-CDD4-40B1-B1BA-64CF50AE308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543" name="Shape 3">
          <a:extLst>
            <a:ext uri="{FF2B5EF4-FFF2-40B4-BE49-F238E27FC236}">
              <a16:creationId xmlns:a16="http://schemas.microsoft.com/office/drawing/2014/main" id="{00AE286C-7CED-4CF3-BF22-07142FCE55F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544" name="Shape 3">
          <a:extLst>
            <a:ext uri="{FF2B5EF4-FFF2-40B4-BE49-F238E27FC236}">
              <a16:creationId xmlns:a16="http://schemas.microsoft.com/office/drawing/2014/main" id="{90E1DE99-058A-442A-A4D8-B166D3D64B5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545" name="Shape 3">
          <a:extLst>
            <a:ext uri="{FF2B5EF4-FFF2-40B4-BE49-F238E27FC236}">
              <a16:creationId xmlns:a16="http://schemas.microsoft.com/office/drawing/2014/main" id="{B648CFD4-3254-4C5A-B491-D1C4865215E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546" name="Shape 3">
          <a:extLst>
            <a:ext uri="{FF2B5EF4-FFF2-40B4-BE49-F238E27FC236}">
              <a16:creationId xmlns:a16="http://schemas.microsoft.com/office/drawing/2014/main" id="{E12B8A32-FB7B-4C3A-BEED-208ABAB9D17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547" name="Shape 3">
          <a:extLst>
            <a:ext uri="{FF2B5EF4-FFF2-40B4-BE49-F238E27FC236}">
              <a16:creationId xmlns:a16="http://schemas.microsoft.com/office/drawing/2014/main" id="{0B446ED0-AA7D-4BB1-B262-F14B584B156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548" name="Shape 3">
          <a:extLst>
            <a:ext uri="{FF2B5EF4-FFF2-40B4-BE49-F238E27FC236}">
              <a16:creationId xmlns:a16="http://schemas.microsoft.com/office/drawing/2014/main" id="{D0CFEF5B-4221-4904-B553-6A7544210FD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549" name="Shape 3">
          <a:extLst>
            <a:ext uri="{FF2B5EF4-FFF2-40B4-BE49-F238E27FC236}">
              <a16:creationId xmlns:a16="http://schemas.microsoft.com/office/drawing/2014/main" id="{90BA8D6A-CFF6-478C-8F9E-2D4F7A74BF2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550" name="Shape 3">
          <a:extLst>
            <a:ext uri="{FF2B5EF4-FFF2-40B4-BE49-F238E27FC236}">
              <a16:creationId xmlns:a16="http://schemas.microsoft.com/office/drawing/2014/main" id="{CE325066-530C-41A5-93AF-DA78DDE06CD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551" name="Shape 3">
          <a:extLst>
            <a:ext uri="{FF2B5EF4-FFF2-40B4-BE49-F238E27FC236}">
              <a16:creationId xmlns:a16="http://schemas.microsoft.com/office/drawing/2014/main" id="{77946258-1F01-4720-AFA4-269D8AC1F08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552" name="Shape 3">
          <a:extLst>
            <a:ext uri="{FF2B5EF4-FFF2-40B4-BE49-F238E27FC236}">
              <a16:creationId xmlns:a16="http://schemas.microsoft.com/office/drawing/2014/main" id="{5BC57EB1-816E-4804-9485-19B9D675E4A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553" name="Shape 3">
          <a:extLst>
            <a:ext uri="{FF2B5EF4-FFF2-40B4-BE49-F238E27FC236}">
              <a16:creationId xmlns:a16="http://schemas.microsoft.com/office/drawing/2014/main" id="{6ED23EEE-3E4F-4216-99EC-A1AE8AB3180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554" name="Shape 3">
          <a:extLst>
            <a:ext uri="{FF2B5EF4-FFF2-40B4-BE49-F238E27FC236}">
              <a16:creationId xmlns:a16="http://schemas.microsoft.com/office/drawing/2014/main" id="{7C27B9A7-E89C-4122-AF9F-1234CA70A7E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555" name="Shape 3">
          <a:extLst>
            <a:ext uri="{FF2B5EF4-FFF2-40B4-BE49-F238E27FC236}">
              <a16:creationId xmlns:a16="http://schemas.microsoft.com/office/drawing/2014/main" id="{AF41FCE6-FBCB-4D95-A922-3EE5FCA6F82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556" name="Shape 3">
          <a:extLst>
            <a:ext uri="{FF2B5EF4-FFF2-40B4-BE49-F238E27FC236}">
              <a16:creationId xmlns:a16="http://schemas.microsoft.com/office/drawing/2014/main" id="{1A3642FC-57FD-4C1F-991F-276CF2FDB5B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557" name="Shape 3">
          <a:extLst>
            <a:ext uri="{FF2B5EF4-FFF2-40B4-BE49-F238E27FC236}">
              <a16:creationId xmlns:a16="http://schemas.microsoft.com/office/drawing/2014/main" id="{07EA01AE-36AE-4DAE-9E42-59ADCE1888B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558" name="Shape 3">
          <a:extLst>
            <a:ext uri="{FF2B5EF4-FFF2-40B4-BE49-F238E27FC236}">
              <a16:creationId xmlns:a16="http://schemas.microsoft.com/office/drawing/2014/main" id="{B763432D-55DC-48AA-86A7-35E20E4A550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559" name="Shape 3">
          <a:extLst>
            <a:ext uri="{FF2B5EF4-FFF2-40B4-BE49-F238E27FC236}">
              <a16:creationId xmlns:a16="http://schemas.microsoft.com/office/drawing/2014/main" id="{04976501-03BF-45F2-8D90-81FD6E0B704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560" name="Shape 3">
          <a:extLst>
            <a:ext uri="{FF2B5EF4-FFF2-40B4-BE49-F238E27FC236}">
              <a16:creationId xmlns:a16="http://schemas.microsoft.com/office/drawing/2014/main" id="{67E2FC99-DFF7-485E-9799-AC44C8BCBA3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561" name="Shape 3">
          <a:extLst>
            <a:ext uri="{FF2B5EF4-FFF2-40B4-BE49-F238E27FC236}">
              <a16:creationId xmlns:a16="http://schemas.microsoft.com/office/drawing/2014/main" id="{60C58559-BEE0-4214-8008-743B7326D3C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562" name="Shape 3">
          <a:extLst>
            <a:ext uri="{FF2B5EF4-FFF2-40B4-BE49-F238E27FC236}">
              <a16:creationId xmlns:a16="http://schemas.microsoft.com/office/drawing/2014/main" id="{605CFDEB-BFD6-4F5A-9616-FEC0FB6A475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563" name="Shape 3">
          <a:extLst>
            <a:ext uri="{FF2B5EF4-FFF2-40B4-BE49-F238E27FC236}">
              <a16:creationId xmlns:a16="http://schemas.microsoft.com/office/drawing/2014/main" id="{0F791749-0973-4D2D-8412-4F722065BE5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564" name="Shape 3">
          <a:extLst>
            <a:ext uri="{FF2B5EF4-FFF2-40B4-BE49-F238E27FC236}">
              <a16:creationId xmlns:a16="http://schemas.microsoft.com/office/drawing/2014/main" id="{C908F17B-B094-43FA-92B7-2BEDDC1284E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565" name="Shape 3">
          <a:extLst>
            <a:ext uri="{FF2B5EF4-FFF2-40B4-BE49-F238E27FC236}">
              <a16:creationId xmlns:a16="http://schemas.microsoft.com/office/drawing/2014/main" id="{B2E3DC73-89D8-4D8C-AA69-416C7270225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566" name="Shape 3">
          <a:extLst>
            <a:ext uri="{FF2B5EF4-FFF2-40B4-BE49-F238E27FC236}">
              <a16:creationId xmlns:a16="http://schemas.microsoft.com/office/drawing/2014/main" id="{7D90E160-1920-4EA3-AF9C-343146F0068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567" name="Shape 3">
          <a:extLst>
            <a:ext uri="{FF2B5EF4-FFF2-40B4-BE49-F238E27FC236}">
              <a16:creationId xmlns:a16="http://schemas.microsoft.com/office/drawing/2014/main" id="{8A890056-2F39-4C9F-932E-5FD92330F7B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568" name="Shape 3">
          <a:extLst>
            <a:ext uri="{FF2B5EF4-FFF2-40B4-BE49-F238E27FC236}">
              <a16:creationId xmlns:a16="http://schemas.microsoft.com/office/drawing/2014/main" id="{866F0A3B-D4D0-47E0-8FBE-DCDDE635D65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569" name="Shape 3">
          <a:extLst>
            <a:ext uri="{FF2B5EF4-FFF2-40B4-BE49-F238E27FC236}">
              <a16:creationId xmlns:a16="http://schemas.microsoft.com/office/drawing/2014/main" id="{F7D2F097-3C0C-4CF8-9C55-4E6F455BFF8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570" name="Shape 3">
          <a:extLst>
            <a:ext uri="{FF2B5EF4-FFF2-40B4-BE49-F238E27FC236}">
              <a16:creationId xmlns:a16="http://schemas.microsoft.com/office/drawing/2014/main" id="{8C2AF136-7268-4E9C-B315-107E8363707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571" name="Shape 3">
          <a:extLst>
            <a:ext uri="{FF2B5EF4-FFF2-40B4-BE49-F238E27FC236}">
              <a16:creationId xmlns:a16="http://schemas.microsoft.com/office/drawing/2014/main" id="{33E09524-C6E4-4B7A-AE4B-91422E0BBED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572" name="Shape 3">
          <a:extLst>
            <a:ext uri="{FF2B5EF4-FFF2-40B4-BE49-F238E27FC236}">
              <a16:creationId xmlns:a16="http://schemas.microsoft.com/office/drawing/2014/main" id="{D6E2130F-8071-4259-ADA8-A2A04AB7FC7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573" name="Shape 3">
          <a:extLst>
            <a:ext uri="{FF2B5EF4-FFF2-40B4-BE49-F238E27FC236}">
              <a16:creationId xmlns:a16="http://schemas.microsoft.com/office/drawing/2014/main" id="{38E13E70-7424-44D8-A4DD-F0B933C6A8A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574" name="Shape 3">
          <a:extLst>
            <a:ext uri="{FF2B5EF4-FFF2-40B4-BE49-F238E27FC236}">
              <a16:creationId xmlns:a16="http://schemas.microsoft.com/office/drawing/2014/main" id="{B9433794-118B-43A6-82EA-8A6BA2F4924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575" name="Shape 3">
          <a:extLst>
            <a:ext uri="{FF2B5EF4-FFF2-40B4-BE49-F238E27FC236}">
              <a16:creationId xmlns:a16="http://schemas.microsoft.com/office/drawing/2014/main" id="{26992EDC-48FB-438B-B96E-AE48B10D37F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576" name="Shape 3">
          <a:extLst>
            <a:ext uri="{FF2B5EF4-FFF2-40B4-BE49-F238E27FC236}">
              <a16:creationId xmlns:a16="http://schemas.microsoft.com/office/drawing/2014/main" id="{70003F39-FC80-4739-A1EF-99F67DC0EBA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577" name="Shape 3">
          <a:extLst>
            <a:ext uri="{FF2B5EF4-FFF2-40B4-BE49-F238E27FC236}">
              <a16:creationId xmlns:a16="http://schemas.microsoft.com/office/drawing/2014/main" id="{428F6B92-5E2B-485B-8EBC-BA762A55B86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578" name="Shape 3">
          <a:extLst>
            <a:ext uri="{FF2B5EF4-FFF2-40B4-BE49-F238E27FC236}">
              <a16:creationId xmlns:a16="http://schemas.microsoft.com/office/drawing/2014/main" id="{440262F1-C420-472E-A706-AAEA4973871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579" name="Shape 3">
          <a:extLst>
            <a:ext uri="{FF2B5EF4-FFF2-40B4-BE49-F238E27FC236}">
              <a16:creationId xmlns:a16="http://schemas.microsoft.com/office/drawing/2014/main" id="{7BC8D66C-B4DB-4153-8424-F84C1E264C0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580" name="Shape 3">
          <a:extLst>
            <a:ext uri="{FF2B5EF4-FFF2-40B4-BE49-F238E27FC236}">
              <a16:creationId xmlns:a16="http://schemas.microsoft.com/office/drawing/2014/main" id="{5E40403A-4ED2-4BBA-9257-C4F24C8B132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581" name="Shape 3">
          <a:extLst>
            <a:ext uri="{FF2B5EF4-FFF2-40B4-BE49-F238E27FC236}">
              <a16:creationId xmlns:a16="http://schemas.microsoft.com/office/drawing/2014/main" id="{F1217DBD-0690-4960-99A5-03683BBAA27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582" name="Shape 3">
          <a:extLst>
            <a:ext uri="{FF2B5EF4-FFF2-40B4-BE49-F238E27FC236}">
              <a16:creationId xmlns:a16="http://schemas.microsoft.com/office/drawing/2014/main" id="{21028C42-89C6-4A59-A689-221477DA266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583" name="Shape 3">
          <a:extLst>
            <a:ext uri="{FF2B5EF4-FFF2-40B4-BE49-F238E27FC236}">
              <a16:creationId xmlns:a16="http://schemas.microsoft.com/office/drawing/2014/main" id="{D6032DB8-0C91-46E9-86D1-FE100E6D0DD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584" name="Shape 3">
          <a:extLst>
            <a:ext uri="{FF2B5EF4-FFF2-40B4-BE49-F238E27FC236}">
              <a16:creationId xmlns:a16="http://schemas.microsoft.com/office/drawing/2014/main" id="{09905E65-3A58-4B3D-87EB-0617AAF1B12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585" name="Shape 3">
          <a:extLst>
            <a:ext uri="{FF2B5EF4-FFF2-40B4-BE49-F238E27FC236}">
              <a16:creationId xmlns:a16="http://schemas.microsoft.com/office/drawing/2014/main" id="{8138A4C6-C765-4D91-91DA-1771BD6ACA8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586" name="Shape 3">
          <a:extLst>
            <a:ext uri="{FF2B5EF4-FFF2-40B4-BE49-F238E27FC236}">
              <a16:creationId xmlns:a16="http://schemas.microsoft.com/office/drawing/2014/main" id="{B0A5C460-862A-45DD-8854-C8A8C8BF0A8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587" name="Shape 3">
          <a:extLst>
            <a:ext uri="{FF2B5EF4-FFF2-40B4-BE49-F238E27FC236}">
              <a16:creationId xmlns:a16="http://schemas.microsoft.com/office/drawing/2014/main" id="{C7F5C2ED-2A2A-4205-A754-3732CAE4368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588" name="Shape 3">
          <a:extLst>
            <a:ext uri="{FF2B5EF4-FFF2-40B4-BE49-F238E27FC236}">
              <a16:creationId xmlns:a16="http://schemas.microsoft.com/office/drawing/2014/main" id="{9524E19B-273F-4EB6-AEDE-C7A04642C17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589" name="Shape 3">
          <a:extLst>
            <a:ext uri="{FF2B5EF4-FFF2-40B4-BE49-F238E27FC236}">
              <a16:creationId xmlns:a16="http://schemas.microsoft.com/office/drawing/2014/main" id="{9821CE98-7A6D-4DD8-B9FD-361F51B1506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590" name="Shape 3">
          <a:extLst>
            <a:ext uri="{FF2B5EF4-FFF2-40B4-BE49-F238E27FC236}">
              <a16:creationId xmlns:a16="http://schemas.microsoft.com/office/drawing/2014/main" id="{098EDFBD-26FC-484E-B5C8-B2967FC7647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591" name="Shape 3">
          <a:extLst>
            <a:ext uri="{FF2B5EF4-FFF2-40B4-BE49-F238E27FC236}">
              <a16:creationId xmlns:a16="http://schemas.microsoft.com/office/drawing/2014/main" id="{C4BC200C-7AD1-4AE9-B245-47C82C4A839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592" name="Shape 3">
          <a:extLst>
            <a:ext uri="{FF2B5EF4-FFF2-40B4-BE49-F238E27FC236}">
              <a16:creationId xmlns:a16="http://schemas.microsoft.com/office/drawing/2014/main" id="{0F701645-8FEC-4467-93F7-4D2EC0BF2FA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593" name="Shape 3">
          <a:extLst>
            <a:ext uri="{FF2B5EF4-FFF2-40B4-BE49-F238E27FC236}">
              <a16:creationId xmlns:a16="http://schemas.microsoft.com/office/drawing/2014/main" id="{B9AAE511-E4E0-48C7-BC8F-4D456ABC24C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594" name="Shape 3">
          <a:extLst>
            <a:ext uri="{FF2B5EF4-FFF2-40B4-BE49-F238E27FC236}">
              <a16:creationId xmlns:a16="http://schemas.microsoft.com/office/drawing/2014/main" id="{7608E1CE-D2C1-411C-9D59-E7538D537DD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595" name="Shape 3">
          <a:extLst>
            <a:ext uri="{FF2B5EF4-FFF2-40B4-BE49-F238E27FC236}">
              <a16:creationId xmlns:a16="http://schemas.microsoft.com/office/drawing/2014/main" id="{0A6DC06E-0C30-4DF7-966B-8A00BF822B8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596" name="Shape 3">
          <a:extLst>
            <a:ext uri="{FF2B5EF4-FFF2-40B4-BE49-F238E27FC236}">
              <a16:creationId xmlns:a16="http://schemas.microsoft.com/office/drawing/2014/main" id="{99813C30-3616-4DEF-89C2-DB5FF0F8CC9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597" name="Shape 3">
          <a:extLst>
            <a:ext uri="{FF2B5EF4-FFF2-40B4-BE49-F238E27FC236}">
              <a16:creationId xmlns:a16="http://schemas.microsoft.com/office/drawing/2014/main" id="{39798FA7-8057-44E0-A7CE-94C4916DF13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598" name="Shape 3">
          <a:extLst>
            <a:ext uri="{FF2B5EF4-FFF2-40B4-BE49-F238E27FC236}">
              <a16:creationId xmlns:a16="http://schemas.microsoft.com/office/drawing/2014/main" id="{3C95EFF1-254E-4CAC-97E6-442C95E2540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599" name="Shape 3">
          <a:extLst>
            <a:ext uri="{FF2B5EF4-FFF2-40B4-BE49-F238E27FC236}">
              <a16:creationId xmlns:a16="http://schemas.microsoft.com/office/drawing/2014/main" id="{F18952E3-CE59-439F-A9F0-EDDBA3454DB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600" name="Shape 3">
          <a:extLst>
            <a:ext uri="{FF2B5EF4-FFF2-40B4-BE49-F238E27FC236}">
              <a16:creationId xmlns:a16="http://schemas.microsoft.com/office/drawing/2014/main" id="{BD86CC7E-F00E-4F2B-9931-2CA93EAF188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601" name="Shape 3">
          <a:extLst>
            <a:ext uri="{FF2B5EF4-FFF2-40B4-BE49-F238E27FC236}">
              <a16:creationId xmlns:a16="http://schemas.microsoft.com/office/drawing/2014/main" id="{6037ACA4-96DB-4360-954B-E67ED94A079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602" name="Shape 3">
          <a:extLst>
            <a:ext uri="{FF2B5EF4-FFF2-40B4-BE49-F238E27FC236}">
              <a16:creationId xmlns:a16="http://schemas.microsoft.com/office/drawing/2014/main" id="{89B92F8F-27B7-4F81-B529-42D1F581012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603" name="Shape 3">
          <a:extLst>
            <a:ext uri="{FF2B5EF4-FFF2-40B4-BE49-F238E27FC236}">
              <a16:creationId xmlns:a16="http://schemas.microsoft.com/office/drawing/2014/main" id="{CC49FC6E-49AF-46C3-8F23-087E750A4F7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604" name="Shape 3">
          <a:extLst>
            <a:ext uri="{FF2B5EF4-FFF2-40B4-BE49-F238E27FC236}">
              <a16:creationId xmlns:a16="http://schemas.microsoft.com/office/drawing/2014/main" id="{9D77835D-7875-4529-9AF0-0999C7065B3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605" name="Shape 3">
          <a:extLst>
            <a:ext uri="{FF2B5EF4-FFF2-40B4-BE49-F238E27FC236}">
              <a16:creationId xmlns:a16="http://schemas.microsoft.com/office/drawing/2014/main" id="{68792B85-DA83-47B1-8027-5F89EDA5BAE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22</xdr:col>
      <xdr:colOff>-9525</xdr:colOff>
      <xdr:row>101</xdr:row>
      <xdr:rowOff>0</xdr:rowOff>
    </xdr:from>
    <xdr:ext cx="47625" cy="285750"/>
    <xdr:sp macro="" textlink="">
      <xdr:nvSpPr>
        <xdr:cNvPr id="4606" name="Shape 3">
          <a:extLst>
            <a:ext uri="{FF2B5EF4-FFF2-40B4-BE49-F238E27FC236}">
              <a16:creationId xmlns:a16="http://schemas.microsoft.com/office/drawing/2014/main" id="{DD4C7C0F-80C8-4924-BC3F-0EC31D969BF0}"/>
            </a:ext>
          </a:extLst>
        </xdr:cNvPr>
        <xdr:cNvSpPr txBox="1"/>
      </xdr:nvSpPr>
      <xdr:spPr>
        <a:xfrm>
          <a:off x="1078039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22</xdr:col>
      <xdr:colOff>-9525</xdr:colOff>
      <xdr:row>101</xdr:row>
      <xdr:rowOff>0</xdr:rowOff>
    </xdr:from>
    <xdr:ext cx="47625" cy="285750"/>
    <xdr:sp macro="" textlink="">
      <xdr:nvSpPr>
        <xdr:cNvPr id="4607" name="Shape 3">
          <a:extLst>
            <a:ext uri="{FF2B5EF4-FFF2-40B4-BE49-F238E27FC236}">
              <a16:creationId xmlns:a16="http://schemas.microsoft.com/office/drawing/2014/main" id="{F003670D-1C98-4F44-8597-39A37C94959A}"/>
            </a:ext>
          </a:extLst>
        </xdr:cNvPr>
        <xdr:cNvSpPr txBox="1"/>
      </xdr:nvSpPr>
      <xdr:spPr>
        <a:xfrm>
          <a:off x="1078039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608" name="Shape 3">
          <a:extLst>
            <a:ext uri="{FF2B5EF4-FFF2-40B4-BE49-F238E27FC236}">
              <a16:creationId xmlns:a16="http://schemas.microsoft.com/office/drawing/2014/main" id="{2295248B-A9A8-4EB0-9A68-020B51EDFDB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609" name="Shape 3">
          <a:extLst>
            <a:ext uri="{FF2B5EF4-FFF2-40B4-BE49-F238E27FC236}">
              <a16:creationId xmlns:a16="http://schemas.microsoft.com/office/drawing/2014/main" id="{C1BCB130-2D51-488A-8112-EB121BE4703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610" name="Shape 3">
          <a:extLst>
            <a:ext uri="{FF2B5EF4-FFF2-40B4-BE49-F238E27FC236}">
              <a16:creationId xmlns:a16="http://schemas.microsoft.com/office/drawing/2014/main" id="{4517DB3C-D69B-4E04-9E31-29A220654A3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611" name="Shape 3">
          <a:extLst>
            <a:ext uri="{FF2B5EF4-FFF2-40B4-BE49-F238E27FC236}">
              <a16:creationId xmlns:a16="http://schemas.microsoft.com/office/drawing/2014/main" id="{B1B7A7F3-57F5-491B-87C9-B476A2D5527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612" name="Shape 3">
          <a:extLst>
            <a:ext uri="{FF2B5EF4-FFF2-40B4-BE49-F238E27FC236}">
              <a16:creationId xmlns:a16="http://schemas.microsoft.com/office/drawing/2014/main" id="{96B7EACC-6E9E-4E8C-96E2-CDCD5FFFB8B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613" name="Shape 3">
          <a:extLst>
            <a:ext uri="{FF2B5EF4-FFF2-40B4-BE49-F238E27FC236}">
              <a16:creationId xmlns:a16="http://schemas.microsoft.com/office/drawing/2014/main" id="{885F526F-5765-4936-A214-F1E17EEC2A5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614" name="Shape 3">
          <a:extLst>
            <a:ext uri="{FF2B5EF4-FFF2-40B4-BE49-F238E27FC236}">
              <a16:creationId xmlns:a16="http://schemas.microsoft.com/office/drawing/2014/main" id="{2C1F4953-1F90-4293-B3B0-789F724AD7E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615" name="Shape 3">
          <a:extLst>
            <a:ext uri="{FF2B5EF4-FFF2-40B4-BE49-F238E27FC236}">
              <a16:creationId xmlns:a16="http://schemas.microsoft.com/office/drawing/2014/main" id="{A3A53DA5-9384-4509-A450-0D4DF475726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616" name="Shape 3">
          <a:extLst>
            <a:ext uri="{FF2B5EF4-FFF2-40B4-BE49-F238E27FC236}">
              <a16:creationId xmlns:a16="http://schemas.microsoft.com/office/drawing/2014/main" id="{FFAFCA55-441D-4FB1-8602-3F6192EE550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617" name="Shape 3">
          <a:extLst>
            <a:ext uri="{FF2B5EF4-FFF2-40B4-BE49-F238E27FC236}">
              <a16:creationId xmlns:a16="http://schemas.microsoft.com/office/drawing/2014/main" id="{EC3C105C-1585-41C6-AE8A-0FEA1A78180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618" name="Shape 3">
          <a:extLst>
            <a:ext uri="{FF2B5EF4-FFF2-40B4-BE49-F238E27FC236}">
              <a16:creationId xmlns:a16="http://schemas.microsoft.com/office/drawing/2014/main" id="{6B2775A6-DC61-4023-BE9F-5DBEFE303FD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619" name="Shape 3">
          <a:extLst>
            <a:ext uri="{FF2B5EF4-FFF2-40B4-BE49-F238E27FC236}">
              <a16:creationId xmlns:a16="http://schemas.microsoft.com/office/drawing/2014/main" id="{71268559-EBA1-4CB4-9735-C9358FDEA47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620" name="Shape 3">
          <a:extLst>
            <a:ext uri="{FF2B5EF4-FFF2-40B4-BE49-F238E27FC236}">
              <a16:creationId xmlns:a16="http://schemas.microsoft.com/office/drawing/2014/main" id="{1C54B444-E195-4811-94C9-9780DDF96D1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621" name="Shape 3">
          <a:extLst>
            <a:ext uri="{FF2B5EF4-FFF2-40B4-BE49-F238E27FC236}">
              <a16:creationId xmlns:a16="http://schemas.microsoft.com/office/drawing/2014/main" id="{4E6C709D-966F-4EEE-BFFB-BB7A2628778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622" name="Shape 3">
          <a:extLst>
            <a:ext uri="{FF2B5EF4-FFF2-40B4-BE49-F238E27FC236}">
              <a16:creationId xmlns:a16="http://schemas.microsoft.com/office/drawing/2014/main" id="{3F6976F0-4C19-4FB0-AF25-7E8D6C3A92A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623" name="Shape 3">
          <a:extLst>
            <a:ext uri="{FF2B5EF4-FFF2-40B4-BE49-F238E27FC236}">
              <a16:creationId xmlns:a16="http://schemas.microsoft.com/office/drawing/2014/main" id="{413AE660-A1D2-4F0F-AAF2-23A4A8834BD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624" name="Shape 3">
          <a:extLst>
            <a:ext uri="{FF2B5EF4-FFF2-40B4-BE49-F238E27FC236}">
              <a16:creationId xmlns:a16="http://schemas.microsoft.com/office/drawing/2014/main" id="{0732588E-E6A9-4771-AAB4-E923CD29AC0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625" name="Shape 3">
          <a:extLst>
            <a:ext uri="{FF2B5EF4-FFF2-40B4-BE49-F238E27FC236}">
              <a16:creationId xmlns:a16="http://schemas.microsoft.com/office/drawing/2014/main" id="{8F3FC858-AEB6-419F-A833-904D30647F0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626" name="Shape 3">
          <a:extLst>
            <a:ext uri="{FF2B5EF4-FFF2-40B4-BE49-F238E27FC236}">
              <a16:creationId xmlns:a16="http://schemas.microsoft.com/office/drawing/2014/main" id="{750C7D36-A4FC-4ADC-A08F-3F719E29963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627" name="Shape 3">
          <a:extLst>
            <a:ext uri="{FF2B5EF4-FFF2-40B4-BE49-F238E27FC236}">
              <a16:creationId xmlns:a16="http://schemas.microsoft.com/office/drawing/2014/main" id="{AEA781CE-D033-41B1-8BF3-700ED811140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628" name="Shape 3">
          <a:extLst>
            <a:ext uri="{FF2B5EF4-FFF2-40B4-BE49-F238E27FC236}">
              <a16:creationId xmlns:a16="http://schemas.microsoft.com/office/drawing/2014/main" id="{F86EBE93-B569-4DCE-95C8-EDBCAB89066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629" name="Shape 3">
          <a:extLst>
            <a:ext uri="{FF2B5EF4-FFF2-40B4-BE49-F238E27FC236}">
              <a16:creationId xmlns:a16="http://schemas.microsoft.com/office/drawing/2014/main" id="{06E30873-B945-4F06-9D3B-801B18F5987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630" name="Shape 3">
          <a:extLst>
            <a:ext uri="{FF2B5EF4-FFF2-40B4-BE49-F238E27FC236}">
              <a16:creationId xmlns:a16="http://schemas.microsoft.com/office/drawing/2014/main" id="{87054B77-2D2A-484A-957B-7BAFD301D1C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631" name="Shape 3">
          <a:extLst>
            <a:ext uri="{FF2B5EF4-FFF2-40B4-BE49-F238E27FC236}">
              <a16:creationId xmlns:a16="http://schemas.microsoft.com/office/drawing/2014/main" id="{F5AB27B3-0584-4429-A9D8-96CE5C260BB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632" name="Shape 3">
          <a:extLst>
            <a:ext uri="{FF2B5EF4-FFF2-40B4-BE49-F238E27FC236}">
              <a16:creationId xmlns:a16="http://schemas.microsoft.com/office/drawing/2014/main" id="{D8EB17C2-CDAE-4B7A-9F24-28ED02ED7B1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633" name="Shape 3">
          <a:extLst>
            <a:ext uri="{FF2B5EF4-FFF2-40B4-BE49-F238E27FC236}">
              <a16:creationId xmlns:a16="http://schemas.microsoft.com/office/drawing/2014/main" id="{CF5ECF89-5673-4030-8A6C-2E5E2141555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634" name="Shape 3">
          <a:extLst>
            <a:ext uri="{FF2B5EF4-FFF2-40B4-BE49-F238E27FC236}">
              <a16:creationId xmlns:a16="http://schemas.microsoft.com/office/drawing/2014/main" id="{7A99D158-7D93-4BE4-B273-51123E712A6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635" name="Shape 3">
          <a:extLst>
            <a:ext uri="{FF2B5EF4-FFF2-40B4-BE49-F238E27FC236}">
              <a16:creationId xmlns:a16="http://schemas.microsoft.com/office/drawing/2014/main" id="{44875ABB-C81A-4CA6-A103-162EC52C63D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636" name="Shape 3">
          <a:extLst>
            <a:ext uri="{FF2B5EF4-FFF2-40B4-BE49-F238E27FC236}">
              <a16:creationId xmlns:a16="http://schemas.microsoft.com/office/drawing/2014/main" id="{30FBB471-98CB-456F-8E5F-325CD4068FA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637" name="Shape 3">
          <a:extLst>
            <a:ext uri="{FF2B5EF4-FFF2-40B4-BE49-F238E27FC236}">
              <a16:creationId xmlns:a16="http://schemas.microsoft.com/office/drawing/2014/main" id="{9437A931-53CE-4A0A-80CC-341DB2BCE06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638" name="Shape 3">
          <a:extLst>
            <a:ext uri="{FF2B5EF4-FFF2-40B4-BE49-F238E27FC236}">
              <a16:creationId xmlns:a16="http://schemas.microsoft.com/office/drawing/2014/main" id="{EACF69A5-2AC7-439A-8553-1295091112A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639" name="Shape 3">
          <a:extLst>
            <a:ext uri="{FF2B5EF4-FFF2-40B4-BE49-F238E27FC236}">
              <a16:creationId xmlns:a16="http://schemas.microsoft.com/office/drawing/2014/main" id="{1A15FEF4-FFA1-41B6-B20D-5D43E871770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640" name="Shape 3">
          <a:extLst>
            <a:ext uri="{FF2B5EF4-FFF2-40B4-BE49-F238E27FC236}">
              <a16:creationId xmlns:a16="http://schemas.microsoft.com/office/drawing/2014/main" id="{81481BCB-AA32-461A-B18B-2A254392E2D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641" name="Shape 3">
          <a:extLst>
            <a:ext uri="{FF2B5EF4-FFF2-40B4-BE49-F238E27FC236}">
              <a16:creationId xmlns:a16="http://schemas.microsoft.com/office/drawing/2014/main" id="{5C9BEBDF-34DE-46B0-A276-2FB8EC00EE9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642" name="Shape 3">
          <a:extLst>
            <a:ext uri="{FF2B5EF4-FFF2-40B4-BE49-F238E27FC236}">
              <a16:creationId xmlns:a16="http://schemas.microsoft.com/office/drawing/2014/main" id="{B29C70CE-CDE8-40DC-B941-789186B21DF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643" name="Shape 3">
          <a:extLst>
            <a:ext uri="{FF2B5EF4-FFF2-40B4-BE49-F238E27FC236}">
              <a16:creationId xmlns:a16="http://schemas.microsoft.com/office/drawing/2014/main" id="{AC8544A6-C486-415B-8B45-CDFB3F05BEE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644" name="Shape 3">
          <a:extLst>
            <a:ext uri="{FF2B5EF4-FFF2-40B4-BE49-F238E27FC236}">
              <a16:creationId xmlns:a16="http://schemas.microsoft.com/office/drawing/2014/main" id="{71381FDC-543A-44E9-94AF-DDB7AB1B1AB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645" name="Shape 3">
          <a:extLst>
            <a:ext uri="{FF2B5EF4-FFF2-40B4-BE49-F238E27FC236}">
              <a16:creationId xmlns:a16="http://schemas.microsoft.com/office/drawing/2014/main" id="{88E9C1D6-A5AB-4C8D-9DE8-B69FB9E1B85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646" name="Shape 3">
          <a:extLst>
            <a:ext uri="{FF2B5EF4-FFF2-40B4-BE49-F238E27FC236}">
              <a16:creationId xmlns:a16="http://schemas.microsoft.com/office/drawing/2014/main" id="{7430F480-B648-4473-9194-9BA0C61B748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647" name="Shape 3">
          <a:extLst>
            <a:ext uri="{FF2B5EF4-FFF2-40B4-BE49-F238E27FC236}">
              <a16:creationId xmlns:a16="http://schemas.microsoft.com/office/drawing/2014/main" id="{6AFB83C6-AD72-462C-8582-4C7941A46B5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648" name="Shape 3">
          <a:extLst>
            <a:ext uri="{FF2B5EF4-FFF2-40B4-BE49-F238E27FC236}">
              <a16:creationId xmlns:a16="http://schemas.microsoft.com/office/drawing/2014/main" id="{0A26487C-51D8-473D-BBF1-347E8F5C040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649" name="Shape 3">
          <a:extLst>
            <a:ext uri="{FF2B5EF4-FFF2-40B4-BE49-F238E27FC236}">
              <a16:creationId xmlns:a16="http://schemas.microsoft.com/office/drawing/2014/main" id="{EF50F4FB-8C97-420B-99EA-BE22E16B286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650" name="Shape 3">
          <a:extLst>
            <a:ext uri="{FF2B5EF4-FFF2-40B4-BE49-F238E27FC236}">
              <a16:creationId xmlns:a16="http://schemas.microsoft.com/office/drawing/2014/main" id="{B31ACF64-0BF8-4B3D-9EF7-F49BF4C1FD2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651" name="Shape 3">
          <a:extLst>
            <a:ext uri="{FF2B5EF4-FFF2-40B4-BE49-F238E27FC236}">
              <a16:creationId xmlns:a16="http://schemas.microsoft.com/office/drawing/2014/main" id="{AAE7F054-A2F2-4444-90F4-551EF94200B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652" name="Shape 3">
          <a:extLst>
            <a:ext uri="{FF2B5EF4-FFF2-40B4-BE49-F238E27FC236}">
              <a16:creationId xmlns:a16="http://schemas.microsoft.com/office/drawing/2014/main" id="{7574CA1A-234D-4BF1-8BA2-39ECDD7FC3E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653" name="Shape 3">
          <a:extLst>
            <a:ext uri="{FF2B5EF4-FFF2-40B4-BE49-F238E27FC236}">
              <a16:creationId xmlns:a16="http://schemas.microsoft.com/office/drawing/2014/main" id="{2B5D641E-7F24-4EE3-A200-183649527C0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654" name="Shape 3">
          <a:extLst>
            <a:ext uri="{FF2B5EF4-FFF2-40B4-BE49-F238E27FC236}">
              <a16:creationId xmlns:a16="http://schemas.microsoft.com/office/drawing/2014/main" id="{14AFD45E-3CF3-409E-8B98-ACEB4938FE3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655" name="Shape 3">
          <a:extLst>
            <a:ext uri="{FF2B5EF4-FFF2-40B4-BE49-F238E27FC236}">
              <a16:creationId xmlns:a16="http://schemas.microsoft.com/office/drawing/2014/main" id="{40CCFEDE-004C-43D8-8E3B-49BF8A321E2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656" name="Shape 3">
          <a:extLst>
            <a:ext uri="{FF2B5EF4-FFF2-40B4-BE49-F238E27FC236}">
              <a16:creationId xmlns:a16="http://schemas.microsoft.com/office/drawing/2014/main" id="{5E3FF3C4-6779-4F88-AE3E-1FE15F99BBA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657" name="Shape 3">
          <a:extLst>
            <a:ext uri="{FF2B5EF4-FFF2-40B4-BE49-F238E27FC236}">
              <a16:creationId xmlns:a16="http://schemas.microsoft.com/office/drawing/2014/main" id="{EF96EF66-1D1A-4F96-B7ED-0EB572BEEC3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658" name="Shape 3">
          <a:extLst>
            <a:ext uri="{FF2B5EF4-FFF2-40B4-BE49-F238E27FC236}">
              <a16:creationId xmlns:a16="http://schemas.microsoft.com/office/drawing/2014/main" id="{16788CC5-B836-42AE-BED3-D3A41B8CE92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659" name="Shape 3">
          <a:extLst>
            <a:ext uri="{FF2B5EF4-FFF2-40B4-BE49-F238E27FC236}">
              <a16:creationId xmlns:a16="http://schemas.microsoft.com/office/drawing/2014/main" id="{98BA99FD-1823-4155-A0B4-534002B6F32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660" name="Shape 3">
          <a:extLst>
            <a:ext uri="{FF2B5EF4-FFF2-40B4-BE49-F238E27FC236}">
              <a16:creationId xmlns:a16="http://schemas.microsoft.com/office/drawing/2014/main" id="{567C671D-6328-4BF9-A63F-391B8B85505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661" name="Shape 3">
          <a:extLst>
            <a:ext uri="{FF2B5EF4-FFF2-40B4-BE49-F238E27FC236}">
              <a16:creationId xmlns:a16="http://schemas.microsoft.com/office/drawing/2014/main" id="{42B8B1E5-1DC3-4C85-BFE7-83C117B9702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662" name="Shape 3">
          <a:extLst>
            <a:ext uri="{FF2B5EF4-FFF2-40B4-BE49-F238E27FC236}">
              <a16:creationId xmlns:a16="http://schemas.microsoft.com/office/drawing/2014/main" id="{3117B976-F2CE-41E8-B402-966D68FCE80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663" name="Shape 3">
          <a:extLst>
            <a:ext uri="{FF2B5EF4-FFF2-40B4-BE49-F238E27FC236}">
              <a16:creationId xmlns:a16="http://schemas.microsoft.com/office/drawing/2014/main" id="{482C0165-DD88-43E0-A6D2-50800C09FF2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664" name="Shape 3">
          <a:extLst>
            <a:ext uri="{FF2B5EF4-FFF2-40B4-BE49-F238E27FC236}">
              <a16:creationId xmlns:a16="http://schemas.microsoft.com/office/drawing/2014/main" id="{E1FB97A6-55F3-4AD6-860B-65F4A917CDE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665" name="Shape 3">
          <a:extLst>
            <a:ext uri="{FF2B5EF4-FFF2-40B4-BE49-F238E27FC236}">
              <a16:creationId xmlns:a16="http://schemas.microsoft.com/office/drawing/2014/main" id="{66964845-C134-414C-8DE4-8950CDB19E0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666" name="Shape 3">
          <a:extLst>
            <a:ext uri="{FF2B5EF4-FFF2-40B4-BE49-F238E27FC236}">
              <a16:creationId xmlns:a16="http://schemas.microsoft.com/office/drawing/2014/main" id="{6F1EBC5C-A160-4D81-9CF2-96175FB361C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667" name="Shape 3">
          <a:extLst>
            <a:ext uri="{FF2B5EF4-FFF2-40B4-BE49-F238E27FC236}">
              <a16:creationId xmlns:a16="http://schemas.microsoft.com/office/drawing/2014/main" id="{6673E599-FC18-4F66-9D07-311FAB6A82B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668" name="Shape 3">
          <a:extLst>
            <a:ext uri="{FF2B5EF4-FFF2-40B4-BE49-F238E27FC236}">
              <a16:creationId xmlns:a16="http://schemas.microsoft.com/office/drawing/2014/main" id="{BB91832F-15A6-48B0-A099-D4262B4681A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669" name="Shape 3">
          <a:extLst>
            <a:ext uri="{FF2B5EF4-FFF2-40B4-BE49-F238E27FC236}">
              <a16:creationId xmlns:a16="http://schemas.microsoft.com/office/drawing/2014/main" id="{82145ADD-5DAB-4DF5-B067-7F0E33E3AA9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670" name="Shape 3">
          <a:extLst>
            <a:ext uri="{FF2B5EF4-FFF2-40B4-BE49-F238E27FC236}">
              <a16:creationId xmlns:a16="http://schemas.microsoft.com/office/drawing/2014/main" id="{DB8EA3C8-4E5F-4CA2-A09F-D1985DFE65F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671" name="Shape 3">
          <a:extLst>
            <a:ext uri="{FF2B5EF4-FFF2-40B4-BE49-F238E27FC236}">
              <a16:creationId xmlns:a16="http://schemas.microsoft.com/office/drawing/2014/main" id="{7498CD2F-9F37-4768-8DDD-D2EDEDF2AEE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672" name="Shape 3">
          <a:extLst>
            <a:ext uri="{FF2B5EF4-FFF2-40B4-BE49-F238E27FC236}">
              <a16:creationId xmlns:a16="http://schemas.microsoft.com/office/drawing/2014/main" id="{1784E6B1-0AD3-494D-8200-ED06883EF63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673" name="Shape 3">
          <a:extLst>
            <a:ext uri="{FF2B5EF4-FFF2-40B4-BE49-F238E27FC236}">
              <a16:creationId xmlns:a16="http://schemas.microsoft.com/office/drawing/2014/main" id="{7588F8C0-E586-4727-B991-E0A38EA707F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674" name="Shape 3">
          <a:extLst>
            <a:ext uri="{FF2B5EF4-FFF2-40B4-BE49-F238E27FC236}">
              <a16:creationId xmlns:a16="http://schemas.microsoft.com/office/drawing/2014/main" id="{3E8578DB-1F24-4FE2-965D-479D0B28725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675" name="Shape 3">
          <a:extLst>
            <a:ext uri="{FF2B5EF4-FFF2-40B4-BE49-F238E27FC236}">
              <a16:creationId xmlns:a16="http://schemas.microsoft.com/office/drawing/2014/main" id="{39323A7C-31E9-4AFF-928C-68B047B6A64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676" name="Shape 3">
          <a:extLst>
            <a:ext uri="{FF2B5EF4-FFF2-40B4-BE49-F238E27FC236}">
              <a16:creationId xmlns:a16="http://schemas.microsoft.com/office/drawing/2014/main" id="{A8E8B3D5-11AB-4DD0-98EC-5449DCA983F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677" name="Shape 3">
          <a:extLst>
            <a:ext uri="{FF2B5EF4-FFF2-40B4-BE49-F238E27FC236}">
              <a16:creationId xmlns:a16="http://schemas.microsoft.com/office/drawing/2014/main" id="{F80513FA-B054-4493-BA77-9BB978BE860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678" name="Shape 3">
          <a:extLst>
            <a:ext uri="{FF2B5EF4-FFF2-40B4-BE49-F238E27FC236}">
              <a16:creationId xmlns:a16="http://schemas.microsoft.com/office/drawing/2014/main" id="{1632A117-188D-45F9-B14D-39749FE3220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679" name="Shape 3">
          <a:extLst>
            <a:ext uri="{FF2B5EF4-FFF2-40B4-BE49-F238E27FC236}">
              <a16:creationId xmlns:a16="http://schemas.microsoft.com/office/drawing/2014/main" id="{143C5A54-C7D5-41B9-A3C5-85ECBB2D9CD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680" name="Shape 3">
          <a:extLst>
            <a:ext uri="{FF2B5EF4-FFF2-40B4-BE49-F238E27FC236}">
              <a16:creationId xmlns:a16="http://schemas.microsoft.com/office/drawing/2014/main" id="{D77CD419-4109-4A11-A62F-61B2F007CB8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681" name="Shape 3">
          <a:extLst>
            <a:ext uri="{FF2B5EF4-FFF2-40B4-BE49-F238E27FC236}">
              <a16:creationId xmlns:a16="http://schemas.microsoft.com/office/drawing/2014/main" id="{A020E6B1-FA38-407F-8AB0-E2D9BCEC227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682" name="Shape 3">
          <a:extLst>
            <a:ext uri="{FF2B5EF4-FFF2-40B4-BE49-F238E27FC236}">
              <a16:creationId xmlns:a16="http://schemas.microsoft.com/office/drawing/2014/main" id="{F40279F4-8490-4716-B987-706BF44CF0E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683" name="Shape 3">
          <a:extLst>
            <a:ext uri="{FF2B5EF4-FFF2-40B4-BE49-F238E27FC236}">
              <a16:creationId xmlns:a16="http://schemas.microsoft.com/office/drawing/2014/main" id="{A3A36155-E5F0-4FDD-BC13-AABE8C33DD3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684" name="Shape 3">
          <a:extLst>
            <a:ext uri="{FF2B5EF4-FFF2-40B4-BE49-F238E27FC236}">
              <a16:creationId xmlns:a16="http://schemas.microsoft.com/office/drawing/2014/main" id="{1DC8EED7-9B3A-43CB-887D-B97F1BB4665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685" name="Shape 3">
          <a:extLst>
            <a:ext uri="{FF2B5EF4-FFF2-40B4-BE49-F238E27FC236}">
              <a16:creationId xmlns:a16="http://schemas.microsoft.com/office/drawing/2014/main" id="{3E2CA484-D0F8-475E-9C95-5A024E26CCD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686" name="Shape 3">
          <a:extLst>
            <a:ext uri="{FF2B5EF4-FFF2-40B4-BE49-F238E27FC236}">
              <a16:creationId xmlns:a16="http://schemas.microsoft.com/office/drawing/2014/main" id="{B319BE61-2B62-4A40-B245-27E5A995843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687" name="Shape 3">
          <a:extLst>
            <a:ext uri="{FF2B5EF4-FFF2-40B4-BE49-F238E27FC236}">
              <a16:creationId xmlns:a16="http://schemas.microsoft.com/office/drawing/2014/main" id="{1258D12B-630D-4B79-8AEE-0FCABD594E1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688" name="Shape 3">
          <a:extLst>
            <a:ext uri="{FF2B5EF4-FFF2-40B4-BE49-F238E27FC236}">
              <a16:creationId xmlns:a16="http://schemas.microsoft.com/office/drawing/2014/main" id="{8A7545B9-2632-4A9F-BFAD-C38FDA3529E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689" name="Shape 3">
          <a:extLst>
            <a:ext uri="{FF2B5EF4-FFF2-40B4-BE49-F238E27FC236}">
              <a16:creationId xmlns:a16="http://schemas.microsoft.com/office/drawing/2014/main" id="{DE0ADEE1-7BBD-44F3-85E5-6ED34532E07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690" name="Shape 3">
          <a:extLst>
            <a:ext uri="{FF2B5EF4-FFF2-40B4-BE49-F238E27FC236}">
              <a16:creationId xmlns:a16="http://schemas.microsoft.com/office/drawing/2014/main" id="{5A52F344-DFA9-408E-A7C5-3C4DCDC240F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691" name="Shape 3">
          <a:extLst>
            <a:ext uri="{FF2B5EF4-FFF2-40B4-BE49-F238E27FC236}">
              <a16:creationId xmlns:a16="http://schemas.microsoft.com/office/drawing/2014/main" id="{AA31DC08-16C5-4A1E-881F-216BCE91CC3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692" name="Shape 3">
          <a:extLst>
            <a:ext uri="{FF2B5EF4-FFF2-40B4-BE49-F238E27FC236}">
              <a16:creationId xmlns:a16="http://schemas.microsoft.com/office/drawing/2014/main" id="{81F596D2-8995-4AE0-9C51-6867D752145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101</xdr:row>
      <xdr:rowOff>0</xdr:rowOff>
    </xdr:from>
    <xdr:ext cx="47625" cy="285750"/>
    <xdr:sp macro="" textlink="">
      <xdr:nvSpPr>
        <xdr:cNvPr id="4693" name="Shape 3">
          <a:extLst>
            <a:ext uri="{FF2B5EF4-FFF2-40B4-BE49-F238E27FC236}">
              <a16:creationId xmlns:a16="http://schemas.microsoft.com/office/drawing/2014/main" id="{3E27574C-5751-4E47-A9D5-4B1C8CB6F17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22</xdr:col>
      <xdr:colOff>-9525</xdr:colOff>
      <xdr:row>101</xdr:row>
      <xdr:rowOff>0</xdr:rowOff>
    </xdr:from>
    <xdr:ext cx="47625" cy="285750"/>
    <xdr:sp macro="" textlink="">
      <xdr:nvSpPr>
        <xdr:cNvPr id="4694" name="Shape 3">
          <a:extLst>
            <a:ext uri="{FF2B5EF4-FFF2-40B4-BE49-F238E27FC236}">
              <a16:creationId xmlns:a16="http://schemas.microsoft.com/office/drawing/2014/main" id="{B88ACC0E-AF89-4141-8A62-E5CE2A416462}"/>
            </a:ext>
          </a:extLst>
        </xdr:cNvPr>
        <xdr:cNvSpPr txBox="1"/>
      </xdr:nvSpPr>
      <xdr:spPr>
        <a:xfrm>
          <a:off x="1078039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22</xdr:col>
      <xdr:colOff>-9525</xdr:colOff>
      <xdr:row>101</xdr:row>
      <xdr:rowOff>0</xdr:rowOff>
    </xdr:from>
    <xdr:ext cx="47625" cy="285750"/>
    <xdr:sp macro="" textlink="">
      <xdr:nvSpPr>
        <xdr:cNvPr id="4695" name="Shape 3">
          <a:extLst>
            <a:ext uri="{FF2B5EF4-FFF2-40B4-BE49-F238E27FC236}">
              <a16:creationId xmlns:a16="http://schemas.microsoft.com/office/drawing/2014/main" id="{5E46FC06-2F17-4BFA-A91B-20AF078B4D5C}"/>
            </a:ext>
          </a:extLst>
        </xdr:cNvPr>
        <xdr:cNvSpPr txBox="1"/>
      </xdr:nvSpPr>
      <xdr:spPr>
        <a:xfrm>
          <a:off x="1078039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102</xdr:row>
      <xdr:rowOff>0</xdr:rowOff>
    </xdr:from>
    <xdr:ext cx="47625" cy="285750"/>
    <xdr:sp macro="" textlink="">
      <xdr:nvSpPr>
        <xdr:cNvPr id="4696" name="Shape 3">
          <a:extLst>
            <a:ext uri="{FF2B5EF4-FFF2-40B4-BE49-F238E27FC236}">
              <a16:creationId xmlns:a16="http://schemas.microsoft.com/office/drawing/2014/main" id="{5A47E620-1110-4E09-AFC4-F78C7C4AF68E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102</xdr:row>
      <xdr:rowOff>0</xdr:rowOff>
    </xdr:from>
    <xdr:ext cx="47625" cy="285750"/>
    <xdr:sp macro="" textlink="">
      <xdr:nvSpPr>
        <xdr:cNvPr id="4697" name="Shape 3">
          <a:extLst>
            <a:ext uri="{FF2B5EF4-FFF2-40B4-BE49-F238E27FC236}">
              <a16:creationId xmlns:a16="http://schemas.microsoft.com/office/drawing/2014/main" id="{956EAA2B-5EAE-4523-8BDB-E2DCC69BA8D3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102</xdr:row>
      <xdr:rowOff>0</xdr:rowOff>
    </xdr:from>
    <xdr:ext cx="47625" cy="285750"/>
    <xdr:sp macro="" textlink="">
      <xdr:nvSpPr>
        <xdr:cNvPr id="4698" name="Shape 3">
          <a:extLst>
            <a:ext uri="{FF2B5EF4-FFF2-40B4-BE49-F238E27FC236}">
              <a16:creationId xmlns:a16="http://schemas.microsoft.com/office/drawing/2014/main" id="{2F812572-95B1-48C0-83F2-FE65C5675A1E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102</xdr:row>
      <xdr:rowOff>0</xdr:rowOff>
    </xdr:from>
    <xdr:ext cx="47625" cy="285750"/>
    <xdr:sp macro="" textlink="">
      <xdr:nvSpPr>
        <xdr:cNvPr id="4699" name="Shape 3">
          <a:extLst>
            <a:ext uri="{FF2B5EF4-FFF2-40B4-BE49-F238E27FC236}">
              <a16:creationId xmlns:a16="http://schemas.microsoft.com/office/drawing/2014/main" id="{585B77F9-03B6-4A4C-B59E-51FFFBB62B71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102</xdr:row>
      <xdr:rowOff>0</xdr:rowOff>
    </xdr:from>
    <xdr:ext cx="47625" cy="285750"/>
    <xdr:sp macro="" textlink="">
      <xdr:nvSpPr>
        <xdr:cNvPr id="4700" name="Shape 3">
          <a:extLst>
            <a:ext uri="{FF2B5EF4-FFF2-40B4-BE49-F238E27FC236}">
              <a16:creationId xmlns:a16="http://schemas.microsoft.com/office/drawing/2014/main" id="{41081735-18B3-42F7-BCE7-4E42146F7B5B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102</xdr:row>
      <xdr:rowOff>0</xdr:rowOff>
    </xdr:from>
    <xdr:ext cx="47625" cy="285750"/>
    <xdr:sp macro="" textlink="">
      <xdr:nvSpPr>
        <xdr:cNvPr id="4701" name="Shape 3">
          <a:extLst>
            <a:ext uri="{FF2B5EF4-FFF2-40B4-BE49-F238E27FC236}">
              <a16:creationId xmlns:a16="http://schemas.microsoft.com/office/drawing/2014/main" id="{F6FEB3AD-39A2-4E3C-9441-778D0441F85D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102</xdr:row>
      <xdr:rowOff>0</xdr:rowOff>
    </xdr:from>
    <xdr:ext cx="47625" cy="285750"/>
    <xdr:sp macro="" textlink="">
      <xdr:nvSpPr>
        <xdr:cNvPr id="4702" name="Shape 3">
          <a:extLst>
            <a:ext uri="{FF2B5EF4-FFF2-40B4-BE49-F238E27FC236}">
              <a16:creationId xmlns:a16="http://schemas.microsoft.com/office/drawing/2014/main" id="{EE7D5C9A-494E-482F-8BFE-245C22351D18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102</xdr:row>
      <xdr:rowOff>0</xdr:rowOff>
    </xdr:from>
    <xdr:ext cx="47625" cy="285750"/>
    <xdr:sp macro="" textlink="">
      <xdr:nvSpPr>
        <xdr:cNvPr id="4703" name="Shape 3">
          <a:extLst>
            <a:ext uri="{FF2B5EF4-FFF2-40B4-BE49-F238E27FC236}">
              <a16:creationId xmlns:a16="http://schemas.microsoft.com/office/drawing/2014/main" id="{7B0C8AAA-DCF8-4A9B-99D9-7066B08CB474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102</xdr:row>
      <xdr:rowOff>0</xdr:rowOff>
    </xdr:from>
    <xdr:ext cx="47625" cy="285750"/>
    <xdr:sp macro="" textlink="">
      <xdr:nvSpPr>
        <xdr:cNvPr id="4704" name="Shape 3">
          <a:extLst>
            <a:ext uri="{FF2B5EF4-FFF2-40B4-BE49-F238E27FC236}">
              <a16:creationId xmlns:a16="http://schemas.microsoft.com/office/drawing/2014/main" id="{0704F610-BA81-41B2-9129-55FC5371D624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102</xdr:row>
      <xdr:rowOff>0</xdr:rowOff>
    </xdr:from>
    <xdr:ext cx="47625" cy="285750"/>
    <xdr:sp macro="" textlink="">
      <xdr:nvSpPr>
        <xdr:cNvPr id="4705" name="Shape 3">
          <a:extLst>
            <a:ext uri="{FF2B5EF4-FFF2-40B4-BE49-F238E27FC236}">
              <a16:creationId xmlns:a16="http://schemas.microsoft.com/office/drawing/2014/main" id="{335575B0-B905-479B-8EC5-07F5D25EB06C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102</xdr:row>
      <xdr:rowOff>0</xdr:rowOff>
    </xdr:from>
    <xdr:ext cx="47625" cy="285750"/>
    <xdr:sp macro="" textlink="">
      <xdr:nvSpPr>
        <xdr:cNvPr id="4706" name="Shape 3">
          <a:extLst>
            <a:ext uri="{FF2B5EF4-FFF2-40B4-BE49-F238E27FC236}">
              <a16:creationId xmlns:a16="http://schemas.microsoft.com/office/drawing/2014/main" id="{54F22392-182B-47A5-BA81-3D0BBC64E092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102</xdr:row>
      <xdr:rowOff>0</xdr:rowOff>
    </xdr:from>
    <xdr:ext cx="47625" cy="285750"/>
    <xdr:sp macro="" textlink="">
      <xdr:nvSpPr>
        <xdr:cNvPr id="4707" name="Shape 3">
          <a:extLst>
            <a:ext uri="{FF2B5EF4-FFF2-40B4-BE49-F238E27FC236}">
              <a16:creationId xmlns:a16="http://schemas.microsoft.com/office/drawing/2014/main" id="{BD01301D-3076-46A4-9390-155076AB94CF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102</xdr:row>
      <xdr:rowOff>0</xdr:rowOff>
    </xdr:from>
    <xdr:ext cx="47625" cy="285750"/>
    <xdr:sp macro="" textlink="">
      <xdr:nvSpPr>
        <xdr:cNvPr id="4708" name="Shape 3">
          <a:extLst>
            <a:ext uri="{FF2B5EF4-FFF2-40B4-BE49-F238E27FC236}">
              <a16:creationId xmlns:a16="http://schemas.microsoft.com/office/drawing/2014/main" id="{5D10DAC2-4C54-4CBC-92F5-7EE4F71CE640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102</xdr:row>
      <xdr:rowOff>0</xdr:rowOff>
    </xdr:from>
    <xdr:ext cx="47625" cy="285750"/>
    <xdr:sp macro="" textlink="">
      <xdr:nvSpPr>
        <xdr:cNvPr id="4709" name="Shape 3">
          <a:extLst>
            <a:ext uri="{FF2B5EF4-FFF2-40B4-BE49-F238E27FC236}">
              <a16:creationId xmlns:a16="http://schemas.microsoft.com/office/drawing/2014/main" id="{5EE45185-5F9A-4D42-B0C2-E84485FB139A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102</xdr:row>
      <xdr:rowOff>0</xdr:rowOff>
    </xdr:from>
    <xdr:ext cx="47625" cy="285750"/>
    <xdr:sp macro="" textlink="">
      <xdr:nvSpPr>
        <xdr:cNvPr id="4710" name="Shape 3">
          <a:extLst>
            <a:ext uri="{FF2B5EF4-FFF2-40B4-BE49-F238E27FC236}">
              <a16:creationId xmlns:a16="http://schemas.microsoft.com/office/drawing/2014/main" id="{80CC70F7-F649-43D2-8FB9-1DD7596DFC76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102</xdr:row>
      <xdr:rowOff>0</xdr:rowOff>
    </xdr:from>
    <xdr:ext cx="47625" cy="285750"/>
    <xdr:sp macro="" textlink="">
      <xdr:nvSpPr>
        <xdr:cNvPr id="4711" name="Shape 3">
          <a:extLst>
            <a:ext uri="{FF2B5EF4-FFF2-40B4-BE49-F238E27FC236}">
              <a16:creationId xmlns:a16="http://schemas.microsoft.com/office/drawing/2014/main" id="{8FDEC6E5-97F5-48E3-AC52-1F8D020F4D7D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102</xdr:row>
      <xdr:rowOff>0</xdr:rowOff>
    </xdr:from>
    <xdr:ext cx="47625" cy="285750"/>
    <xdr:sp macro="" textlink="">
      <xdr:nvSpPr>
        <xdr:cNvPr id="4712" name="Shape 3">
          <a:extLst>
            <a:ext uri="{FF2B5EF4-FFF2-40B4-BE49-F238E27FC236}">
              <a16:creationId xmlns:a16="http://schemas.microsoft.com/office/drawing/2014/main" id="{986B3B9C-DCCA-41BF-8755-FEFF70F008FD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102</xdr:row>
      <xdr:rowOff>0</xdr:rowOff>
    </xdr:from>
    <xdr:ext cx="47625" cy="285750"/>
    <xdr:sp macro="" textlink="">
      <xdr:nvSpPr>
        <xdr:cNvPr id="4713" name="Shape 3">
          <a:extLst>
            <a:ext uri="{FF2B5EF4-FFF2-40B4-BE49-F238E27FC236}">
              <a16:creationId xmlns:a16="http://schemas.microsoft.com/office/drawing/2014/main" id="{70A6F4BA-4A67-4E33-9E35-3D6CA1BCEDF0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102</xdr:row>
      <xdr:rowOff>0</xdr:rowOff>
    </xdr:from>
    <xdr:ext cx="47625" cy="285750"/>
    <xdr:sp macro="" textlink="">
      <xdr:nvSpPr>
        <xdr:cNvPr id="4714" name="Shape 3">
          <a:extLst>
            <a:ext uri="{FF2B5EF4-FFF2-40B4-BE49-F238E27FC236}">
              <a16:creationId xmlns:a16="http://schemas.microsoft.com/office/drawing/2014/main" id="{C5314CB4-D071-45DD-B94A-E8585D44680C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102</xdr:row>
      <xdr:rowOff>0</xdr:rowOff>
    </xdr:from>
    <xdr:ext cx="47625" cy="285750"/>
    <xdr:sp macro="" textlink="">
      <xdr:nvSpPr>
        <xdr:cNvPr id="4715" name="Shape 3">
          <a:extLst>
            <a:ext uri="{FF2B5EF4-FFF2-40B4-BE49-F238E27FC236}">
              <a16:creationId xmlns:a16="http://schemas.microsoft.com/office/drawing/2014/main" id="{EA50F56E-B31C-451D-8B4F-83B707D65571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102</xdr:row>
      <xdr:rowOff>0</xdr:rowOff>
    </xdr:from>
    <xdr:ext cx="47625" cy="285750"/>
    <xdr:sp macro="" textlink="">
      <xdr:nvSpPr>
        <xdr:cNvPr id="4716" name="Shape 3">
          <a:extLst>
            <a:ext uri="{FF2B5EF4-FFF2-40B4-BE49-F238E27FC236}">
              <a16:creationId xmlns:a16="http://schemas.microsoft.com/office/drawing/2014/main" id="{4D095584-4392-4408-B032-80C482E2F007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102</xdr:row>
      <xdr:rowOff>0</xdr:rowOff>
    </xdr:from>
    <xdr:ext cx="47625" cy="285750"/>
    <xdr:sp macro="" textlink="">
      <xdr:nvSpPr>
        <xdr:cNvPr id="4717" name="Shape 3">
          <a:extLst>
            <a:ext uri="{FF2B5EF4-FFF2-40B4-BE49-F238E27FC236}">
              <a16:creationId xmlns:a16="http://schemas.microsoft.com/office/drawing/2014/main" id="{E6E8F0B5-07C4-4C1E-A761-5BE28C46DEE3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102</xdr:row>
      <xdr:rowOff>0</xdr:rowOff>
    </xdr:from>
    <xdr:ext cx="47625" cy="285750"/>
    <xdr:sp macro="" textlink="">
      <xdr:nvSpPr>
        <xdr:cNvPr id="4718" name="Shape 3">
          <a:extLst>
            <a:ext uri="{FF2B5EF4-FFF2-40B4-BE49-F238E27FC236}">
              <a16:creationId xmlns:a16="http://schemas.microsoft.com/office/drawing/2014/main" id="{FBC5B539-41B5-4C90-A150-A08C6A4063D9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102</xdr:row>
      <xdr:rowOff>0</xdr:rowOff>
    </xdr:from>
    <xdr:ext cx="47625" cy="285750"/>
    <xdr:sp macro="" textlink="">
      <xdr:nvSpPr>
        <xdr:cNvPr id="4719" name="Shape 3">
          <a:extLst>
            <a:ext uri="{FF2B5EF4-FFF2-40B4-BE49-F238E27FC236}">
              <a16:creationId xmlns:a16="http://schemas.microsoft.com/office/drawing/2014/main" id="{1A67F86B-F166-4F4E-BFEF-091BF234AEDA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102</xdr:row>
      <xdr:rowOff>0</xdr:rowOff>
    </xdr:from>
    <xdr:ext cx="47625" cy="285750"/>
    <xdr:sp macro="" textlink="">
      <xdr:nvSpPr>
        <xdr:cNvPr id="4720" name="Shape 3">
          <a:extLst>
            <a:ext uri="{FF2B5EF4-FFF2-40B4-BE49-F238E27FC236}">
              <a16:creationId xmlns:a16="http://schemas.microsoft.com/office/drawing/2014/main" id="{67595213-5D21-4B62-A69E-54860A428349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102</xdr:row>
      <xdr:rowOff>0</xdr:rowOff>
    </xdr:from>
    <xdr:ext cx="47625" cy="285750"/>
    <xdr:sp macro="" textlink="">
      <xdr:nvSpPr>
        <xdr:cNvPr id="4721" name="Shape 3">
          <a:extLst>
            <a:ext uri="{FF2B5EF4-FFF2-40B4-BE49-F238E27FC236}">
              <a16:creationId xmlns:a16="http://schemas.microsoft.com/office/drawing/2014/main" id="{41AF7DF9-C67E-408E-91AB-C93791C55BBD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102</xdr:row>
      <xdr:rowOff>0</xdr:rowOff>
    </xdr:from>
    <xdr:ext cx="47625" cy="285750"/>
    <xdr:sp macro="" textlink="">
      <xdr:nvSpPr>
        <xdr:cNvPr id="4722" name="Shape 3">
          <a:extLst>
            <a:ext uri="{FF2B5EF4-FFF2-40B4-BE49-F238E27FC236}">
              <a16:creationId xmlns:a16="http://schemas.microsoft.com/office/drawing/2014/main" id="{07D2F826-65FD-48D7-8B59-111B909892F3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102</xdr:row>
      <xdr:rowOff>0</xdr:rowOff>
    </xdr:from>
    <xdr:ext cx="47625" cy="285750"/>
    <xdr:sp macro="" textlink="">
      <xdr:nvSpPr>
        <xdr:cNvPr id="4723" name="Shape 3">
          <a:extLst>
            <a:ext uri="{FF2B5EF4-FFF2-40B4-BE49-F238E27FC236}">
              <a16:creationId xmlns:a16="http://schemas.microsoft.com/office/drawing/2014/main" id="{7DA5D0B5-C286-4F86-A47E-C98470A43273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102</xdr:row>
      <xdr:rowOff>0</xdr:rowOff>
    </xdr:from>
    <xdr:ext cx="47625" cy="285750"/>
    <xdr:sp macro="" textlink="">
      <xdr:nvSpPr>
        <xdr:cNvPr id="4724" name="Shape 3">
          <a:extLst>
            <a:ext uri="{FF2B5EF4-FFF2-40B4-BE49-F238E27FC236}">
              <a16:creationId xmlns:a16="http://schemas.microsoft.com/office/drawing/2014/main" id="{9B428CD7-2298-434C-8E18-074AD41FEF85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102</xdr:row>
      <xdr:rowOff>0</xdr:rowOff>
    </xdr:from>
    <xdr:ext cx="47625" cy="285750"/>
    <xdr:sp macro="" textlink="">
      <xdr:nvSpPr>
        <xdr:cNvPr id="4725" name="Shape 3">
          <a:extLst>
            <a:ext uri="{FF2B5EF4-FFF2-40B4-BE49-F238E27FC236}">
              <a16:creationId xmlns:a16="http://schemas.microsoft.com/office/drawing/2014/main" id="{48B6E1A2-1157-4DA1-B28C-9DB7F7F80051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102</xdr:row>
      <xdr:rowOff>0</xdr:rowOff>
    </xdr:from>
    <xdr:ext cx="47625" cy="285750"/>
    <xdr:sp macro="" textlink="">
      <xdr:nvSpPr>
        <xdr:cNvPr id="4726" name="Shape 3">
          <a:extLst>
            <a:ext uri="{FF2B5EF4-FFF2-40B4-BE49-F238E27FC236}">
              <a16:creationId xmlns:a16="http://schemas.microsoft.com/office/drawing/2014/main" id="{477C58C9-BC92-4E2C-9726-0AFE79B10C7D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102</xdr:row>
      <xdr:rowOff>0</xdr:rowOff>
    </xdr:from>
    <xdr:ext cx="47625" cy="285750"/>
    <xdr:sp macro="" textlink="">
      <xdr:nvSpPr>
        <xdr:cNvPr id="4727" name="Shape 3">
          <a:extLst>
            <a:ext uri="{FF2B5EF4-FFF2-40B4-BE49-F238E27FC236}">
              <a16:creationId xmlns:a16="http://schemas.microsoft.com/office/drawing/2014/main" id="{867EBC83-3D72-4088-BFD9-54182D01D6BC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102</xdr:row>
      <xdr:rowOff>0</xdr:rowOff>
    </xdr:from>
    <xdr:ext cx="47625" cy="285750"/>
    <xdr:sp macro="" textlink="">
      <xdr:nvSpPr>
        <xdr:cNvPr id="4728" name="Shape 3">
          <a:extLst>
            <a:ext uri="{FF2B5EF4-FFF2-40B4-BE49-F238E27FC236}">
              <a16:creationId xmlns:a16="http://schemas.microsoft.com/office/drawing/2014/main" id="{5CD0C05D-BC23-4CA0-B663-821C99986B29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102</xdr:row>
      <xdr:rowOff>0</xdr:rowOff>
    </xdr:from>
    <xdr:ext cx="47625" cy="285750"/>
    <xdr:sp macro="" textlink="">
      <xdr:nvSpPr>
        <xdr:cNvPr id="4729" name="Shape 3">
          <a:extLst>
            <a:ext uri="{FF2B5EF4-FFF2-40B4-BE49-F238E27FC236}">
              <a16:creationId xmlns:a16="http://schemas.microsoft.com/office/drawing/2014/main" id="{0C4C1067-965D-49A5-A490-A7C3396D0B5F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102</xdr:row>
      <xdr:rowOff>0</xdr:rowOff>
    </xdr:from>
    <xdr:ext cx="47625" cy="285750"/>
    <xdr:sp macro="" textlink="">
      <xdr:nvSpPr>
        <xdr:cNvPr id="4730" name="Shape 3">
          <a:extLst>
            <a:ext uri="{FF2B5EF4-FFF2-40B4-BE49-F238E27FC236}">
              <a16:creationId xmlns:a16="http://schemas.microsoft.com/office/drawing/2014/main" id="{64D48AE2-CFDB-43B4-A9C3-1191A6B52918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102</xdr:row>
      <xdr:rowOff>0</xdr:rowOff>
    </xdr:from>
    <xdr:ext cx="47625" cy="285750"/>
    <xdr:sp macro="" textlink="">
      <xdr:nvSpPr>
        <xdr:cNvPr id="4731" name="Shape 3">
          <a:extLst>
            <a:ext uri="{FF2B5EF4-FFF2-40B4-BE49-F238E27FC236}">
              <a16:creationId xmlns:a16="http://schemas.microsoft.com/office/drawing/2014/main" id="{E7B071F1-C014-44F5-B69E-FDC40E81AE62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102</xdr:row>
      <xdr:rowOff>0</xdr:rowOff>
    </xdr:from>
    <xdr:ext cx="47625" cy="285750"/>
    <xdr:sp macro="" textlink="">
      <xdr:nvSpPr>
        <xdr:cNvPr id="4732" name="Shape 3">
          <a:extLst>
            <a:ext uri="{FF2B5EF4-FFF2-40B4-BE49-F238E27FC236}">
              <a16:creationId xmlns:a16="http://schemas.microsoft.com/office/drawing/2014/main" id="{4B48017C-7C62-4EEC-A962-1449153C8B84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102</xdr:row>
      <xdr:rowOff>0</xdr:rowOff>
    </xdr:from>
    <xdr:ext cx="47625" cy="285750"/>
    <xdr:sp macro="" textlink="">
      <xdr:nvSpPr>
        <xdr:cNvPr id="4733" name="Shape 3">
          <a:extLst>
            <a:ext uri="{FF2B5EF4-FFF2-40B4-BE49-F238E27FC236}">
              <a16:creationId xmlns:a16="http://schemas.microsoft.com/office/drawing/2014/main" id="{2B1B89D7-D46F-4288-992A-4CD4B4A14E4C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102</xdr:row>
      <xdr:rowOff>0</xdr:rowOff>
    </xdr:from>
    <xdr:ext cx="47625" cy="285750"/>
    <xdr:sp macro="" textlink="">
      <xdr:nvSpPr>
        <xdr:cNvPr id="4734" name="Shape 3">
          <a:extLst>
            <a:ext uri="{FF2B5EF4-FFF2-40B4-BE49-F238E27FC236}">
              <a16:creationId xmlns:a16="http://schemas.microsoft.com/office/drawing/2014/main" id="{B8817D25-12E2-46E4-9C90-C013C3F0B8CE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102</xdr:row>
      <xdr:rowOff>0</xdr:rowOff>
    </xdr:from>
    <xdr:ext cx="47625" cy="285750"/>
    <xdr:sp macro="" textlink="">
      <xdr:nvSpPr>
        <xdr:cNvPr id="4735" name="Shape 3">
          <a:extLst>
            <a:ext uri="{FF2B5EF4-FFF2-40B4-BE49-F238E27FC236}">
              <a16:creationId xmlns:a16="http://schemas.microsoft.com/office/drawing/2014/main" id="{B379129E-6272-493A-B4F9-5AEE65DE9485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102</xdr:row>
      <xdr:rowOff>0</xdr:rowOff>
    </xdr:from>
    <xdr:ext cx="47625" cy="285750"/>
    <xdr:sp macro="" textlink="">
      <xdr:nvSpPr>
        <xdr:cNvPr id="4736" name="Shape 3">
          <a:extLst>
            <a:ext uri="{FF2B5EF4-FFF2-40B4-BE49-F238E27FC236}">
              <a16:creationId xmlns:a16="http://schemas.microsoft.com/office/drawing/2014/main" id="{B98BE7CF-01A3-4861-9961-5C7B0B2FF49C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102</xdr:row>
      <xdr:rowOff>0</xdr:rowOff>
    </xdr:from>
    <xdr:ext cx="47625" cy="285750"/>
    <xdr:sp macro="" textlink="">
      <xdr:nvSpPr>
        <xdr:cNvPr id="4737" name="Shape 3">
          <a:extLst>
            <a:ext uri="{FF2B5EF4-FFF2-40B4-BE49-F238E27FC236}">
              <a16:creationId xmlns:a16="http://schemas.microsoft.com/office/drawing/2014/main" id="{A694EC96-2004-4522-9550-1AC8F684CEC6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102</xdr:row>
      <xdr:rowOff>0</xdr:rowOff>
    </xdr:from>
    <xdr:ext cx="47625" cy="285750"/>
    <xdr:sp macro="" textlink="">
      <xdr:nvSpPr>
        <xdr:cNvPr id="4738" name="Shape 3">
          <a:extLst>
            <a:ext uri="{FF2B5EF4-FFF2-40B4-BE49-F238E27FC236}">
              <a16:creationId xmlns:a16="http://schemas.microsoft.com/office/drawing/2014/main" id="{ABFDFDFF-2AE3-4BDE-9C12-942A4B6FC579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102</xdr:row>
      <xdr:rowOff>0</xdr:rowOff>
    </xdr:from>
    <xdr:ext cx="47625" cy="285750"/>
    <xdr:sp macro="" textlink="">
      <xdr:nvSpPr>
        <xdr:cNvPr id="4739" name="Shape 3">
          <a:extLst>
            <a:ext uri="{FF2B5EF4-FFF2-40B4-BE49-F238E27FC236}">
              <a16:creationId xmlns:a16="http://schemas.microsoft.com/office/drawing/2014/main" id="{23BAB1ED-D734-4B81-87E6-F37B326196F3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102</xdr:row>
      <xdr:rowOff>0</xdr:rowOff>
    </xdr:from>
    <xdr:ext cx="47625" cy="285750"/>
    <xdr:sp macro="" textlink="">
      <xdr:nvSpPr>
        <xdr:cNvPr id="4740" name="Shape 3">
          <a:extLst>
            <a:ext uri="{FF2B5EF4-FFF2-40B4-BE49-F238E27FC236}">
              <a16:creationId xmlns:a16="http://schemas.microsoft.com/office/drawing/2014/main" id="{040114FC-C9E3-41EF-A973-404E8784DB73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102</xdr:row>
      <xdr:rowOff>0</xdr:rowOff>
    </xdr:from>
    <xdr:ext cx="47625" cy="285750"/>
    <xdr:sp macro="" textlink="">
      <xdr:nvSpPr>
        <xdr:cNvPr id="4741" name="Shape 3">
          <a:extLst>
            <a:ext uri="{FF2B5EF4-FFF2-40B4-BE49-F238E27FC236}">
              <a16:creationId xmlns:a16="http://schemas.microsoft.com/office/drawing/2014/main" id="{C001ADDA-F762-42F8-914D-A096240E498E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102</xdr:row>
      <xdr:rowOff>0</xdr:rowOff>
    </xdr:from>
    <xdr:ext cx="47625" cy="285750"/>
    <xdr:sp macro="" textlink="">
      <xdr:nvSpPr>
        <xdr:cNvPr id="4742" name="Shape 3">
          <a:extLst>
            <a:ext uri="{FF2B5EF4-FFF2-40B4-BE49-F238E27FC236}">
              <a16:creationId xmlns:a16="http://schemas.microsoft.com/office/drawing/2014/main" id="{B6E1238E-FC48-4437-8C13-9B3D4CA5C729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102</xdr:row>
      <xdr:rowOff>0</xdr:rowOff>
    </xdr:from>
    <xdr:ext cx="47625" cy="285750"/>
    <xdr:sp macro="" textlink="">
      <xdr:nvSpPr>
        <xdr:cNvPr id="4743" name="Shape 3">
          <a:extLst>
            <a:ext uri="{FF2B5EF4-FFF2-40B4-BE49-F238E27FC236}">
              <a16:creationId xmlns:a16="http://schemas.microsoft.com/office/drawing/2014/main" id="{E711C72A-C290-4821-B144-A9C734360393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102</xdr:row>
      <xdr:rowOff>0</xdr:rowOff>
    </xdr:from>
    <xdr:ext cx="47625" cy="285750"/>
    <xdr:sp macro="" textlink="">
      <xdr:nvSpPr>
        <xdr:cNvPr id="4744" name="Shape 3">
          <a:extLst>
            <a:ext uri="{FF2B5EF4-FFF2-40B4-BE49-F238E27FC236}">
              <a16:creationId xmlns:a16="http://schemas.microsoft.com/office/drawing/2014/main" id="{E85363AB-6F0B-4D4D-BEED-8D29B44FAE74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102</xdr:row>
      <xdr:rowOff>0</xdr:rowOff>
    </xdr:from>
    <xdr:ext cx="47625" cy="285750"/>
    <xdr:sp macro="" textlink="">
      <xdr:nvSpPr>
        <xdr:cNvPr id="4745" name="Shape 3">
          <a:extLst>
            <a:ext uri="{FF2B5EF4-FFF2-40B4-BE49-F238E27FC236}">
              <a16:creationId xmlns:a16="http://schemas.microsoft.com/office/drawing/2014/main" id="{54F5D63C-7590-4B10-896C-C52121E5B4E0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102</xdr:row>
      <xdr:rowOff>0</xdr:rowOff>
    </xdr:from>
    <xdr:ext cx="47625" cy="285750"/>
    <xdr:sp macro="" textlink="">
      <xdr:nvSpPr>
        <xdr:cNvPr id="4746" name="Shape 3">
          <a:extLst>
            <a:ext uri="{FF2B5EF4-FFF2-40B4-BE49-F238E27FC236}">
              <a16:creationId xmlns:a16="http://schemas.microsoft.com/office/drawing/2014/main" id="{2696BF8C-705C-436D-9DD9-D434543396CC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102</xdr:row>
      <xdr:rowOff>0</xdr:rowOff>
    </xdr:from>
    <xdr:ext cx="47625" cy="285750"/>
    <xdr:sp macro="" textlink="">
      <xdr:nvSpPr>
        <xdr:cNvPr id="4747" name="Shape 3">
          <a:extLst>
            <a:ext uri="{FF2B5EF4-FFF2-40B4-BE49-F238E27FC236}">
              <a16:creationId xmlns:a16="http://schemas.microsoft.com/office/drawing/2014/main" id="{1CE0526B-71C5-43C2-972A-EE51DE351159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102</xdr:row>
      <xdr:rowOff>0</xdr:rowOff>
    </xdr:from>
    <xdr:ext cx="47625" cy="285750"/>
    <xdr:sp macro="" textlink="">
      <xdr:nvSpPr>
        <xdr:cNvPr id="4748" name="Shape 3">
          <a:extLst>
            <a:ext uri="{FF2B5EF4-FFF2-40B4-BE49-F238E27FC236}">
              <a16:creationId xmlns:a16="http://schemas.microsoft.com/office/drawing/2014/main" id="{31AF8C27-E436-4D22-AFF4-5DF27032DFB0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102</xdr:row>
      <xdr:rowOff>0</xdr:rowOff>
    </xdr:from>
    <xdr:ext cx="47625" cy="285750"/>
    <xdr:sp macro="" textlink="">
      <xdr:nvSpPr>
        <xdr:cNvPr id="4749" name="Shape 3">
          <a:extLst>
            <a:ext uri="{FF2B5EF4-FFF2-40B4-BE49-F238E27FC236}">
              <a16:creationId xmlns:a16="http://schemas.microsoft.com/office/drawing/2014/main" id="{CDCE8E90-461E-4D37-AC0F-F806B01A2C65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102</xdr:row>
      <xdr:rowOff>0</xdr:rowOff>
    </xdr:from>
    <xdr:ext cx="47625" cy="285750"/>
    <xdr:sp macro="" textlink="">
      <xdr:nvSpPr>
        <xdr:cNvPr id="4750" name="Shape 3">
          <a:extLst>
            <a:ext uri="{FF2B5EF4-FFF2-40B4-BE49-F238E27FC236}">
              <a16:creationId xmlns:a16="http://schemas.microsoft.com/office/drawing/2014/main" id="{4A30B8D8-0FD9-4A09-BB0C-5343B6D25138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102</xdr:row>
      <xdr:rowOff>0</xdr:rowOff>
    </xdr:from>
    <xdr:ext cx="47625" cy="285750"/>
    <xdr:sp macro="" textlink="">
      <xdr:nvSpPr>
        <xdr:cNvPr id="4751" name="Shape 3">
          <a:extLst>
            <a:ext uri="{FF2B5EF4-FFF2-40B4-BE49-F238E27FC236}">
              <a16:creationId xmlns:a16="http://schemas.microsoft.com/office/drawing/2014/main" id="{887D0526-B538-4ADA-8CF7-ADBC6290539F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102</xdr:row>
      <xdr:rowOff>0</xdr:rowOff>
    </xdr:from>
    <xdr:ext cx="47625" cy="285750"/>
    <xdr:sp macro="" textlink="">
      <xdr:nvSpPr>
        <xdr:cNvPr id="4752" name="Shape 3">
          <a:extLst>
            <a:ext uri="{FF2B5EF4-FFF2-40B4-BE49-F238E27FC236}">
              <a16:creationId xmlns:a16="http://schemas.microsoft.com/office/drawing/2014/main" id="{4469DAD9-422A-4291-B85E-A4CACF2AF400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102</xdr:row>
      <xdr:rowOff>0</xdr:rowOff>
    </xdr:from>
    <xdr:ext cx="47625" cy="285750"/>
    <xdr:sp macro="" textlink="">
      <xdr:nvSpPr>
        <xdr:cNvPr id="4753" name="Shape 3">
          <a:extLst>
            <a:ext uri="{FF2B5EF4-FFF2-40B4-BE49-F238E27FC236}">
              <a16:creationId xmlns:a16="http://schemas.microsoft.com/office/drawing/2014/main" id="{A7A366DE-77C3-49C2-8CA6-1C006356E4D9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102</xdr:row>
      <xdr:rowOff>0</xdr:rowOff>
    </xdr:from>
    <xdr:ext cx="47625" cy="285750"/>
    <xdr:sp macro="" textlink="">
      <xdr:nvSpPr>
        <xdr:cNvPr id="4754" name="Shape 3">
          <a:extLst>
            <a:ext uri="{FF2B5EF4-FFF2-40B4-BE49-F238E27FC236}">
              <a16:creationId xmlns:a16="http://schemas.microsoft.com/office/drawing/2014/main" id="{63452659-8F54-4264-A4CD-D1C57D661170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102</xdr:row>
      <xdr:rowOff>0</xdr:rowOff>
    </xdr:from>
    <xdr:ext cx="47625" cy="285750"/>
    <xdr:sp macro="" textlink="">
      <xdr:nvSpPr>
        <xdr:cNvPr id="4755" name="Shape 3">
          <a:extLst>
            <a:ext uri="{FF2B5EF4-FFF2-40B4-BE49-F238E27FC236}">
              <a16:creationId xmlns:a16="http://schemas.microsoft.com/office/drawing/2014/main" id="{0B7B7A6F-EE5B-4318-969D-457A4FD8AC30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102</xdr:row>
      <xdr:rowOff>0</xdr:rowOff>
    </xdr:from>
    <xdr:ext cx="47625" cy="285750"/>
    <xdr:sp macro="" textlink="">
      <xdr:nvSpPr>
        <xdr:cNvPr id="4756" name="Shape 3">
          <a:extLst>
            <a:ext uri="{FF2B5EF4-FFF2-40B4-BE49-F238E27FC236}">
              <a16:creationId xmlns:a16="http://schemas.microsoft.com/office/drawing/2014/main" id="{50597A9D-77A6-4105-9C61-5D89F091C046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102</xdr:row>
      <xdr:rowOff>0</xdr:rowOff>
    </xdr:from>
    <xdr:ext cx="47625" cy="285750"/>
    <xdr:sp macro="" textlink="">
      <xdr:nvSpPr>
        <xdr:cNvPr id="4757" name="Shape 3">
          <a:extLst>
            <a:ext uri="{FF2B5EF4-FFF2-40B4-BE49-F238E27FC236}">
              <a16:creationId xmlns:a16="http://schemas.microsoft.com/office/drawing/2014/main" id="{31354D5C-71C9-4F62-859D-F6B3376DA714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102</xdr:row>
      <xdr:rowOff>0</xdr:rowOff>
    </xdr:from>
    <xdr:ext cx="47625" cy="285750"/>
    <xdr:sp macro="" textlink="">
      <xdr:nvSpPr>
        <xdr:cNvPr id="4758" name="Shape 3">
          <a:extLst>
            <a:ext uri="{FF2B5EF4-FFF2-40B4-BE49-F238E27FC236}">
              <a16:creationId xmlns:a16="http://schemas.microsoft.com/office/drawing/2014/main" id="{D4145649-9A8F-4212-8EFA-CB02C9C9FAE7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102</xdr:row>
      <xdr:rowOff>0</xdr:rowOff>
    </xdr:from>
    <xdr:ext cx="47625" cy="285750"/>
    <xdr:sp macro="" textlink="">
      <xdr:nvSpPr>
        <xdr:cNvPr id="4759" name="Shape 3">
          <a:extLst>
            <a:ext uri="{FF2B5EF4-FFF2-40B4-BE49-F238E27FC236}">
              <a16:creationId xmlns:a16="http://schemas.microsoft.com/office/drawing/2014/main" id="{7364D4B1-EB34-4D8D-8EEF-E86B60B39F09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102</xdr:row>
      <xdr:rowOff>0</xdr:rowOff>
    </xdr:from>
    <xdr:ext cx="47625" cy="285750"/>
    <xdr:sp macro="" textlink="">
      <xdr:nvSpPr>
        <xdr:cNvPr id="4760" name="Shape 3">
          <a:extLst>
            <a:ext uri="{FF2B5EF4-FFF2-40B4-BE49-F238E27FC236}">
              <a16:creationId xmlns:a16="http://schemas.microsoft.com/office/drawing/2014/main" id="{771012AA-0CF0-4F73-A662-8C67787A423F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102</xdr:row>
      <xdr:rowOff>0</xdr:rowOff>
    </xdr:from>
    <xdr:ext cx="47625" cy="285750"/>
    <xdr:sp macro="" textlink="">
      <xdr:nvSpPr>
        <xdr:cNvPr id="4761" name="Shape 3">
          <a:extLst>
            <a:ext uri="{FF2B5EF4-FFF2-40B4-BE49-F238E27FC236}">
              <a16:creationId xmlns:a16="http://schemas.microsoft.com/office/drawing/2014/main" id="{9882A269-EC77-4007-B372-27793D804A53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102</xdr:row>
      <xdr:rowOff>0</xdr:rowOff>
    </xdr:from>
    <xdr:ext cx="47625" cy="285750"/>
    <xdr:sp macro="" textlink="">
      <xdr:nvSpPr>
        <xdr:cNvPr id="4762" name="Shape 3">
          <a:extLst>
            <a:ext uri="{FF2B5EF4-FFF2-40B4-BE49-F238E27FC236}">
              <a16:creationId xmlns:a16="http://schemas.microsoft.com/office/drawing/2014/main" id="{F2D37865-EEEC-46F2-A8FC-CBE28D511B82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102</xdr:row>
      <xdr:rowOff>0</xdr:rowOff>
    </xdr:from>
    <xdr:ext cx="47625" cy="285750"/>
    <xdr:sp macro="" textlink="">
      <xdr:nvSpPr>
        <xdr:cNvPr id="4763" name="Shape 3">
          <a:extLst>
            <a:ext uri="{FF2B5EF4-FFF2-40B4-BE49-F238E27FC236}">
              <a16:creationId xmlns:a16="http://schemas.microsoft.com/office/drawing/2014/main" id="{FC60E6F1-3F3F-4486-9AD0-CC65146CC590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102</xdr:row>
      <xdr:rowOff>0</xdr:rowOff>
    </xdr:from>
    <xdr:ext cx="47625" cy="285750"/>
    <xdr:sp macro="" textlink="">
      <xdr:nvSpPr>
        <xdr:cNvPr id="4764" name="Shape 3">
          <a:extLst>
            <a:ext uri="{FF2B5EF4-FFF2-40B4-BE49-F238E27FC236}">
              <a16:creationId xmlns:a16="http://schemas.microsoft.com/office/drawing/2014/main" id="{A9D7E7BE-89B3-4E8B-91DD-EB92EC9C102B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102</xdr:row>
      <xdr:rowOff>0</xdr:rowOff>
    </xdr:from>
    <xdr:ext cx="47625" cy="285750"/>
    <xdr:sp macro="" textlink="">
      <xdr:nvSpPr>
        <xdr:cNvPr id="4765" name="Shape 3">
          <a:extLst>
            <a:ext uri="{FF2B5EF4-FFF2-40B4-BE49-F238E27FC236}">
              <a16:creationId xmlns:a16="http://schemas.microsoft.com/office/drawing/2014/main" id="{722CE58A-F04B-4051-AB05-EBF0AEB3FE97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102</xdr:row>
      <xdr:rowOff>0</xdr:rowOff>
    </xdr:from>
    <xdr:ext cx="47625" cy="285750"/>
    <xdr:sp macro="" textlink="">
      <xdr:nvSpPr>
        <xdr:cNvPr id="4766" name="Shape 3">
          <a:extLst>
            <a:ext uri="{FF2B5EF4-FFF2-40B4-BE49-F238E27FC236}">
              <a16:creationId xmlns:a16="http://schemas.microsoft.com/office/drawing/2014/main" id="{3D7F655D-A59C-4183-B7DF-E297CFF6130C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102</xdr:row>
      <xdr:rowOff>0</xdr:rowOff>
    </xdr:from>
    <xdr:ext cx="47625" cy="285750"/>
    <xdr:sp macro="" textlink="">
      <xdr:nvSpPr>
        <xdr:cNvPr id="4767" name="Shape 3">
          <a:extLst>
            <a:ext uri="{FF2B5EF4-FFF2-40B4-BE49-F238E27FC236}">
              <a16:creationId xmlns:a16="http://schemas.microsoft.com/office/drawing/2014/main" id="{EE31C6F6-E3D6-440E-99E4-79AA5A01B4A6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102</xdr:row>
      <xdr:rowOff>0</xdr:rowOff>
    </xdr:from>
    <xdr:ext cx="47625" cy="285750"/>
    <xdr:sp macro="" textlink="">
      <xdr:nvSpPr>
        <xdr:cNvPr id="4768" name="Shape 3">
          <a:extLst>
            <a:ext uri="{FF2B5EF4-FFF2-40B4-BE49-F238E27FC236}">
              <a16:creationId xmlns:a16="http://schemas.microsoft.com/office/drawing/2014/main" id="{33D00951-9B8C-4BF1-855D-D656455BF783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102</xdr:row>
      <xdr:rowOff>0</xdr:rowOff>
    </xdr:from>
    <xdr:ext cx="47625" cy="285750"/>
    <xdr:sp macro="" textlink="">
      <xdr:nvSpPr>
        <xdr:cNvPr id="4769" name="Shape 3">
          <a:extLst>
            <a:ext uri="{FF2B5EF4-FFF2-40B4-BE49-F238E27FC236}">
              <a16:creationId xmlns:a16="http://schemas.microsoft.com/office/drawing/2014/main" id="{12FB474C-3158-4D0E-B523-7B67C8D71C3D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102</xdr:row>
      <xdr:rowOff>0</xdr:rowOff>
    </xdr:from>
    <xdr:ext cx="47625" cy="285750"/>
    <xdr:sp macro="" textlink="">
      <xdr:nvSpPr>
        <xdr:cNvPr id="4770" name="Shape 3">
          <a:extLst>
            <a:ext uri="{FF2B5EF4-FFF2-40B4-BE49-F238E27FC236}">
              <a16:creationId xmlns:a16="http://schemas.microsoft.com/office/drawing/2014/main" id="{D4D6E0EA-55BF-44B9-9FDF-C765A9C1F0AB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102</xdr:row>
      <xdr:rowOff>0</xdr:rowOff>
    </xdr:from>
    <xdr:ext cx="47625" cy="285750"/>
    <xdr:sp macro="" textlink="">
      <xdr:nvSpPr>
        <xdr:cNvPr id="4771" name="Shape 3">
          <a:extLst>
            <a:ext uri="{FF2B5EF4-FFF2-40B4-BE49-F238E27FC236}">
              <a16:creationId xmlns:a16="http://schemas.microsoft.com/office/drawing/2014/main" id="{AF214B03-AEA3-426C-A4CE-70093E518910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102</xdr:row>
      <xdr:rowOff>0</xdr:rowOff>
    </xdr:from>
    <xdr:ext cx="47625" cy="285750"/>
    <xdr:sp macro="" textlink="">
      <xdr:nvSpPr>
        <xdr:cNvPr id="4772" name="Shape 3">
          <a:extLst>
            <a:ext uri="{FF2B5EF4-FFF2-40B4-BE49-F238E27FC236}">
              <a16:creationId xmlns:a16="http://schemas.microsoft.com/office/drawing/2014/main" id="{68D1A33F-B68A-475D-A77D-B601D45B6151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102</xdr:row>
      <xdr:rowOff>0</xdr:rowOff>
    </xdr:from>
    <xdr:ext cx="47625" cy="285750"/>
    <xdr:sp macro="" textlink="">
      <xdr:nvSpPr>
        <xdr:cNvPr id="4773" name="Shape 3">
          <a:extLst>
            <a:ext uri="{FF2B5EF4-FFF2-40B4-BE49-F238E27FC236}">
              <a16:creationId xmlns:a16="http://schemas.microsoft.com/office/drawing/2014/main" id="{7855E91B-3496-4D70-B19D-3F1CD45E82DB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102</xdr:row>
      <xdr:rowOff>0</xdr:rowOff>
    </xdr:from>
    <xdr:ext cx="47625" cy="285750"/>
    <xdr:sp macro="" textlink="">
      <xdr:nvSpPr>
        <xdr:cNvPr id="4774" name="Shape 3">
          <a:extLst>
            <a:ext uri="{FF2B5EF4-FFF2-40B4-BE49-F238E27FC236}">
              <a16:creationId xmlns:a16="http://schemas.microsoft.com/office/drawing/2014/main" id="{B93054CC-44AD-4BC3-B766-A7C0CD69EF08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102</xdr:row>
      <xdr:rowOff>0</xdr:rowOff>
    </xdr:from>
    <xdr:ext cx="47625" cy="285750"/>
    <xdr:sp macro="" textlink="">
      <xdr:nvSpPr>
        <xdr:cNvPr id="4775" name="Shape 3">
          <a:extLst>
            <a:ext uri="{FF2B5EF4-FFF2-40B4-BE49-F238E27FC236}">
              <a16:creationId xmlns:a16="http://schemas.microsoft.com/office/drawing/2014/main" id="{C7FDB249-D29C-4AFE-818E-3A0760F5F38B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102</xdr:row>
      <xdr:rowOff>0</xdr:rowOff>
    </xdr:from>
    <xdr:ext cx="47625" cy="285750"/>
    <xdr:sp macro="" textlink="">
      <xdr:nvSpPr>
        <xdr:cNvPr id="4776" name="Shape 3">
          <a:extLst>
            <a:ext uri="{FF2B5EF4-FFF2-40B4-BE49-F238E27FC236}">
              <a16:creationId xmlns:a16="http://schemas.microsoft.com/office/drawing/2014/main" id="{5BB406FB-693D-4366-8C14-97C3F18D02BE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102</xdr:row>
      <xdr:rowOff>0</xdr:rowOff>
    </xdr:from>
    <xdr:ext cx="47625" cy="285750"/>
    <xdr:sp macro="" textlink="">
      <xdr:nvSpPr>
        <xdr:cNvPr id="4777" name="Shape 3">
          <a:extLst>
            <a:ext uri="{FF2B5EF4-FFF2-40B4-BE49-F238E27FC236}">
              <a16:creationId xmlns:a16="http://schemas.microsoft.com/office/drawing/2014/main" id="{F99EE460-178A-484C-B8F2-8239AD6808EE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102</xdr:row>
      <xdr:rowOff>0</xdr:rowOff>
    </xdr:from>
    <xdr:ext cx="47625" cy="285750"/>
    <xdr:sp macro="" textlink="">
      <xdr:nvSpPr>
        <xdr:cNvPr id="4778" name="Shape 3">
          <a:extLst>
            <a:ext uri="{FF2B5EF4-FFF2-40B4-BE49-F238E27FC236}">
              <a16:creationId xmlns:a16="http://schemas.microsoft.com/office/drawing/2014/main" id="{ECF71D65-A7A5-4392-8355-74F0BAFB1439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102</xdr:row>
      <xdr:rowOff>0</xdr:rowOff>
    </xdr:from>
    <xdr:ext cx="47625" cy="285750"/>
    <xdr:sp macro="" textlink="">
      <xdr:nvSpPr>
        <xdr:cNvPr id="4779" name="Shape 3">
          <a:extLst>
            <a:ext uri="{FF2B5EF4-FFF2-40B4-BE49-F238E27FC236}">
              <a16:creationId xmlns:a16="http://schemas.microsoft.com/office/drawing/2014/main" id="{AF748A7B-1810-4A9E-9B13-CFAEC9735FEB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102</xdr:row>
      <xdr:rowOff>0</xdr:rowOff>
    </xdr:from>
    <xdr:ext cx="47625" cy="285750"/>
    <xdr:sp macro="" textlink="">
      <xdr:nvSpPr>
        <xdr:cNvPr id="4780" name="Shape 3">
          <a:extLst>
            <a:ext uri="{FF2B5EF4-FFF2-40B4-BE49-F238E27FC236}">
              <a16:creationId xmlns:a16="http://schemas.microsoft.com/office/drawing/2014/main" id="{B862F6B7-F9A1-40C5-B2FD-B1DFABA76DEF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102</xdr:row>
      <xdr:rowOff>0</xdr:rowOff>
    </xdr:from>
    <xdr:ext cx="47625" cy="285750"/>
    <xdr:sp macro="" textlink="">
      <xdr:nvSpPr>
        <xdr:cNvPr id="4781" name="Shape 3">
          <a:extLst>
            <a:ext uri="{FF2B5EF4-FFF2-40B4-BE49-F238E27FC236}">
              <a16:creationId xmlns:a16="http://schemas.microsoft.com/office/drawing/2014/main" id="{2B89FE97-7623-401A-B97F-65381FA0B47E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-9525</xdr:colOff>
      <xdr:row>102</xdr:row>
      <xdr:rowOff>0</xdr:rowOff>
    </xdr:from>
    <xdr:ext cx="47625" cy="285750"/>
    <xdr:sp macro="" textlink="">
      <xdr:nvSpPr>
        <xdr:cNvPr id="4782" name="Shape 3">
          <a:extLst>
            <a:ext uri="{FF2B5EF4-FFF2-40B4-BE49-F238E27FC236}">
              <a16:creationId xmlns:a16="http://schemas.microsoft.com/office/drawing/2014/main" id="{3374DA1D-B2DB-4739-AF28-19506A20D3C0}"/>
            </a:ext>
          </a:extLst>
        </xdr:cNvPr>
        <xdr:cNvSpPr txBox="1"/>
      </xdr:nvSpPr>
      <xdr:spPr>
        <a:xfrm>
          <a:off x="720661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-9525</xdr:colOff>
      <xdr:row>102</xdr:row>
      <xdr:rowOff>0</xdr:rowOff>
    </xdr:from>
    <xdr:ext cx="47625" cy="285750"/>
    <xdr:sp macro="" textlink="">
      <xdr:nvSpPr>
        <xdr:cNvPr id="4783" name="Shape 3">
          <a:extLst>
            <a:ext uri="{FF2B5EF4-FFF2-40B4-BE49-F238E27FC236}">
              <a16:creationId xmlns:a16="http://schemas.microsoft.com/office/drawing/2014/main" id="{E6D5BF50-F9C7-4E14-8C65-8DB46F204661}"/>
            </a:ext>
          </a:extLst>
        </xdr:cNvPr>
        <xdr:cNvSpPr txBox="1"/>
      </xdr:nvSpPr>
      <xdr:spPr>
        <a:xfrm>
          <a:off x="720661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784" name="Shape 3">
          <a:extLst>
            <a:ext uri="{FF2B5EF4-FFF2-40B4-BE49-F238E27FC236}">
              <a16:creationId xmlns:a16="http://schemas.microsoft.com/office/drawing/2014/main" id="{2E1684C9-0653-4120-A227-E70CE6149C0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785" name="Shape 3">
          <a:extLst>
            <a:ext uri="{FF2B5EF4-FFF2-40B4-BE49-F238E27FC236}">
              <a16:creationId xmlns:a16="http://schemas.microsoft.com/office/drawing/2014/main" id="{E4AD95EA-76D3-4562-9D88-0EBF26B2E4D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786" name="Shape 3">
          <a:extLst>
            <a:ext uri="{FF2B5EF4-FFF2-40B4-BE49-F238E27FC236}">
              <a16:creationId xmlns:a16="http://schemas.microsoft.com/office/drawing/2014/main" id="{F7CB7EE3-2755-49F5-A3FD-F3E8BEE8F3F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787" name="Shape 3">
          <a:extLst>
            <a:ext uri="{FF2B5EF4-FFF2-40B4-BE49-F238E27FC236}">
              <a16:creationId xmlns:a16="http://schemas.microsoft.com/office/drawing/2014/main" id="{644F0239-ADBF-4339-A0B7-4E18FD0EFF2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788" name="Shape 3">
          <a:extLst>
            <a:ext uri="{FF2B5EF4-FFF2-40B4-BE49-F238E27FC236}">
              <a16:creationId xmlns:a16="http://schemas.microsoft.com/office/drawing/2014/main" id="{4DC41D1C-D7AD-453C-B545-989A436F582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789" name="Shape 3">
          <a:extLst>
            <a:ext uri="{FF2B5EF4-FFF2-40B4-BE49-F238E27FC236}">
              <a16:creationId xmlns:a16="http://schemas.microsoft.com/office/drawing/2014/main" id="{C833E229-6380-492F-B475-E5509E4A49E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790" name="Shape 3">
          <a:extLst>
            <a:ext uri="{FF2B5EF4-FFF2-40B4-BE49-F238E27FC236}">
              <a16:creationId xmlns:a16="http://schemas.microsoft.com/office/drawing/2014/main" id="{EC8AAE1F-1EFA-4F3D-8017-C9BFF80F0FB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791" name="Shape 3">
          <a:extLst>
            <a:ext uri="{FF2B5EF4-FFF2-40B4-BE49-F238E27FC236}">
              <a16:creationId xmlns:a16="http://schemas.microsoft.com/office/drawing/2014/main" id="{D72E6027-D630-4EE3-BF9F-ABA1AD645E5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792" name="Shape 3">
          <a:extLst>
            <a:ext uri="{FF2B5EF4-FFF2-40B4-BE49-F238E27FC236}">
              <a16:creationId xmlns:a16="http://schemas.microsoft.com/office/drawing/2014/main" id="{1DF7C18E-F97E-4BF6-9870-5625DBF77FE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793" name="Shape 3">
          <a:extLst>
            <a:ext uri="{FF2B5EF4-FFF2-40B4-BE49-F238E27FC236}">
              <a16:creationId xmlns:a16="http://schemas.microsoft.com/office/drawing/2014/main" id="{893F30DE-9219-4809-B76B-EEDB23E8AD7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794" name="Shape 3">
          <a:extLst>
            <a:ext uri="{FF2B5EF4-FFF2-40B4-BE49-F238E27FC236}">
              <a16:creationId xmlns:a16="http://schemas.microsoft.com/office/drawing/2014/main" id="{93E72808-1735-4C08-8E1B-3F10131C32D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795" name="Shape 3">
          <a:extLst>
            <a:ext uri="{FF2B5EF4-FFF2-40B4-BE49-F238E27FC236}">
              <a16:creationId xmlns:a16="http://schemas.microsoft.com/office/drawing/2014/main" id="{B9FE396F-3104-415C-9661-4750883AD9E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796" name="Shape 3">
          <a:extLst>
            <a:ext uri="{FF2B5EF4-FFF2-40B4-BE49-F238E27FC236}">
              <a16:creationId xmlns:a16="http://schemas.microsoft.com/office/drawing/2014/main" id="{8F7EE79B-4D5C-416E-870E-E0ADF5CA513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797" name="Shape 3">
          <a:extLst>
            <a:ext uri="{FF2B5EF4-FFF2-40B4-BE49-F238E27FC236}">
              <a16:creationId xmlns:a16="http://schemas.microsoft.com/office/drawing/2014/main" id="{77A9BB5D-4651-4CB3-BC02-E256DE45F8F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798" name="Shape 3">
          <a:extLst>
            <a:ext uri="{FF2B5EF4-FFF2-40B4-BE49-F238E27FC236}">
              <a16:creationId xmlns:a16="http://schemas.microsoft.com/office/drawing/2014/main" id="{0294B5D7-EE30-4803-891A-E53FB3EFD40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799" name="Shape 3">
          <a:extLst>
            <a:ext uri="{FF2B5EF4-FFF2-40B4-BE49-F238E27FC236}">
              <a16:creationId xmlns:a16="http://schemas.microsoft.com/office/drawing/2014/main" id="{7399B80E-FD7F-4577-B6A3-ECBB06ABB6E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800" name="Shape 3">
          <a:extLst>
            <a:ext uri="{FF2B5EF4-FFF2-40B4-BE49-F238E27FC236}">
              <a16:creationId xmlns:a16="http://schemas.microsoft.com/office/drawing/2014/main" id="{03C764C9-4C25-4975-AB43-E33C59AABFD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801" name="Shape 3">
          <a:extLst>
            <a:ext uri="{FF2B5EF4-FFF2-40B4-BE49-F238E27FC236}">
              <a16:creationId xmlns:a16="http://schemas.microsoft.com/office/drawing/2014/main" id="{BCFAA108-04F4-4553-9DE9-5BEDFAA0886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802" name="Shape 3">
          <a:extLst>
            <a:ext uri="{FF2B5EF4-FFF2-40B4-BE49-F238E27FC236}">
              <a16:creationId xmlns:a16="http://schemas.microsoft.com/office/drawing/2014/main" id="{B1F6B7D6-844E-419F-BCBD-97A5CE092A5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803" name="Shape 3">
          <a:extLst>
            <a:ext uri="{FF2B5EF4-FFF2-40B4-BE49-F238E27FC236}">
              <a16:creationId xmlns:a16="http://schemas.microsoft.com/office/drawing/2014/main" id="{583B5D2C-A459-47A8-9E29-5824FC59327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804" name="Shape 3">
          <a:extLst>
            <a:ext uri="{FF2B5EF4-FFF2-40B4-BE49-F238E27FC236}">
              <a16:creationId xmlns:a16="http://schemas.microsoft.com/office/drawing/2014/main" id="{0856E5B4-A205-4C3A-B651-FEB73DDE12D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805" name="Shape 3">
          <a:extLst>
            <a:ext uri="{FF2B5EF4-FFF2-40B4-BE49-F238E27FC236}">
              <a16:creationId xmlns:a16="http://schemas.microsoft.com/office/drawing/2014/main" id="{AAAC6937-85B9-4D14-B1B1-FFFEC3F7889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806" name="Shape 3">
          <a:extLst>
            <a:ext uri="{FF2B5EF4-FFF2-40B4-BE49-F238E27FC236}">
              <a16:creationId xmlns:a16="http://schemas.microsoft.com/office/drawing/2014/main" id="{D048AEDD-C0C2-4CFC-BE9B-36EC68DB11F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807" name="Shape 3">
          <a:extLst>
            <a:ext uri="{FF2B5EF4-FFF2-40B4-BE49-F238E27FC236}">
              <a16:creationId xmlns:a16="http://schemas.microsoft.com/office/drawing/2014/main" id="{616B3E6D-414B-4F47-97DC-784C5BE1F97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808" name="Shape 3">
          <a:extLst>
            <a:ext uri="{FF2B5EF4-FFF2-40B4-BE49-F238E27FC236}">
              <a16:creationId xmlns:a16="http://schemas.microsoft.com/office/drawing/2014/main" id="{457E462E-1496-46D0-AAAA-4BC122D3DC5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809" name="Shape 3">
          <a:extLst>
            <a:ext uri="{FF2B5EF4-FFF2-40B4-BE49-F238E27FC236}">
              <a16:creationId xmlns:a16="http://schemas.microsoft.com/office/drawing/2014/main" id="{B140074E-48E4-4499-8E22-36FBAE6D4E4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810" name="Shape 3">
          <a:extLst>
            <a:ext uri="{FF2B5EF4-FFF2-40B4-BE49-F238E27FC236}">
              <a16:creationId xmlns:a16="http://schemas.microsoft.com/office/drawing/2014/main" id="{19A2C787-671D-4D1E-B15E-E88648C1D2D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811" name="Shape 3">
          <a:extLst>
            <a:ext uri="{FF2B5EF4-FFF2-40B4-BE49-F238E27FC236}">
              <a16:creationId xmlns:a16="http://schemas.microsoft.com/office/drawing/2014/main" id="{5E6372C5-2A30-4C96-A09F-CD41AA39437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812" name="Shape 3">
          <a:extLst>
            <a:ext uri="{FF2B5EF4-FFF2-40B4-BE49-F238E27FC236}">
              <a16:creationId xmlns:a16="http://schemas.microsoft.com/office/drawing/2014/main" id="{B8C569B4-44BB-4BB1-80C8-227728AEFC7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813" name="Shape 3">
          <a:extLst>
            <a:ext uri="{FF2B5EF4-FFF2-40B4-BE49-F238E27FC236}">
              <a16:creationId xmlns:a16="http://schemas.microsoft.com/office/drawing/2014/main" id="{D32F7BEF-10AA-40FD-A73E-7CB654FC1AF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814" name="Shape 3">
          <a:extLst>
            <a:ext uri="{FF2B5EF4-FFF2-40B4-BE49-F238E27FC236}">
              <a16:creationId xmlns:a16="http://schemas.microsoft.com/office/drawing/2014/main" id="{1B8F38CC-A88F-478E-A396-A158E948912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815" name="Shape 3">
          <a:extLst>
            <a:ext uri="{FF2B5EF4-FFF2-40B4-BE49-F238E27FC236}">
              <a16:creationId xmlns:a16="http://schemas.microsoft.com/office/drawing/2014/main" id="{9C9E0909-F8B6-4D83-8DCA-8033A8F48F3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816" name="Shape 3">
          <a:extLst>
            <a:ext uri="{FF2B5EF4-FFF2-40B4-BE49-F238E27FC236}">
              <a16:creationId xmlns:a16="http://schemas.microsoft.com/office/drawing/2014/main" id="{22EAA1E1-A307-4932-9E43-94F7E81BCF8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817" name="Shape 3">
          <a:extLst>
            <a:ext uri="{FF2B5EF4-FFF2-40B4-BE49-F238E27FC236}">
              <a16:creationId xmlns:a16="http://schemas.microsoft.com/office/drawing/2014/main" id="{8C0CA1F9-8DC9-420B-93D9-18D5344B54C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818" name="Shape 3">
          <a:extLst>
            <a:ext uri="{FF2B5EF4-FFF2-40B4-BE49-F238E27FC236}">
              <a16:creationId xmlns:a16="http://schemas.microsoft.com/office/drawing/2014/main" id="{5443AA65-17BA-4716-95DD-F55265D2305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819" name="Shape 3">
          <a:extLst>
            <a:ext uri="{FF2B5EF4-FFF2-40B4-BE49-F238E27FC236}">
              <a16:creationId xmlns:a16="http://schemas.microsoft.com/office/drawing/2014/main" id="{2BFB2792-B8F3-4995-BBDE-CD694C98B33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820" name="Shape 3">
          <a:extLst>
            <a:ext uri="{FF2B5EF4-FFF2-40B4-BE49-F238E27FC236}">
              <a16:creationId xmlns:a16="http://schemas.microsoft.com/office/drawing/2014/main" id="{0D70E202-CE08-47AD-A474-6E32F3CA8E2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821" name="Shape 3">
          <a:extLst>
            <a:ext uri="{FF2B5EF4-FFF2-40B4-BE49-F238E27FC236}">
              <a16:creationId xmlns:a16="http://schemas.microsoft.com/office/drawing/2014/main" id="{B65EA30F-A83E-4F45-95FE-1A6E91EC0C0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822" name="Shape 3">
          <a:extLst>
            <a:ext uri="{FF2B5EF4-FFF2-40B4-BE49-F238E27FC236}">
              <a16:creationId xmlns:a16="http://schemas.microsoft.com/office/drawing/2014/main" id="{FD7D9376-63CC-4E07-973A-D6E12064FA3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823" name="Shape 3">
          <a:extLst>
            <a:ext uri="{FF2B5EF4-FFF2-40B4-BE49-F238E27FC236}">
              <a16:creationId xmlns:a16="http://schemas.microsoft.com/office/drawing/2014/main" id="{BD6AEA32-4B02-4362-8A7C-88A7142CA96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824" name="Shape 3">
          <a:extLst>
            <a:ext uri="{FF2B5EF4-FFF2-40B4-BE49-F238E27FC236}">
              <a16:creationId xmlns:a16="http://schemas.microsoft.com/office/drawing/2014/main" id="{1F433EBD-C175-4C7A-9C85-FA60C7B1001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825" name="Shape 3">
          <a:extLst>
            <a:ext uri="{FF2B5EF4-FFF2-40B4-BE49-F238E27FC236}">
              <a16:creationId xmlns:a16="http://schemas.microsoft.com/office/drawing/2014/main" id="{77A37F4A-B240-46B6-B9EC-A6333A8A143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826" name="Shape 3">
          <a:extLst>
            <a:ext uri="{FF2B5EF4-FFF2-40B4-BE49-F238E27FC236}">
              <a16:creationId xmlns:a16="http://schemas.microsoft.com/office/drawing/2014/main" id="{98CF8490-6293-4DC8-BD75-75972E33C54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827" name="Shape 3">
          <a:extLst>
            <a:ext uri="{FF2B5EF4-FFF2-40B4-BE49-F238E27FC236}">
              <a16:creationId xmlns:a16="http://schemas.microsoft.com/office/drawing/2014/main" id="{378AD70A-197F-4365-9BCD-6272775644C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828" name="Shape 3">
          <a:extLst>
            <a:ext uri="{FF2B5EF4-FFF2-40B4-BE49-F238E27FC236}">
              <a16:creationId xmlns:a16="http://schemas.microsoft.com/office/drawing/2014/main" id="{A6A947AD-66D1-4BC9-BBCF-713D112C172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829" name="Shape 3">
          <a:extLst>
            <a:ext uri="{FF2B5EF4-FFF2-40B4-BE49-F238E27FC236}">
              <a16:creationId xmlns:a16="http://schemas.microsoft.com/office/drawing/2014/main" id="{3A920834-B9A4-4325-A25C-D4AA5001ECC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830" name="Shape 3">
          <a:extLst>
            <a:ext uri="{FF2B5EF4-FFF2-40B4-BE49-F238E27FC236}">
              <a16:creationId xmlns:a16="http://schemas.microsoft.com/office/drawing/2014/main" id="{3964A77D-434C-4416-A7C7-3282885A850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831" name="Shape 3">
          <a:extLst>
            <a:ext uri="{FF2B5EF4-FFF2-40B4-BE49-F238E27FC236}">
              <a16:creationId xmlns:a16="http://schemas.microsoft.com/office/drawing/2014/main" id="{D346C98E-9F94-4587-8E4E-2E15AE161AB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832" name="Shape 3">
          <a:extLst>
            <a:ext uri="{FF2B5EF4-FFF2-40B4-BE49-F238E27FC236}">
              <a16:creationId xmlns:a16="http://schemas.microsoft.com/office/drawing/2014/main" id="{F3E8825F-5A92-4EEA-A0B3-DE237CC509A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833" name="Shape 3">
          <a:extLst>
            <a:ext uri="{FF2B5EF4-FFF2-40B4-BE49-F238E27FC236}">
              <a16:creationId xmlns:a16="http://schemas.microsoft.com/office/drawing/2014/main" id="{EAD095D6-5FA8-4FEC-BD66-013ADCA2E5E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834" name="Shape 3">
          <a:extLst>
            <a:ext uri="{FF2B5EF4-FFF2-40B4-BE49-F238E27FC236}">
              <a16:creationId xmlns:a16="http://schemas.microsoft.com/office/drawing/2014/main" id="{F0E7F0F4-F893-4FA1-909E-3BADB103D56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835" name="Shape 3">
          <a:extLst>
            <a:ext uri="{FF2B5EF4-FFF2-40B4-BE49-F238E27FC236}">
              <a16:creationId xmlns:a16="http://schemas.microsoft.com/office/drawing/2014/main" id="{7E3C93E5-5BD3-4A65-8193-C83799A6FFE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836" name="Shape 3">
          <a:extLst>
            <a:ext uri="{FF2B5EF4-FFF2-40B4-BE49-F238E27FC236}">
              <a16:creationId xmlns:a16="http://schemas.microsoft.com/office/drawing/2014/main" id="{82953C7C-A1C2-4EB3-B99C-F5619D12B62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837" name="Shape 3">
          <a:extLst>
            <a:ext uri="{FF2B5EF4-FFF2-40B4-BE49-F238E27FC236}">
              <a16:creationId xmlns:a16="http://schemas.microsoft.com/office/drawing/2014/main" id="{ED424EA4-C816-4A2B-B7BC-58334112627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838" name="Shape 3">
          <a:extLst>
            <a:ext uri="{FF2B5EF4-FFF2-40B4-BE49-F238E27FC236}">
              <a16:creationId xmlns:a16="http://schemas.microsoft.com/office/drawing/2014/main" id="{B213CB1F-97AD-4A61-A96B-286030736FD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839" name="Shape 3">
          <a:extLst>
            <a:ext uri="{FF2B5EF4-FFF2-40B4-BE49-F238E27FC236}">
              <a16:creationId xmlns:a16="http://schemas.microsoft.com/office/drawing/2014/main" id="{E57D8603-25ED-4440-B18F-AD86D1D5EC1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840" name="Shape 3">
          <a:extLst>
            <a:ext uri="{FF2B5EF4-FFF2-40B4-BE49-F238E27FC236}">
              <a16:creationId xmlns:a16="http://schemas.microsoft.com/office/drawing/2014/main" id="{56B32086-DA85-47BD-AAA2-114CF4E7AE9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841" name="Shape 3">
          <a:extLst>
            <a:ext uri="{FF2B5EF4-FFF2-40B4-BE49-F238E27FC236}">
              <a16:creationId xmlns:a16="http://schemas.microsoft.com/office/drawing/2014/main" id="{308F9882-B404-4825-B537-C1AEE9E4114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842" name="Shape 3">
          <a:extLst>
            <a:ext uri="{FF2B5EF4-FFF2-40B4-BE49-F238E27FC236}">
              <a16:creationId xmlns:a16="http://schemas.microsoft.com/office/drawing/2014/main" id="{405DD429-AD4E-4912-BD5B-73EC97918BA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843" name="Shape 3">
          <a:extLst>
            <a:ext uri="{FF2B5EF4-FFF2-40B4-BE49-F238E27FC236}">
              <a16:creationId xmlns:a16="http://schemas.microsoft.com/office/drawing/2014/main" id="{1AD33248-54FD-43FE-A459-F6532F139D8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844" name="Shape 3">
          <a:extLst>
            <a:ext uri="{FF2B5EF4-FFF2-40B4-BE49-F238E27FC236}">
              <a16:creationId xmlns:a16="http://schemas.microsoft.com/office/drawing/2014/main" id="{7D49FC57-E772-4AF8-9D7F-94FBD7ED1AE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845" name="Shape 3">
          <a:extLst>
            <a:ext uri="{FF2B5EF4-FFF2-40B4-BE49-F238E27FC236}">
              <a16:creationId xmlns:a16="http://schemas.microsoft.com/office/drawing/2014/main" id="{EF249106-ADC7-4780-8BC9-4A041BB147E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846" name="Shape 3">
          <a:extLst>
            <a:ext uri="{FF2B5EF4-FFF2-40B4-BE49-F238E27FC236}">
              <a16:creationId xmlns:a16="http://schemas.microsoft.com/office/drawing/2014/main" id="{803E11CD-B216-4115-86D1-AE5EB663531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847" name="Shape 3">
          <a:extLst>
            <a:ext uri="{FF2B5EF4-FFF2-40B4-BE49-F238E27FC236}">
              <a16:creationId xmlns:a16="http://schemas.microsoft.com/office/drawing/2014/main" id="{6D7D042E-48B2-4261-A9D2-CA0102FB07B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848" name="Shape 3">
          <a:extLst>
            <a:ext uri="{FF2B5EF4-FFF2-40B4-BE49-F238E27FC236}">
              <a16:creationId xmlns:a16="http://schemas.microsoft.com/office/drawing/2014/main" id="{01D0C194-FED2-4229-8484-613BEA21E5F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849" name="Shape 3">
          <a:extLst>
            <a:ext uri="{FF2B5EF4-FFF2-40B4-BE49-F238E27FC236}">
              <a16:creationId xmlns:a16="http://schemas.microsoft.com/office/drawing/2014/main" id="{7F55D528-6AF7-46DB-BB6D-C0A75761D76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850" name="Shape 3">
          <a:extLst>
            <a:ext uri="{FF2B5EF4-FFF2-40B4-BE49-F238E27FC236}">
              <a16:creationId xmlns:a16="http://schemas.microsoft.com/office/drawing/2014/main" id="{15214453-F9E3-429B-9CAB-39E02CAE151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851" name="Shape 3">
          <a:extLst>
            <a:ext uri="{FF2B5EF4-FFF2-40B4-BE49-F238E27FC236}">
              <a16:creationId xmlns:a16="http://schemas.microsoft.com/office/drawing/2014/main" id="{6E843423-C8A7-412F-A425-CF036038CA0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852" name="Shape 3">
          <a:extLst>
            <a:ext uri="{FF2B5EF4-FFF2-40B4-BE49-F238E27FC236}">
              <a16:creationId xmlns:a16="http://schemas.microsoft.com/office/drawing/2014/main" id="{AF91CDEC-BDC2-4484-9567-471B56DF3A4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853" name="Shape 3">
          <a:extLst>
            <a:ext uri="{FF2B5EF4-FFF2-40B4-BE49-F238E27FC236}">
              <a16:creationId xmlns:a16="http://schemas.microsoft.com/office/drawing/2014/main" id="{0170F6DE-74AA-42D7-9344-53F53CC7139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854" name="Shape 3">
          <a:extLst>
            <a:ext uri="{FF2B5EF4-FFF2-40B4-BE49-F238E27FC236}">
              <a16:creationId xmlns:a16="http://schemas.microsoft.com/office/drawing/2014/main" id="{270A5D13-7ABA-46B7-9E0A-ECBE19A3152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855" name="Shape 3">
          <a:extLst>
            <a:ext uri="{FF2B5EF4-FFF2-40B4-BE49-F238E27FC236}">
              <a16:creationId xmlns:a16="http://schemas.microsoft.com/office/drawing/2014/main" id="{C6BCB860-8DEF-4C7C-9E31-48C870CBBB7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856" name="Shape 3">
          <a:extLst>
            <a:ext uri="{FF2B5EF4-FFF2-40B4-BE49-F238E27FC236}">
              <a16:creationId xmlns:a16="http://schemas.microsoft.com/office/drawing/2014/main" id="{323483F0-546A-4D00-B67C-1F140365C79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857" name="Shape 3">
          <a:extLst>
            <a:ext uri="{FF2B5EF4-FFF2-40B4-BE49-F238E27FC236}">
              <a16:creationId xmlns:a16="http://schemas.microsoft.com/office/drawing/2014/main" id="{8EC7A00C-CFEF-4303-A601-4851F15A287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858" name="Shape 3">
          <a:extLst>
            <a:ext uri="{FF2B5EF4-FFF2-40B4-BE49-F238E27FC236}">
              <a16:creationId xmlns:a16="http://schemas.microsoft.com/office/drawing/2014/main" id="{17F92505-FB36-49AA-B59B-8EB8EDDA64C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859" name="Shape 3">
          <a:extLst>
            <a:ext uri="{FF2B5EF4-FFF2-40B4-BE49-F238E27FC236}">
              <a16:creationId xmlns:a16="http://schemas.microsoft.com/office/drawing/2014/main" id="{9EA8FB3E-DEBD-431C-A636-CDAF1A00C3B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860" name="Shape 3">
          <a:extLst>
            <a:ext uri="{FF2B5EF4-FFF2-40B4-BE49-F238E27FC236}">
              <a16:creationId xmlns:a16="http://schemas.microsoft.com/office/drawing/2014/main" id="{69E064A1-AD1C-4AE6-B893-25ADC737EEE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861" name="Shape 3">
          <a:extLst>
            <a:ext uri="{FF2B5EF4-FFF2-40B4-BE49-F238E27FC236}">
              <a16:creationId xmlns:a16="http://schemas.microsoft.com/office/drawing/2014/main" id="{996922FD-B6BD-4BA6-BC4A-6623816E187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862" name="Shape 3">
          <a:extLst>
            <a:ext uri="{FF2B5EF4-FFF2-40B4-BE49-F238E27FC236}">
              <a16:creationId xmlns:a16="http://schemas.microsoft.com/office/drawing/2014/main" id="{AE65754E-413B-4B42-8B46-FBEDCACB0CA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863" name="Shape 3">
          <a:extLst>
            <a:ext uri="{FF2B5EF4-FFF2-40B4-BE49-F238E27FC236}">
              <a16:creationId xmlns:a16="http://schemas.microsoft.com/office/drawing/2014/main" id="{A5EED0D8-A583-4B63-984C-CB058745AFF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864" name="Shape 3">
          <a:extLst>
            <a:ext uri="{FF2B5EF4-FFF2-40B4-BE49-F238E27FC236}">
              <a16:creationId xmlns:a16="http://schemas.microsoft.com/office/drawing/2014/main" id="{9FFDBA5F-9DDC-4E6B-AE96-15CCF121CF6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865" name="Shape 3">
          <a:extLst>
            <a:ext uri="{FF2B5EF4-FFF2-40B4-BE49-F238E27FC236}">
              <a16:creationId xmlns:a16="http://schemas.microsoft.com/office/drawing/2014/main" id="{95923639-C22D-406D-994E-782124A2E51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866" name="Shape 3">
          <a:extLst>
            <a:ext uri="{FF2B5EF4-FFF2-40B4-BE49-F238E27FC236}">
              <a16:creationId xmlns:a16="http://schemas.microsoft.com/office/drawing/2014/main" id="{29BC7DD9-6EA3-4C11-B02E-C104CE228EA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867" name="Shape 3">
          <a:extLst>
            <a:ext uri="{FF2B5EF4-FFF2-40B4-BE49-F238E27FC236}">
              <a16:creationId xmlns:a16="http://schemas.microsoft.com/office/drawing/2014/main" id="{860BCA8D-7177-4E25-972B-B9DFAB0D316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868" name="Shape 3">
          <a:extLst>
            <a:ext uri="{FF2B5EF4-FFF2-40B4-BE49-F238E27FC236}">
              <a16:creationId xmlns:a16="http://schemas.microsoft.com/office/drawing/2014/main" id="{E37CB646-2E7B-406F-A0AD-9E5D9233211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869" name="Shape 3">
          <a:extLst>
            <a:ext uri="{FF2B5EF4-FFF2-40B4-BE49-F238E27FC236}">
              <a16:creationId xmlns:a16="http://schemas.microsoft.com/office/drawing/2014/main" id="{162E0618-68B0-465F-B86D-A52B96DAFC1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22</xdr:col>
      <xdr:colOff>-9525</xdr:colOff>
      <xdr:row>102</xdr:row>
      <xdr:rowOff>0</xdr:rowOff>
    </xdr:from>
    <xdr:ext cx="47625" cy="285750"/>
    <xdr:sp macro="" textlink="">
      <xdr:nvSpPr>
        <xdr:cNvPr id="4870" name="Shape 3">
          <a:extLst>
            <a:ext uri="{FF2B5EF4-FFF2-40B4-BE49-F238E27FC236}">
              <a16:creationId xmlns:a16="http://schemas.microsoft.com/office/drawing/2014/main" id="{4F96CA2B-EB31-4B05-B6F9-089F7C34B6BC}"/>
            </a:ext>
          </a:extLst>
        </xdr:cNvPr>
        <xdr:cNvSpPr txBox="1"/>
      </xdr:nvSpPr>
      <xdr:spPr>
        <a:xfrm>
          <a:off x="1078039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22</xdr:col>
      <xdr:colOff>-9525</xdr:colOff>
      <xdr:row>102</xdr:row>
      <xdr:rowOff>0</xdr:rowOff>
    </xdr:from>
    <xdr:ext cx="47625" cy="285750"/>
    <xdr:sp macro="" textlink="">
      <xdr:nvSpPr>
        <xdr:cNvPr id="4871" name="Shape 3">
          <a:extLst>
            <a:ext uri="{FF2B5EF4-FFF2-40B4-BE49-F238E27FC236}">
              <a16:creationId xmlns:a16="http://schemas.microsoft.com/office/drawing/2014/main" id="{62D557B4-3CE5-4F64-BD21-37115E97B43E}"/>
            </a:ext>
          </a:extLst>
        </xdr:cNvPr>
        <xdr:cNvSpPr txBox="1"/>
      </xdr:nvSpPr>
      <xdr:spPr>
        <a:xfrm>
          <a:off x="1078039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872" name="Shape 3">
          <a:extLst>
            <a:ext uri="{FF2B5EF4-FFF2-40B4-BE49-F238E27FC236}">
              <a16:creationId xmlns:a16="http://schemas.microsoft.com/office/drawing/2014/main" id="{6E530233-C916-4891-B3DD-47D3E1467F8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873" name="Shape 3">
          <a:extLst>
            <a:ext uri="{FF2B5EF4-FFF2-40B4-BE49-F238E27FC236}">
              <a16:creationId xmlns:a16="http://schemas.microsoft.com/office/drawing/2014/main" id="{6B5A548B-F8C9-45B7-9C75-206F51FE011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874" name="Shape 3">
          <a:extLst>
            <a:ext uri="{FF2B5EF4-FFF2-40B4-BE49-F238E27FC236}">
              <a16:creationId xmlns:a16="http://schemas.microsoft.com/office/drawing/2014/main" id="{41AEB97C-83A1-4EF7-B5DE-9513BAE6BB8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875" name="Shape 3">
          <a:extLst>
            <a:ext uri="{FF2B5EF4-FFF2-40B4-BE49-F238E27FC236}">
              <a16:creationId xmlns:a16="http://schemas.microsoft.com/office/drawing/2014/main" id="{4CFB8B87-671F-449B-8D04-F4896E867F6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876" name="Shape 3">
          <a:extLst>
            <a:ext uri="{FF2B5EF4-FFF2-40B4-BE49-F238E27FC236}">
              <a16:creationId xmlns:a16="http://schemas.microsoft.com/office/drawing/2014/main" id="{A809FBF5-BA7C-415F-8C50-E31DDE2B9C2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877" name="Shape 3">
          <a:extLst>
            <a:ext uri="{FF2B5EF4-FFF2-40B4-BE49-F238E27FC236}">
              <a16:creationId xmlns:a16="http://schemas.microsoft.com/office/drawing/2014/main" id="{4D2A9C68-5874-41EF-A36E-46549143B70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878" name="Shape 3">
          <a:extLst>
            <a:ext uri="{FF2B5EF4-FFF2-40B4-BE49-F238E27FC236}">
              <a16:creationId xmlns:a16="http://schemas.microsoft.com/office/drawing/2014/main" id="{C440DD0A-70CC-4CC2-8407-EE91345764E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879" name="Shape 3">
          <a:extLst>
            <a:ext uri="{FF2B5EF4-FFF2-40B4-BE49-F238E27FC236}">
              <a16:creationId xmlns:a16="http://schemas.microsoft.com/office/drawing/2014/main" id="{180735E2-F142-4A70-8724-69FACC4DA0D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880" name="Shape 3">
          <a:extLst>
            <a:ext uri="{FF2B5EF4-FFF2-40B4-BE49-F238E27FC236}">
              <a16:creationId xmlns:a16="http://schemas.microsoft.com/office/drawing/2014/main" id="{96A5215D-F816-41CF-9B2A-1DB22362E8B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881" name="Shape 3">
          <a:extLst>
            <a:ext uri="{FF2B5EF4-FFF2-40B4-BE49-F238E27FC236}">
              <a16:creationId xmlns:a16="http://schemas.microsoft.com/office/drawing/2014/main" id="{5AFFA7C3-DDFA-4886-A178-A20E9984162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882" name="Shape 3">
          <a:extLst>
            <a:ext uri="{FF2B5EF4-FFF2-40B4-BE49-F238E27FC236}">
              <a16:creationId xmlns:a16="http://schemas.microsoft.com/office/drawing/2014/main" id="{B27F1B37-5755-40B9-B841-1CC6393F2B7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883" name="Shape 3">
          <a:extLst>
            <a:ext uri="{FF2B5EF4-FFF2-40B4-BE49-F238E27FC236}">
              <a16:creationId xmlns:a16="http://schemas.microsoft.com/office/drawing/2014/main" id="{03690B54-A46C-4860-8397-0C682653C84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884" name="Shape 3">
          <a:extLst>
            <a:ext uri="{FF2B5EF4-FFF2-40B4-BE49-F238E27FC236}">
              <a16:creationId xmlns:a16="http://schemas.microsoft.com/office/drawing/2014/main" id="{7CC16F37-655F-4CD9-9899-994EB09C61D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885" name="Shape 3">
          <a:extLst>
            <a:ext uri="{FF2B5EF4-FFF2-40B4-BE49-F238E27FC236}">
              <a16:creationId xmlns:a16="http://schemas.microsoft.com/office/drawing/2014/main" id="{9D2CAEC6-04A3-4D5A-9117-27801E2FA62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886" name="Shape 3">
          <a:extLst>
            <a:ext uri="{FF2B5EF4-FFF2-40B4-BE49-F238E27FC236}">
              <a16:creationId xmlns:a16="http://schemas.microsoft.com/office/drawing/2014/main" id="{62B623D8-0494-4C44-AD24-F86AB072DAD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887" name="Shape 3">
          <a:extLst>
            <a:ext uri="{FF2B5EF4-FFF2-40B4-BE49-F238E27FC236}">
              <a16:creationId xmlns:a16="http://schemas.microsoft.com/office/drawing/2014/main" id="{E3461AFA-0937-43B1-B582-21F5668E42A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888" name="Shape 3">
          <a:extLst>
            <a:ext uri="{FF2B5EF4-FFF2-40B4-BE49-F238E27FC236}">
              <a16:creationId xmlns:a16="http://schemas.microsoft.com/office/drawing/2014/main" id="{19BBE161-66A1-404D-9808-A6FE17ECB4E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889" name="Shape 3">
          <a:extLst>
            <a:ext uri="{FF2B5EF4-FFF2-40B4-BE49-F238E27FC236}">
              <a16:creationId xmlns:a16="http://schemas.microsoft.com/office/drawing/2014/main" id="{3F72BB99-369C-477E-A49E-404CF2A566C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890" name="Shape 3">
          <a:extLst>
            <a:ext uri="{FF2B5EF4-FFF2-40B4-BE49-F238E27FC236}">
              <a16:creationId xmlns:a16="http://schemas.microsoft.com/office/drawing/2014/main" id="{8292A96D-AA6B-45BC-924B-C237940FBA0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891" name="Shape 3">
          <a:extLst>
            <a:ext uri="{FF2B5EF4-FFF2-40B4-BE49-F238E27FC236}">
              <a16:creationId xmlns:a16="http://schemas.microsoft.com/office/drawing/2014/main" id="{B8BCD525-88D5-4A1B-A703-AF19BCE5A8D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892" name="Shape 3">
          <a:extLst>
            <a:ext uri="{FF2B5EF4-FFF2-40B4-BE49-F238E27FC236}">
              <a16:creationId xmlns:a16="http://schemas.microsoft.com/office/drawing/2014/main" id="{7B1C176F-2495-4F9F-B727-AFD1ADEC795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893" name="Shape 3">
          <a:extLst>
            <a:ext uri="{FF2B5EF4-FFF2-40B4-BE49-F238E27FC236}">
              <a16:creationId xmlns:a16="http://schemas.microsoft.com/office/drawing/2014/main" id="{A295E58A-C2D0-4B63-B0EB-9486A4EDD64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894" name="Shape 3">
          <a:extLst>
            <a:ext uri="{FF2B5EF4-FFF2-40B4-BE49-F238E27FC236}">
              <a16:creationId xmlns:a16="http://schemas.microsoft.com/office/drawing/2014/main" id="{E42CF772-082E-4613-BC1E-F812761299B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895" name="Shape 3">
          <a:extLst>
            <a:ext uri="{FF2B5EF4-FFF2-40B4-BE49-F238E27FC236}">
              <a16:creationId xmlns:a16="http://schemas.microsoft.com/office/drawing/2014/main" id="{36315863-F879-4507-BA02-13789654D0D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896" name="Shape 3">
          <a:extLst>
            <a:ext uri="{FF2B5EF4-FFF2-40B4-BE49-F238E27FC236}">
              <a16:creationId xmlns:a16="http://schemas.microsoft.com/office/drawing/2014/main" id="{2A125245-1F9B-4A99-A3AA-5D842370BBF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897" name="Shape 3">
          <a:extLst>
            <a:ext uri="{FF2B5EF4-FFF2-40B4-BE49-F238E27FC236}">
              <a16:creationId xmlns:a16="http://schemas.microsoft.com/office/drawing/2014/main" id="{871B0BC0-1ACE-4F55-ADB2-A9ECB1FE940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898" name="Shape 3">
          <a:extLst>
            <a:ext uri="{FF2B5EF4-FFF2-40B4-BE49-F238E27FC236}">
              <a16:creationId xmlns:a16="http://schemas.microsoft.com/office/drawing/2014/main" id="{031A0FB0-3FC3-4817-98E1-1FD1A4C98CB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899" name="Shape 3">
          <a:extLst>
            <a:ext uri="{FF2B5EF4-FFF2-40B4-BE49-F238E27FC236}">
              <a16:creationId xmlns:a16="http://schemas.microsoft.com/office/drawing/2014/main" id="{A2F4E1A3-4841-4156-90C5-4C5193BFEF1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900" name="Shape 3">
          <a:extLst>
            <a:ext uri="{FF2B5EF4-FFF2-40B4-BE49-F238E27FC236}">
              <a16:creationId xmlns:a16="http://schemas.microsoft.com/office/drawing/2014/main" id="{8A867AF3-0F3A-44E3-AD8F-E60544B88A9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901" name="Shape 3">
          <a:extLst>
            <a:ext uri="{FF2B5EF4-FFF2-40B4-BE49-F238E27FC236}">
              <a16:creationId xmlns:a16="http://schemas.microsoft.com/office/drawing/2014/main" id="{6CFF5F67-66F0-42E6-BEC1-AB8CED2C808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902" name="Shape 3">
          <a:extLst>
            <a:ext uri="{FF2B5EF4-FFF2-40B4-BE49-F238E27FC236}">
              <a16:creationId xmlns:a16="http://schemas.microsoft.com/office/drawing/2014/main" id="{1120D35C-D789-44D2-A088-885A5298B24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903" name="Shape 3">
          <a:extLst>
            <a:ext uri="{FF2B5EF4-FFF2-40B4-BE49-F238E27FC236}">
              <a16:creationId xmlns:a16="http://schemas.microsoft.com/office/drawing/2014/main" id="{941B631C-4156-4D96-8105-9943D693315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904" name="Shape 3">
          <a:extLst>
            <a:ext uri="{FF2B5EF4-FFF2-40B4-BE49-F238E27FC236}">
              <a16:creationId xmlns:a16="http://schemas.microsoft.com/office/drawing/2014/main" id="{E9864FCA-6ED0-4666-9F51-8B8D80B2334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905" name="Shape 3">
          <a:extLst>
            <a:ext uri="{FF2B5EF4-FFF2-40B4-BE49-F238E27FC236}">
              <a16:creationId xmlns:a16="http://schemas.microsoft.com/office/drawing/2014/main" id="{0994C1AE-1488-4D59-B280-C8157D60A0B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906" name="Shape 3">
          <a:extLst>
            <a:ext uri="{FF2B5EF4-FFF2-40B4-BE49-F238E27FC236}">
              <a16:creationId xmlns:a16="http://schemas.microsoft.com/office/drawing/2014/main" id="{DDF960D9-4B1D-4C49-A4D4-BCF8EAC4B2F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907" name="Shape 3">
          <a:extLst>
            <a:ext uri="{FF2B5EF4-FFF2-40B4-BE49-F238E27FC236}">
              <a16:creationId xmlns:a16="http://schemas.microsoft.com/office/drawing/2014/main" id="{B96448A6-9FAE-41BD-B6AE-D096CBCA6C4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908" name="Shape 3">
          <a:extLst>
            <a:ext uri="{FF2B5EF4-FFF2-40B4-BE49-F238E27FC236}">
              <a16:creationId xmlns:a16="http://schemas.microsoft.com/office/drawing/2014/main" id="{769A5263-EB7C-4473-B238-9DB64AE177D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909" name="Shape 3">
          <a:extLst>
            <a:ext uri="{FF2B5EF4-FFF2-40B4-BE49-F238E27FC236}">
              <a16:creationId xmlns:a16="http://schemas.microsoft.com/office/drawing/2014/main" id="{FAE752D2-7950-4FB2-A4A4-7A653BDF079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910" name="Shape 3">
          <a:extLst>
            <a:ext uri="{FF2B5EF4-FFF2-40B4-BE49-F238E27FC236}">
              <a16:creationId xmlns:a16="http://schemas.microsoft.com/office/drawing/2014/main" id="{31BC3C1E-958D-4329-88E0-61A63BB9486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911" name="Shape 3">
          <a:extLst>
            <a:ext uri="{FF2B5EF4-FFF2-40B4-BE49-F238E27FC236}">
              <a16:creationId xmlns:a16="http://schemas.microsoft.com/office/drawing/2014/main" id="{692B6532-1E8C-4BB8-96B9-00C0C5A2347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912" name="Shape 3">
          <a:extLst>
            <a:ext uri="{FF2B5EF4-FFF2-40B4-BE49-F238E27FC236}">
              <a16:creationId xmlns:a16="http://schemas.microsoft.com/office/drawing/2014/main" id="{92E88608-58E2-4497-B56C-B94EDD732EE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913" name="Shape 3">
          <a:extLst>
            <a:ext uri="{FF2B5EF4-FFF2-40B4-BE49-F238E27FC236}">
              <a16:creationId xmlns:a16="http://schemas.microsoft.com/office/drawing/2014/main" id="{498C65D2-C388-42B9-B561-FD91C4B5982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914" name="Shape 3">
          <a:extLst>
            <a:ext uri="{FF2B5EF4-FFF2-40B4-BE49-F238E27FC236}">
              <a16:creationId xmlns:a16="http://schemas.microsoft.com/office/drawing/2014/main" id="{E0E9EE63-065E-4C52-AF4F-C1A20EE8E5C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915" name="Shape 3">
          <a:extLst>
            <a:ext uri="{FF2B5EF4-FFF2-40B4-BE49-F238E27FC236}">
              <a16:creationId xmlns:a16="http://schemas.microsoft.com/office/drawing/2014/main" id="{E2BF2193-88B4-41AA-AF99-2A1E4425880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916" name="Shape 3">
          <a:extLst>
            <a:ext uri="{FF2B5EF4-FFF2-40B4-BE49-F238E27FC236}">
              <a16:creationId xmlns:a16="http://schemas.microsoft.com/office/drawing/2014/main" id="{66CC58DA-2AF1-4EE4-8E61-4901A2DC5F9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917" name="Shape 3">
          <a:extLst>
            <a:ext uri="{FF2B5EF4-FFF2-40B4-BE49-F238E27FC236}">
              <a16:creationId xmlns:a16="http://schemas.microsoft.com/office/drawing/2014/main" id="{97B4B78E-9AB6-4388-8361-2323E41770A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918" name="Shape 3">
          <a:extLst>
            <a:ext uri="{FF2B5EF4-FFF2-40B4-BE49-F238E27FC236}">
              <a16:creationId xmlns:a16="http://schemas.microsoft.com/office/drawing/2014/main" id="{8CBF0799-4DA9-4266-B08D-14C71E96C71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919" name="Shape 3">
          <a:extLst>
            <a:ext uri="{FF2B5EF4-FFF2-40B4-BE49-F238E27FC236}">
              <a16:creationId xmlns:a16="http://schemas.microsoft.com/office/drawing/2014/main" id="{5880B1E9-A3D3-49D8-BDEF-7E6E3FF757C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920" name="Shape 3">
          <a:extLst>
            <a:ext uri="{FF2B5EF4-FFF2-40B4-BE49-F238E27FC236}">
              <a16:creationId xmlns:a16="http://schemas.microsoft.com/office/drawing/2014/main" id="{A0191053-5740-48E8-86D8-819FB7C0B0B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921" name="Shape 3">
          <a:extLst>
            <a:ext uri="{FF2B5EF4-FFF2-40B4-BE49-F238E27FC236}">
              <a16:creationId xmlns:a16="http://schemas.microsoft.com/office/drawing/2014/main" id="{9EA6758D-4A90-447C-9AB1-2E6E829442A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922" name="Shape 3">
          <a:extLst>
            <a:ext uri="{FF2B5EF4-FFF2-40B4-BE49-F238E27FC236}">
              <a16:creationId xmlns:a16="http://schemas.microsoft.com/office/drawing/2014/main" id="{83076E72-49A0-4885-B988-71EAE63DAEE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923" name="Shape 3">
          <a:extLst>
            <a:ext uri="{FF2B5EF4-FFF2-40B4-BE49-F238E27FC236}">
              <a16:creationId xmlns:a16="http://schemas.microsoft.com/office/drawing/2014/main" id="{ABC18FC0-D066-404E-8E5E-2B569CB4052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924" name="Shape 3">
          <a:extLst>
            <a:ext uri="{FF2B5EF4-FFF2-40B4-BE49-F238E27FC236}">
              <a16:creationId xmlns:a16="http://schemas.microsoft.com/office/drawing/2014/main" id="{EEEBB54F-30C2-4CED-A9DE-7D529F51CFF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925" name="Shape 3">
          <a:extLst>
            <a:ext uri="{FF2B5EF4-FFF2-40B4-BE49-F238E27FC236}">
              <a16:creationId xmlns:a16="http://schemas.microsoft.com/office/drawing/2014/main" id="{7165C961-CB3C-4C16-BC5D-6DC94CD20DB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926" name="Shape 3">
          <a:extLst>
            <a:ext uri="{FF2B5EF4-FFF2-40B4-BE49-F238E27FC236}">
              <a16:creationId xmlns:a16="http://schemas.microsoft.com/office/drawing/2014/main" id="{0CCEF09A-1942-4F93-8059-20F751D75D4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927" name="Shape 3">
          <a:extLst>
            <a:ext uri="{FF2B5EF4-FFF2-40B4-BE49-F238E27FC236}">
              <a16:creationId xmlns:a16="http://schemas.microsoft.com/office/drawing/2014/main" id="{C9AD8468-E699-42B0-AE5C-F6F0E1A90CC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928" name="Shape 3">
          <a:extLst>
            <a:ext uri="{FF2B5EF4-FFF2-40B4-BE49-F238E27FC236}">
              <a16:creationId xmlns:a16="http://schemas.microsoft.com/office/drawing/2014/main" id="{429FE1C3-9326-4248-868C-8407B27CA57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929" name="Shape 3">
          <a:extLst>
            <a:ext uri="{FF2B5EF4-FFF2-40B4-BE49-F238E27FC236}">
              <a16:creationId xmlns:a16="http://schemas.microsoft.com/office/drawing/2014/main" id="{C5878B4C-3F34-4BCE-8AC7-ED207FA7C6A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930" name="Shape 3">
          <a:extLst>
            <a:ext uri="{FF2B5EF4-FFF2-40B4-BE49-F238E27FC236}">
              <a16:creationId xmlns:a16="http://schemas.microsoft.com/office/drawing/2014/main" id="{B59237D6-DD24-47C5-AA99-361072BF53E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931" name="Shape 3">
          <a:extLst>
            <a:ext uri="{FF2B5EF4-FFF2-40B4-BE49-F238E27FC236}">
              <a16:creationId xmlns:a16="http://schemas.microsoft.com/office/drawing/2014/main" id="{2C83EF3B-AD58-40C4-80C0-639EF05528E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932" name="Shape 3">
          <a:extLst>
            <a:ext uri="{FF2B5EF4-FFF2-40B4-BE49-F238E27FC236}">
              <a16:creationId xmlns:a16="http://schemas.microsoft.com/office/drawing/2014/main" id="{BB12EDE6-F67E-457F-8C41-F88DD5983D6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933" name="Shape 3">
          <a:extLst>
            <a:ext uri="{FF2B5EF4-FFF2-40B4-BE49-F238E27FC236}">
              <a16:creationId xmlns:a16="http://schemas.microsoft.com/office/drawing/2014/main" id="{7AAEEDC0-A543-48F1-9114-99704F76046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934" name="Shape 3">
          <a:extLst>
            <a:ext uri="{FF2B5EF4-FFF2-40B4-BE49-F238E27FC236}">
              <a16:creationId xmlns:a16="http://schemas.microsoft.com/office/drawing/2014/main" id="{1C634AC7-A964-4BED-B146-E4FE26810E0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935" name="Shape 3">
          <a:extLst>
            <a:ext uri="{FF2B5EF4-FFF2-40B4-BE49-F238E27FC236}">
              <a16:creationId xmlns:a16="http://schemas.microsoft.com/office/drawing/2014/main" id="{37179B2C-8AED-43FE-A0DA-3B391CA1B0D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936" name="Shape 3">
          <a:extLst>
            <a:ext uri="{FF2B5EF4-FFF2-40B4-BE49-F238E27FC236}">
              <a16:creationId xmlns:a16="http://schemas.microsoft.com/office/drawing/2014/main" id="{EA45D0A7-0712-43F4-90E4-84E6DB02F02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937" name="Shape 3">
          <a:extLst>
            <a:ext uri="{FF2B5EF4-FFF2-40B4-BE49-F238E27FC236}">
              <a16:creationId xmlns:a16="http://schemas.microsoft.com/office/drawing/2014/main" id="{A16B3FBF-52CF-4663-A4CF-583BCCB0546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938" name="Shape 3">
          <a:extLst>
            <a:ext uri="{FF2B5EF4-FFF2-40B4-BE49-F238E27FC236}">
              <a16:creationId xmlns:a16="http://schemas.microsoft.com/office/drawing/2014/main" id="{78D54F29-3828-45BD-98AE-7A9E1351A0D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939" name="Shape 3">
          <a:extLst>
            <a:ext uri="{FF2B5EF4-FFF2-40B4-BE49-F238E27FC236}">
              <a16:creationId xmlns:a16="http://schemas.microsoft.com/office/drawing/2014/main" id="{6200061A-2BE2-4536-8D8C-2E29F731F7E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940" name="Shape 3">
          <a:extLst>
            <a:ext uri="{FF2B5EF4-FFF2-40B4-BE49-F238E27FC236}">
              <a16:creationId xmlns:a16="http://schemas.microsoft.com/office/drawing/2014/main" id="{E5E12839-8BBE-4991-9B9D-E2B3769022D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941" name="Shape 3">
          <a:extLst>
            <a:ext uri="{FF2B5EF4-FFF2-40B4-BE49-F238E27FC236}">
              <a16:creationId xmlns:a16="http://schemas.microsoft.com/office/drawing/2014/main" id="{2213F75D-C2F4-46E1-B5AB-5FF428B1F71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942" name="Shape 3">
          <a:extLst>
            <a:ext uri="{FF2B5EF4-FFF2-40B4-BE49-F238E27FC236}">
              <a16:creationId xmlns:a16="http://schemas.microsoft.com/office/drawing/2014/main" id="{E1A65EAD-5021-43C6-A705-8B75F32D52A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943" name="Shape 3">
          <a:extLst>
            <a:ext uri="{FF2B5EF4-FFF2-40B4-BE49-F238E27FC236}">
              <a16:creationId xmlns:a16="http://schemas.microsoft.com/office/drawing/2014/main" id="{63A62A73-06CC-4A72-978B-B81824163E1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944" name="Shape 3">
          <a:extLst>
            <a:ext uri="{FF2B5EF4-FFF2-40B4-BE49-F238E27FC236}">
              <a16:creationId xmlns:a16="http://schemas.microsoft.com/office/drawing/2014/main" id="{3F0F705F-72BF-409D-AB4D-DBAEB4D79ED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945" name="Shape 3">
          <a:extLst>
            <a:ext uri="{FF2B5EF4-FFF2-40B4-BE49-F238E27FC236}">
              <a16:creationId xmlns:a16="http://schemas.microsoft.com/office/drawing/2014/main" id="{C95F558D-F9A4-4F4E-8E98-AF6F93A73BA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946" name="Shape 3">
          <a:extLst>
            <a:ext uri="{FF2B5EF4-FFF2-40B4-BE49-F238E27FC236}">
              <a16:creationId xmlns:a16="http://schemas.microsoft.com/office/drawing/2014/main" id="{D049C97E-FE18-4D81-A3C6-9923555AAF2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947" name="Shape 3">
          <a:extLst>
            <a:ext uri="{FF2B5EF4-FFF2-40B4-BE49-F238E27FC236}">
              <a16:creationId xmlns:a16="http://schemas.microsoft.com/office/drawing/2014/main" id="{F007DC3D-35A3-4B0E-A9D6-6E2D79F348A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948" name="Shape 3">
          <a:extLst>
            <a:ext uri="{FF2B5EF4-FFF2-40B4-BE49-F238E27FC236}">
              <a16:creationId xmlns:a16="http://schemas.microsoft.com/office/drawing/2014/main" id="{EBF18D55-E26E-47A6-B6E8-9B86805386C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949" name="Shape 3">
          <a:extLst>
            <a:ext uri="{FF2B5EF4-FFF2-40B4-BE49-F238E27FC236}">
              <a16:creationId xmlns:a16="http://schemas.microsoft.com/office/drawing/2014/main" id="{978EB642-3E76-4D78-A32E-C001E487EBF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950" name="Shape 3">
          <a:extLst>
            <a:ext uri="{FF2B5EF4-FFF2-40B4-BE49-F238E27FC236}">
              <a16:creationId xmlns:a16="http://schemas.microsoft.com/office/drawing/2014/main" id="{8AEB0438-4E6F-4E3F-995B-7EF68235BF0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951" name="Shape 3">
          <a:extLst>
            <a:ext uri="{FF2B5EF4-FFF2-40B4-BE49-F238E27FC236}">
              <a16:creationId xmlns:a16="http://schemas.microsoft.com/office/drawing/2014/main" id="{4B23EA71-52BD-41C0-AFF0-720F7C55E3C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952" name="Shape 3">
          <a:extLst>
            <a:ext uri="{FF2B5EF4-FFF2-40B4-BE49-F238E27FC236}">
              <a16:creationId xmlns:a16="http://schemas.microsoft.com/office/drawing/2014/main" id="{FAFE19A4-3155-4211-AD77-D3827169F06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953" name="Shape 3">
          <a:extLst>
            <a:ext uri="{FF2B5EF4-FFF2-40B4-BE49-F238E27FC236}">
              <a16:creationId xmlns:a16="http://schemas.microsoft.com/office/drawing/2014/main" id="{F530711E-9924-4217-B7F4-AEDC32BD046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954" name="Shape 3">
          <a:extLst>
            <a:ext uri="{FF2B5EF4-FFF2-40B4-BE49-F238E27FC236}">
              <a16:creationId xmlns:a16="http://schemas.microsoft.com/office/drawing/2014/main" id="{F9BF0890-5F8E-49C9-B686-0AAE5CD270E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955" name="Shape 3">
          <a:extLst>
            <a:ext uri="{FF2B5EF4-FFF2-40B4-BE49-F238E27FC236}">
              <a16:creationId xmlns:a16="http://schemas.microsoft.com/office/drawing/2014/main" id="{872824DE-97FD-4BB6-BCAF-FFF596C3FF2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956" name="Shape 3">
          <a:extLst>
            <a:ext uri="{FF2B5EF4-FFF2-40B4-BE49-F238E27FC236}">
              <a16:creationId xmlns:a16="http://schemas.microsoft.com/office/drawing/2014/main" id="{EED44045-8778-49C9-B01E-06AF50D41C1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957" name="Shape 3">
          <a:extLst>
            <a:ext uri="{FF2B5EF4-FFF2-40B4-BE49-F238E27FC236}">
              <a16:creationId xmlns:a16="http://schemas.microsoft.com/office/drawing/2014/main" id="{16DF2748-98CD-485B-ADE7-A61985FB804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22</xdr:col>
      <xdr:colOff>-9525</xdr:colOff>
      <xdr:row>102</xdr:row>
      <xdr:rowOff>0</xdr:rowOff>
    </xdr:from>
    <xdr:ext cx="47625" cy="285750"/>
    <xdr:sp macro="" textlink="">
      <xdr:nvSpPr>
        <xdr:cNvPr id="4958" name="Shape 3">
          <a:extLst>
            <a:ext uri="{FF2B5EF4-FFF2-40B4-BE49-F238E27FC236}">
              <a16:creationId xmlns:a16="http://schemas.microsoft.com/office/drawing/2014/main" id="{3E8AA512-D37A-418B-9203-A6414A2E8001}"/>
            </a:ext>
          </a:extLst>
        </xdr:cNvPr>
        <xdr:cNvSpPr txBox="1"/>
      </xdr:nvSpPr>
      <xdr:spPr>
        <a:xfrm>
          <a:off x="1078039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22</xdr:col>
      <xdr:colOff>-9525</xdr:colOff>
      <xdr:row>102</xdr:row>
      <xdr:rowOff>0</xdr:rowOff>
    </xdr:from>
    <xdr:ext cx="47625" cy="285750"/>
    <xdr:sp macro="" textlink="">
      <xdr:nvSpPr>
        <xdr:cNvPr id="4959" name="Shape 3">
          <a:extLst>
            <a:ext uri="{FF2B5EF4-FFF2-40B4-BE49-F238E27FC236}">
              <a16:creationId xmlns:a16="http://schemas.microsoft.com/office/drawing/2014/main" id="{D4D2FA1E-B5D3-4981-97E9-5C0F47C25287}"/>
            </a:ext>
          </a:extLst>
        </xdr:cNvPr>
        <xdr:cNvSpPr txBox="1"/>
      </xdr:nvSpPr>
      <xdr:spPr>
        <a:xfrm>
          <a:off x="1078039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960" name="Shape 3">
          <a:extLst>
            <a:ext uri="{FF2B5EF4-FFF2-40B4-BE49-F238E27FC236}">
              <a16:creationId xmlns:a16="http://schemas.microsoft.com/office/drawing/2014/main" id="{6D63F6BC-CA95-4B81-B838-DD1B960E3A2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961" name="Shape 3">
          <a:extLst>
            <a:ext uri="{FF2B5EF4-FFF2-40B4-BE49-F238E27FC236}">
              <a16:creationId xmlns:a16="http://schemas.microsoft.com/office/drawing/2014/main" id="{57B390C2-85EF-4353-87B3-E3E29598437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962" name="Shape 3">
          <a:extLst>
            <a:ext uri="{FF2B5EF4-FFF2-40B4-BE49-F238E27FC236}">
              <a16:creationId xmlns:a16="http://schemas.microsoft.com/office/drawing/2014/main" id="{7CDFB3DF-2ABF-4FBA-8581-5478D749048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963" name="Shape 3">
          <a:extLst>
            <a:ext uri="{FF2B5EF4-FFF2-40B4-BE49-F238E27FC236}">
              <a16:creationId xmlns:a16="http://schemas.microsoft.com/office/drawing/2014/main" id="{78C7299B-B80A-4721-98BD-B5AD8EA8756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964" name="Shape 3">
          <a:extLst>
            <a:ext uri="{FF2B5EF4-FFF2-40B4-BE49-F238E27FC236}">
              <a16:creationId xmlns:a16="http://schemas.microsoft.com/office/drawing/2014/main" id="{7479447A-C52D-4495-8F37-7F7C8392BDD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965" name="Shape 3">
          <a:extLst>
            <a:ext uri="{FF2B5EF4-FFF2-40B4-BE49-F238E27FC236}">
              <a16:creationId xmlns:a16="http://schemas.microsoft.com/office/drawing/2014/main" id="{C1A3A66E-5CB2-46B7-AC9F-F67608C20DD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966" name="Shape 3">
          <a:extLst>
            <a:ext uri="{FF2B5EF4-FFF2-40B4-BE49-F238E27FC236}">
              <a16:creationId xmlns:a16="http://schemas.microsoft.com/office/drawing/2014/main" id="{AF20F884-42CA-4206-98D8-6E401005178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967" name="Shape 3">
          <a:extLst>
            <a:ext uri="{FF2B5EF4-FFF2-40B4-BE49-F238E27FC236}">
              <a16:creationId xmlns:a16="http://schemas.microsoft.com/office/drawing/2014/main" id="{A9BD7743-BF00-4FAE-B553-EBE3AC53176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968" name="Shape 3">
          <a:extLst>
            <a:ext uri="{FF2B5EF4-FFF2-40B4-BE49-F238E27FC236}">
              <a16:creationId xmlns:a16="http://schemas.microsoft.com/office/drawing/2014/main" id="{0ACCBB5D-8783-4A7B-8959-7A9B1B9AF3D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969" name="Shape 3">
          <a:extLst>
            <a:ext uri="{FF2B5EF4-FFF2-40B4-BE49-F238E27FC236}">
              <a16:creationId xmlns:a16="http://schemas.microsoft.com/office/drawing/2014/main" id="{135C08D9-135D-4744-813C-F52EF9911FC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970" name="Shape 3">
          <a:extLst>
            <a:ext uri="{FF2B5EF4-FFF2-40B4-BE49-F238E27FC236}">
              <a16:creationId xmlns:a16="http://schemas.microsoft.com/office/drawing/2014/main" id="{3B99488A-C799-4123-8417-E458B103304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971" name="Shape 3">
          <a:extLst>
            <a:ext uri="{FF2B5EF4-FFF2-40B4-BE49-F238E27FC236}">
              <a16:creationId xmlns:a16="http://schemas.microsoft.com/office/drawing/2014/main" id="{82AB6CF5-942F-4E90-B9D4-46A77E01064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972" name="Shape 3">
          <a:extLst>
            <a:ext uri="{FF2B5EF4-FFF2-40B4-BE49-F238E27FC236}">
              <a16:creationId xmlns:a16="http://schemas.microsoft.com/office/drawing/2014/main" id="{90B9305C-D3F2-48C8-8FBB-ED96C3FCAF7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973" name="Shape 3">
          <a:extLst>
            <a:ext uri="{FF2B5EF4-FFF2-40B4-BE49-F238E27FC236}">
              <a16:creationId xmlns:a16="http://schemas.microsoft.com/office/drawing/2014/main" id="{77DC800B-60E7-4706-8942-372FDA38039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974" name="Shape 3">
          <a:extLst>
            <a:ext uri="{FF2B5EF4-FFF2-40B4-BE49-F238E27FC236}">
              <a16:creationId xmlns:a16="http://schemas.microsoft.com/office/drawing/2014/main" id="{A92AD6F9-D4F1-41E1-AEFD-3A108D11740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975" name="Shape 3">
          <a:extLst>
            <a:ext uri="{FF2B5EF4-FFF2-40B4-BE49-F238E27FC236}">
              <a16:creationId xmlns:a16="http://schemas.microsoft.com/office/drawing/2014/main" id="{8A29E24D-D112-443E-A0F6-95F4C40D18C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976" name="Shape 3">
          <a:extLst>
            <a:ext uri="{FF2B5EF4-FFF2-40B4-BE49-F238E27FC236}">
              <a16:creationId xmlns:a16="http://schemas.microsoft.com/office/drawing/2014/main" id="{25E512EC-44B8-4229-8C9D-D59708D9081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977" name="Shape 3">
          <a:extLst>
            <a:ext uri="{FF2B5EF4-FFF2-40B4-BE49-F238E27FC236}">
              <a16:creationId xmlns:a16="http://schemas.microsoft.com/office/drawing/2014/main" id="{A7192B56-C082-4277-8B3D-EFC4F9D1C90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978" name="Shape 3">
          <a:extLst>
            <a:ext uri="{FF2B5EF4-FFF2-40B4-BE49-F238E27FC236}">
              <a16:creationId xmlns:a16="http://schemas.microsoft.com/office/drawing/2014/main" id="{548CA877-748C-4133-977C-CB8E220E7F3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979" name="Shape 3">
          <a:extLst>
            <a:ext uri="{FF2B5EF4-FFF2-40B4-BE49-F238E27FC236}">
              <a16:creationId xmlns:a16="http://schemas.microsoft.com/office/drawing/2014/main" id="{86AAC98E-8618-4513-B5AD-72DB8BA606E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980" name="Shape 3">
          <a:extLst>
            <a:ext uri="{FF2B5EF4-FFF2-40B4-BE49-F238E27FC236}">
              <a16:creationId xmlns:a16="http://schemas.microsoft.com/office/drawing/2014/main" id="{A689126A-8032-4171-B585-724D319B3C9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981" name="Shape 3">
          <a:extLst>
            <a:ext uri="{FF2B5EF4-FFF2-40B4-BE49-F238E27FC236}">
              <a16:creationId xmlns:a16="http://schemas.microsoft.com/office/drawing/2014/main" id="{D539F15E-7E44-4426-AAED-D03438B217D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982" name="Shape 3">
          <a:extLst>
            <a:ext uri="{FF2B5EF4-FFF2-40B4-BE49-F238E27FC236}">
              <a16:creationId xmlns:a16="http://schemas.microsoft.com/office/drawing/2014/main" id="{D87CD579-7205-43FD-A220-0380BEA98B3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983" name="Shape 3">
          <a:extLst>
            <a:ext uri="{FF2B5EF4-FFF2-40B4-BE49-F238E27FC236}">
              <a16:creationId xmlns:a16="http://schemas.microsoft.com/office/drawing/2014/main" id="{883ABBFB-6214-4156-A786-C68297F8D11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984" name="Shape 3">
          <a:extLst>
            <a:ext uri="{FF2B5EF4-FFF2-40B4-BE49-F238E27FC236}">
              <a16:creationId xmlns:a16="http://schemas.microsoft.com/office/drawing/2014/main" id="{7CBDDA7B-0631-40B5-83D1-D7E852BEBCD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985" name="Shape 3">
          <a:extLst>
            <a:ext uri="{FF2B5EF4-FFF2-40B4-BE49-F238E27FC236}">
              <a16:creationId xmlns:a16="http://schemas.microsoft.com/office/drawing/2014/main" id="{0CBB9A81-7971-4DBD-A8C3-364EB1F0115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986" name="Shape 3">
          <a:extLst>
            <a:ext uri="{FF2B5EF4-FFF2-40B4-BE49-F238E27FC236}">
              <a16:creationId xmlns:a16="http://schemas.microsoft.com/office/drawing/2014/main" id="{8AFBB08B-B396-4883-85D4-A23A76DA6FD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987" name="Shape 3">
          <a:extLst>
            <a:ext uri="{FF2B5EF4-FFF2-40B4-BE49-F238E27FC236}">
              <a16:creationId xmlns:a16="http://schemas.microsoft.com/office/drawing/2014/main" id="{0023FB65-8430-4B97-951D-161F62520C1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988" name="Shape 3">
          <a:extLst>
            <a:ext uri="{FF2B5EF4-FFF2-40B4-BE49-F238E27FC236}">
              <a16:creationId xmlns:a16="http://schemas.microsoft.com/office/drawing/2014/main" id="{F14F3EFD-49C8-4CCD-B1CD-E86EAB74AAD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989" name="Shape 3">
          <a:extLst>
            <a:ext uri="{FF2B5EF4-FFF2-40B4-BE49-F238E27FC236}">
              <a16:creationId xmlns:a16="http://schemas.microsoft.com/office/drawing/2014/main" id="{016EE7AA-0792-4E6E-B545-C2A94533973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990" name="Shape 3">
          <a:extLst>
            <a:ext uri="{FF2B5EF4-FFF2-40B4-BE49-F238E27FC236}">
              <a16:creationId xmlns:a16="http://schemas.microsoft.com/office/drawing/2014/main" id="{1E66F73B-0398-443C-8FFA-F9E71CA7B3A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991" name="Shape 3">
          <a:extLst>
            <a:ext uri="{FF2B5EF4-FFF2-40B4-BE49-F238E27FC236}">
              <a16:creationId xmlns:a16="http://schemas.microsoft.com/office/drawing/2014/main" id="{8D7F4EFF-63C9-439F-9707-F693B37BB8F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992" name="Shape 3">
          <a:extLst>
            <a:ext uri="{FF2B5EF4-FFF2-40B4-BE49-F238E27FC236}">
              <a16:creationId xmlns:a16="http://schemas.microsoft.com/office/drawing/2014/main" id="{E6FCD5F1-4696-4328-A463-A3F53D9133E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993" name="Shape 3">
          <a:extLst>
            <a:ext uri="{FF2B5EF4-FFF2-40B4-BE49-F238E27FC236}">
              <a16:creationId xmlns:a16="http://schemas.microsoft.com/office/drawing/2014/main" id="{B5E1E1AA-2B44-4E4E-AB3A-6F9237C0A91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994" name="Shape 3">
          <a:extLst>
            <a:ext uri="{FF2B5EF4-FFF2-40B4-BE49-F238E27FC236}">
              <a16:creationId xmlns:a16="http://schemas.microsoft.com/office/drawing/2014/main" id="{C0DFB9E4-8308-48DC-9CB7-2A6DADCAF6C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995" name="Shape 3">
          <a:extLst>
            <a:ext uri="{FF2B5EF4-FFF2-40B4-BE49-F238E27FC236}">
              <a16:creationId xmlns:a16="http://schemas.microsoft.com/office/drawing/2014/main" id="{820B0833-BB35-4C61-9D2F-BC12A35F8AB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996" name="Shape 3">
          <a:extLst>
            <a:ext uri="{FF2B5EF4-FFF2-40B4-BE49-F238E27FC236}">
              <a16:creationId xmlns:a16="http://schemas.microsoft.com/office/drawing/2014/main" id="{39716A2D-095C-453D-A7AD-13405B3CD1E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997" name="Shape 3">
          <a:extLst>
            <a:ext uri="{FF2B5EF4-FFF2-40B4-BE49-F238E27FC236}">
              <a16:creationId xmlns:a16="http://schemas.microsoft.com/office/drawing/2014/main" id="{172ACBD7-C535-4B17-826E-62A44AB0E59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998" name="Shape 3">
          <a:extLst>
            <a:ext uri="{FF2B5EF4-FFF2-40B4-BE49-F238E27FC236}">
              <a16:creationId xmlns:a16="http://schemas.microsoft.com/office/drawing/2014/main" id="{8BEA42F9-695B-49B3-9362-3EFFB468A37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4999" name="Shape 3">
          <a:extLst>
            <a:ext uri="{FF2B5EF4-FFF2-40B4-BE49-F238E27FC236}">
              <a16:creationId xmlns:a16="http://schemas.microsoft.com/office/drawing/2014/main" id="{8C3FC510-741D-4958-8C52-C8EE8216215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5000" name="Shape 3">
          <a:extLst>
            <a:ext uri="{FF2B5EF4-FFF2-40B4-BE49-F238E27FC236}">
              <a16:creationId xmlns:a16="http://schemas.microsoft.com/office/drawing/2014/main" id="{9B0CC174-E5C1-4494-A3F4-34A77C4F668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5001" name="Shape 3">
          <a:extLst>
            <a:ext uri="{FF2B5EF4-FFF2-40B4-BE49-F238E27FC236}">
              <a16:creationId xmlns:a16="http://schemas.microsoft.com/office/drawing/2014/main" id="{36FC6CF7-90B7-43FB-8B8A-B6959C44DE0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5002" name="Shape 3">
          <a:extLst>
            <a:ext uri="{FF2B5EF4-FFF2-40B4-BE49-F238E27FC236}">
              <a16:creationId xmlns:a16="http://schemas.microsoft.com/office/drawing/2014/main" id="{3EA8F2C0-1A6B-4CB0-9D0A-A20C5121D4B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5003" name="Shape 3">
          <a:extLst>
            <a:ext uri="{FF2B5EF4-FFF2-40B4-BE49-F238E27FC236}">
              <a16:creationId xmlns:a16="http://schemas.microsoft.com/office/drawing/2014/main" id="{D4617389-B334-4EEC-9456-5041B29FCB7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5004" name="Shape 3">
          <a:extLst>
            <a:ext uri="{FF2B5EF4-FFF2-40B4-BE49-F238E27FC236}">
              <a16:creationId xmlns:a16="http://schemas.microsoft.com/office/drawing/2014/main" id="{3D418C73-344D-43C0-9C26-6395482C9CA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5005" name="Shape 3">
          <a:extLst>
            <a:ext uri="{FF2B5EF4-FFF2-40B4-BE49-F238E27FC236}">
              <a16:creationId xmlns:a16="http://schemas.microsoft.com/office/drawing/2014/main" id="{FCCDE1CE-AF0F-4CD9-AC78-77D8CFE5B4E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5006" name="Shape 3">
          <a:extLst>
            <a:ext uri="{FF2B5EF4-FFF2-40B4-BE49-F238E27FC236}">
              <a16:creationId xmlns:a16="http://schemas.microsoft.com/office/drawing/2014/main" id="{0079C0E7-A73E-480B-9058-63F23C85E16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5007" name="Shape 3">
          <a:extLst>
            <a:ext uri="{FF2B5EF4-FFF2-40B4-BE49-F238E27FC236}">
              <a16:creationId xmlns:a16="http://schemas.microsoft.com/office/drawing/2014/main" id="{6DAC2BD4-B815-4752-9D99-0EDBDE4E2EF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5008" name="Shape 3">
          <a:extLst>
            <a:ext uri="{FF2B5EF4-FFF2-40B4-BE49-F238E27FC236}">
              <a16:creationId xmlns:a16="http://schemas.microsoft.com/office/drawing/2014/main" id="{9C028CE7-C264-4AA2-9ABB-D87B2759B84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5009" name="Shape 3">
          <a:extLst>
            <a:ext uri="{FF2B5EF4-FFF2-40B4-BE49-F238E27FC236}">
              <a16:creationId xmlns:a16="http://schemas.microsoft.com/office/drawing/2014/main" id="{1DC64296-10EC-482C-B57E-FCC34CF4F58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5010" name="Shape 3">
          <a:extLst>
            <a:ext uri="{FF2B5EF4-FFF2-40B4-BE49-F238E27FC236}">
              <a16:creationId xmlns:a16="http://schemas.microsoft.com/office/drawing/2014/main" id="{B5666033-A034-4032-88EB-5CACA5B4AFB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5011" name="Shape 3">
          <a:extLst>
            <a:ext uri="{FF2B5EF4-FFF2-40B4-BE49-F238E27FC236}">
              <a16:creationId xmlns:a16="http://schemas.microsoft.com/office/drawing/2014/main" id="{04A6275E-849B-4557-8403-11F952AACA1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5012" name="Shape 3">
          <a:extLst>
            <a:ext uri="{FF2B5EF4-FFF2-40B4-BE49-F238E27FC236}">
              <a16:creationId xmlns:a16="http://schemas.microsoft.com/office/drawing/2014/main" id="{B54B88DF-77B4-4F04-9278-EEAAD59F582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5013" name="Shape 3">
          <a:extLst>
            <a:ext uri="{FF2B5EF4-FFF2-40B4-BE49-F238E27FC236}">
              <a16:creationId xmlns:a16="http://schemas.microsoft.com/office/drawing/2014/main" id="{8B8D52A5-98C8-4652-B164-EE0A953CD46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5014" name="Shape 3">
          <a:extLst>
            <a:ext uri="{FF2B5EF4-FFF2-40B4-BE49-F238E27FC236}">
              <a16:creationId xmlns:a16="http://schemas.microsoft.com/office/drawing/2014/main" id="{B818E172-1CAC-4A44-BEDD-D44E4A55000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5015" name="Shape 3">
          <a:extLst>
            <a:ext uri="{FF2B5EF4-FFF2-40B4-BE49-F238E27FC236}">
              <a16:creationId xmlns:a16="http://schemas.microsoft.com/office/drawing/2014/main" id="{398B1FBC-2BF1-4065-9AEC-7043210E5B8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5016" name="Shape 3">
          <a:extLst>
            <a:ext uri="{FF2B5EF4-FFF2-40B4-BE49-F238E27FC236}">
              <a16:creationId xmlns:a16="http://schemas.microsoft.com/office/drawing/2014/main" id="{256C4E41-D724-4CDC-BF55-CB3B868D13F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5017" name="Shape 3">
          <a:extLst>
            <a:ext uri="{FF2B5EF4-FFF2-40B4-BE49-F238E27FC236}">
              <a16:creationId xmlns:a16="http://schemas.microsoft.com/office/drawing/2014/main" id="{5500DFF9-3A18-4E2F-B9EC-71751042871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5018" name="Shape 3">
          <a:extLst>
            <a:ext uri="{FF2B5EF4-FFF2-40B4-BE49-F238E27FC236}">
              <a16:creationId xmlns:a16="http://schemas.microsoft.com/office/drawing/2014/main" id="{463685AF-AF1F-4A05-8775-D959B22DC3F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5019" name="Shape 3">
          <a:extLst>
            <a:ext uri="{FF2B5EF4-FFF2-40B4-BE49-F238E27FC236}">
              <a16:creationId xmlns:a16="http://schemas.microsoft.com/office/drawing/2014/main" id="{B3842DDC-B5E2-435A-9D5E-0BD9FCFD512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5020" name="Shape 3">
          <a:extLst>
            <a:ext uri="{FF2B5EF4-FFF2-40B4-BE49-F238E27FC236}">
              <a16:creationId xmlns:a16="http://schemas.microsoft.com/office/drawing/2014/main" id="{BECBA471-0C95-4857-AD42-639A013C038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5021" name="Shape 3">
          <a:extLst>
            <a:ext uri="{FF2B5EF4-FFF2-40B4-BE49-F238E27FC236}">
              <a16:creationId xmlns:a16="http://schemas.microsoft.com/office/drawing/2014/main" id="{2AF976E8-A489-4C7B-8D0B-FCC5A211382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5022" name="Shape 3">
          <a:extLst>
            <a:ext uri="{FF2B5EF4-FFF2-40B4-BE49-F238E27FC236}">
              <a16:creationId xmlns:a16="http://schemas.microsoft.com/office/drawing/2014/main" id="{5BB066BD-8EF3-4C43-B875-4A99AE155B6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5023" name="Shape 3">
          <a:extLst>
            <a:ext uri="{FF2B5EF4-FFF2-40B4-BE49-F238E27FC236}">
              <a16:creationId xmlns:a16="http://schemas.microsoft.com/office/drawing/2014/main" id="{E96AC528-6828-4AA7-8BD8-ED6E2C39C17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5024" name="Shape 3">
          <a:extLst>
            <a:ext uri="{FF2B5EF4-FFF2-40B4-BE49-F238E27FC236}">
              <a16:creationId xmlns:a16="http://schemas.microsoft.com/office/drawing/2014/main" id="{28BBCC62-4046-457A-9250-1A4091362E4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5025" name="Shape 3">
          <a:extLst>
            <a:ext uri="{FF2B5EF4-FFF2-40B4-BE49-F238E27FC236}">
              <a16:creationId xmlns:a16="http://schemas.microsoft.com/office/drawing/2014/main" id="{C7C63D75-E097-47FA-9EEC-E77DD58DC18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5026" name="Shape 3">
          <a:extLst>
            <a:ext uri="{FF2B5EF4-FFF2-40B4-BE49-F238E27FC236}">
              <a16:creationId xmlns:a16="http://schemas.microsoft.com/office/drawing/2014/main" id="{A84C5E46-9ABC-45A0-BAF7-183976B104C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5027" name="Shape 3">
          <a:extLst>
            <a:ext uri="{FF2B5EF4-FFF2-40B4-BE49-F238E27FC236}">
              <a16:creationId xmlns:a16="http://schemas.microsoft.com/office/drawing/2014/main" id="{8AF8E394-A898-4AFB-AB1B-7631C19E491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5028" name="Shape 3">
          <a:extLst>
            <a:ext uri="{FF2B5EF4-FFF2-40B4-BE49-F238E27FC236}">
              <a16:creationId xmlns:a16="http://schemas.microsoft.com/office/drawing/2014/main" id="{5F02B07F-4CC9-4C30-97FF-35D6AC5A0E5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5029" name="Shape 3">
          <a:extLst>
            <a:ext uri="{FF2B5EF4-FFF2-40B4-BE49-F238E27FC236}">
              <a16:creationId xmlns:a16="http://schemas.microsoft.com/office/drawing/2014/main" id="{3F3259F9-E438-460C-A7DB-D626E9C7720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5030" name="Shape 3">
          <a:extLst>
            <a:ext uri="{FF2B5EF4-FFF2-40B4-BE49-F238E27FC236}">
              <a16:creationId xmlns:a16="http://schemas.microsoft.com/office/drawing/2014/main" id="{0E9196ED-D9CC-4D42-9DD8-9381C672BB4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5031" name="Shape 3">
          <a:extLst>
            <a:ext uri="{FF2B5EF4-FFF2-40B4-BE49-F238E27FC236}">
              <a16:creationId xmlns:a16="http://schemas.microsoft.com/office/drawing/2014/main" id="{68C75ADD-1E73-4B11-9E7A-D24E2B2242B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5032" name="Shape 3">
          <a:extLst>
            <a:ext uri="{FF2B5EF4-FFF2-40B4-BE49-F238E27FC236}">
              <a16:creationId xmlns:a16="http://schemas.microsoft.com/office/drawing/2014/main" id="{27EC5FC1-5601-4CE8-9256-1085529BA02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5033" name="Shape 3">
          <a:extLst>
            <a:ext uri="{FF2B5EF4-FFF2-40B4-BE49-F238E27FC236}">
              <a16:creationId xmlns:a16="http://schemas.microsoft.com/office/drawing/2014/main" id="{52B76538-933C-46BA-9A2D-FA8D9E2CC18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5034" name="Shape 3">
          <a:extLst>
            <a:ext uri="{FF2B5EF4-FFF2-40B4-BE49-F238E27FC236}">
              <a16:creationId xmlns:a16="http://schemas.microsoft.com/office/drawing/2014/main" id="{571EDEED-C907-4CB2-B2AE-286E7F9C812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5035" name="Shape 3">
          <a:extLst>
            <a:ext uri="{FF2B5EF4-FFF2-40B4-BE49-F238E27FC236}">
              <a16:creationId xmlns:a16="http://schemas.microsoft.com/office/drawing/2014/main" id="{66A150C9-84B6-4BC6-925C-65F8904C533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5036" name="Shape 3">
          <a:extLst>
            <a:ext uri="{FF2B5EF4-FFF2-40B4-BE49-F238E27FC236}">
              <a16:creationId xmlns:a16="http://schemas.microsoft.com/office/drawing/2014/main" id="{839E69D9-5EBB-43DB-9923-D35939BE552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5037" name="Shape 3">
          <a:extLst>
            <a:ext uri="{FF2B5EF4-FFF2-40B4-BE49-F238E27FC236}">
              <a16:creationId xmlns:a16="http://schemas.microsoft.com/office/drawing/2014/main" id="{4A9DB167-D96C-4A3B-99B4-42FE493CDCD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5038" name="Shape 3">
          <a:extLst>
            <a:ext uri="{FF2B5EF4-FFF2-40B4-BE49-F238E27FC236}">
              <a16:creationId xmlns:a16="http://schemas.microsoft.com/office/drawing/2014/main" id="{4C0543FE-61FF-4D2D-82F5-7421F8AB38F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5039" name="Shape 3">
          <a:extLst>
            <a:ext uri="{FF2B5EF4-FFF2-40B4-BE49-F238E27FC236}">
              <a16:creationId xmlns:a16="http://schemas.microsoft.com/office/drawing/2014/main" id="{2620DDF2-B792-4F28-B087-E62865758B5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5040" name="Shape 3">
          <a:extLst>
            <a:ext uri="{FF2B5EF4-FFF2-40B4-BE49-F238E27FC236}">
              <a16:creationId xmlns:a16="http://schemas.microsoft.com/office/drawing/2014/main" id="{F0011B04-4262-443A-908D-3DF8BE584A6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5041" name="Shape 3">
          <a:extLst>
            <a:ext uri="{FF2B5EF4-FFF2-40B4-BE49-F238E27FC236}">
              <a16:creationId xmlns:a16="http://schemas.microsoft.com/office/drawing/2014/main" id="{301F766B-2630-4358-9A74-6FCB5B36267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5042" name="Shape 3">
          <a:extLst>
            <a:ext uri="{FF2B5EF4-FFF2-40B4-BE49-F238E27FC236}">
              <a16:creationId xmlns:a16="http://schemas.microsoft.com/office/drawing/2014/main" id="{7830A26A-0086-413F-A84C-FF226326D3B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5043" name="Shape 3">
          <a:extLst>
            <a:ext uri="{FF2B5EF4-FFF2-40B4-BE49-F238E27FC236}">
              <a16:creationId xmlns:a16="http://schemas.microsoft.com/office/drawing/2014/main" id="{39E63523-A554-4DDD-AABE-4B3794FF2A7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5044" name="Shape 3">
          <a:extLst>
            <a:ext uri="{FF2B5EF4-FFF2-40B4-BE49-F238E27FC236}">
              <a16:creationId xmlns:a16="http://schemas.microsoft.com/office/drawing/2014/main" id="{4BB3EDD7-8E08-415F-8EA9-D366532D74F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102</xdr:row>
      <xdr:rowOff>0</xdr:rowOff>
    </xdr:from>
    <xdr:ext cx="47625" cy="285750"/>
    <xdr:sp macro="" textlink="">
      <xdr:nvSpPr>
        <xdr:cNvPr id="5045" name="Shape 3">
          <a:extLst>
            <a:ext uri="{FF2B5EF4-FFF2-40B4-BE49-F238E27FC236}">
              <a16:creationId xmlns:a16="http://schemas.microsoft.com/office/drawing/2014/main" id="{42845FEF-A2C6-4B5E-B004-1EE8A3B0606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22</xdr:col>
      <xdr:colOff>-9525</xdr:colOff>
      <xdr:row>102</xdr:row>
      <xdr:rowOff>0</xdr:rowOff>
    </xdr:from>
    <xdr:ext cx="47625" cy="285750"/>
    <xdr:sp macro="" textlink="">
      <xdr:nvSpPr>
        <xdr:cNvPr id="5046" name="Shape 3">
          <a:extLst>
            <a:ext uri="{FF2B5EF4-FFF2-40B4-BE49-F238E27FC236}">
              <a16:creationId xmlns:a16="http://schemas.microsoft.com/office/drawing/2014/main" id="{7A6CEE84-F68D-412C-ADA1-25E01A1DEC05}"/>
            </a:ext>
          </a:extLst>
        </xdr:cNvPr>
        <xdr:cNvSpPr txBox="1"/>
      </xdr:nvSpPr>
      <xdr:spPr>
        <a:xfrm>
          <a:off x="1078039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22</xdr:col>
      <xdr:colOff>-9525</xdr:colOff>
      <xdr:row>102</xdr:row>
      <xdr:rowOff>0</xdr:rowOff>
    </xdr:from>
    <xdr:ext cx="47625" cy="285750"/>
    <xdr:sp macro="" textlink="">
      <xdr:nvSpPr>
        <xdr:cNvPr id="5047" name="Shape 3">
          <a:extLst>
            <a:ext uri="{FF2B5EF4-FFF2-40B4-BE49-F238E27FC236}">
              <a16:creationId xmlns:a16="http://schemas.microsoft.com/office/drawing/2014/main" id="{219585AF-FA28-4ADC-97FD-97E983BE96D6}"/>
            </a:ext>
          </a:extLst>
        </xdr:cNvPr>
        <xdr:cNvSpPr txBox="1"/>
      </xdr:nvSpPr>
      <xdr:spPr>
        <a:xfrm>
          <a:off x="1078039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103</xdr:row>
      <xdr:rowOff>0</xdr:rowOff>
    </xdr:from>
    <xdr:ext cx="47625" cy="285750"/>
    <xdr:sp macro="" textlink="">
      <xdr:nvSpPr>
        <xdr:cNvPr id="5048" name="Shape 3">
          <a:extLst>
            <a:ext uri="{FF2B5EF4-FFF2-40B4-BE49-F238E27FC236}">
              <a16:creationId xmlns:a16="http://schemas.microsoft.com/office/drawing/2014/main" id="{AFC17F0F-90D5-4FAF-8E1D-65FC243F95A0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103</xdr:row>
      <xdr:rowOff>0</xdr:rowOff>
    </xdr:from>
    <xdr:ext cx="47625" cy="285750"/>
    <xdr:sp macro="" textlink="">
      <xdr:nvSpPr>
        <xdr:cNvPr id="5049" name="Shape 3">
          <a:extLst>
            <a:ext uri="{FF2B5EF4-FFF2-40B4-BE49-F238E27FC236}">
              <a16:creationId xmlns:a16="http://schemas.microsoft.com/office/drawing/2014/main" id="{D10261DD-7C13-4D6B-A87E-A0D4189208E1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103</xdr:row>
      <xdr:rowOff>0</xdr:rowOff>
    </xdr:from>
    <xdr:ext cx="47625" cy="285750"/>
    <xdr:sp macro="" textlink="">
      <xdr:nvSpPr>
        <xdr:cNvPr id="5050" name="Shape 3">
          <a:extLst>
            <a:ext uri="{FF2B5EF4-FFF2-40B4-BE49-F238E27FC236}">
              <a16:creationId xmlns:a16="http://schemas.microsoft.com/office/drawing/2014/main" id="{EDC54D25-397A-44FF-AD7C-7D016B27860A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103</xdr:row>
      <xdr:rowOff>0</xdr:rowOff>
    </xdr:from>
    <xdr:ext cx="47625" cy="285750"/>
    <xdr:sp macro="" textlink="">
      <xdr:nvSpPr>
        <xdr:cNvPr id="5051" name="Shape 3">
          <a:extLst>
            <a:ext uri="{FF2B5EF4-FFF2-40B4-BE49-F238E27FC236}">
              <a16:creationId xmlns:a16="http://schemas.microsoft.com/office/drawing/2014/main" id="{6ACACE45-13D5-47D4-B39C-2E706E87EFF8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103</xdr:row>
      <xdr:rowOff>0</xdr:rowOff>
    </xdr:from>
    <xdr:ext cx="47625" cy="285750"/>
    <xdr:sp macro="" textlink="">
      <xdr:nvSpPr>
        <xdr:cNvPr id="5052" name="Shape 3">
          <a:extLst>
            <a:ext uri="{FF2B5EF4-FFF2-40B4-BE49-F238E27FC236}">
              <a16:creationId xmlns:a16="http://schemas.microsoft.com/office/drawing/2014/main" id="{62C1C761-95B6-45F2-BBD1-B05A4ACE4206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103</xdr:row>
      <xdr:rowOff>0</xdr:rowOff>
    </xdr:from>
    <xdr:ext cx="47625" cy="285750"/>
    <xdr:sp macro="" textlink="">
      <xdr:nvSpPr>
        <xdr:cNvPr id="5053" name="Shape 3">
          <a:extLst>
            <a:ext uri="{FF2B5EF4-FFF2-40B4-BE49-F238E27FC236}">
              <a16:creationId xmlns:a16="http://schemas.microsoft.com/office/drawing/2014/main" id="{4E376CF2-E531-4CB9-86A0-CC6E666400C8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103</xdr:row>
      <xdr:rowOff>0</xdr:rowOff>
    </xdr:from>
    <xdr:ext cx="47625" cy="285750"/>
    <xdr:sp macro="" textlink="">
      <xdr:nvSpPr>
        <xdr:cNvPr id="5054" name="Shape 3">
          <a:extLst>
            <a:ext uri="{FF2B5EF4-FFF2-40B4-BE49-F238E27FC236}">
              <a16:creationId xmlns:a16="http://schemas.microsoft.com/office/drawing/2014/main" id="{4071B2DA-FD23-4C83-8FB3-E393996D3504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103</xdr:row>
      <xdr:rowOff>0</xdr:rowOff>
    </xdr:from>
    <xdr:ext cx="47625" cy="285750"/>
    <xdr:sp macro="" textlink="">
      <xdr:nvSpPr>
        <xdr:cNvPr id="5055" name="Shape 3">
          <a:extLst>
            <a:ext uri="{FF2B5EF4-FFF2-40B4-BE49-F238E27FC236}">
              <a16:creationId xmlns:a16="http://schemas.microsoft.com/office/drawing/2014/main" id="{D704ED0E-A870-45E6-8416-201255263E69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103</xdr:row>
      <xdr:rowOff>0</xdr:rowOff>
    </xdr:from>
    <xdr:ext cx="47625" cy="285750"/>
    <xdr:sp macro="" textlink="">
      <xdr:nvSpPr>
        <xdr:cNvPr id="5056" name="Shape 3">
          <a:extLst>
            <a:ext uri="{FF2B5EF4-FFF2-40B4-BE49-F238E27FC236}">
              <a16:creationId xmlns:a16="http://schemas.microsoft.com/office/drawing/2014/main" id="{003245DD-2732-49E5-8416-AE4FE1E7FCA1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103</xdr:row>
      <xdr:rowOff>0</xdr:rowOff>
    </xdr:from>
    <xdr:ext cx="47625" cy="285750"/>
    <xdr:sp macro="" textlink="">
      <xdr:nvSpPr>
        <xdr:cNvPr id="5057" name="Shape 3">
          <a:extLst>
            <a:ext uri="{FF2B5EF4-FFF2-40B4-BE49-F238E27FC236}">
              <a16:creationId xmlns:a16="http://schemas.microsoft.com/office/drawing/2014/main" id="{2F23851C-C9E1-4D20-8F1E-167B1DB5FEDF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103</xdr:row>
      <xdr:rowOff>0</xdr:rowOff>
    </xdr:from>
    <xdr:ext cx="47625" cy="285750"/>
    <xdr:sp macro="" textlink="">
      <xdr:nvSpPr>
        <xdr:cNvPr id="5058" name="Shape 3">
          <a:extLst>
            <a:ext uri="{FF2B5EF4-FFF2-40B4-BE49-F238E27FC236}">
              <a16:creationId xmlns:a16="http://schemas.microsoft.com/office/drawing/2014/main" id="{10D38095-48CA-441A-98F6-9F25AB80239A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103</xdr:row>
      <xdr:rowOff>0</xdr:rowOff>
    </xdr:from>
    <xdr:ext cx="47625" cy="285750"/>
    <xdr:sp macro="" textlink="">
      <xdr:nvSpPr>
        <xdr:cNvPr id="5059" name="Shape 3">
          <a:extLst>
            <a:ext uri="{FF2B5EF4-FFF2-40B4-BE49-F238E27FC236}">
              <a16:creationId xmlns:a16="http://schemas.microsoft.com/office/drawing/2014/main" id="{3950035F-AF11-4EA8-9F28-B66C55A02BF9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103</xdr:row>
      <xdr:rowOff>0</xdr:rowOff>
    </xdr:from>
    <xdr:ext cx="47625" cy="285750"/>
    <xdr:sp macro="" textlink="">
      <xdr:nvSpPr>
        <xdr:cNvPr id="5060" name="Shape 3">
          <a:extLst>
            <a:ext uri="{FF2B5EF4-FFF2-40B4-BE49-F238E27FC236}">
              <a16:creationId xmlns:a16="http://schemas.microsoft.com/office/drawing/2014/main" id="{81D7E98A-377B-47D9-BAA9-F4C924C1D7E3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103</xdr:row>
      <xdr:rowOff>0</xdr:rowOff>
    </xdr:from>
    <xdr:ext cx="47625" cy="285750"/>
    <xdr:sp macro="" textlink="">
      <xdr:nvSpPr>
        <xdr:cNvPr id="5061" name="Shape 3">
          <a:extLst>
            <a:ext uri="{FF2B5EF4-FFF2-40B4-BE49-F238E27FC236}">
              <a16:creationId xmlns:a16="http://schemas.microsoft.com/office/drawing/2014/main" id="{E02DA29C-99E0-4CE3-8860-8D26052C53C4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103</xdr:row>
      <xdr:rowOff>0</xdr:rowOff>
    </xdr:from>
    <xdr:ext cx="47625" cy="285750"/>
    <xdr:sp macro="" textlink="">
      <xdr:nvSpPr>
        <xdr:cNvPr id="5062" name="Shape 3">
          <a:extLst>
            <a:ext uri="{FF2B5EF4-FFF2-40B4-BE49-F238E27FC236}">
              <a16:creationId xmlns:a16="http://schemas.microsoft.com/office/drawing/2014/main" id="{A98210A1-468E-4487-9C2D-E1838874A08C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103</xdr:row>
      <xdr:rowOff>0</xdr:rowOff>
    </xdr:from>
    <xdr:ext cx="47625" cy="285750"/>
    <xdr:sp macro="" textlink="">
      <xdr:nvSpPr>
        <xdr:cNvPr id="5063" name="Shape 3">
          <a:extLst>
            <a:ext uri="{FF2B5EF4-FFF2-40B4-BE49-F238E27FC236}">
              <a16:creationId xmlns:a16="http://schemas.microsoft.com/office/drawing/2014/main" id="{FA7563E9-270E-4891-80C8-B0B2267FFDF7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103</xdr:row>
      <xdr:rowOff>0</xdr:rowOff>
    </xdr:from>
    <xdr:ext cx="47625" cy="285750"/>
    <xdr:sp macro="" textlink="">
      <xdr:nvSpPr>
        <xdr:cNvPr id="5064" name="Shape 3">
          <a:extLst>
            <a:ext uri="{FF2B5EF4-FFF2-40B4-BE49-F238E27FC236}">
              <a16:creationId xmlns:a16="http://schemas.microsoft.com/office/drawing/2014/main" id="{A9B09E7A-D17A-4430-94A7-C389876EE45D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103</xdr:row>
      <xdr:rowOff>0</xdr:rowOff>
    </xdr:from>
    <xdr:ext cx="47625" cy="285750"/>
    <xdr:sp macro="" textlink="">
      <xdr:nvSpPr>
        <xdr:cNvPr id="5065" name="Shape 3">
          <a:extLst>
            <a:ext uri="{FF2B5EF4-FFF2-40B4-BE49-F238E27FC236}">
              <a16:creationId xmlns:a16="http://schemas.microsoft.com/office/drawing/2014/main" id="{461DC65E-BD39-43EF-9AF7-33F799DE0989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103</xdr:row>
      <xdr:rowOff>0</xdr:rowOff>
    </xdr:from>
    <xdr:ext cx="47625" cy="285750"/>
    <xdr:sp macro="" textlink="">
      <xdr:nvSpPr>
        <xdr:cNvPr id="5066" name="Shape 3">
          <a:extLst>
            <a:ext uri="{FF2B5EF4-FFF2-40B4-BE49-F238E27FC236}">
              <a16:creationId xmlns:a16="http://schemas.microsoft.com/office/drawing/2014/main" id="{50AAAF00-85F3-4099-A67D-5ABC61A529F3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103</xdr:row>
      <xdr:rowOff>0</xdr:rowOff>
    </xdr:from>
    <xdr:ext cx="47625" cy="285750"/>
    <xdr:sp macro="" textlink="">
      <xdr:nvSpPr>
        <xdr:cNvPr id="5067" name="Shape 3">
          <a:extLst>
            <a:ext uri="{FF2B5EF4-FFF2-40B4-BE49-F238E27FC236}">
              <a16:creationId xmlns:a16="http://schemas.microsoft.com/office/drawing/2014/main" id="{48440A93-2100-4D6A-BA2F-3E57B9B432F9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103</xdr:row>
      <xdr:rowOff>0</xdr:rowOff>
    </xdr:from>
    <xdr:ext cx="47625" cy="285750"/>
    <xdr:sp macro="" textlink="">
      <xdr:nvSpPr>
        <xdr:cNvPr id="5068" name="Shape 3">
          <a:extLst>
            <a:ext uri="{FF2B5EF4-FFF2-40B4-BE49-F238E27FC236}">
              <a16:creationId xmlns:a16="http://schemas.microsoft.com/office/drawing/2014/main" id="{08157412-D5E6-4DDC-AF00-1C2CDDC34233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103</xdr:row>
      <xdr:rowOff>0</xdr:rowOff>
    </xdr:from>
    <xdr:ext cx="47625" cy="285750"/>
    <xdr:sp macro="" textlink="">
      <xdr:nvSpPr>
        <xdr:cNvPr id="5069" name="Shape 3">
          <a:extLst>
            <a:ext uri="{FF2B5EF4-FFF2-40B4-BE49-F238E27FC236}">
              <a16:creationId xmlns:a16="http://schemas.microsoft.com/office/drawing/2014/main" id="{F328FD3E-0174-4467-8F93-C4E7A6B2B60C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103</xdr:row>
      <xdr:rowOff>0</xdr:rowOff>
    </xdr:from>
    <xdr:ext cx="47625" cy="285750"/>
    <xdr:sp macro="" textlink="">
      <xdr:nvSpPr>
        <xdr:cNvPr id="5070" name="Shape 3">
          <a:extLst>
            <a:ext uri="{FF2B5EF4-FFF2-40B4-BE49-F238E27FC236}">
              <a16:creationId xmlns:a16="http://schemas.microsoft.com/office/drawing/2014/main" id="{A5042510-CC9E-4AA8-8697-B3A119C78B86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103</xdr:row>
      <xdr:rowOff>0</xdr:rowOff>
    </xdr:from>
    <xdr:ext cx="47625" cy="285750"/>
    <xdr:sp macro="" textlink="">
      <xdr:nvSpPr>
        <xdr:cNvPr id="5071" name="Shape 3">
          <a:extLst>
            <a:ext uri="{FF2B5EF4-FFF2-40B4-BE49-F238E27FC236}">
              <a16:creationId xmlns:a16="http://schemas.microsoft.com/office/drawing/2014/main" id="{A4B9D19E-297B-4573-B34D-4FA13CEF7115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103</xdr:row>
      <xdr:rowOff>0</xdr:rowOff>
    </xdr:from>
    <xdr:ext cx="47625" cy="285750"/>
    <xdr:sp macro="" textlink="">
      <xdr:nvSpPr>
        <xdr:cNvPr id="5072" name="Shape 3">
          <a:extLst>
            <a:ext uri="{FF2B5EF4-FFF2-40B4-BE49-F238E27FC236}">
              <a16:creationId xmlns:a16="http://schemas.microsoft.com/office/drawing/2014/main" id="{1A0CBBD6-FA01-4EF9-8763-DE507B89C9BC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103</xdr:row>
      <xdr:rowOff>0</xdr:rowOff>
    </xdr:from>
    <xdr:ext cx="47625" cy="285750"/>
    <xdr:sp macro="" textlink="">
      <xdr:nvSpPr>
        <xdr:cNvPr id="5073" name="Shape 3">
          <a:extLst>
            <a:ext uri="{FF2B5EF4-FFF2-40B4-BE49-F238E27FC236}">
              <a16:creationId xmlns:a16="http://schemas.microsoft.com/office/drawing/2014/main" id="{94AAF925-5DD0-434D-B3F1-0127C64D7632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103</xdr:row>
      <xdr:rowOff>0</xdr:rowOff>
    </xdr:from>
    <xdr:ext cx="47625" cy="285750"/>
    <xdr:sp macro="" textlink="">
      <xdr:nvSpPr>
        <xdr:cNvPr id="5074" name="Shape 3">
          <a:extLst>
            <a:ext uri="{FF2B5EF4-FFF2-40B4-BE49-F238E27FC236}">
              <a16:creationId xmlns:a16="http://schemas.microsoft.com/office/drawing/2014/main" id="{903BD9B8-CF9E-4C1F-BD86-7C86AC7B2B07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103</xdr:row>
      <xdr:rowOff>0</xdr:rowOff>
    </xdr:from>
    <xdr:ext cx="47625" cy="285750"/>
    <xdr:sp macro="" textlink="">
      <xdr:nvSpPr>
        <xdr:cNvPr id="5075" name="Shape 3">
          <a:extLst>
            <a:ext uri="{FF2B5EF4-FFF2-40B4-BE49-F238E27FC236}">
              <a16:creationId xmlns:a16="http://schemas.microsoft.com/office/drawing/2014/main" id="{5070B464-2241-4011-B857-71675392E013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103</xdr:row>
      <xdr:rowOff>0</xdr:rowOff>
    </xdr:from>
    <xdr:ext cx="47625" cy="285750"/>
    <xdr:sp macro="" textlink="">
      <xdr:nvSpPr>
        <xdr:cNvPr id="5076" name="Shape 3">
          <a:extLst>
            <a:ext uri="{FF2B5EF4-FFF2-40B4-BE49-F238E27FC236}">
              <a16:creationId xmlns:a16="http://schemas.microsoft.com/office/drawing/2014/main" id="{BF224E4A-D779-43E3-B473-D79D873E6714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103</xdr:row>
      <xdr:rowOff>0</xdr:rowOff>
    </xdr:from>
    <xdr:ext cx="47625" cy="285750"/>
    <xdr:sp macro="" textlink="">
      <xdr:nvSpPr>
        <xdr:cNvPr id="5077" name="Shape 3">
          <a:extLst>
            <a:ext uri="{FF2B5EF4-FFF2-40B4-BE49-F238E27FC236}">
              <a16:creationId xmlns:a16="http://schemas.microsoft.com/office/drawing/2014/main" id="{914A2A63-FF8D-44A1-B7A6-A4B95D446C78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103</xdr:row>
      <xdr:rowOff>0</xdr:rowOff>
    </xdr:from>
    <xdr:ext cx="47625" cy="285750"/>
    <xdr:sp macro="" textlink="">
      <xdr:nvSpPr>
        <xdr:cNvPr id="5078" name="Shape 3">
          <a:extLst>
            <a:ext uri="{FF2B5EF4-FFF2-40B4-BE49-F238E27FC236}">
              <a16:creationId xmlns:a16="http://schemas.microsoft.com/office/drawing/2014/main" id="{D9A97B82-84C5-4A03-B222-A02769018F5B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103</xdr:row>
      <xdr:rowOff>0</xdr:rowOff>
    </xdr:from>
    <xdr:ext cx="47625" cy="285750"/>
    <xdr:sp macro="" textlink="">
      <xdr:nvSpPr>
        <xdr:cNvPr id="5079" name="Shape 3">
          <a:extLst>
            <a:ext uri="{FF2B5EF4-FFF2-40B4-BE49-F238E27FC236}">
              <a16:creationId xmlns:a16="http://schemas.microsoft.com/office/drawing/2014/main" id="{3C5100D8-19B2-4B0A-B025-3602FC4AA038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103</xdr:row>
      <xdr:rowOff>0</xdr:rowOff>
    </xdr:from>
    <xdr:ext cx="47625" cy="285750"/>
    <xdr:sp macro="" textlink="">
      <xdr:nvSpPr>
        <xdr:cNvPr id="5080" name="Shape 3">
          <a:extLst>
            <a:ext uri="{FF2B5EF4-FFF2-40B4-BE49-F238E27FC236}">
              <a16:creationId xmlns:a16="http://schemas.microsoft.com/office/drawing/2014/main" id="{736C9EF2-2A24-40F7-AB23-CFF423E74E9D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103</xdr:row>
      <xdr:rowOff>0</xdr:rowOff>
    </xdr:from>
    <xdr:ext cx="47625" cy="285750"/>
    <xdr:sp macro="" textlink="">
      <xdr:nvSpPr>
        <xdr:cNvPr id="5081" name="Shape 3">
          <a:extLst>
            <a:ext uri="{FF2B5EF4-FFF2-40B4-BE49-F238E27FC236}">
              <a16:creationId xmlns:a16="http://schemas.microsoft.com/office/drawing/2014/main" id="{6D9AE2DE-9BF4-488B-AA9E-32BAA52136CE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103</xdr:row>
      <xdr:rowOff>0</xdr:rowOff>
    </xdr:from>
    <xdr:ext cx="47625" cy="285750"/>
    <xdr:sp macro="" textlink="">
      <xdr:nvSpPr>
        <xdr:cNvPr id="5082" name="Shape 3">
          <a:extLst>
            <a:ext uri="{FF2B5EF4-FFF2-40B4-BE49-F238E27FC236}">
              <a16:creationId xmlns:a16="http://schemas.microsoft.com/office/drawing/2014/main" id="{4CADF6E9-F537-43F7-8CAB-464B421BC08E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103</xdr:row>
      <xdr:rowOff>0</xdr:rowOff>
    </xdr:from>
    <xdr:ext cx="47625" cy="285750"/>
    <xdr:sp macro="" textlink="">
      <xdr:nvSpPr>
        <xdr:cNvPr id="5083" name="Shape 3">
          <a:extLst>
            <a:ext uri="{FF2B5EF4-FFF2-40B4-BE49-F238E27FC236}">
              <a16:creationId xmlns:a16="http://schemas.microsoft.com/office/drawing/2014/main" id="{4FE4EAD9-A435-4BAC-8140-607475030089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103</xdr:row>
      <xdr:rowOff>0</xdr:rowOff>
    </xdr:from>
    <xdr:ext cx="47625" cy="285750"/>
    <xdr:sp macro="" textlink="">
      <xdr:nvSpPr>
        <xdr:cNvPr id="5084" name="Shape 3">
          <a:extLst>
            <a:ext uri="{FF2B5EF4-FFF2-40B4-BE49-F238E27FC236}">
              <a16:creationId xmlns:a16="http://schemas.microsoft.com/office/drawing/2014/main" id="{4DFE5FBA-EE3C-438A-993C-975F9A2D8D3A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103</xdr:row>
      <xdr:rowOff>0</xdr:rowOff>
    </xdr:from>
    <xdr:ext cx="47625" cy="285750"/>
    <xdr:sp macro="" textlink="">
      <xdr:nvSpPr>
        <xdr:cNvPr id="5085" name="Shape 3">
          <a:extLst>
            <a:ext uri="{FF2B5EF4-FFF2-40B4-BE49-F238E27FC236}">
              <a16:creationId xmlns:a16="http://schemas.microsoft.com/office/drawing/2014/main" id="{532F4F86-1CFD-4287-90BC-A537F73437EC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103</xdr:row>
      <xdr:rowOff>0</xdr:rowOff>
    </xdr:from>
    <xdr:ext cx="47625" cy="285750"/>
    <xdr:sp macro="" textlink="">
      <xdr:nvSpPr>
        <xdr:cNvPr id="5086" name="Shape 3">
          <a:extLst>
            <a:ext uri="{FF2B5EF4-FFF2-40B4-BE49-F238E27FC236}">
              <a16:creationId xmlns:a16="http://schemas.microsoft.com/office/drawing/2014/main" id="{B8276562-7403-4E3F-BB16-6E2A2B52BB9E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103</xdr:row>
      <xdr:rowOff>0</xdr:rowOff>
    </xdr:from>
    <xdr:ext cx="47625" cy="285750"/>
    <xdr:sp macro="" textlink="">
      <xdr:nvSpPr>
        <xdr:cNvPr id="5087" name="Shape 3">
          <a:extLst>
            <a:ext uri="{FF2B5EF4-FFF2-40B4-BE49-F238E27FC236}">
              <a16:creationId xmlns:a16="http://schemas.microsoft.com/office/drawing/2014/main" id="{767E887B-4F54-4B9D-B1B5-DA6BE214961B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103</xdr:row>
      <xdr:rowOff>0</xdr:rowOff>
    </xdr:from>
    <xdr:ext cx="47625" cy="285750"/>
    <xdr:sp macro="" textlink="">
      <xdr:nvSpPr>
        <xdr:cNvPr id="5088" name="Shape 3">
          <a:extLst>
            <a:ext uri="{FF2B5EF4-FFF2-40B4-BE49-F238E27FC236}">
              <a16:creationId xmlns:a16="http://schemas.microsoft.com/office/drawing/2014/main" id="{B6A9FBAE-3882-41CD-A7F7-227611018BEE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103</xdr:row>
      <xdr:rowOff>0</xdr:rowOff>
    </xdr:from>
    <xdr:ext cx="47625" cy="285750"/>
    <xdr:sp macro="" textlink="">
      <xdr:nvSpPr>
        <xdr:cNvPr id="5089" name="Shape 3">
          <a:extLst>
            <a:ext uri="{FF2B5EF4-FFF2-40B4-BE49-F238E27FC236}">
              <a16:creationId xmlns:a16="http://schemas.microsoft.com/office/drawing/2014/main" id="{4956CAD6-80AA-4340-8935-35B6EDDEBA61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103</xdr:row>
      <xdr:rowOff>0</xdr:rowOff>
    </xdr:from>
    <xdr:ext cx="47625" cy="285750"/>
    <xdr:sp macro="" textlink="">
      <xdr:nvSpPr>
        <xdr:cNvPr id="5090" name="Shape 3">
          <a:extLst>
            <a:ext uri="{FF2B5EF4-FFF2-40B4-BE49-F238E27FC236}">
              <a16:creationId xmlns:a16="http://schemas.microsoft.com/office/drawing/2014/main" id="{642C6D09-23DF-4261-ACDD-D37318C98737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103</xdr:row>
      <xdr:rowOff>0</xdr:rowOff>
    </xdr:from>
    <xdr:ext cx="47625" cy="285750"/>
    <xdr:sp macro="" textlink="">
      <xdr:nvSpPr>
        <xdr:cNvPr id="5091" name="Shape 3">
          <a:extLst>
            <a:ext uri="{FF2B5EF4-FFF2-40B4-BE49-F238E27FC236}">
              <a16:creationId xmlns:a16="http://schemas.microsoft.com/office/drawing/2014/main" id="{DEF79245-27D1-4B69-BC3B-6989D85FE7EA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103</xdr:row>
      <xdr:rowOff>0</xdr:rowOff>
    </xdr:from>
    <xdr:ext cx="47625" cy="285750"/>
    <xdr:sp macro="" textlink="">
      <xdr:nvSpPr>
        <xdr:cNvPr id="5092" name="Shape 3">
          <a:extLst>
            <a:ext uri="{FF2B5EF4-FFF2-40B4-BE49-F238E27FC236}">
              <a16:creationId xmlns:a16="http://schemas.microsoft.com/office/drawing/2014/main" id="{8C2DD9C5-8190-499E-99A1-8E3BF589C152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103</xdr:row>
      <xdr:rowOff>0</xdr:rowOff>
    </xdr:from>
    <xdr:ext cx="47625" cy="285750"/>
    <xdr:sp macro="" textlink="">
      <xdr:nvSpPr>
        <xdr:cNvPr id="5093" name="Shape 3">
          <a:extLst>
            <a:ext uri="{FF2B5EF4-FFF2-40B4-BE49-F238E27FC236}">
              <a16:creationId xmlns:a16="http://schemas.microsoft.com/office/drawing/2014/main" id="{B2625EF0-0EFC-4D6D-999B-B87E3439B0DA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103</xdr:row>
      <xdr:rowOff>0</xdr:rowOff>
    </xdr:from>
    <xdr:ext cx="47625" cy="285750"/>
    <xdr:sp macro="" textlink="">
      <xdr:nvSpPr>
        <xdr:cNvPr id="5094" name="Shape 3">
          <a:extLst>
            <a:ext uri="{FF2B5EF4-FFF2-40B4-BE49-F238E27FC236}">
              <a16:creationId xmlns:a16="http://schemas.microsoft.com/office/drawing/2014/main" id="{21D95B70-3FF8-4A96-90D2-EA62341A872D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103</xdr:row>
      <xdr:rowOff>0</xdr:rowOff>
    </xdr:from>
    <xdr:ext cx="47625" cy="285750"/>
    <xdr:sp macro="" textlink="">
      <xdr:nvSpPr>
        <xdr:cNvPr id="5095" name="Shape 3">
          <a:extLst>
            <a:ext uri="{FF2B5EF4-FFF2-40B4-BE49-F238E27FC236}">
              <a16:creationId xmlns:a16="http://schemas.microsoft.com/office/drawing/2014/main" id="{5B281081-D03B-4A2C-8227-991FE8799779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103</xdr:row>
      <xdr:rowOff>0</xdr:rowOff>
    </xdr:from>
    <xdr:ext cx="47625" cy="285750"/>
    <xdr:sp macro="" textlink="">
      <xdr:nvSpPr>
        <xdr:cNvPr id="5096" name="Shape 3">
          <a:extLst>
            <a:ext uri="{FF2B5EF4-FFF2-40B4-BE49-F238E27FC236}">
              <a16:creationId xmlns:a16="http://schemas.microsoft.com/office/drawing/2014/main" id="{9C915D4A-DA59-4FCC-ABF9-36272E95497F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103</xdr:row>
      <xdr:rowOff>0</xdr:rowOff>
    </xdr:from>
    <xdr:ext cx="47625" cy="285750"/>
    <xdr:sp macro="" textlink="">
      <xdr:nvSpPr>
        <xdr:cNvPr id="5097" name="Shape 3">
          <a:extLst>
            <a:ext uri="{FF2B5EF4-FFF2-40B4-BE49-F238E27FC236}">
              <a16:creationId xmlns:a16="http://schemas.microsoft.com/office/drawing/2014/main" id="{4A0509BF-63A6-409B-9112-FEBD602ECCA5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103</xdr:row>
      <xdr:rowOff>0</xdr:rowOff>
    </xdr:from>
    <xdr:ext cx="47625" cy="285750"/>
    <xdr:sp macro="" textlink="">
      <xdr:nvSpPr>
        <xdr:cNvPr id="5098" name="Shape 3">
          <a:extLst>
            <a:ext uri="{FF2B5EF4-FFF2-40B4-BE49-F238E27FC236}">
              <a16:creationId xmlns:a16="http://schemas.microsoft.com/office/drawing/2014/main" id="{71DD6CF1-CC38-426B-9FD5-7FED5D439694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103</xdr:row>
      <xdr:rowOff>0</xdr:rowOff>
    </xdr:from>
    <xdr:ext cx="47625" cy="285750"/>
    <xdr:sp macro="" textlink="">
      <xdr:nvSpPr>
        <xdr:cNvPr id="5099" name="Shape 3">
          <a:extLst>
            <a:ext uri="{FF2B5EF4-FFF2-40B4-BE49-F238E27FC236}">
              <a16:creationId xmlns:a16="http://schemas.microsoft.com/office/drawing/2014/main" id="{4168ED72-3A39-4F49-8737-65ED21049973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103</xdr:row>
      <xdr:rowOff>0</xdr:rowOff>
    </xdr:from>
    <xdr:ext cx="47625" cy="285750"/>
    <xdr:sp macro="" textlink="">
      <xdr:nvSpPr>
        <xdr:cNvPr id="5100" name="Shape 3">
          <a:extLst>
            <a:ext uri="{FF2B5EF4-FFF2-40B4-BE49-F238E27FC236}">
              <a16:creationId xmlns:a16="http://schemas.microsoft.com/office/drawing/2014/main" id="{A465092B-670F-4DEE-9B40-6BD7E1E4B5D0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103</xdr:row>
      <xdr:rowOff>0</xdr:rowOff>
    </xdr:from>
    <xdr:ext cx="47625" cy="285750"/>
    <xdr:sp macro="" textlink="">
      <xdr:nvSpPr>
        <xdr:cNvPr id="5101" name="Shape 3">
          <a:extLst>
            <a:ext uri="{FF2B5EF4-FFF2-40B4-BE49-F238E27FC236}">
              <a16:creationId xmlns:a16="http://schemas.microsoft.com/office/drawing/2014/main" id="{8513E9DE-95FF-455A-AB1E-5172845DC231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103</xdr:row>
      <xdr:rowOff>0</xdr:rowOff>
    </xdr:from>
    <xdr:ext cx="47625" cy="285750"/>
    <xdr:sp macro="" textlink="">
      <xdr:nvSpPr>
        <xdr:cNvPr id="5102" name="Shape 3">
          <a:extLst>
            <a:ext uri="{FF2B5EF4-FFF2-40B4-BE49-F238E27FC236}">
              <a16:creationId xmlns:a16="http://schemas.microsoft.com/office/drawing/2014/main" id="{F8790D4C-9E65-4624-9B68-BD80C2A7E4E7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103</xdr:row>
      <xdr:rowOff>0</xdr:rowOff>
    </xdr:from>
    <xdr:ext cx="47625" cy="285750"/>
    <xdr:sp macro="" textlink="">
      <xdr:nvSpPr>
        <xdr:cNvPr id="5103" name="Shape 3">
          <a:extLst>
            <a:ext uri="{FF2B5EF4-FFF2-40B4-BE49-F238E27FC236}">
              <a16:creationId xmlns:a16="http://schemas.microsoft.com/office/drawing/2014/main" id="{CC36809C-491A-4CD0-BCF5-246D10239EDF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103</xdr:row>
      <xdr:rowOff>0</xdr:rowOff>
    </xdr:from>
    <xdr:ext cx="47625" cy="285750"/>
    <xdr:sp macro="" textlink="">
      <xdr:nvSpPr>
        <xdr:cNvPr id="5104" name="Shape 3">
          <a:extLst>
            <a:ext uri="{FF2B5EF4-FFF2-40B4-BE49-F238E27FC236}">
              <a16:creationId xmlns:a16="http://schemas.microsoft.com/office/drawing/2014/main" id="{18435EB5-A152-4984-99A1-0CD6B2135B45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103</xdr:row>
      <xdr:rowOff>0</xdr:rowOff>
    </xdr:from>
    <xdr:ext cx="47625" cy="285750"/>
    <xdr:sp macro="" textlink="">
      <xdr:nvSpPr>
        <xdr:cNvPr id="5105" name="Shape 3">
          <a:extLst>
            <a:ext uri="{FF2B5EF4-FFF2-40B4-BE49-F238E27FC236}">
              <a16:creationId xmlns:a16="http://schemas.microsoft.com/office/drawing/2014/main" id="{E9FA30EF-62AF-4F1C-8020-578CD2D529D9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103</xdr:row>
      <xdr:rowOff>0</xdr:rowOff>
    </xdr:from>
    <xdr:ext cx="47625" cy="285750"/>
    <xdr:sp macro="" textlink="">
      <xdr:nvSpPr>
        <xdr:cNvPr id="5106" name="Shape 3">
          <a:extLst>
            <a:ext uri="{FF2B5EF4-FFF2-40B4-BE49-F238E27FC236}">
              <a16:creationId xmlns:a16="http://schemas.microsoft.com/office/drawing/2014/main" id="{EC6079C1-9D7E-449A-A84F-B11FE51BD7CE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103</xdr:row>
      <xdr:rowOff>0</xdr:rowOff>
    </xdr:from>
    <xdr:ext cx="47625" cy="285750"/>
    <xdr:sp macro="" textlink="">
      <xdr:nvSpPr>
        <xdr:cNvPr id="5107" name="Shape 3">
          <a:extLst>
            <a:ext uri="{FF2B5EF4-FFF2-40B4-BE49-F238E27FC236}">
              <a16:creationId xmlns:a16="http://schemas.microsoft.com/office/drawing/2014/main" id="{360934E7-4E99-4E38-AEF3-16A3EC452377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103</xdr:row>
      <xdr:rowOff>0</xdr:rowOff>
    </xdr:from>
    <xdr:ext cx="47625" cy="285750"/>
    <xdr:sp macro="" textlink="">
      <xdr:nvSpPr>
        <xdr:cNvPr id="5108" name="Shape 3">
          <a:extLst>
            <a:ext uri="{FF2B5EF4-FFF2-40B4-BE49-F238E27FC236}">
              <a16:creationId xmlns:a16="http://schemas.microsoft.com/office/drawing/2014/main" id="{44AC7DBC-DC70-44BE-8004-7B51F3A28515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103</xdr:row>
      <xdr:rowOff>0</xdr:rowOff>
    </xdr:from>
    <xdr:ext cx="47625" cy="285750"/>
    <xdr:sp macro="" textlink="">
      <xdr:nvSpPr>
        <xdr:cNvPr id="5109" name="Shape 3">
          <a:extLst>
            <a:ext uri="{FF2B5EF4-FFF2-40B4-BE49-F238E27FC236}">
              <a16:creationId xmlns:a16="http://schemas.microsoft.com/office/drawing/2014/main" id="{B807EAA2-3EB8-4678-BB1A-4FE1725646A9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103</xdr:row>
      <xdr:rowOff>0</xdr:rowOff>
    </xdr:from>
    <xdr:ext cx="47625" cy="285750"/>
    <xdr:sp macro="" textlink="">
      <xdr:nvSpPr>
        <xdr:cNvPr id="5110" name="Shape 3">
          <a:extLst>
            <a:ext uri="{FF2B5EF4-FFF2-40B4-BE49-F238E27FC236}">
              <a16:creationId xmlns:a16="http://schemas.microsoft.com/office/drawing/2014/main" id="{F1787DD1-89A3-42D3-8077-1AFC70035E87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103</xdr:row>
      <xdr:rowOff>0</xdr:rowOff>
    </xdr:from>
    <xdr:ext cx="47625" cy="285750"/>
    <xdr:sp macro="" textlink="">
      <xdr:nvSpPr>
        <xdr:cNvPr id="5111" name="Shape 3">
          <a:extLst>
            <a:ext uri="{FF2B5EF4-FFF2-40B4-BE49-F238E27FC236}">
              <a16:creationId xmlns:a16="http://schemas.microsoft.com/office/drawing/2014/main" id="{BA61DBBF-D3AF-4662-89FE-A01B3B656576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103</xdr:row>
      <xdr:rowOff>0</xdr:rowOff>
    </xdr:from>
    <xdr:ext cx="47625" cy="285750"/>
    <xdr:sp macro="" textlink="">
      <xdr:nvSpPr>
        <xdr:cNvPr id="5112" name="Shape 3">
          <a:extLst>
            <a:ext uri="{FF2B5EF4-FFF2-40B4-BE49-F238E27FC236}">
              <a16:creationId xmlns:a16="http://schemas.microsoft.com/office/drawing/2014/main" id="{36B9B803-B246-4AA7-8DB6-5BFB5C81E212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103</xdr:row>
      <xdr:rowOff>0</xdr:rowOff>
    </xdr:from>
    <xdr:ext cx="47625" cy="285750"/>
    <xdr:sp macro="" textlink="">
      <xdr:nvSpPr>
        <xdr:cNvPr id="5113" name="Shape 3">
          <a:extLst>
            <a:ext uri="{FF2B5EF4-FFF2-40B4-BE49-F238E27FC236}">
              <a16:creationId xmlns:a16="http://schemas.microsoft.com/office/drawing/2014/main" id="{01DF1720-AC3B-48D5-8E86-F095D27673B2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103</xdr:row>
      <xdr:rowOff>0</xdr:rowOff>
    </xdr:from>
    <xdr:ext cx="47625" cy="285750"/>
    <xdr:sp macro="" textlink="">
      <xdr:nvSpPr>
        <xdr:cNvPr id="5114" name="Shape 3">
          <a:extLst>
            <a:ext uri="{FF2B5EF4-FFF2-40B4-BE49-F238E27FC236}">
              <a16:creationId xmlns:a16="http://schemas.microsoft.com/office/drawing/2014/main" id="{1ABAB61D-63B8-4EDC-9D83-8C1C492225D7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103</xdr:row>
      <xdr:rowOff>0</xdr:rowOff>
    </xdr:from>
    <xdr:ext cx="47625" cy="285750"/>
    <xdr:sp macro="" textlink="">
      <xdr:nvSpPr>
        <xdr:cNvPr id="5115" name="Shape 3">
          <a:extLst>
            <a:ext uri="{FF2B5EF4-FFF2-40B4-BE49-F238E27FC236}">
              <a16:creationId xmlns:a16="http://schemas.microsoft.com/office/drawing/2014/main" id="{51A9864F-5C70-44AD-A3E3-4F68976A7E26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103</xdr:row>
      <xdr:rowOff>0</xdr:rowOff>
    </xdr:from>
    <xdr:ext cx="47625" cy="285750"/>
    <xdr:sp macro="" textlink="">
      <xdr:nvSpPr>
        <xdr:cNvPr id="5116" name="Shape 3">
          <a:extLst>
            <a:ext uri="{FF2B5EF4-FFF2-40B4-BE49-F238E27FC236}">
              <a16:creationId xmlns:a16="http://schemas.microsoft.com/office/drawing/2014/main" id="{E714C2E0-2E8A-485F-8631-7EFC4C1034C0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103</xdr:row>
      <xdr:rowOff>0</xdr:rowOff>
    </xdr:from>
    <xdr:ext cx="47625" cy="285750"/>
    <xdr:sp macro="" textlink="">
      <xdr:nvSpPr>
        <xdr:cNvPr id="5117" name="Shape 3">
          <a:extLst>
            <a:ext uri="{FF2B5EF4-FFF2-40B4-BE49-F238E27FC236}">
              <a16:creationId xmlns:a16="http://schemas.microsoft.com/office/drawing/2014/main" id="{0B23C6EA-DB51-4F72-9EBB-FDB128C04FAC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103</xdr:row>
      <xdr:rowOff>0</xdr:rowOff>
    </xdr:from>
    <xdr:ext cx="47625" cy="285750"/>
    <xdr:sp macro="" textlink="">
      <xdr:nvSpPr>
        <xdr:cNvPr id="5118" name="Shape 3">
          <a:extLst>
            <a:ext uri="{FF2B5EF4-FFF2-40B4-BE49-F238E27FC236}">
              <a16:creationId xmlns:a16="http://schemas.microsoft.com/office/drawing/2014/main" id="{17B3338C-7D93-4060-9BE7-E8C0358695E6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103</xdr:row>
      <xdr:rowOff>0</xdr:rowOff>
    </xdr:from>
    <xdr:ext cx="47625" cy="285750"/>
    <xdr:sp macro="" textlink="">
      <xdr:nvSpPr>
        <xdr:cNvPr id="5119" name="Shape 3">
          <a:extLst>
            <a:ext uri="{FF2B5EF4-FFF2-40B4-BE49-F238E27FC236}">
              <a16:creationId xmlns:a16="http://schemas.microsoft.com/office/drawing/2014/main" id="{662DBED7-D961-4A56-AD17-6821D948A373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103</xdr:row>
      <xdr:rowOff>0</xdr:rowOff>
    </xdr:from>
    <xdr:ext cx="47625" cy="285750"/>
    <xdr:sp macro="" textlink="">
      <xdr:nvSpPr>
        <xdr:cNvPr id="5120" name="Shape 3">
          <a:extLst>
            <a:ext uri="{FF2B5EF4-FFF2-40B4-BE49-F238E27FC236}">
              <a16:creationId xmlns:a16="http://schemas.microsoft.com/office/drawing/2014/main" id="{0D189E6A-C4AF-4F50-BF63-0AD9101756C0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103</xdr:row>
      <xdr:rowOff>0</xdr:rowOff>
    </xdr:from>
    <xdr:ext cx="47625" cy="285750"/>
    <xdr:sp macro="" textlink="">
      <xdr:nvSpPr>
        <xdr:cNvPr id="5121" name="Shape 3">
          <a:extLst>
            <a:ext uri="{FF2B5EF4-FFF2-40B4-BE49-F238E27FC236}">
              <a16:creationId xmlns:a16="http://schemas.microsoft.com/office/drawing/2014/main" id="{AC8DEC1A-3125-4B1C-9306-46F83264977B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103</xdr:row>
      <xdr:rowOff>0</xdr:rowOff>
    </xdr:from>
    <xdr:ext cx="47625" cy="285750"/>
    <xdr:sp macro="" textlink="">
      <xdr:nvSpPr>
        <xdr:cNvPr id="5122" name="Shape 3">
          <a:extLst>
            <a:ext uri="{FF2B5EF4-FFF2-40B4-BE49-F238E27FC236}">
              <a16:creationId xmlns:a16="http://schemas.microsoft.com/office/drawing/2014/main" id="{FCA15493-669A-45AB-AC09-D534E67CE3ED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103</xdr:row>
      <xdr:rowOff>0</xdr:rowOff>
    </xdr:from>
    <xdr:ext cx="47625" cy="285750"/>
    <xdr:sp macro="" textlink="">
      <xdr:nvSpPr>
        <xdr:cNvPr id="5123" name="Shape 3">
          <a:extLst>
            <a:ext uri="{FF2B5EF4-FFF2-40B4-BE49-F238E27FC236}">
              <a16:creationId xmlns:a16="http://schemas.microsoft.com/office/drawing/2014/main" id="{89589D19-0CA0-4543-A0B2-17BBCC3CF87B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103</xdr:row>
      <xdr:rowOff>0</xdr:rowOff>
    </xdr:from>
    <xdr:ext cx="47625" cy="285750"/>
    <xdr:sp macro="" textlink="">
      <xdr:nvSpPr>
        <xdr:cNvPr id="5124" name="Shape 3">
          <a:extLst>
            <a:ext uri="{FF2B5EF4-FFF2-40B4-BE49-F238E27FC236}">
              <a16:creationId xmlns:a16="http://schemas.microsoft.com/office/drawing/2014/main" id="{76D40FAE-ABC0-4E16-8A48-CA2A8A4584D7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103</xdr:row>
      <xdr:rowOff>0</xdr:rowOff>
    </xdr:from>
    <xdr:ext cx="47625" cy="285750"/>
    <xdr:sp macro="" textlink="">
      <xdr:nvSpPr>
        <xdr:cNvPr id="5125" name="Shape 3">
          <a:extLst>
            <a:ext uri="{FF2B5EF4-FFF2-40B4-BE49-F238E27FC236}">
              <a16:creationId xmlns:a16="http://schemas.microsoft.com/office/drawing/2014/main" id="{6096595F-6085-463F-AC27-C75EAF015E14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103</xdr:row>
      <xdr:rowOff>0</xdr:rowOff>
    </xdr:from>
    <xdr:ext cx="47625" cy="285750"/>
    <xdr:sp macro="" textlink="">
      <xdr:nvSpPr>
        <xdr:cNvPr id="5126" name="Shape 3">
          <a:extLst>
            <a:ext uri="{FF2B5EF4-FFF2-40B4-BE49-F238E27FC236}">
              <a16:creationId xmlns:a16="http://schemas.microsoft.com/office/drawing/2014/main" id="{8F13E537-48BE-41C1-80A0-1D5042A901D3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103</xdr:row>
      <xdr:rowOff>0</xdr:rowOff>
    </xdr:from>
    <xdr:ext cx="47625" cy="285750"/>
    <xdr:sp macro="" textlink="">
      <xdr:nvSpPr>
        <xdr:cNvPr id="5127" name="Shape 3">
          <a:extLst>
            <a:ext uri="{FF2B5EF4-FFF2-40B4-BE49-F238E27FC236}">
              <a16:creationId xmlns:a16="http://schemas.microsoft.com/office/drawing/2014/main" id="{C7E68E77-B47B-4EB7-9C30-F50BEE60CE83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103</xdr:row>
      <xdr:rowOff>0</xdr:rowOff>
    </xdr:from>
    <xdr:ext cx="47625" cy="285750"/>
    <xdr:sp macro="" textlink="">
      <xdr:nvSpPr>
        <xdr:cNvPr id="5128" name="Shape 3">
          <a:extLst>
            <a:ext uri="{FF2B5EF4-FFF2-40B4-BE49-F238E27FC236}">
              <a16:creationId xmlns:a16="http://schemas.microsoft.com/office/drawing/2014/main" id="{70966C87-158B-4165-BF6C-AE3546782CA6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103</xdr:row>
      <xdr:rowOff>0</xdr:rowOff>
    </xdr:from>
    <xdr:ext cx="47625" cy="285750"/>
    <xdr:sp macro="" textlink="">
      <xdr:nvSpPr>
        <xdr:cNvPr id="5129" name="Shape 3">
          <a:extLst>
            <a:ext uri="{FF2B5EF4-FFF2-40B4-BE49-F238E27FC236}">
              <a16:creationId xmlns:a16="http://schemas.microsoft.com/office/drawing/2014/main" id="{2027FA30-227B-462F-A271-66975B000C45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103</xdr:row>
      <xdr:rowOff>0</xdr:rowOff>
    </xdr:from>
    <xdr:ext cx="47625" cy="285750"/>
    <xdr:sp macro="" textlink="">
      <xdr:nvSpPr>
        <xdr:cNvPr id="5130" name="Shape 3">
          <a:extLst>
            <a:ext uri="{FF2B5EF4-FFF2-40B4-BE49-F238E27FC236}">
              <a16:creationId xmlns:a16="http://schemas.microsoft.com/office/drawing/2014/main" id="{D6CEBC77-80F0-462C-82F8-9E9C6C1B1B48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103</xdr:row>
      <xdr:rowOff>0</xdr:rowOff>
    </xdr:from>
    <xdr:ext cx="47625" cy="285750"/>
    <xdr:sp macro="" textlink="">
      <xdr:nvSpPr>
        <xdr:cNvPr id="5131" name="Shape 3">
          <a:extLst>
            <a:ext uri="{FF2B5EF4-FFF2-40B4-BE49-F238E27FC236}">
              <a16:creationId xmlns:a16="http://schemas.microsoft.com/office/drawing/2014/main" id="{71CFA788-3823-42AD-BE44-E483B073A284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103</xdr:row>
      <xdr:rowOff>0</xdr:rowOff>
    </xdr:from>
    <xdr:ext cx="47625" cy="285750"/>
    <xdr:sp macro="" textlink="">
      <xdr:nvSpPr>
        <xdr:cNvPr id="5132" name="Shape 3">
          <a:extLst>
            <a:ext uri="{FF2B5EF4-FFF2-40B4-BE49-F238E27FC236}">
              <a16:creationId xmlns:a16="http://schemas.microsoft.com/office/drawing/2014/main" id="{02B66EB1-6249-49DF-AC11-AA1A6D7F2120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103</xdr:row>
      <xdr:rowOff>0</xdr:rowOff>
    </xdr:from>
    <xdr:ext cx="47625" cy="285750"/>
    <xdr:sp macro="" textlink="">
      <xdr:nvSpPr>
        <xdr:cNvPr id="5133" name="Shape 3">
          <a:extLst>
            <a:ext uri="{FF2B5EF4-FFF2-40B4-BE49-F238E27FC236}">
              <a16:creationId xmlns:a16="http://schemas.microsoft.com/office/drawing/2014/main" id="{F338C1E5-7986-4C99-9E85-5D5AB3ABA7CE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-9525</xdr:colOff>
      <xdr:row>103</xdr:row>
      <xdr:rowOff>0</xdr:rowOff>
    </xdr:from>
    <xdr:ext cx="47625" cy="285750"/>
    <xdr:sp macro="" textlink="">
      <xdr:nvSpPr>
        <xdr:cNvPr id="5134" name="Shape 3">
          <a:extLst>
            <a:ext uri="{FF2B5EF4-FFF2-40B4-BE49-F238E27FC236}">
              <a16:creationId xmlns:a16="http://schemas.microsoft.com/office/drawing/2014/main" id="{643C2D60-DA31-45B2-A17C-F915B7403883}"/>
            </a:ext>
          </a:extLst>
        </xdr:cNvPr>
        <xdr:cNvSpPr txBox="1"/>
      </xdr:nvSpPr>
      <xdr:spPr>
        <a:xfrm>
          <a:off x="720661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-9525</xdr:colOff>
      <xdr:row>103</xdr:row>
      <xdr:rowOff>0</xdr:rowOff>
    </xdr:from>
    <xdr:ext cx="47625" cy="285750"/>
    <xdr:sp macro="" textlink="">
      <xdr:nvSpPr>
        <xdr:cNvPr id="5135" name="Shape 3">
          <a:extLst>
            <a:ext uri="{FF2B5EF4-FFF2-40B4-BE49-F238E27FC236}">
              <a16:creationId xmlns:a16="http://schemas.microsoft.com/office/drawing/2014/main" id="{8A2C01F6-3E6E-4080-AEC5-0920CD3E1BEA}"/>
            </a:ext>
          </a:extLst>
        </xdr:cNvPr>
        <xdr:cNvSpPr txBox="1"/>
      </xdr:nvSpPr>
      <xdr:spPr>
        <a:xfrm>
          <a:off x="720661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136" name="Shape 3">
          <a:extLst>
            <a:ext uri="{FF2B5EF4-FFF2-40B4-BE49-F238E27FC236}">
              <a16:creationId xmlns:a16="http://schemas.microsoft.com/office/drawing/2014/main" id="{E5AF85EC-CE1F-49C3-84FD-2037FAB63B6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137" name="Shape 3">
          <a:extLst>
            <a:ext uri="{FF2B5EF4-FFF2-40B4-BE49-F238E27FC236}">
              <a16:creationId xmlns:a16="http://schemas.microsoft.com/office/drawing/2014/main" id="{F1192B7B-9A49-4CC0-A126-0296CAFDAC5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138" name="Shape 3">
          <a:extLst>
            <a:ext uri="{FF2B5EF4-FFF2-40B4-BE49-F238E27FC236}">
              <a16:creationId xmlns:a16="http://schemas.microsoft.com/office/drawing/2014/main" id="{C36BB57D-CCEA-4F16-9F44-402D406DA7B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139" name="Shape 3">
          <a:extLst>
            <a:ext uri="{FF2B5EF4-FFF2-40B4-BE49-F238E27FC236}">
              <a16:creationId xmlns:a16="http://schemas.microsoft.com/office/drawing/2014/main" id="{3B533DCD-BF12-4AFD-B239-2F011382D49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140" name="Shape 3">
          <a:extLst>
            <a:ext uri="{FF2B5EF4-FFF2-40B4-BE49-F238E27FC236}">
              <a16:creationId xmlns:a16="http://schemas.microsoft.com/office/drawing/2014/main" id="{E6461EDF-2D4B-4AA2-8137-F21155F53E6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141" name="Shape 3">
          <a:extLst>
            <a:ext uri="{FF2B5EF4-FFF2-40B4-BE49-F238E27FC236}">
              <a16:creationId xmlns:a16="http://schemas.microsoft.com/office/drawing/2014/main" id="{F26AF29A-98C5-46CC-AB6D-5D74E32FCF1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142" name="Shape 3">
          <a:extLst>
            <a:ext uri="{FF2B5EF4-FFF2-40B4-BE49-F238E27FC236}">
              <a16:creationId xmlns:a16="http://schemas.microsoft.com/office/drawing/2014/main" id="{B06B5731-8B0D-4175-BC09-D1BB55BAFE0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143" name="Shape 3">
          <a:extLst>
            <a:ext uri="{FF2B5EF4-FFF2-40B4-BE49-F238E27FC236}">
              <a16:creationId xmlns:a16="http://schemas.microsoft.com/office/drawing/2014/main" id="{535F9652-B95A-4F81-AEB1-92D30AAACE0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144" name="Shape 3">
          <a:extLst>
            <a:ext uri="{FF2B5EF4-FFF2-40B4-BE49-F238E27FC236}">
              <a16:creationId xmlns:a16="http://schemas.microsoft.com/office/drawing/2014/main" id="{168AC67E-28E6-49B4-AAFD-7DAB244F629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145" name="Shape 3">
          <a:extLst>
            <a:ext uri="{FF2B5EF4-FFF2-40B4-BE49-F238E27FC236}">
              <a16:creationId xmlns:a16="http://schemas.microsoft.com/office/drawing/2014/main" id="{B0B7DB23-4CD6-4A4D-8084-9D98033279C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146" name="Shape 3">
          <a:extLst>
            <a:ext uri="{FF2B5EF4-FFF2-40B4-BE49-F238E27FC236}">
              <a16:creationId xmlns:a16="http://schemas.microsoft.com/office/drawing/2014/main" id="{3786A940-9DFB-408B-80B7-12E08D55DD2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147" name="Shape 3">
          <a:extLst>
            <a:ext uri="{FF2B5EF4-FFF2-40B4-BE49-F238E27FC236}">
              <a16:creationId xmlns:a16="http://schemas.microsoft.com/office/drawing/2014/main" id="{3F5E1699-0504-4FB8-A0B5-9264FE2FB54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148" name="Shape 3">
          <a:extLst>
            <a:ext uri="{FF2B5EF4-FFF2-40B4-BE49-F238E27FC236}">
              <a16:creationId xmlns:a16="http://schemas.microsoft.com/office/drawing/2014/main" id="{E6D02B9A-DF3A-43DB-892B-E59EFB7145E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149" name="Shape 3">
          <a:extLst>
            <a:ext uri="{FF2B5EF4-FFF2-40B4-BE49-F238E27FC236}">
              <a16:creationId xmlns:a16="http://schemas.microsoft.com/office/drawing/2014/main" id="{903F9B35-F295-473E-BB92-12377C31EA9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150" name="Shape 3">
          <a:extLst>
            <a:ext uri="{FF2B5EF4-FFF2-40B4-BE49-F238E27FC236}">
              <a16:creationId xmlns:a16="http://schemas.microsoft.com/office/drawing/2014/main" id="{E0D56DEA-B9D5-4784-A10B-3FEF246EDA7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151" name="Shape 3">
          <a:extLst>
            <a:ext uri="{FF2B5EF4-FFF2-40B4-BE49-F238E27FC236}">
              <a16:creationId xmlns:a16="http://schemas.microsoft.com/office/drawing/2014/main" id="{EDECE6CA-056D-4CA0-9CDF-9670506F788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152" name="Shape 3">
          <a:extLst>
            <a:ext uri="{FF2B5EF4-FFF2-40B4-BE49-F238E27FC236}">
              <a16:creationId xmlns:a16="http://schemas.microsoft.com/office/drawing/2014/main" id="{BCCE0F43-22A6-4577-AB61-C0F28931D58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153" name="Shape 3">
          <a:extLst>
            <a:ext uri="{FF2B5EF4-FFF2-40B4-BE49-F238E27FC236}">
              <a16:creationId xmlns:a16="http://schemas.microsoft.com/office/drawing/2014/main" id="{D56AF1FD-4E4E-4BDF-A3EC-D9391764EC6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154" name="Shape 3">
          <a:extLst>
            <a:ext uri="{FF2B5EF4-FFF2-40B4-BE49-F238E27FC236}">
              <a16:creationId xmlns:a16="http://schemas.microsoft.com/office/drawing/2014/main" id="{9E728DEB-1156-4ABC-A5CD-70F385F7738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155" name="Shape 3">
          <a:extLst>
            <a:ext uri="{FF2B5EF4-FFF2-40B4-BE49-F238E27FC236}">
              <a16:creationId xmlns:a16="http://schemas.microsoft.com/office/drawing/2014/main" id="{03FF34B2-E709-47C5-A7EA-FDBB15AA152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156" name="Shape 3">
          <a:extLst>
            <a:ext uri="{FF2B5EF4-FFF2-40B4-BE49-F238E27FC236}">
              <a16:creationId xmlns:a16="http://schemas.microsoft.com/office/drawing/2014/main" id="{CF857963-47C7-4E74-8135-B1BA731184F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157" name="Shape 3">
          <a:extLst>
            <a:ext uri="{FF2B5EF4-FFF2-40B4-BE49-F238E27FC236}">
              <a16:creationId xmlns:a16="http://schemas.microsoft.com/office/drawing/2014/main" id="{024D000B-6650-4EF0-9876-ABE2B0CDC53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158" name="Shape 3">
          <a:extLst>
            <a:ext uri="{FF2B5EF4-FFF2-40B4-BE49-F238E27FC236}">
              <a16:creationId xmlns:a16="http://schemas.microsoft.com/office/drawing/2014/main" id="{2418042C-4EEA-436B-9995-EE83B40535D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159" name="Shape 3">
          <a:extLst>
            <a:ext uri="{FF2B5EF4-FFF2-40B4-BE49-F238E27FC236}">
              <a16:creationId xmlns:a16="http://schemas.microsoft.com/office/drawing/2014/main" id="{87CDFB11-16C0-4887-B6FC-C2DF4ABD209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160" name="Shape 3">
          <a:extLst>
            <a:ext uri="{FF2B5EF4-FFF2-40B4-BE49-F238E27FC236}">
              <a16:creationId xmlns:a16="http://schemas.microsoft.com/office/drawing/2014/main" id="{55DA50E0-077C-41D2-8C5C-78D440C04F4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161" name="Shape 3">
          <a:extLst>
            <a:ext uri="{FF2B5EF4-FFF2-40B4-BE49-F238E27FC236}">
              <a16:creationId xmlns:a16="http://schemas.microsoft.com/office/drawing/2014/main" id="{DAB67C0D-3993-41D5-935C-76760588615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162" name="Shape 3">
          <a:extLst>
            <a:ext uri="{FF2B5EF4-FFF2-40B4-BE49-F238E27FC236}">
              <a16:creationId xmlns:a16="http://schemas.microsoft.com/office/drawing/2014/main" id="{F72FD1F1-0D9C-4C94-94CE-D08E64DBDB9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163" name="Shape 3">
          <a:extLst>
            <a:ext uri="{FF2B5EF4-FFF2-40B4-BE49-F238E27FC236}">
              <a16:creationId xmlns:a16="http://schemas.microsoft.com/office/drawing/2014/main" id="{955C62FA-0BA7-4027-A84F-54BEBF833F4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164" name="Shape 3">
          <a:extLst>
            <a:ext uri="{FF2B5EF4-FFF2-40B4-BE49-F238E27FC236}">
              <a16:creationId xmlns:a16="http://schemas.microsoft.com/office/drawing/2014/main" id="{972E0323-3D3E-4767-86DB-203E388C48D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165" name="Shape 3">
          <a:extLst>
            <a:ext uri="{FF2B5EF4-FFF2-40B4-BE49-F238E27FC236}">
              <a16:creationId xmlns:a16="http://schemas.microsoft.com/office/drawing/2014/main" id="{EF8C721A-AC56-491D-8AF9-4B6DAE3915F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166" name="Shape 3">
          <a:extLst>
            <a:ext uri="{FF2B5EF4-FFF2-40B4-BE49-F238E27FC236}">
              <a16:creationId xmlns:a16="http://schemas.microsoft.com/office/drawing/2014/main" id="{F3123B70-9CED-450A-A66F-9900825AE24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167" name="Shape 3">
          <a:extLst>
            <a:ext uri="{FF2B5EF4-FFF2-40B4-BE49-F238E27FC236}">
              <a16:creationId xmlns:a16="http://schemas.microsoft.com/office/drawing/2014/main" id="{AE1AF975-8A31-4389-A627-DC21DFC59C9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168" name="Shape 3">
          <a:extLst>
            <a:ext uri="{FF2B5EF4-FFF2-40B4-BE49-F238E27FC236}">
              <a16:creationId xmlns:a16="http://schemas.microsoft.com/office/drawing/2014/main" id="{212B20DE-959E-4017-826B-BCA1C0486A7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169" name="Shape 3">
          <a:extLst>
            <a:ext uri="{FF2B5EF4-FFF2-40B4-BE49-F238E27FC236}">
              <a16:creationId xmlns:a16="http://schemas.microsoft.com/office/drawing/2014/main" id="{4654BECB-CF8D-44C2-A11E-4FE0E0D48DA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170" name="Shape 3">
          <a:extLst>
            <a:ext uri="{FF2B5EF4-FFF2-40B4-BE49-F238E27FC236}">
              <a16:creationId xmlns:a16="http://schemas.microsoft.com/office/drawing/2014/main" id="{95BE2AB5-EF8C-4851-97E0-72FDA475C89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171" name="Shape 3">
          <a:extLst>
            <a:ext uri="{FF2B5EF4-FFF2-40B4-BE49-F238E27FC236}">
              <a16:creationId xmlns:a16="http://schemas.microsoft.com/office/drawing/2014/main" id="{EAE3B184-6871-4AAF-980A-9434274994D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172" name="Shape 3">
          <a:extLst>
            <a:ext uri="{FF2B5EF4-FFF2-40B4-BE49-F238E27FC236}">
              <a16:creationId xmlns:a16="http://schemas.microsoft.com/office/drawing/2014/main" id="{3320497B-D390-4DD1-935F-684C7E27A02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173" name="Shape 3">
          <a:extLst>
            <a:ext uri="{FF2B5EF4-FFF2-40B4-BE49-F238E27FC236}">
              <a16:creationId xmlns:a16="http://schemas.microsoft.com/office/drawing/2014/main" id="{F3F8F359-613D-4DBA-896D-159B46157E2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174" name="Shape 3">
          <a:extLst>
            <a:ext uri="{FF2B5EF4-FFF2-40B4-BE49-F238E27FC236}">
              <a16:creationId xmlns:a16="http://schemas.microsoft.com/office/drawing/2014/main" id="{C6548AEA-2EB0-4AD3-9AEF-898A2430FD0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175" name="Shape 3">
          <a:extLst>
            <a:ext uri="{FF2B5EF4-FFF2-40B4-BE49-F238E27FC236}">
              <a16:creationId xmlns:a16="http://schemas.microsoft.com/office/drawing/2014/main" id="{BABB0386-E7EC-4A45-B4E9-7C7A4EB7A6E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176" name="Shape 3">
          <a:extLst>
            <a:ext uri="{FF2B5EF4-FFF2-40B4-BE49-F238E27FC236}">
              <a16:creationId xmlns:a16="http://schemas.microsoft.com/office/drawing/2014/main" id="{AB9CD058-E31D-453F-B86A-74566AF2E69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177" name="Shape 3">
          <a:extLst>
            <a:ext uri="{FF2B5EF4-FFF2-40B4-BE49-F238E27FC236}">
              <a16:creationId xmlns:a16="http://schemas.microsoft.com/office/drawing/2014/main" id="{FB5691DF-FD49-4924-9021-E3D95223C92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178" name="Shape 3">
          <a:extLst>
            <a:ext uri="{FF2B5EF4-FFF2-40B4-BE49-F238E27FC236}">
              <a16:creationId xmlns:a16="http://schemas.microsoft.com/office/drawing/2014/main" id="{5E812F7B-D08C-4848-86E0-50C2FBE0099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179" name="Shape 3">
          <a:extLst>
            <a:ext uri="{FF2B5EF4-FFF2-40B4-BE49-F238E27FC236}">
              <a16:creationId xmlns:a16="http://schemas.microsoft.com/office/drawing/2014/main" id="{B7EDAD81-AA63-4B8F-878D-80C031CC055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180" name="Shape 3">
          <a:extLst>
            <a:ext uri="{FF2B5EF4-FFF2-40B4-BE49-F238E27FC236}">
              <a16:creationId xmlns:a16="http://schemas.microsoft.com/office/drawing/2014/main" id="{81972731-50C4-4766-9395-9AC9CF9E641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181" name="Shape 3">
          <a:extLst>
            <a:ext uri="{FF2B5EF4-FFF2-40B4-BE49-F238E27FC236}">
              <a16:creationId xmlns:a16="http://schemas.microsoft.com/office/drawing/2014/main" id="{B4246821-24A6-47AE-90A6-CCD7FBDC67B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182" name="Shape 3">
          <a:extLst>
            <a:ext uri="{FF2B5EF4-FFF2-40B4-BE49-F238E27FC236}">
              <a16:creationId xmlns:a16="http://schemas.microsoft.com/office/drawing/2014/main" id="{EC00835E-6ABA-464D-A424-AA840CB51D1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183" name="Shape 3">
          <a:extLst>
            <a:ext uri="{FF2B5EF4-FFF2-40B4-BE49-F238E27FC236}">
              <a16:creationId xmlns:a16="http://schemas.microsoft.com/office/drawing/2014/main" id="{B673A5CD-0ADE-4C63-AAA1-86FDD8234E5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184" name="Shape 3">
          <a:extLst>
            <a:ext uri="{FF2B5EF4-FFF2-40B4-BE49-F238E27FC236}">
              <a16:creationId xmlns:a16="http://schemas.microsoft.com/office/drawing/2014/main" id="{CA8ABED1-EB4A-40D8-845D-173DD4EC7F6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185" name="Shape 3">
          <a:extLst>
            <a:ext uri="{FF2B5EF4-FFF2-40B4-BE49-F238E27FC236}">
              <a16:creationId xmlns:a16="http://schemas.microsoft.com/office/drawing/2014/main" id="{74262C73-6154-437C-86DE-86D262225C1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186" name="Shape 3">
          <a:extLst>
            <a:ext uri="{FF2B5EF4-FFF2-40B4-BE49-F238E27FC236}">
              <a16:creationId xmlns:a16="http://schemas.microsoft.com/office/drawing/2014/main" id="{E393596B-7CD2-479C-8F17-5CE5BCDB576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187" name="Shape 3">
          <a:extLst>
            <a:ext uri="{FF2B5EF4-FFF2-40B4-BE49-F238E27FC236}">
              <a16:creationId xmlns:a16="http://schemas.microsoft.com/office/drawing/2014/main" id="{B20F1FF9-F218-4664-B954-B1701EC9AAB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188" name="Shape 3">
          <a:extLst>
            <a:ext uri="{FF2B5EF4-FFF2-40B4-BE49-F238E27FC236}">
              <a16:creationId xmlns:a16="http://schemas.microsoft.com/office/drawing/2014/main" id="{D6281892-C9DA-4009-8989-1929AF35C8E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189" name="Shape 3">
          <a:extLst>
            <a:ext uri="{FF2B5EF4-FFF2-40B4-BE49-F238E27FC236}">
              <a16:creationId xmlns:a16="http://schemas.microsoft.com/office/drawing/2014/main" id="{BC78AFF0-E790-419E-A24C-5E77107B72B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190" name="Shape 3">
          <a:extLst>
            <a:ext uri="{FF2B5EF4-FFF2-40B4-BE49-F238E27FC236}">
              <a16:creationId xmlns:a16="http://schemas.microsoft.com/office/drawing/2014/main" id="{9B1F1D37-8B17-47AA-B83A-27CB1D1649D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191" name="Shape 3">
          <a:extLst>
            <a:ext uri="{FF2B5EF4-FFF2-40B4-BE49-F238E27FC236}">
              <a16:creationId xmlns:a16="http://schemas.microsoft.com/office/drawing/2014/main" id="{41A500E0-C5BB-4249-BEA4-F4B0689839D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192" name="Shape 3">
          <a:extLst>
            <a:ext uri="{FF2B5EF4-FFF2-40B4-BE49-F238E27FC236}">
              <a16:creationId xmlns:a16="http://schemas.microsoft.com/office/drawing/2014/main" id="{AC26D6D6-B248-4389-81E6-DD52C706C93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193" name="Shape 3">
          <a:extLst>
            <a:ext uri="{FF2B5EF4-FFF2-40B4-BE49-F238E27FC236}">
              <a16:creationId xmlns:a16="http://schemas.microsoft.com/office/drawing/2014/main" id="{D6C719D0-E88C-4028-8C4D-47C640C1649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194" name="Shape 3">
          <a:extLst>
            <a:ext uri="{FF2B5EF4-FFF2-40B4-BE49-F238E27FC236}">
              <a16:creationId xmlns:a16="http://schemas.microsoft.com/office/drawing/2014/main" id="{AB2D7A29-5433-4A3B-9B23-1460F6CA39F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195" name="Shape 3">
          <a:extLst>
            <a:ext uri="{FF2B5EF4-FFF2-40B4-BE49-F238E27FC236}">
              <a16:creationId xmlns:a16="http://schemas.microsoft.com/office/drawing/2014/main" id="{8D764838-5620-4233-B9AA-F6941562648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196" name="Shape 3">
          <a:extLst>
            <a:ext uri="{FF2B5EF4-FFF2-40B4-BE49-F238E27FC236}">
              <a16:creationId xmlns:a16="http://schemas.microsoft.com/office/drawing/2014/main" id="{D957203D-6E72-4D4F-A57A-ACE611E3B61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197" name="Shape 3">
          <a:extLst>
            <a:ext uri="{FF2B5EF4-FFF2-40B4-BE49-F238E27FC236}">
              <a16:creationId xmlns:a16="http://schemas.microsoft.com/office/drawing/2014/main" id="{108ED2B6-2E42-4A10-B445-049A1BB17B3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198" name="Shape 3">
          <a:extLst>
            <a:ext uri="{FF2B5EF4-FFF2-40B4-BE49-F238E27FC236}">
              <a16:creationId xmlns:a16="http://schemas.microsoft.com/office/drawing/2014/main" id="{E680AE63-5BDF-4940-A944-6759E329C5A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199" name="Shape 3">
          <a:extLst>
            <a:ext uri="{FF2B5EF4-FFF2-40B4-BE49-F238E27FC236}">
              <a16:creationId xmlns:a16="http://schemas.microsoft.com/office/drawing/2014/main" id="{BAB59816-206D-4913-AEBE-D0B15A971B3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200" name="Shape 3">
          <a:extLst>
            <a:ext uri="{FF2B5EF4-FFF2-40B4-BE49-F238E27FC236}">
              <a16:creationId xmlns:a16="http://schemas.microsoft.com/office/drawing/2014/main" id="{F90C9982-5797-4DD0-B4D3-3D77E75872B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201" name="Shape 3">
          <a:extLst>
            <a:ext uri="{FF2B5EF4-FFF2-40B4-BE49-F238E27FC236}">
              <a16:creationId xmlns:a16="http://schemas.microsoft.com/office/drawing/2014/main" id="{E8E3ECFD-1B3A-41BD-B17C-935D4C887A5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202" name="Shape 3">
          <a:extLst>
            <a:ext uri="{FF2B5EF4-FFF2-40B4-BE49-F238E27FC236}">
              <a16:creationId xmlns:a16="http://schemas.microsoft.com/office/drawing/2014/main" id="{0904D9EC-DED6-49AC-BD19-84482555131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203" name="Shape 3">
          <a:extLst>
            <a:ext uri="{FF2B5EF4-FFF2-40B4-BE49-F238E27FC236}">
              <a16:creationId xmlns:a16="http://schemas.microsoft.com/office/drawing/2014/main" id="{52336920-B149-40DD-A34B-2814A8C65A3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204" name="Shape 3">
          <a:extLst>
            <a:ext uri="{FF2B5EF4-FFF2-40B4-BE49-F238E27FC236}">
              <a16:creationId xmlns:a16="http://schemas.microsoft.com/office/drawing/2014/main" id="{669F286D-7442-4677-923E-D7EDEA03556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205" name="Shape 3">
          <a:extLst>
            <a:ext uri="{FF2B5EF4-FFF2-40B4-BE49-F238E27FC236}">
              <a16:creationId xmlns:a16="http://schemas.microsoft.com/office/drawing/2014/main" id="{EF21B83C-8A70-4D7A-B1B7-02679E3A1D4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206" name="Shape 3">
          <a:extLst>
            <a:ext uri="{FF2B5EF4-FFF2-40B4-BE49-F238E27FC236}">
              <a16:creationId xmlns:a16="http://schemas.microsoft.com/office/drawing/2014/main" id="{2929BC39-99A0-4CF1-A460-AA5CD27E888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207" name="Shape 3">
          <a:extLst>
            <a:ext uri="{FF2B5EF4-FFF2-40B4-BE49-F238E27FC236}">
              <a16:creationId xmlns:a16="http://schemas.microsoft.com/office/drawing/2014/main" id="{7E075EEE-914A-4DBC-9E41-3071FE48C31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208" name="Shape 3">
          <a:extLst>
            <a:ext uri="{FF2B5EF4-FFF2-40B4-BE49-F238E27FC236}">
              <a16:creationId xmlns:a16="http://schemas.microsoft.com/office/drawing/2014/main" id="{50E6B82E-547F-4209-A955-1D8A534103E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209" name="Shape 3">
          <a:extLst>
            <a:ext uri="{FF2B5EF4-FFF2-40B4-BE49-F238E27FC236}">
              <a16:creationId xmlns:a16="http://schemas.microsoft.com/office/drawing/2014/main" id="{29F60DC4-57DE-4E59-86BD-9FC105FCFAA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210" name="Shape 3">
          <a:extLst>
            <a:ext uri="{FF2B5EF4-FFF2-40B4-BE49-F238E27FC236}">
              <a16:creationId xmlns:a16="http://schemas.microsoft.com/office/drawing/2014/main" id="{AE0CAB88-EFE7-40C2-BFC4-85093DD2649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211" name="Shape 3">
          <a:extLst>
            <a:ext uri="{FF2B5EF4-FFF2-40B4-BE49-F238E27FC236}">
              <a16:creationId xmlns:a16="http://schemas.microsoft.com/office/drawing/2014/main" id="{B049D555-EBFF-482B-88F3-A4017195847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212" name="Shape 3">
          <a:extLst>
            <a:ext uri="{FF2B5EF4-FFF2-40B4-BE49-F238E27FC236}">
              <a16:creationId xmlns:a16="http://schemas.microsoft.com/office/drawing/2014/main" id="{D155317B-4EF3-489A-996A-4DECB2820CE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213" name="Shape 3">
          <a:extLst>
            <a:ext uri="{FF2B5EF4-FFF2-40B4-BE49-F238E27FC236}">
              <a16:creationId xmlns:a16="http://schemas.microsoft.com/office/drawing/2014/main" id="{97DF4A34-C2A1-44D2-BED7-FA75B7C98EF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214" name="Shape 3">
          <a:extLst>
            <a:ext uri="{FF2B5EF4-FFF2-40B4-BE49-F238E27FC236}">
              <a16:creationId xmlns:a16="http://schemas.microsoft.com/office/drawing/2014/main" id="{CA3C3284-DEAF-4AC3-9215-97449132AA8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215" name="Shape 3">
          <a:extLst>
            <a:ext uri="{FF2B5EF4-FFF2-40B4-BE49-F238E27FC236}">
              <a16:creationId xmlns:a16="http://schemas.microsoft.com/office/drawing/2014/main" id="{286327E2-9E72-42B4-BD69-2A034D5ACDB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216" name="Shape 3">
          <a:extLst>
            <a:ext uri="{FF2B5EF4-FFF2-40B4-BE49-F238E27FC236}">
              <a16:creationId xmlns:a16="http://schemas.microsoft.com/office/drawing/2014/main" id="{461B2F81-7A48-434E-96F7-28E75599963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217" name="Shape 3">
          <a:extLst>
            <a:ext uri="{FF2B5EF4-FFF2-40B4-BE49-F238E27FC236}">
              <a16:creationId xmlns:a16="http://schemas.microsoft.com/office/drawing/2014/main" id="{D83AC023-9099-4DBB-8566-C72B4BF7682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218" name="Shape 3">
          <a:extLst>
            <a:ext uri="{FF2B5EF4-FFF2-40B4-BE49-F238E27FC236}">
              <a16:creationId xmlns:a16="http://schemas.microsoft.com/office/drawing/2014/main" id="{5940BB29-5389-4EC1-89FA-1086E3F425E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219" name="Shape 3">
          <a:extLst>
            <a:ext uri="{FF2B5EF4-FFF2-40B4-BE49-F238E27FC236}">
              <a16:creationId xmlns:a16="http://schemas.microsoft.com/office/drawing/2014/main" id="{30EAACDC-3F9F-4D70-8EF5-DBC3907C6DB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220" name="Shape 3">
          <a:extLst>
            <a:ext uri="{FF2B5EF4-FFF2-40B4-BE49-F238E27FC236}">
              <a16:creationId xmlns:a16="http://schemas.microsoft.com/office/drawing/2014/main" id="{C572E12A-9ECF-43C8-80F2-D2A4D6C6BED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221" name="Shape 3">
          <a:extLst>
            <a:ext uri="{FF2B5EF4-FFF2-40B4-BE49-F238E27FC236}">
              <a16:creationId xmlns:a16="http://schemas.microsoft.com/office/drawing/2014/main" id="{C295FDA7-0B84-4A49-91F7-0EBC56CA066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22</xdr:col>
      <xdr:colOff>-9525</xdr:colOff>
      <xdr:row>103</xdr:row>
      <xdr:rowOff>0</xdr:rowOff>
    </xdr:from>
    <xdr:ext cx="47625" cy="285750"/>
    <xdr:sp macro="" textlink="">
      <xdr:nvSpPr>
        <xdr:cNvPr id="5222" name="Shape 3">
          <a:extLst>
            <a:ext uri="{FF2B5EF4-FFF2-40B4-BE49-F238E27FC236}">
              <a16:creationId xmlns:a16="http://schemas.microsoft.com/office/drawing/2014/main" id="{87DC7525-5036-4D14-86FD-A8C2639BE897}"/>
            </a:ext>
          </a:extLst>
        </xdr:cNvPr>
        <xdr:cNvSpPr txBox="1"/>
      </xdr:nvSpPr>
      <xdr:spPr>
        <a:xfrm>
          <a:off x="1078039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22</xdr:col>
      <xdr:colOff>-9525</xdr:colOff>
      <xdr:row>103</xdr:row>
      <xdr:rowOff>0</xdr:rowOff>
    </xdr:from>
    <xdr:ext cx="47625" cy="285750"/>
    <xdr:sp macro="" textlink="">
      <xdr:nvSpPr>
        <xdr:cNvPr id="5223" name="Shape 3">
          <a:extLst>
            <a:ext uri="{FF2B5EF4-FFF2-40B4-BE49-F238E27FC236}">
              <a16:creationId xmlns:a16="http://schemas.microsoft.com/office/drawing/2014/main" id="{CC6E843C-0773-4FD1-9786-6C6EDD227BC2}"/>
            </a:ext>
          </a:extLst>
        </xdr:cNvPr>
        <xdr:cNvSpPr txBox="1"/>
      </xdr:nvSpPr>
      <xdr:spPr>
        <a:xfrm>
          <a:off x="1078039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224" name="Shape 3">
          <a:extLst>
            <a:ext uri="{FF2B5EF4-FFF2-40B4-BE49-F238E27FC236}">
              <a16:creationId xmlns:a16="http://schemas.microsoft.com/office/drawing/2014/main" id="{67AC9057-01CB-4FC8-AB75-9270D989084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225" name="Shape 3">
          <a:extLst>
            <a:ext uri="{FF2B5EF4-FFF2-40B4-BE49-F238E27FC236}">
              <a16:creationId xmlns:a16="http://schemas.microsoft.com/office/drawing/2014/main" id="{5A10194F-64BA-4AD0-B5F3-29DBCD94FAA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226" name="Shape 3">
          <a:extLst>
            <a:ext uri="{FF2B5EF4-FFF2-40B4-BE49-F238E27FC236}">
              <a16:creationId xmlns:a16="http://schemas.microsoft.com/office/drawing/2014/main" id="{54F89270-5925-4890-B044-779C3B06C82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227" name="Shape 3">
          <a:extLst>
            <a:ext uri="{FF2B5EF4-FFF2-40B4-BE49-F238E27FC236}">
              <a16:creationId xmlns:a16="http://schemas.microsoft.com/office/drawing/2014/main" id="{0E801014-367A-4EA6-84F3-4EBA026A466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228" name="Shape 3">
          <a:extLst>
            <a:ext uri="{FF2B5EF4-FFF2-40B4-BE49-F238E27FC236}">
              <a16:creationId xmlns:a16="http://schemas.microsoft.com/office/drawing/2014/main" id="{0EB1829B-1C8C-4F22-ACBF-81CBB57EB75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229" name="Shape 3">
          <a:extLst>
            <a:ext uri="{FF2B5EF4-FFF2-40B4-BE49-F238E27FC236}">
              <a16:creationId xmlns:a16="http://schemas.microsoft.com/office/drawing/2014/main" id="{405E5951-2158-4053-AE0F-50C7748DA6A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230" name="Shape 3">
          <a:extLst>
            <a:ext uri="{FF2B5EF4-FFF2-40B4-BE49-F238E27FC236}">
              <a16:creationId xmlns:a16="http://schemas.microsoft.com/office/drawing/2014/main" id="{3D649E0E-5F5D-4C87-9571-2746C4CA15F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231" name="Shape 3">
          <a:extLst>
            <a:ext uri="{FF2B5EF4-FFF2-40B4-BE49-F238E27FC236}">
              <a16:creationId xmlns:a16="http://schemas.microsoft.com/office/drawing/2014/main" id="{8086D063-6EAA-44FB-9EB2-6FD5643346C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232" name="Shape 3">
          <a:extLst>
            <a:ext uri="{FF2B5EF4-FFF2-40B4-BE49-F238E27FC236}">
              <a16:creationId xmlns:a16="http://schemas.microsoft.com/office/drawing/2014/main" id="{55F536B4-E35E-4BBA-B5C9-22A782EF5B0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233" name="Shape 3">
          <a:extLst>
            <a:ext uri="{FF2B5EF4-FFF2-40B4-BE49-F238E27FC236}">
              <a16:creationId xmlns:a16="http://schemas.microsoft.com/office/drawing/2014/main" id="{823F6B6B-F6EC-440C-93C0-EF2D312C491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234" name="Shape 3">
          <a:extLst>
            <a:ext uri="{FF2B5EF4-FFF2-40B4-BE49-F238E27FC236}">
              <a16:creationId xmlns:a16="http://schemas.microsoft.com/office/drawing/2014/main" id="{7A64A0B6-3BCC-4089-8B7F-B3918FA560E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235" name="Shape 3">
          <a:extLst>
            <a:ext uri="{FF2B5EF4-FFF2-40B4-BE49-F238E27FC236}">
              <a16:creationId xmlns:a16="http://schemas.microsoft.com/office/drawing/2014/main" id="{198A62AF-7534-4E57-AF41-B3F4D0FBBDA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236" name="Shape 3">
          <a:extLst>
            <a:ext uri="{FF2B5EF4-FFF2-40B4-BE49-F238E27FC236}">
              <a16:creationId xmlns:a16="http://schemas.microsoft.com/office/drawing/2014/main" id="{99CC629A-4EED-40D9-9FD3-DDA8EF05BE7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237" name="Shape 3">
          <a:extLst>
            <a:ext uri="{FF2B5EF4-FFF2-40B4-BE49-F238E27FC236}">
              <a16:creationId xmlns:a16="http://schemas.microsoft.com/office/drawing/2014/main" id="{C79E70B2-682F-4C34-BC4E-C86BB05BC1F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238" name="Shape 3">
          <a:extLst>
            <a:ext uri="{FF2B5EF4-FFF2-40B4-BE49-F238E27FC236}">
              <a16:creationId xmlns:a16="http://schemas.microsoft.com/office/drawing/2014/main" id="{17931A98-FDF9-47ED-8D4E-D84CB546ADB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239" name="Shape 3">
          <a:extLst>
            <a:ext uri="{FF2B5EF4-FFF2-40B4-BE49-F238E27FC236}">
              <a16:creationId xmlns:a16="http://schemas.microsoft.com/office/drawing/2014/main" id="{C2070F9C-0F77-44F4-937D-5C7E84F3D5D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240" name="Shape 3">
          <a:extLst>
            <a:ext uri="{FF2B5EF4-FFF2-40B4-BE49-F238E27FC236}">
              <a16:creationId xmlns:a16="http://schemas.microsoft.com/office/drawing/2014/main" id="{90596DCD-4671-436D-A757-019E0CE1196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241" name="Shape 3">
          <a:extLst>
            <a:ext uri="{FF2B5EF4-FFF2-40B4-BE49-F238E27FC236}">
              <a16:creationId xmlns:a16="http://schemas.microsoft.com/office/drawing/2014/main" id="{269FDE64-AACA-4175-8D65-67062F550EA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242" name="Shape 3">
          <a:extLst>
            <a:ext uri="{FF2B5EF4-FFF2-40B4-BE49-F238E27FC236}">
              <a16:creationId xmlns:a16="http://schemas.microsoft.com/office/drawing/2014/main" id="{B79F1E1B-898C-4F32-B638-4752A778D93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243" name="Shape 3">
          <a:extLst>
            <a:ext uri="{FF2B5EF4-FFF2-40B4-BE49-F238E27FC236}">
              <a16:creationId xmlns:a16="http://schemas.microsoft.com/office/drawing/2014/main" id="{FFF7B137-9D70-4CA1-B3B5-CCE08B6F057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244" name="Shape 3">
          <a:extLst>
            <a:ext uri="{FF2B5EF4-FFF2-40B4-BE49-F238E27FC236}">
              <a16:creationId xmlns:a16="http://schemas.microsoft.com/office/drawing/2014/main" id="{216BA6E3-CE07-42A2-8B32-4675E1C8A59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245" name="Shape 3">
          <a:extLst>
            <a:ext uri="{FF2B5EF4-FFF2-40B4-BE49-F238E27FC236}">
              <a16:creationId xmlns:a16="http://schemas.microsoft.com/office/drawing/2014/main" id="{8219B680-582B-4B1C-A8AA-0C1B4DF6181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246" name="Shape 3">
          <a:extLst>
            <a:ext uri="{FF2B5EF4-FFF2-40B4-BE49-F238E27FC236}">
              <a16:creationId xmlns:a16="http://schemas.microsoft.com/office/drawing/2014/main" id="{DABB6CF8-E771-4784-8652-5608F7B2254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247" name="Shape 3">
          <a:extLst>
            <a:ext uri="{FF2B5EF4-FFF2-40B4-BE49-F238E27FC236}">
              <a16:creationId xmlns:a16="http://schemas.microsoft.com/office/drawing/2014/main" id="{37859621-DA15-4E3F-9A4E-0C33B72DF29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248" name="Shape 3">
          <a:extLst>
            <a:ext uri="{FF2B5EF4-FFF2-40B4-BE49-F238E27FC236}">
              <a16:creationId xmlns:a16="http://schemas.microsoft.com/office/drawing/2014/main" id="{A6E11532-16AC-48ED-B7C1-C23CB3D8A1E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249" name="Shape 3">
          <a:extLst>
            <a:ext uri="{FF2B5EF4-FFF2-40B4-BE49-F238E27FC236}">
              <a16:creationId xmlns:a16="http://schemas.microsoft.com/office/drawing/2014/main" id="{AE7EF035-5FF9-435B-8583-6A450A11119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250" name="Shape 3">
          <a:extLst>
            <a:ext uri="{FF2B5EF4-FFF2-40B4-BE49-F238E27FC236}">
              <a16:creationId xmlns:a16="http://schemas.microsoft.com/office/drawing/2014/main" id="{F65265D8-6FD0-4094-B420-803F8458C10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251" name="Shape 3">
          <a:extLst>
            <a:ext uri="{FF2B5EF4-FFF2-40B4-BE49-F238E27FC236}">
              <a16:creationId xmlns:a16="http://schemas.microsoft.com/office/drawing/2014/main" id="{FE73F3D3-93AA-402B-B4D5-EE291F5B1B9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252" name="Shape 3">
          <a:extLst>
            <a:ext uri="{FF2B5EF4-FFF2-40B4-BE49-F238E27FC236}">
              <a16:creationId xmlns:a16="http://schemas.microsoft.com/office/drawing/2014/main" id="{602643B3-3BEF-4097-B2FF-20578A79B5F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253" name="Shape 3">
          <a:extLst>
            <a:ext uri="{FF2B5EF4-FFF2-40B4-BE49-F238E27FC236}">
              <a16:creationId xmlns:a16="http://schemas.microsoft.com/office/drawing/2014/main" id="{949859FD-5728-4A7C-ABD4-1A7FAD462ED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254" name="Shape 3">
          <a:extLst>
            <a:ext uri="{FF2B5EF4-FFF2-40B4-BE49-F238E27FC236}">
              <a16:creationId xmlns:a16="http://schemas.microsoft.com/office/drawing/2014/main" id="{40F26033-D7CE-48A7-AD12-C33B0F4CF57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255" name="Shape 3">
          <a:extLst>
            <a:ext uri="{FF2B5EF4-FFF2-40B4-BE49-F238E27FC236}">
              <a16:creationId xmlns:a16="http://schemas.microsoft.com/office/drawing/2014/main" id="{2BB316A9-DF34-4CF0-B801-C61B1A76A35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256" name="Shape 3">
          <a:extLst>
            <a:ext uri="{FF2B5EF4-FFF2-40B4-BE49-F238E27FC236}">
              <a16:creationId xmlns:a16="http://schemas.microsoft.com/office/drawing/2014/main" id="{009D421E-7417-4AD7-9673-5C28AF2B300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257" name="Shape 3">
          <a:extLst>
            <a:ext uri="{FF2B5EF4-FFF2-40B4-BE49-F238E27FC236}">
              <a16:creationId xmlns:a16="http://schemas.microsoft.com/office/drawing/2014/main" id="{80554CB3-56F2-4CEA-9C70-6D2A3D88B9D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258" name="Shape 3">
          <a:extLst>
            <a:ext uri="{FF2B5EF4-FFF2-40B4-BE49-F238E27FC236}">
              <a16:creationId xmlns:a16="http://schemas.microsoft.com/office/drawing/2014/main" id="{951AF501-ECA5-4F46-A16B-04A1F88EB81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259" name="Shape 3">
          <a:extLst>
            <a:ext uri="{FF2B5EF4-FFF2-40B4-BE49-F238E27FC236}">
              <a16:creationId xmlns:a16="http://schemas.microsoft.com/office/drawing/2014/main" id="{4DD5535C-D6EE-4E35-9539-D3DC70DA67D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260" name="Shape 3">
          <a:extLst>
            <a:ext uri="{FF2B5EF4-FFF2-40B4-BE49-F238E27FC236}">
              <a16:creationId xmlns:a16="http://schemas.microsoft.com/office/drawing/2014/main" id="{66DC5466-C0DE-4367-B65C-4CD521A2748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261" name="Shape 3">
          <a:extLst>
            <a:ext uri="{FF2B5EF4-FFF2-40B4-BE49-F238E27FC236}">
              <a16:creationId xmlns:a16="http://schemas.microsoft.com/office/drawing/2014/main" id="{307CBAB2-0215-4ECD-90FA-504F941598B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262" name="Shape 3">
          <a:extLst>
            <a:ext uri="{FF2B5EF4-FFF2-40B4-BE49-F238E27FC236}">
              <a16:creationId xmlns:a16="http://schemas.microsoft.com/office/drawing/2014/main" id="{4E2B40D6-C54F-4A99-8563-6305B205DB6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263" name="Shape 3">
          <a:extLst>
            <a:ext uri="{FF2B5EF4-FFF2-40B4-BE49-F238E27FC236}">
              <a16:creationId xmlns:a16="http://schemas.microsoft.com/office/drawing/2014/main" id="{636B148B-6963-4C5D-B587-7702791EED8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264" name="Shape 3">
          <a:extLst>
            <a:ext uri="{FF2B5EF4-FFF2-40B4-BE49-F238E27FC236}">
              <a16:creationId xmlns:a16="http://schemas.microsoft.com/office/drawing/2014/main" id="{0C2FE35B-83EE-4B03-8EA1-6D96C7298CC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265" name="Shape 3">
          <a:extLst>
            <a:ext uri="{FF2B5EF4-FFF2-40B4-BE49-F238E27FC236}">
              <a16:creationId xmlns:a16="http://schemas.microsoft.com/office/drawing/2014/main" id="{10BC4682-59EF-4DED-B04D-7AF6826119B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266" name="Shape 3">
          <a:extLst>
            <a:ext uri="{FF2B5EF4-FFF2-40B4-BE49-F238E27FC236}">
              <a16:creationId xmlns:a16="http://schemas.microsoft.com/office/drawing/2014/main" id="{424CEAB1-324A-4FA5-8F57-549399F9C5E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267" name="Shape 3">
          <a:extLst>
            <a:ext uri="{FF2B5EF4-FFF2-40B4-BE49-F238E27FC236}">
              <a16:creationId xmlns:a16="http://schemas.microsoft.com/office/drawing/2014/main" id="{BD77ACCE-474A-4533-88F4-51E2E99EDBC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268" name="Shape 3">
          <a:extLst>
            <a:ext uri="{FF2B5EF4-FFF2-40B4-BE49-F238E27FC236}">
              <a16:creationId xmlns:a16="http://schemas.microsoft.com/office/drawing/2014/main" id="{AF7EF3A6-D01E-4DF1-8A20-5C40552C248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269" name="Shape 3">
          <a:extLst>
            <a:ext uri="{FF2B5EF4-FFF2-40B4-BE49-F238E27FC236}">
              <a16:creationId xmlns:a16="http://schemas.microsoft.com/office/drawing/2014/main" id="{95CB9645-BDE4-4E1C-AABB-D475722B449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270" name="Shape 3">
          <a:extLst>
            <a:ext uri="{FF2B5EF4-FFF2-40B4-BE49-F238E27FC236}">
              <a16:creationId xmlns:a16="http://schemas.microsoft.com/office/drawing/2014/main" id="{E2302AEA-DC60-443C-9E65-4650B89B8F9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271" name="Shape 3">
          <a:extLst>
            <a:ext uri="{FF2B5EF4-FFF2-40B4-BE49-F238E27FC236}">
              <a16:creationId xmlns:a16="http://schemas.microsoft.com/office/drawing/2014/main" id="{0723BA4F-E7E4-4079-9C99-2A087425D88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272" name="Shape 3">
          <a:extLst>
            <a:ext uri="{FF2B5EF4-FFF2-40B4-BE49-F238E27FC236}">
              <a16:creationId xmlns:a16="http://schemas.microsoft.com/office/drawing/2014/main" id="{3FE5D403-B75F-42FD-ABF2-34AF3342B88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273" name="Shape 3">
          <a:extLst>
            <a:ext uri="{FF2B5EF4-FFF2-40B4-BE49-F238E27FC236}">
              <a16:creationId xmlns:a16="http://schemas.microsoft.com/office/drawing/2014/main" id="{77444CEE-FCCD-41D6-AD5E-2BEA062D901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274" name="Shape 3">
          <a:extLst>
            <a:ext uri="{FF2B5EF4-FFF2-40B4-BE49-F238E27FC236}">
              <a16:creationId xmlns:a16="http://schemas.microsoft.com/office/drawing/2014/main" id="{9909BCC8-D405-453B-BD99-37D776310C6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275" name="Shape 3">
          <a:extLst>
            <a:ext uri="{FF2B5EF4-FFF2-40B4-BE49-F238E27FC236}">
              <a16:creationId xmlns:a16="http://schemas.microsoft.com/office/drawing/2014/main" id="{4BB4386E-F5BD-4AC7-89C1-3A2E01413FD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276" name="Shape 3">
          <a:extLst>
            <a:ext uri="{FF2B5EF4-FFF2-40B4-BE49-F238E27FC236}">
              <a16:creationId xmlns:a16="http://schemas.microsoft.com/office/drawing/2014/main" id="{3BE3E24A-2D5E-4462-9D4B-E2AF32E7135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277" name="Shape 3">
          <a:extLst>
            <a:ext uri="{FF2B5EF4-FFF2-40B4-BE49-F238E27FC236}">
              <a16:creationId xmlns:a16="http://schemas.microsoft.com/office/drawing/2014/main" id="{4685B211-BA4D-48C0-ACAD-4B747721D02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278" name="Shape 3">
          <a:extLst>
            <a:ext uri="{FF2B5EF4-FFF2-40B4-BE49-F238E27FC236}">
              <a16:creationId xmlns:a16="http://schemas.microsoft.com/office/drawing/2014/main" id="{146F3A96-D368-454D-9B13-E28229F396D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279" name="Shape 3">
          <a:extLst>
            <a:ext uri="{FF2B5EF4-FFF2-40B4-BE49-F238E27FC236}">
              <a16:creationId xmlns:a16="http://schemas.microsoft.com/office/drawing/2014/main" id="{273857E9-E272-4880-95B9-D435DFE2D26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280" name="Shape 3">
          <a:extLst>
            <a:ext uri="{FF2B5EF4-FFF2-40B4-BE49-F238E27FC236}">
              <a16:creationId xmlns:a16="http://schemas.microsoft.com/office/drawing/2014/main" id="{47BC5952-4A23-4FC4-9526-327AD344793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281" name="Shape 3">
          <a:extLst>
            <a:ext uri="{FF2B5EF4-FFF2-40B4-BE49-F238E27FC236}">
              <a16:creationId xmlns:a16="http://schemas.microsoft.com/office/drawing/2014/main" id="{423FE363-414A-4823-A89B-3FCC422599C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282" name="Shape 3">
          <a:extLst>
            <a:ext uri="{FF2B5EF4-FFF2-40B4-BE49-F238E27FC236}">
              <a16:creationId xmlns:a16="http://schemas.microsoft.com/office/drawing/2014/main" id="{CFFDBAA8-497F-4F9D-BAF8-62903B862B7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283" name="Shape 3">
          <a:extLst>
            <a:ext uri="{FF2B5EF4-FFF2-40B4-BE49-F238E27FC236}">
              <a16:creationId xmlns:a16="http://schemas.microsoft.com/office/drawing/2014/main" id="{A2C531ED-36AB-49A9-B00B-C607D2392E2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284" name="Shape 3">
          <a:extLst>
            <a:ext uri="{FF2B5EF4-FFF2-40B4-BE49-F238E27FC236}">
              <a16:creationId xmlns:a16="http://schemas.microsoft.com/office/drawing/2014/main" id="{779A818A-52A9-4659-B84D-5AE1BDABE2A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285" name="Shape 3">
          <a:extLst>
            <a:ext uri="{FF2B5EF4-FFF2-40B4-BE49-F238E27FC236}">
              <a16:creationId xmlns:a16="http://schemas.microsoft.com/office/drawing/2014/main" id="{96276360-C16D-44EE-84E5-5AC1F887B2E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286" name="Shape 3">
          <a:extLst>
            <a:ext uri="{FF2B5EF4-FFF2-40B4-BE49-F238E27FC236}">
              <a16:creationId xmlns:a16="http://schemas.microsoft.com/office/drawing/2014/main" id="{7CF452FB-B7EC-4B47-BC5D-0EF92777508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287" name="Shape 3">
          <a:extLst>
            <a:ext uri="{FF2B5EF4-FFF2-40B4-BE49-F238E27FC236}">
              <a16:creationId xmlns:a16="http://schemas.microsoft.com/office/drawing/2014/main" id="{3B763355-431D-41B4-B9B7-2056A20C20A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288" name="Shape 3">
          <a:extLst>
            <a:ext uri="{FF2B5EF4-FFF2-40B4-BE49-F238E27FC236}">
              <a16:creationId xmlns:a16="http://schemas.microsoft.com/office/drawing/2014/main" id="{28C32633-7481-459F-9415-FA61372EE65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289" name="Shape 3">
          <a:extLst>
            <a:ext uri="{FF2B5EF4-FFF2-40B4-BE49-F238E27FC236}">
              <a16:creationId xmlns:a16="http://schemas.microsoft.com/office/drawing/2014/main" id="{8AC611C7-8283-415A-AF28-E9DC9C6608C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290" name="Shape 3">
          <a:extLst>
            <a:ext uri="{FF2B5EF4-FFF2-40B4-BE49-F238E27FC236}">
              <a16:creationId xmlns:a16="http://schemas.microsoft.com/office/drawing/2014/main" id="{2EF378B4-3893-4068-B068-3D58D0E5F08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291" name="Shape 3">
          <a:extLst>
            <a:ext uri="{FF2B5EF4-FFF2-40B4-BE49-F238E27FC236}">
              <a16:creationId xmlns:a16="http://schemas.microsoft.com/office/drawing/2014/main" id="{3E1D00E5-02F3-4804-84B3-7671F458D35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292" name="Shape 3">
          <a:extLst>
            <a:ext uri="{FF2B5EF4-FFF2-40B4-BE49-F238E27FC236}">
              <a16:creationId xmlns:a16="http://schemas.microsoft.com/office/drawing/2014/main" id="{904F6934-6F97-446C-96DB-D0280C6EF91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293" name="Shape 3">
          <a:extLst>
            <a:ext uri="{FF2B5EF4-FFF2-40B4-BE49-F238E27FC236}">
              <a16:creationId xmlns:a16="http://schemas.microsoft.com/office/drawing/2014/main" id="{72E6AD1D-8821-4A00-A4DE-73B0ACBA37C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294" name="Shape 3">
          <a:extLst>
            <a:ext uri="{FF2B5EF4-FFF2-40B4-BE49-F238E27FC236}">
              <a16:creationId xmlns:a16="http://schemas.microsoft.com/office/drawing/2014/main" id="{A430B33C-8468-496B-A2D5-FFFDB9CB49F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295" name="Shape 3">
          <a:extLst>
            <a:ext uri="{FF2B5EF4-FFF2-40B4-BE49-F238E27FC236}">
              <a16:creationId xmlns:a16="http://schemas.microsoft.com/office/drawing/2014/main" id="{DC068C85-92B1-45F9-84F3-3477BBFEEED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296" name="Shape 3">
          <a:extLst>
            <a:ext uri="{FF2B5EF4-FFF2-40B4-BE49-F238E27FC236}">
              <a16:creationId xmlns:a16="http://schemas.microsoft.com/office/drawing/2014/main" id="{1F30C294-DDAD-4F14-96BB-2B238EE1E16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297" name="Shape 3">
          <a:extLst>
            <a:ext uri="{FF2B5EF4-FFF2-40B4-BE49-F238E27FC236}">
              <a16:creationId xmlns:a16="http://schemas.microsoft.com/office/drawing/2014/main" id="{DEDCEAD3-89E9-4560-A5CD-1A6327B3389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298" name="Shape 3">
          <a:extLst>
            <a:ext uri="{FF2B5EF4-FFF2-40B4-BE49-F238E27FC236}">
              <a16:creationId xmlns:a16="http://schemas.microsoft.com/office/drawing/2014/main" id="{BCB5EE23-0882-4DF8-B941-22D59683188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299" name="Shape 3">
          <a:extLst>
            <a:ext uri="{FF2B5EF4-FFF2-40B4-BE49-F238E27FC236}">
              <a16:creationId xmlns:a16="http://schemas.microsoft.com/office/drawing/2014/main" id="{DDD9BA8E-A230-4346-B2AE-1A05B83FC02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300" name="Shape 3">
          <a:extLst>
            <a:ext uri="{FF2B5EF4-FFF2-40B4-BE49-F238E27FC236}">
              <a16:creationId xmlns:a16="http://schemas.microsoft.com/office/drawing/2014/main" id="{87C6E50A-3701-4290-8382-78356135940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301" name="Shape 3">
          <a:extLst>
            <a:ext uri="{FF2B5EF4-FFF2-40B4-BE49-F238E27FC236}">
              <a16:creationId xmlns:a16="http://schemas.microsoft.com/office/drawing/2014/main" id="{E39A5726-63B4-419B-850F-A34824656F9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302" name="Shape 3">
          <a:extLst>
            <a:ext uri="{FF2B5EF4-FFF2-40B4-BE49-F238E27FC236}">
              <a16:creationId xmlns:a16="http://schemas.microsoft.com/office/drawing/2014/main" id="{B298FE66-6E5D-46A7-8F6D-E30D3FA9CCD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303" name="Shape 3">
          <a:extLst>
            <a:ext uri="{FF2B5EF4-FFF2-40B4-BE49-F238E27FC236}">
              <a16:creationId xmlns:a16="http://schemas.microsoft.com/office/drawing/2014/main" id="{FFD9E99F-9484-4B33-A3A6-7BEDA1CDD56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304" name="Shape 3">
          <a:extLst>
            <a:ext uri="{FF2B5EF4-FFF2-40B4-BE49-F238E27FC236}">
              <a16:creationId xmlns:a16="http://schemas.microsoft.com/office/drawing/2014/main" id="{6853BCB7-13C0-4D56-98F6-64FFDD87D0B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305" name="Shape 3">
          <a:extLst>
            <a:ext uri="{FF2B5EF4-FFF2-40B4-BE49-F238E27FC236}">
              <a16:creationId xmlns:a16="http://schemas.microsoft.com/office/drawing/2014/main" id="{9B4162FB-A5C4-415A-AEA8-66A3EC8F3A8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306" name="Shape 3">
          <a:extLst>
            <a:ext uri="{FF2B5EF4-FFF2-40B4-BE49-F238E27FC236}">
              <a16:creationId xmlns:a16="http://schemas.microsoft.com/office/drawing/2014/main" id="{CFF899C4-3232-4F7F-8127-80A451E3FBC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307" name="Shape 3">
          <a:extLst>
            <a:ext uri="{FF2B5EF4-FFF2-40B4-BE49-F238E27FC236}">
              <a16:creationId xmlns:a16="http://schemas.microsoft.com/office/drawing/2014/main" id="{9586F92B-14E2-4F47-A4A4-85E02F36A4F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308" name="Shape 3">
          <a:extLst>
            <a:ext uri="{FF2B5EF4-FFF2-40B4-BE49-F238E27FC236}">
              <a16:creationId xmlns:a16="http://schemas.microsoft.com/office/drawing/2014/main" id="{BA1CA00C-1044-4E38-87F9-E8B8457693B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309" name="Shape 3">
          <a:extLst>
            <a:ext uri="{FF2B5EF4-FFF2-40B4-BE49-F238E27FC236}">
              <a16:creationId xmlns:a16="http://schemas.microsoft.com/office/drawing/2014/main" id="{B618B49D-65C0-4420-9A42-2EB8F1E8DD2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22</xdr:col>
      <xdr:colOff>-9525</xdr:colOff>
      <xdr:row>103</xdr:row>
      <xdr:rowOff>0</xdr:rowOff>
    </xdr:from>
    <xdr:ext cx="47625" cy="285750"/>
    <xdr:sp macro="" textlink="">
      <xdr:nvSpPr>
        <xdr:cNvPr id="5310" name="Shape 3">
          <a:extLst>
            <a:ext uri="{FF2B5EF4-FFF2-40B4-BE49-F238E27FC236}">
              <a16:creationId xmlns:a16="http://schemas.microsoft.com/office/drawing/2014/main" id="{72A6B780-E830-4371-A1BC-8AD3528B7DB0}"/>
            </a:ext>
          </a:extLst>
        </xdr:cNvPr>
        <xdr:cNvSpPr txBox="1"/>
      </xdr:nvSpPr>
      <xdr:spPr>
        <a:xfrm>
          <a:off x="1078039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22</xdr:col>
      <xdr:colOff>-9525</xdr:colOff>
      <xdr:row>103</xdr:row>
      <xdr:rowOff>0</xdr:rowOff>
    </xdr:from>
    <xdr:ext cx="47625" cy="285750"/>
    <xdr:sp macro="" textlink="">
      <xdr:nvSpPr>
        <xdr:cNvPr id="5311" name="Shape 3">
          <a:extLst>
            <a:ext uri="{FF2B5EF4-FFF2-40B4-BE49-F238E27FC236}">
              <a16:creationId xmlns:a16="http://schemas.microsoft.com/office/drawing/2014/main" id="{CF1AC62F-10EC-4362-BC50-6DA9DCA9E4EF}"/>
            </a:ext>
          </a:extLst>
        </xdr:cNvPr>
        <xdr:cNvSpPr txBox="1"/>
      </xdr:nvSpPr>
      <xdr:spPr>
        <a:xfrm>
          <a:off x="1078039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312" name="Shape 3">
          <a:extLst>
            <a:ext uri="{FF2B5EF4-FFF2-40B4-BE49-F238E27FC236}">
              <a16:creationId xmlns:a16="http://schemas.microsoft.com/office/drawing/2014/main" id="{9EE86085-8AFE-42EF-BA0D-A92D6C4CE2B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313" name="Shape 3">
          <a:extLst>
            <a:ext uri="{FF2B5EF4-FFF2-40B4-BE49-F238E27FC236}">
              <a16:creationId xmlns:a16="http://schemas.microsoft.com/office/drawing/2014/main" id="{B4CABDED-A778-4482-AF5E-6806753A464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314" name="Shape 3">
          <a:extLst>
            <a:ext uri="{FF2B5EF4-FFF2-40B4-BE49-F238E27FC236}">
              <a16:creationId xmlns:a16="http://schemas.microsoft.com/office/drawing/2014/main" id="{B79F5589-3BF9-4A19-AC13-7690E1BCD06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315" name="Shape 3">
          <a:extLst>
            <a:ext uri="{FF2B5EF4-FFF2-40B4-BE49-F238E27FC236}">
              <a16:creationId xmlns:a16="http://schemas.microsoft.com/office/drawing/2014/main" id="{23AABDA9-CDF0-4E5B-A8FA-6E1548F5E46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316" name="Shape 3">
          <a:extLst>
            <a:ext uri="{FF2B5EF4-FFF2-40B4-BE49-F238E27FC236}">
              <a16:creationId xmlns:a16="http://schemas.microsoft.com/office/drawing/2014/main" id="{04014BFA-4360-45C3-B5A7-CB3E15FC038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317" name="Shape 3">
          <a:extLst>
            <a:ext uri="{FF2B5EF4-FFF2-40B4-BE49-F238E27FC236}">
              <a16:creationId xmlns:a16="http://schemas.microsoft.com/office/drawing/2014/main" id="{04EBBDA8-74A2-48E2-B975-A2CA24F4047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318" name="Shape 3">
          <a:extLst>
            <a:ext uri="{FF2B5EF4-FFF2-40B4-BE49-F238E27FC236}">
              <a16:creationId xmlns:a16="http://schemas.microsoft.com/office/drawing/2014/main" id="{6350CED0-62F9-4B62-9BF3-DBB8787942D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319" name="Shape 3">
          <a:extLst>
            <a:ext uri="{FF2B5EF4-FFF2-40B4-BE49-F238E27FC236}">
              <a16:creationId xmlns:a16="http://schemas.microsoft.com/office/drawing/2014/main" id="{7C59A22C-4300-4BFB-8101-CD20209A352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320" name="Shape 3">
          <a:extLst>
            <a:ext uri="{FF2B5EF4-FFF2-40B4-BE49-F238E27FC236}">
              <a16:creationId xmlns:a16="http://schemas.microsoft.com/office/drawing/2014/main" id="{A5CBD114-C057-4D52-B27D-71E57C0818B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321" name="Shape 3">
          <a:extLst>
            <a:ext uri="{FF2B5EF4-FFF2-40B4-BE49-F238E27FC236}">
              <a16:creationId xmlns:a16="http://schemas.microsoft.com/office/drawing/2014/main" id="{D639D85B-25D9-4190-AB96-7A0DF56E1BE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322" name="Shape 3">
          <a:extLst>
            <a:ext uri="{FF2B5EF4-FFF2-40B4-BE49-F238E27FC236}">
              <a16:creationId xmlns:a16="http://schemas.microsoft.com/office/drawing/2014/main" id="{22547D6E-4CF1-424C-9FB6-54A7871E7A5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323" name="Shape 3">
          <a:extLst>
            <a:ext uri="{FF2B5EF4-FFF2-40B4-BE49-F238E27FC236}">
              <a16:creationId xmlns:a16="http://schemas.microsoft.com/office/drawing/2014/main" id="{19B088A9-6084-426B-912A-1DFD581B59D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324" name="Shape 3">
          <a:extLst>
            <a:ext uri="{FF2B5EF4-FFF2-40B4-BE49-F238E27FC236}">
              <a16:creationId xmlns:a16="http://schemas.microsoft.com/office/drawing/2014/main" id="{3A8EB876-F838-422C-9CA4-101526014F7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325" name="Shape 3">
          <a:extLst>
            <a:ext uri="{FF2B5EF4-FFF2-40B4-BE49-F238E27FC236}">
              <a16:creationId xmlns:a16="http://schemas.microsoft.com/office/drawing/2014/main" id="{2C5609BF-16C9-426C-B441-870FC5E0865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326" name="Shape 3">
          <a:extLst>
            <a:ext uri="{FF2B5EF4-FFF2-40B4-BE49-F238E27FC236}">
              <a16:creationId xmlns:a16="http://schemas.microsoft.com/office/drawing/2014/main" id="{B6874764-5717-4AB2-B136-8D4E38CCF21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327" name="Shape 3">
          <a:extLst>
            <a:ext uri="{FF2B5EF4-FFF2-40B4-BE49-F238E27FC236}">
              <a16:creationId xmlns:a16="http://schemas.microsoft.com/office/drawing/2014/main" id="{A76DC017-6957-41A4-8A4C-AA296620751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328" name="Shape 3">
          <a:extLst>
            <a:ext uri="{FF2B5EF4-FFF2-40B4-BE49-F238E27FC236}">
              <a16:creationId xmlns:a16="http://schemas.microsoft.com/office/drawing/2014/main" id="{17723C34-6F31-4074-A56B-2CF680F4C63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329" name="Shape 3">
          <a:extLst>
            <a:ext uri="{FF2B5EF4-FFF2-40B4-BE49-F238E27FC236}">
              <a16:creationId xmlns:a16="http://schemas.microsoft.com/office/drawing/2014/main" id="{E053B310-3827-465F-A7F5-3D8101B92B8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330" name="Shape 3">
          <a:extLst>
            <a:ext uri="{FF2B5EF4-FFF2-40B4-BE49-F238E27FC236}">
              <a16:creationId xmlns:a16="http://schemas.microsoft.com/office/drawing/2014/main" id="{61FDA4E0-ECC1-4A5F-85D1-A1F886DFA8C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331" name="Shape 3">
          <a:extLst>
            <a:ext uri="{FF2B5EF4-FFF2-40B4-BE49-F238E27FC236}">
              <a16:creationId xmlns:a16="http://schemas.microsoft.com/office/drawing/2014/main" id="{85D32F83-80EC-4882-8D6D-3F663EDE013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332" name="Shape 3">
          <a:extLst>
            <a:ext uri="{FF2B5EF4-FFF2-40B4-BE49-F238E27FC236}">
              <a16:creationId xmlns:a16="http://schemas.microsoft.com/office/drawing/2014/main" id="{B5B9A81F-04A1-4028-8528-E32608DB25B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333" name="Shape 3">
          <a:extLst>
            <a:ext uri="{FF2B5EF4-FFF2-40B4-BE49-F238E27FC236}">
              <a16:creationId xmlns:a16="http://schemas.microsoft.com/office/drawing/2014/main" id="{57B51483-DC01-4533-85EF-E36C67115B5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334" name="Shape 3">
          <a:extLst>
            <a:ext uri="{FF2B5EF4-FFF2-40B4-BE49-F238E27FC236}">
              <a16:creationId xmlns:a16="http://schemas.microsoft.com/office/drawing/2014/main" id="{E97A5551-CED8-41FF-BB17-134A0B617BF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335" name="Shape 3">
          <a:extLst>
            <a:ext uri="{FF2B5EF4-FFF2-40B4-BE49-F238E27FC236}">
              <a16:creationId xmlns:a16="http://schemas.microsoft.com/office/drawing/2014/main" id="{A3E1ADF1-069E-4ABC-8DBB-8D82ABA4605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336" name="Shape 3">
          <a:extLst>
            <a:ext uri="{FF2B5EF4-FFF2-40B4-BE49-F238E27FC236}">
              <a16:creationId xmlns:a16="http://schemas.microsoft.com/office/drawing/2014/main" id="{FFEAA6E3-CBA9-4CFE-9F41-24ED1C99D1D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337" name="Shape 3">
          <a:extLst>
            <a:ext uri="{FF2B5EF4-FFF2-40B4-BE49-F238E27FC236}">
              <a16:creationId xmlns:a16="http://schemas.microsoft.com/office/drawing/2014/main" id="{0A1A2AE8-A236-4853-9DD4-F92EFA638F5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338" name="Shape 3">
          <a:extLst>
            <a:ext uri="{FF2B5EF4-FFF2-40B4-BE49-F238E27FC236}">
              <a16:creationId xmlns:a16="http://schemas.microsoft.com/office/drawing/2014/main" id="{77E4B309-5EC5-4A5F-9EA1-E33D8700388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339" name="Shape 3">
          <a:extLst>
            <a:ext uri="{FF2B5EF4-FFF2-40B4-BE49-F238E27FC236}">
              <a16:creationId xmlns:a16="http://schemas.microsoft.com/office/drawing/2014/main" id="{517F8544-1B80-4A93-A15E-CC6210BE405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340" name="Shape 3">
          <a:extLst>
            <a:ext uri="{FF2B5EF4-FFF2-40B4-BE49-F238E27FC236}">
              <a16:creationId xmlns:a16="http://schemas.microsoft.com/office/drawing/2014/main" id="{725B5F36-3315-4C88-A7C5-D98E2C4151C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341" name="Shape 3">
          <a:extLst>
            <a:ext uri="{FF2B5EF4-FFF2-40B4-BE49-F238E27FC236}">
              <a16:creationId xmlns:a16="http://schemas.microsoft.com/office/drawing/2014/main" id="{A18B6D5E-A69F-496C-8B95-49FB1D7B7F2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342" name="Shape 3">
          <a:extLst>
            <a:ext uri="{FF2B5EF4-FFF2-40B4-BE49-F238E27FC236}">
              <a16:creationId xmlns:a16="http://schemas.microsoft.com/office/drawing/2014/main" id="{4A499702-ED95-42E1-AE54-7B2C4C83230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343" name="Shape 3">
          <a:extLst>
            <a:ext uri="{FF2B5EF4-FFF2-40B4-BE49-F238E27FC236}">
              <a16:creationId xmlns:a16="http://schemas.microsoft.com/office/drawing/2014/main" id="{67DB70D4-BD2E-45D5-8D79-E5DB641A081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344" name="Shape 3">
          <a:extLst>
            <a:ext uri="{FF2B5EF4-FFF2-40B4-BE49-F238E27FC236}">
              <a16:creationId xmlns:a16="http://schemas.microsoft.com/office/drawing/2014/main" id="{914776F4-E4B1-459B-989F-8E9C5B2972C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345" name="Shape 3">
          <a:extLst>
            <a:ext uri="{FF2B5EF4-FFF2-40B4-BE49-F238E27FC236}">
              <a16:creationId xmlns:a16="http://schemas.microsoft.com/office/drawing/2014/main" id="{9693748D-EF29-4B36-85E9-391D52922B2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346" name="Shape 3">
          <a:extLst>
            <a:ext uri="{FF2B5EF4-FFF2-40B4-BE49-F238E27FC236}">
              <a16:creationId xmlns:a16="http://schemas.microsoft.com/office/drawing/2014/main" id="{1B383BD0-8197-4E55-9B19-C0E410AF0E6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347" name="Shape 3">
          <a:extLst>
            <a:ext uri="{FF2B5EF4-FFF2-40B4-BE49-F238E27FC236}">
              <a16:creationId xmlns:a16="http://schemas.microsoft.com/office/drawing/2014/main" id="{468E6FD3-12F7-4892-8E48-ABE9AAE3B51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348" name="Shape 3">
          <a:extLst>
            <a:ext uri="{FF2B5EF4-FFF2-40B4-BE49-F238E27FC236}">
              <a16:creationId xmlns:a16="http://schemas.microsoft.com/office/drawing/2014/main" id="{29E0CEB8-F2AB-4D77-80CC-A7ADC76751A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349" name="Shape 3">
          <a:extLst>
            <a:ext uri="{FF2B5EF4-FFF2-40B4-BE49-F238E27FC236}">
              <a16:creationId xmlns:a16="http://schemas.microsoft.com/office/drawing/2014/main" id="{D01615D1-883E-4CD0-AC1C-048907B7C95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350" name="Shape 3">
          <a:extLst>
            <a:ext uri="{FF2B5EF4-FFF2-40B4-BE49-F238E27FC236}">
              <a16:creationId xmlns:a16="http://schemas.microsoft.com/office/drawing/2014/main" id="{F384B6E6-8AB3-41D0-A446-49C800415C3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351" name="Shape 3">
          <a:extLst>
            <a:ext uri="{FF2B5EF4-FFF2-40B4-BE49-F238E27FC236}">
              <a16:creationId xmlns:a16="http://schemas.microsoft.com/office/drawing/2014/main" id="{C153ADE4-2268-4149-809B-364D85D7436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352" name="Shape 3">
          <a:extLst>
            <a:ext uri="{FF2B5EF4-FFF2-40B4-BE49-F238E27FC236}">
              <a16:creationId xmlns:a16="http://schemas.microsoft.com/office/drawing/2014/main" id="{05401250-48FA-4E98-9A41-340F6050958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353" name="Shape 3">
          <a:extLst>
            <a:ext uri="{FF2B5EF4-FFF2-40B4-BE49-F238E27FC236}">
              <a16:creationId xmlns:a16="http://schemas.microsoft.com/office/drawing/2014/main" id="{6E9E190C-D57C-4646-97EA-1F6C162C508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354" name="Shape 3">
          <a:extLst>
            <a:ext uri="{FF2B5EF4-FFF2-40B4-BE49-F238E27FC236}">
              <a16:creationId xmlns:a16="http://schemas.microsoft.com/office/drawing/2014/main" id="{0CBF107D-EF14-4EB6-813E-F45D4DA1C9A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355" name="Shape 3">
          <a:extLst>
            <a:ext uri="{FF2B5EF4-FFF2-40B4-BE49-F238E27FC236}">
              <a16:creationId xmlns:a16="http://schemas.microsoft.com/office/drawing/2014/main" id="{4D2414FF-7FEB-4B1F-9761-9956CA65D79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356" name="Shape 3">
          <a:extLst>
            <a:ext uri="{FF2B5EF4-FFF2-40B4-BE49-F238E27FC236}">
              <a16:creationId xmlns:a16="http://schemas.microsoft.com/office/drawing/2014/main" id="{6DF2C050-2D11-44A0-B0B1-8D7B2B2A914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357" name="Shape 3">
          <a:extLst>
            <a:ext uri="{FF2B5EF4-FFF2-40B4-BE49-F238E27FC236}">
              <a16:creationId xmlns:a16="http://schemas.microsoft.com/office/drawing/2014/main" id="{DCF3B5CE-ADD1-4FE3-AEB3-88B05A77275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358" name="Shape 3">
          <a:extLst>
            <a:ext uri="{FF2B5EF4-FFF2-40B4-BE49-F238E27FC236}">
              <a16:creationId xmlns:a16="http://schemas.microsoft.com/office/drawing/2014/main" id="{75377E90-18B8-49FB-AD80-72EB7BA9D69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359" name="Shape 3">
          <a:extLst>
            <a:ext uri="{FF2B5EF4-FFF2-40B4-BE49-F238E27FC236}">
              <a16:creationId xmlns:a16="http://schemas.microsoft.com/office/drawing/2014/main" id="{FF91C102-7B7B-4161-BCF8-29B34E446D6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360" name="Shape 3">
          <a:extLst>
            <a:ext uri="{FF2B5EF4-FFF2-40B4-BE49-F238E27FC236}">
              <a16:creationId xmlns:a16="http://schemas.microsoft.com/office/drawing/2014/main" id="{A68319F1-9C7D-4718-88C6-AD817897A92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361" name="Shape 3">
          <a:extLst>
            <a:ext uri="{FF2B5EF4-FFF2-40B4-BE49-F238E27FC236}">
              <a16:creationId xmlns:a16="http://schemas.microsoft.com/office/drawing/2014/main" id="{88E37999-A489-4E20-B2CB-CC466F6B366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362" name="Shape 3">
          <a:extLst>
            <a:ext uri="{FF2B5EF4-FFF2-40B4-BE49-F238E27FC236}">
              <a16:creationId xmlns:a16="http://schemas.microsoft.com/office/drawing/2014/main" id="{EC9E2211-5A63-452C-814E-F9F99A12029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363" name="Shape 3">
          <a:extLst>
            <a:ext uri="{FF2B5EF4-FFF2-40B4-BE49-F238E27FC236}">
              <a16:creationId xmlns:a16="http://schemas.microsoft.com/office/drawing/2014/main" id="{661FB63B-0D0D-4CFE-ACB9-A8BD3E43AF6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364" name="Shape 3">
          <a:extLst>
            <a:ext uri="{FF2B5EF4-FFF2-40B4-BE49-F238E27FC236}">
              <a16:creationId xmlns:a16="http://schemas.microsoft.com/office/drawing/2014/main" id="{F2D2C664-793F-43D2-ADA1-7FE44C70201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365" name="Shape 3">
          <a:extLst>
            <a:ext uri="{FF2B5EF4-FFF2-40B4-BE49-F238E27FC236}">
              <a16:creationId xmlns:a16="http://schemas.microsoft.com/office/drawing/2014/main" id="{4837A15D-670B-4452-8F74-A9E95CE05E2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366" name="Shape 3">
          <a:extLst>
            <a:ext uri="{FF2B5EF4-FFF2-40B4-BE49-F238E27FC236}">
              <a16:creationId xmlns:a16="http://schemas.microsoft.com/office/drawing/2014/main" id="{22611C28-B89D-4D74-AAAC-E8A547085B9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367" name="Shape 3">
          <a:extLst>
            <a:ext uri="{FF2B5EF4-FFF2-40B4-BE49-F238E27FC236}">
              <a16:creationId xmlns:a16="http://schemas.microsoft.com/office/drawing/2014/main" id="{8574654A-D017-43B7-AE04-B7FE8FF356C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368" name="Shape 3">
          <a:extLst>
            <a:ext uri="{FF2B5EF4-FFF2-40B4-BE49-F238E27FC236}">
              <a16:creationId xmlns:a16="http://schemas.microsoft.com/office/drawing/2014/main" id="{A8A1438F-15CD-44EB-B445-0DB59667C46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369" name="Shape 3">
          <a:extLst>
            <a:ext uri="{FF2B5EF4-FFF2-40B4-BE49-F238E27FC236}">
              <a16:creationId xmlns:a16="http://schemas.microsoft.com/office/drawing/2014/main" id="{BD955C03-4B7A-4065-B776-BB9FFC88118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370" name="Shape 3">
          <a:extLst>
            <a:ext uri="{FF2B5EF4-FFF2-40B4-BE49-F238E27FC236}">
              <a16:creationId xmlns:a16="http://schemas.microsoft.com/office/drawing/2014/main" id="{9152E584-D408-46BE-A409-EAD1A1B7536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371" name="Shape 3">
          <a:extLst>
            <a:ext uri="{FF2B5EF4-FFF2-40B4-BE49-F238E27FC236}">
              <a16:creationId xmlns:a16="http://schemas.microsoft.com/office/drawing/2014/main" id="{ACA07BB6-2587-4C91-8156-A0445B5BF7F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372" name="Shape 3">
          <a:extLst>
            <a:ext uri="{FF2B5EF4-FFF2-40B4-BE49-F238E27FC236}">
              <a16:creationId xmlns:a16="http://schemas.microsoft.com/office/drawing/2014/main" id="{7DE20947-AF70-405B-9455-AA855537664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373" name="Shape 3">
          <a:extLst>
            <a:ext uri="{FF2B5EF4-FFF2-40B4-BE49-F238E27FC236}">
              <a16:creationId xmlns:a16="http://schemas.microsoft.com/office/drawing/2014/main" id="{FA9AC00E-A19D-42DB-88A6-739BF7CF854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374" name="Shape 3">
          <a:extLst>
            <a:ext uri="{FF2B5EF4-FFF2-40B4-BE49-F238E27FC236}">
              <a16:creationId xmlns:a16="http://schemas.microsoft.com/office/drawing/2014/main" id="{7698FC11-DCA6-4730-8600-A68C9FE77A6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375" name="Shape 3">
          <a:extLst>
            <a:ext uri="{FF2B5EF4-FFF2-40B4-BE49-F238E27FC236}">
              <a16:creationId xmlns:a16="http://schemas.microsoft.com/office/drawing/2014/main" id="{B673C715-C331-494A-8FB9-18C24D1AB3A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376" name="Shape 3">
          <a:extLst>
            <a:ext uri="{FF2B5EF4-FFF2-40B4-BE49-F238E27FC236}">
              <a16:creationId xmlns:a16="http://schemas.microsoft.com/office/drawing/2014/main" id="{A027A578-B77D-4DAC-98CD-1A2D5AB7892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377" name="Shape 3">
          <a:extLst>
            <a:ext uri="{FF2B5EF4-FFF2-40B4-BE49-F238E27FC236}">
              <a16:creationId xmlns:a16="http://schemas.microsoft.com/office/drawing/2014/main" id="{5EEEAF10-E3B6-4F32-9EB8-D532A9AF71F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378" name="Shape 3">
          <a:extLst>
            <a:ext uri="{FF2B5EF4-FFF2-40B4-BE49-F238E27FC236}">
              <a16:creationId xmlns:a16="http://schemas.microsoft.com/office/drawing/2014/main" id="{10F6F0C2-8D78-4E27-BE50-C8BAB48A66B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379" name="Shape 3">
          <a:extLst>
            <a:ext uri="{FF2B5EF4-FFF2-40B4-BE49-F238E27FC236}">
              <a16:creationId xmlns:a16="http://schemas.microsoft.com/office/drawing/2014/main" id="{2CAD76D2-E15C-48D3-8576-4AA25B1A730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380" name="Shape 3">
          <a:extLst>
            <a:ext uri="{FF2B5EF4-FFF2-40B4-BE49-F238E27FC236}">
              <a16:creationId xmlns:a16="http://schemas.microsoft.com/office/drawing/2014/main" id="{ABD3624A-AE14-4327-81EB-D933C6ACBCF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381" name="Shape 3">
          <a:extLst>
            <a:ext uri="{FF2B5EF4-FFF2-40B4-BE49-F238E27FC236}">
              <a16:creationId xmlns:a16="http://schemas.microsoft.com/office/drawing/2014/main" id="{A4143163-6F5E-4B28-9B34-7B287693465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382" name="Shape 3">
          <a:extLst>
            <a:ext uri="{FF2B5EF4-FFF2-40B4-BE49-F238E27FC236}">
              <a16:creationId xmlns:a16="http://schemas.microsoft.com/office/drawing/2014/main" id="{BF572E60-E5C0-4711-ABD3-7D628EA8D62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383" name="Shape 3">
          <a:extLst>
            <a:ext uri="{FF2B5EF4-FFF2-40B4-BE49-F238E27FC236}">
              <a16:creationId xmlns:a16="http://schemas.microsoft.com/office/drawing/2014/main" id="{5E51D59E-33CA-46C4-8C44-1400E03EC7B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384" name="Shape 3">
          <a:extLst>
            <a:ext uri="{FF2B5EF4-FFF2-40B4-BE49-F238E27FC236}">
              <a16:creationId xmlns:a16="http://schemas.microsoft.com/office/drawing/2014/main" id="{6E175EFC-62A5-4D52-B8EF-09AF008ABDF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385" name="Shape 3">
          <a:extLst>
            <a:ext uri="{FF2B5EF4-FFF2-40B4-BE49-F238E27FC236}">
              <a16:creationId xmlns:a16="http://schemas.microsoft.com/office/drawing/2014/main" id="{5EEEA537-9EE1-42CC-863C-142A969A799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386" name="Shape 3">
          <a:extLst>
            <a:ext uri="{FF2B5EF4-FFF2-40B4-BE49-F238E27FC236}">
              <a16:creationId xmlns:a16="http://schemas.microsoft.com/office/drawing/2014/main" id="{6AEF00A6-1C05-4D82-96FF-E1B7E8D636F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387" name="Shape 3">
          <a:extLst>
            <a:ext uri="{FF2B5EF4-FFF2-40B4-BE49-F238E27FC236}">
              <a16:creationId xmlns:a16="http://schemas.microsoft.com/office/drawing/2014/main" id="{CB0AB7B7-CE66-44DA-A014-EFF14A92DD2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388" name="Shape 3">
          <a:extLst>
            <a:ext uri="{FF2B5EF4-FFF2-40B4-BE49-F238E27FC236}">
              <a16:creationId xmlns:a16="http://schemas.microsoft.com/office/drawing/2014/main" id="{42E428BA-367A-4246-93A8-0BFB719A9C6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389" name="Shape 3">
          <a:extLst>
            <a:ext uri="{FF2B5EF4-FFF2-40B4-BE49-F238E27FC236}">
              <a16:creationId xmlns:a16="http://schemas.microsoft.com/office/drawing/2014/main" id="{2BC7AEC9-7001-42B3-A86E-0C6A69EB218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390" name="Shape 3">
          <a:extLst>
            <a:ext uri="{FF2B5EF4-FFF2-40B4-BE49-F238E27FC236}">
              <a16:creationId xmlns:a16="http://schemas.microsoft.com/office/drawing/2014/main" id="{70E5CEF4-8600-456D-8F5E-2046CC93178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391" name="Shape 3">
          <a:extLst>
            <a:ext uri="{FF2B5EF4-FFF2-40B4-BE49-F238E27FC236}">
              <a16:creationId xmlns:a16="http://schemas.microsoft.com/office/drawing/2014/main" id="{1A0B9B89-7149-48DC-90AD-4CC882AA672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392" name="Shape 3">
          <a:extLst>
            <a:ext uri="{FF2B5EF4-FFF2-40B4-BE49-F238E27FC236}">
              <a16:creationId xmlns:a16="http://schemas.microsoft.com/office/drawing/2014/main" id="{F7089BFA-0C0C-44DA-AA2B-371A809E8A6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393" name="Shape 3">
          <a:extLst>
            <a:ext uri="{FF2B5EF4-FFF2-40B4-BE49-F238E27FC236}">
              <a16:creationId xmlns:a16="http://schemas.microsoft.com/office/drawing/2014/main" id="{BDD16A0F-0424-4585-A22A-D17C2A7B75B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394" name="Shape 3">
          <a:extLst>
            <a:ext uri="{FF2B5EF4-FFF2-40B4-BE49-F238E27FC236}">
              <a16:creationId xmlns:a16="http://schemas.microsoft.com/office/drawing/2014/main" id="{520B7BD4-A113-4377-8AB6-364FEC74623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395" name="Shape 3">
          <a:extLst>
            <a:ext uri="{FF2B5EF4-FFF2-40B4-BE49-F238E27FC236}">
              <a16:creationId xmlns:a16="http://schemas.microsoft.com/office/drawing/2014/main" id="{C8CCCAEA-5D77-4496-BD2C-0B566AF663D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396" name="Shape 3">
          <a:extLst>
            <a:ext uri="{FF2B5EF4-FFF2-40B4-BE49-F238E27FC236}">
              <a16:creationId xmlns:a16="http://schemas.microsoft.com/office/drawing/2014/main" id="{426CEF93-284E-4949-AA6A-E0074E2C9BC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103</xdr:row>
      <xdr:rowOff>0</xdr:rowOff>
    </xdr:from>
    <xdr:ext cx="47625" cy="285750"/>
    <xdr:sp macro="" textlink="">
      <xdr:nvSpPr>
        <xdr:cNvPr id="5397" name="Shape 3">
          <a:extLst>
            <a:ext uri="{FF2B5EF4-FFF2-40B4-BE49-F238E27FC236}">
              <a16:creationId xmlns:a16="http://schemas.microsoft.com/office/drawing/2014/main" id="{1B02AF52-9CBE-4AF3-9BFF-5D90690D8C3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22</xdr:col>
      <xdr:colOff>-9525</xdr:colOff>
      <xdr:row>103</xdr:row>
      <xdr:rowOff>0</xdr:rowOff>
    </xdr:from>
    <xdr:ext cx="47625" cy="285750"/>
    <xdr:sp macro="" textlink="">
      <xdr:nvSpPr>
        <xdr:cNvPr id="5398" name="Shape 3">
          <a:extLst>
            <a:ext uri="{FF2B5EF4-FFF2-40B4-BE49-F238E27FC236}">
              <a16:creationId xmlns:a16="http://schemas.microsoft.com/office/drawing/2014/main" id="{5D13A1E5-F1D9-4DBF-BBD9-3279F7496EEF}"/>
            </a:ext>
          </a:extLst>
        </xdr:cNvPr>
        <xdr:cNvSpPr txBox="1"/>
      </xdr:nvSpPr>
      <xdr:spPr>
        <a:xfrm>
          <a:off x="1078039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22</xdr:col>
      <xdr:colOff>-9525</xdr:colOff>
      <xdr:row>103</xdr:row>
      <xdr:rowOff>0</xdr:rowOff>
    </xdr:from>
    <xdr:ext cx="47625" cy="285750"/>
    <xdr:sp macro="" textlink="">
      <xdr:nvSpPr>
        <xdr:cNvPr id="5399" name="Shape 3">
          <a:extLst>
            <a:ext uri="{FF2B5EF4-FFF2-40B4-BE49-F238E27FC236}">
              <a16:creationId xmlns:a16="http://schemas.microsoft.com/office/drawing/2014/main" id="{2E857FE6-B752-402E-AD98-AFD74BF60D0F}"/>
            </a:ext>
          </a:extLst>
        </xdr:cNvPr>
        <xdr:cNvSpPr txBox="1"/>
      </xdr:nvSpPr>
      <xdr:spPr>
        <a:xfrm>
          <a:off x="1078039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104</xdr:row>
      <xdr:rowOff>0</xdr:rowOff>
    </xdr:from>
    <xdr:ext cx="47625" cy="285750"/>
    <xdr:sp macro="" textlink="">
      <xdr:nvSpPr>
        <xdr:cNvPr id="5400" name="Shape 3">
          <a:extLst>
            <a:ext uri="{FF2B5EF4-FFF2-40B4-BE49-F238E27FC236}">
              <a16:creationId xmlns:a16="http://schemas.microsoft.com/office/drawing/2014/main" id="{326852BB-CBBC-4086-AE93-1B69F3F155DE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104</xdr:row>
      <xdr:rowOff>0</xdr:rowOff>
    </xdr:from>
    <xdr:ext cx="47625" cy="285750"/>
    <xdr:sp macro="" textlink="">
      <xdr:nvSpPr>
        <xdr:cNvPr id="5401" name="Shape 3">
          <a:extLst>
            <a:ext uri="{FF2B5EF4-FFF2-40B4-BE49-F238E27FC236}">
              <a16:creationId xmlns:a16="http://schemas.microsoft.com/office/drawing/2014/main" id="{71ABA400-8F41-4F8E-9D41-C3DFE6F4773F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104</xdr:row>
      <xdr:rowOff>0</xdr:rowOff>
    </xdr:from>
    <xdr:ext cx="47625" cy="285750"/>
    <xdr:sp macro="" textlink="">
      <xdr:nvSpPr>
        <xdr:cNvPr id="5402" name="Shape 3">
          <a:extLst>
            <a:ext uri="{FF2B5EF4-FFF2-40B4-BE49-F238E27FC236}">
              <a16:creationId xmlns:a16="http://schemas.microsoft.com/office/drawing/2014/main" id="{693095E0-E1E7-4D0F-AAE5-7736D8F495C8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104</xdr:row>
      <xdr:rowOff>0</xdr:rowOff>
    </xdr:from>
    <xdr:ext cx="47625" cy="285750"/>
    <xdr:sp macro="" textlink="">
      <xdr:nvSpPr>
        <xdr:cNvPr id="5403" name="Shape 3">
          <a:extLst>
            <a:ext uri="{FF2B5EF4-FFF2-40B4-BE49-F238E27FC236}">
              <a16:creationId xmlns:a16="http://schemas.microsoft.com/office/drawing/2014/main" id="{712343E9-5C75-449D-93CF-18AE54CF3F09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104</xdr:row>
      <xdr:rowOff>0</xdr:rowOff>
    </xdr:from>
    <xdr:ext cx="47625" cy="285750"/>
    <xdr:sp macro="" textlink="">
      <xdr:nvSpPr>
        <xdr:cNvPr id="5404" name="Shape 3">
          <a:extLst>
            <a:ext uri="{FF2B5EF4-FFF2-40B4-BE49-F238E27FC236}">
              <a16:creationId xmlns:a16="http://schemas.microsoft.com/office/drawing/2014/main" id="{3CFFD094-671C-4E87-8F4A-BF0DC6C8C372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104</xdr:row>
      <xdr:rowOff>0</xdr:rowOff>
    </xdr:from>
    <xdr:ext cx="47625" cy="285750"/>
    <xdr:sp macro="" textlink="">
      <xdr:nvSpPr>
        <xdr:cNvPr id="5405" name="Shape 3">
          <a:extLst>
            <a:ext uri="{FF2B5EF4-FFF2-40B4-BE49-F238E27FC236}">
              <a16:creationId xmlns:a16="http://schemas.microsoft.com/office/drawing/2014/main" id="{CEE0D911-336D-411C-8424-64CCE5DE3A1C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104</xdr:row>
      <xdr:rowOff>0</xdr:rowOff>
    </xdr:from>
    <xdr:ext cx="47625" cy="285750"/>
    <xdr:sp macro="" textlink="">
      <xdr:nvSpPr>
        <xdr:cNvPr id="5406" name="Shape 3">
          <a:extLst>
            <a:ext uri="{FF2B5EF4-FFF2-40B4-BE49-F238E27FC236}">
              <a16:creationId xmlns:a16="http://schemas.microsoft.com/office/drawing/2014/main" id="{3E387A8E-6DEE-4878-BF07-63F7C0D5A761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104</xdr:row>
      <xdr:rowOff>0</xdr:rowOff>
    </xdr:from>
    <xdr:ext cx="47625" cy="285750"/>
    <xdr:sp macro="" textlink="">
      <xdr:nvSpPr>
        <xdr:cNvPr id="5407" name="Shape 3">
          <a:extLst>
            <a:ext uri="{FF2B5EF4-FFF2-40B4-BE49-F238E27FC236}">
              <a16:creationId xmlns:a16="http://schemas.microsoft.com/office/drawing/2014/main" id="{91CC3B4D-2587-4BC5-B2D2-0421258BD711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104</xdr:row>
      <xdr:rowOff>0</xdr:rowOff>
    </xdr:from>
    <xdr:ext cx="47625" cy="285750"/>
    <xdr:sp macro="" textlink="">
      <xdr:nvSpPr>
        <xdr:cNvPr id="5408" name="Shape 3">
          <a:extLst>
            <a:ext uri="{FF2B5EF4-FFF2-40B4-BE49-F238E27FC236}">
              <a16:creationId xmlns:a16="http://schemas.microsoft.com/office/drawing/2014/main" id="{030F141B-C5DA-46AE-8448-7700904AA39D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104</xdr:row>
      <xdr:rowOff>0</xdr:rowOff>
    </xdr:from>
    <xdr:ext cx="47625" cy="285750"/>
    <xdr:sp macro="" textlink="">
      <xdr:nvSpPr>
        <xdr:cNvPr id="5409" name="Shape 3">
          <a:extLst>
            <a:ext uri="{FF2B5EF4-FFF2-40B4-BE49-F238E27FC236}">
              <a16:creationId xmlns:a16="http://schemas.microsoft.com/office/drawing/2014/main" id="{804DEE18-A3F9-4065-91DE-575303702E5C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104</xdr:row>
      <xdr:rowOff>0</xdr:rowOff>
    </xdr:from>
    <xdr:ext cx="47625" cy="285750"/>
    <xdr:sp macro="" textlink="">
      <xdr:nvSpPr>
        <xdr:cNvPr id="5410" name="Shape 3">
          <a:extLst>
            <a:ext uri="{FF2B5EF4-FFF2-40B4-BE49-F238E27FC236}">
              <a16:creationId xmlns:a16="http://schemas.microsoft.com/office/drawing/2014/main" id="{6C4E8313-C502-464A-A33D-8183DBC078EB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104</xdr:row>
      <xdr:rowOff>0</xdr:rowOff>
    </xdr:from>
    <xdr:ext cx="47625" cy="285750"/>
    <xdr:sp macro="" textlink="">
      <xdr:nvSpPr>
        <xdr:cNvPr id="5411" name="Shape 3">
          <a:extLst>
            <a:ext uri="{FF2B5EF4-FFF2-40B4-BE49-F238E27FC236}">
              <a16:creationId xmlns:a16="http://schemas.microsoft.com/office/drawing/2014/main" id="{B1409387-4657-44E9-89B5-ED67059BDB41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104</xdr:row>
      <xdr:rowOff>0</xdr:rowOff>
    </xdr:from>
    <xdr:ext cx="47625" cy="285750"/>
    <xdr:sp macro="" textlink="">
      <xdr:nvSpPr>
        <xdr:cNvPr id="5412" name="Shape 3">
          <a:extLst>
            <a:ext uri="{FF2B5EF4-FFF2-40B4-BE49-F238E27FC236}">
              <a16:creationId xmlns:a16="http://schemas.microsoft.com/office/drawing/2014/main" id="{920F24C3-2C09-4B1F-990B-2E997111B324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104</xdr:row>
      <xdr:rowOff>0</xdr:rowOff>
    </xdr:from>
    <xdr:ext cx="47625" cy="285750"/>
    <xdr:sp macro="" textlink="">
      <xdr:nvSpPr>
        <xdr:cNvPr id="5413" name="Shape 3">
          <a:extLst>
            <a:ext uri="{FF2B5EF4-FFF2-40B4-BE49-F238E27FC236}">
              <a16:creationId xmlns:a16="http://schemas.microsoft.com/office/drawing/2014/main" id="{8820914B-341C-4D90-9C50-9D93401C8B3B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104</xdr:row>
      <xdr:rowOff>0</xdr:rowOff>
    </xdr:from>
    <xdr:ext cx="47625" cy="285750"/>
    <xdr:sp macro="" textlink="">
      <xdr:nvSpPr>
        <xdr:cNvPr id="5414" name="Shape 3">
          <a:extLst>
            <a:ext uri="{FF2B5EF4-FFF2-40B4-BE49-F238E27FC236}">
              <a16:creationId xmlns:a16="http://schemas.microsoft.com/office/drawing/2014/main" id="{DF6AC8DD-BA73-4C2C-AF0C-CFF4992065BB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104</xdr:row>
      <xdr:rowOff>0</xdr:rowOff>
    </xdr:from>
    <xdr:ext cx="47625" cy="285750"/>
    <xdr:sp macro="" textlink="">
      <xdr:nvSpPr>
        <xdr:cNvPr id="5415" name="Shape 3">
          <a:extLst>
            <a:ext uri="{FF2B5EF4-FFF2-40B4-BE49-F238E27FC236}">
              <a16:creationId xmlns:a16="http://schemas.microsoft.com/office/drawing/2014/main" id="{8310C08F-6D55-4034-90BD-0CE2041BA9F1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104</xdr:row>
      <xdr:rowOff>0</xdr:rowOff>
    </xdr:from>
    <xdr:ext cx="47625" cy="285750"/>
    <xdr:sp macro="" textlink="">
      <xdr:nvSpPr>
        <xdr:cNvPr id="5416" name="Shape 3">
          <a:extLst>
            <a:ext uri="{FF2B5EF4-FFF2-40B4-BE49-F238E27FC236}">
              <a16:creationId xmlns:a16="http://schemas.microsoft.com/office/drawing/2014/main" id="{3D1288D6-888D-4B0F-80BC-3DE0649F65A0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104</xdr:row>
      <xdr:rowOff>0</xdr:rowOff>
    </xdr:from>
    <xdr:ext cx="47625" cy="285750"/>
    <xdr:sp macro="" textlink="">
      <xdr:nvSpPr>
        <xdr:cNvPr id="5417" name="Shape 3">
          <a:extLst>
            <a:ext uri="{FF2B5EF4-FFF2-40B4-BE49-F238E27FC236}">
              <a16:creationId xmlns:a16="http://schemas.microsoft.com/office/drawing/2014/main" id="{9EDC88F5-DBD4-4B99-8AF6-726CF4A18845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104</xdr:row>
      <xdr:rowOff>0</xdr:rowOff>
    </xdr:from>
    <xdr:ext cx="47625" cy="285750"/>
    <xdr:sp macro="" textlink="">
      <xdr:nvSpPr>
        <xdr:cNvPr id="5418" name="Shape 3">
          <a:extLst>
            <a:ext uri="{FF2B5EF4-FFF2-40B4-BE49-F238E27FC236}">
              <a16:creationId xmlns:a16="http://schemas.microsoft.com/office/drawing/2014/main" id="{28591160-54B6-4546-9C1E-4C72B16660D5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104</xdr:row>
      <xdr:rowOff>0</xdr:rowOff>
    </xdr:from>
    <xdr:ext cx="47625" cy="285750"/>
    <xdr:sp macro="" textlink="">
      <xdr:nvSpPr>
        <xdr:cNvPr id="5419" name="Shape 3">
          <a:extLst>
            <a:ext uri="{FF2B5EF4-FFF2-40B4-BE49-F238E27FC236}">
              <a16:creationId xmlns:a16="http://schemas.microsoft.com/office/drawing/2014/main" id="{66FA148E-ECDC-43C3-B43C-92B454FE71D5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104</xdr:row>
      <xdr:rowOff>0</xdr:rowOff>
    </xdr:from>
    <xdr:ext cx="47625" cy="285750"/>
    <xdr:sp macro="" textlink="">
      <xdr:nvSpPr>
        <xdr:cNvPr id="5420" name="Shape 3">
          <a:extLst>
            <a:ext uri="{FF2B5EF4-FFF2-40B4-BE49-F238E27FC236}">
              <a16:creationId xmlns:a16="http://schemas.microsoft.com/office/drawing/2014/main" id="{3A769CDF-CE95-4F39-9E87-27EC5D6E0CE9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104</xdr:row>
      <xdr:rowOff>0</xdr:rowOff>
    </xdr:from>
    <xdr:ext cx="47625" cy="285750"/>
    <xdr:sp macro="" textlink="">
      <xdr:nvSpPr>
        <xdr:cNvPr id="5421" name="Shape 3">
          <a:extLst>
            <a:ext uri="{FF2B5EF4-FFF2-40B4-BE49-F238E27FC236}">
              <a16:creationId xmlns:a16="http://schemas.microsoft.com/office/drawing/2014/main" id="{7A325742-FAFA-4A0A-937E-00AA89886C94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104</xdr:row>
      <xdr:rowOff>0</xdr:rowOff>
    </xdr:from>
    <xdr:ext cx="47625" cy="285750"/>
    <xdr:sp macro="" textlink="">
      <xdr:nvSpPr>
        <xdr:cNvPr id="5422" name="Shape 3">
          <a:extLst>
            <a:ext uri="{FF2B5EF4-FFF2-40B4-BE49-F238E27FC236}">
              <a16:creationId xmlns:a16="http://schemas.microsoft.com/office/drawing/2014/main" id="{82DD83A2-2933-4451-864C-1559B9D00023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104</xdr:row>
      <xdr:rowOff>0</xdr:rowOff>
    </xdr:from>
    <xdr:ext cx="47625" cy="285750"/>
    <xdr:sp macro="" textlink="">
      <xdr:nvSpPr>
        <xdr:cNvPr id="5423" name="Shape 3">
          <a:extLst>
            <a:ext uri="{FF2B5EF4-FFF2-40B4-BE49-F238E27FC236}">
              <a16:creationId xmlns:a16="http://schemas.microsoft.com/office/drawing/2014/main" id="{61E9E7FE-1774-4C0A-AC1B-ECEEF955975B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104</xdr:row>
      <xdr:rowOff>0</xdr:rowOff>
    </xdr:from>
    <xdr:ext cx="47625" cy="285750"/>
    <xdr:sp macro="" textlink="">
      <xdr:nvSpPr>
        <xdr:cNvPr id="5424" name="Shape 3">
          <a:extLst>
            <a:ext uri="{FF2B5EF4-FFF2-40B4-BE49-F238E27FC236}">
              <a16:creationId xmlns:a16="http://schemas.microsoft.com/office/drawing/2014/main" id="{67070138-70E3-445F-89D1-BCC5573FEDA3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104</xdr:row>
      <xdr:rowOff>0</xdr:rowOff>
    </xdr:from>
    <xdr:ext cx="47625" cy="285750"/>
    <xdr:sp macro="" textlink="">
      <xdr:nvSpPr>
        <xdr:cNvPr id="5425" name="Shape 3">
          <a:extLst>
            <a:ext uri="{FF2B5EF4-FFF2-40B4-BE49-F238E27FC236}">
              <a16:creationId xmlns:a16="http://schemas.microsoft.com/office/drawing/2014/main" id="{22E31EBD-27DD-4E8A-B2D4-ED3922AB23A0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104</xdr:row>
      <xdr:rowOff>0</xdr:rowOff>
    </xdr:from>
    <xdr:ext cx="47625" cy="285750"/>
    <xdr:sp macro="" textlink="">
      <xdr:nvSpPr>
        <xdr:cNvPr id="5426" name="Shape 3">
          <a:extLst>
            <a:ext uri="{FF2B5EF4-FFF2-40B4-BE49-F238E27FC236}">
              <a16:creationId xmlns:a16="http://schemas.microsoft.com/office/drawing/2014/main" id="{F37B40F4-7FED-4A07-8525-8A1F61A343CC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104</xdr:row>
      <xdr:rowOff>0</xdr:rowOff>
    </xdr:from>
    <xdr:ext cx="47625" cy="285750"/>
    <xdr:sp macro="" textlink="">
      <xdr:nvSpPr>
        <xdr:cNvPr id="5427" name="Shape 3">
          <a:extLst>
            <a:ext uri="{FF2B5EF4-FFF2-40B4-BE49-F238E27FC236}">
              <a16:creationId xmlns:a16="http://schemas.microsoft.com/office/drawing/2014/main" id="{48D0927D-D4DD-4B53-B56E-E0EB8E02A9A0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104</xdr:row>
      <xdr:rowOff>0</xdr:rowOff>
    </xdr:from>
    <xdr:ext cx="47625" cy="285750"/>
    <xdr:sp macro="" textlink="">
      <xdr:nvSpPr>
        <xdr:cNvPr id="5428" name="Shape 3">
          <a:extLst>
            <a:ext uri="{FF2B5EF4-FFF2-40B4-BE49-F238E27FC236}">
              <a16:creationId xmlns:a16="http://schemas.microsoft.com/office/drawing/2014/main" id="{13B1361F-BAF1-4508-B423-0F29F0FBA61F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104</xdr:row>
      <xdr:rowOff>0</xdr:rowOff>
    </xdr:from>
    <xdr:ext cx="47625" cy="285750"/>
    <xdr:sp macro="" textlink="">
      <xdr:nvSpPr>
        <xdr:cNvPr id="5429" name="Shape 3">
          <a:extLst>
            <a:ext uri="{FF2B5EF4-FFF2-40B4-BE49-F238E27FC236}">
              <a16:creationId xmlns:a16="http://schemas.microsoft.com/office/drawing/2014/main" id="{2C91FA59-942D-4400-9013-1835DB454DF4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104</xdr:row>
      <xdr:rowOff>0</xdr:rowOff>
    </xdr:from>
    <xdr:ext cx="47625" cy="285750"/>
    <xdr:sp macro="" textlink="">
      <xdr:nvSpPr>
        <xdr:cNvPr id="5430" name="Shape 3">
          <a:extLst>
            <a:ext uri="{FF2B5EF4-FFF2-40B4-BE49-F238E27FC236}">
              <a16:creationId xmlns:a16="http://schemas.microsoft.com/office/drawing/2014/main" id="{5F4D60D5-F19A-475B-9403-F2A75D1AC62B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104</xdr:row>
      <xdr:rowOff>0</xdr:rowOff>
    </xdr:from>
    <xdr:ext cx="47625" cy="285750"/>
    <xdr:sp macro="" textlink="">
      <xdr:nvSpPr>
        <xdr:cNvPr id="5431" name="Shape 3">
          <a:extLst>
            <a:ext uri="{FF2B5EF4-FFF2-40B4-BE49-F238E27FC236}">
              <a16:creationId xmlns:a16="http://schemas.microsoft.com/office/drawing/2014/main" id="{E75571E2-A1CD-4A06-881F-EBCF248F0EA3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104</xdr:row>
      <xdr:rowOff>0</xdr:rowOff>
    </xdr:from>
    <xdr:ext cx="47625" cy="285750"/>
    <xdr:sp macro="" textlink="">
      <xdr:nvSpPr>
        <xdr:cNvPr id="5432" name="Shape 3">
          <a:extLst>
            <a:ext uri="{FF2B5EF4-FFF2-40B4-BE49-F238E27FC236}">
              <a16:creationId xmlns:a16="http://schemas.microsoft.com/office/drawing/2014/main" id="{8C3E2B1F-DA3E-464C-8993-BE3A31FB703B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104</xdr:row>
      <xdr:rowOff>0</xdr:rowOff>
    </xdr:from>
    <xdr:ext cx="47625" cy="285750"/>
    <xdr:sp macro="" textlink="">
      <xdr:nvSpPr>
        <xdr:cNvPr id="5433" name="Shape 3">
          <a:extLst>
            <a:ext uri="{FF2B5EF4-FFF2-40B4-BE49-F238E27FC236}">
              <a16:creationId xmlns:a16="http://schemas.microsoft.com/office/drawing/2014/main" id="{F0C52ACF-D49F-4449-B747-BE4625D3DBC2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104</xdr:row>
      <xdr:rowOff>0</xdr:rowOff>
    </xdr:from>
    <xdr:ext cx="47625" cy="285750"/>
    <xdr:sp macro="" textlink="">
      <xdr:nvSpPr>
        <xdr:cNvPr id="5434" name="Shape 3">
          <a:extLst>
            <a:ext uri="{FF2B5EF4-FFF2-40B4-BE49-F238E27FC236}">
              <a16:creationId xmlns:a16="http://schemas.microsoft.com/office/drawing/2014/main" id="{DDE67EF5-8494-42B5-9EA9-B6BD52AA9361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104</xdr:row>
      <xdr:rowOff>0</xdr:rowOff>
    </xdr:from>
    <xdr:ext cx="47625" cy="285750"/>
    <xdr:sp macro="" textlink="">
      <xdr:nvSpPr>
        <xdr:cNvPr id="5435" name="Shape 3">
          <a:extLst>
            <a:ext uri="{FF2B5EF4-FFF2-40B4-BE49-F238E27FC236}">
              <a16:creationId xmlns:a16="http://schemas.microsoft.com/office/drawing/2014/main" id="{11E6AD98-CE39-47EC-90A7-97DFD6A17519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104</xdr:row>
      <xdr:rowOff>0</xdr:rowOff>
    </xdr:from>
    <xdr:ext cx="47625" cy="285750"/>
    <xdr:sp macro="" textlink="">
      <xdr:nvSpPr>
        <xdr:cNvPr id="5436" name="Shape 3">
          <a:extLst>
            <a:ext uri="{FF2B5EF4-FFF2-40B4-BE49-F238E27FC236}">
              <a16:creationId xmlns:a16="http://schemas.microsoft.com/office/drawing/2014/main" id="{9881ACFB-FE13-4EB4-AD24-C8C4CACAE9AB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104</xdr:row>
      <xdr:rowOff>0</xdr:rowOff>
    </xdr:from>
    <xdr:ext cx="47625" cy="285750"/>
    <xdr:sp macro="" textlink="">
      <xdr:nvSpPr>
        <xdr:cNvPr id="5437" name="Shape 3">
          <a:extLst>
            <a:ext uri="{FF2B5EF4-FFF2-40B4-BE49-F238E27FC236}">
              <a16:creationId xmlns:a16="http://schemas.microsoft.com/office/drawing/2014/main" id="{8CBEA6CD-F6E0-4570-A08D-722E264604C4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104</xdr:row>
      <xdr:rowOff>0</xdr:rowOff>
    </xdr:from>
    <xdr:ext cx="47625" cy="285750"/>
    <xdr:sp macro="" textlink="">
      <xdr:nvSpPr>
        <xdr:cNvPr id="5438" name="Shape 3">
          <a:extLst>
            <a:ext uri="{FF2B5EF4-FFF2-40B4-BE49-F238E27FC236}">
              <a16:creationId xmlns:a16="http://schemas.microsoft.com/office/drawing/2014/main" id="{8ABF4B0D-8D0D-40CF-9C84-6577B3D047F4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104</xdr:row>
      <xdr:rowOff>0</xdr:rowOff>
    </xdr:from>
    <xdr:ext cx="47625" cy="285750"/>
    <xdr:sp macro="" textlink="">
      <xdr:nvSpPr>
        <xdr:cNvPr id="5439" name="Shape 3">
          <a:extLst>
            <a:ext uri="{FF2B5EF4-FFF2-40B4-BE49-F238E27FC236}">
              <a16:creationId xmlns:a16="http://schemas.microsoft.com/office/drawing/2014/main" id="{8BFA0568-30E5-4204-8066-F128CAD88D3F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104</xdr:row>
      <xdr:rowOff>0</xdr:rowOff>
    </xdr:from>
    <xdr:ext cx="47625" cy="285750"/>
    <xdr:sp macro="" textlink="">
      <xdr:nvSpPr>
        <xdr:cNvPr id="5440" name="Shape 3">
          <a:extLst>
            <a:ext uri="{FF2B5EF4-FFF2-40B4-BE49-F238E27FC236}">
              <a16:creationId xmlns:a16="http://schemas.microsoft.com/office/drawing/2014/main" id="{7B36DAEE-93F6-4F5A-8165-6930BD20BA4D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104</xdr:row>
      <xdr:rowOff>0</xdr:rowOff>
    </xdr:from>
    <xdr:ext cx="47625" cy="285750"/>
    <xdr:sp macro="" textlink="">
      <xdr:nvSpPr>
        <xdr:cNvPr id="5441" name="Shape 3">
          <a:extLst>
            <a:ext uri="{FF2B5EF4-FFF2-40B4-BE49-F238E27FC236}">
              <a16:creationId xmlns:a16="http://schemas.microsoft.com/office/drawing/2014/main" id="{E5621505-FA0A-4B27-9FEC-3E93C9AB8F3B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104</xdr:row>
      <xdr:rowOff>0</xdr:rowOff>
    </xdr:from>
    <xdr:ext cx="47625" cy="285750"/>
    <xdr:sp macro="" textlink="">
      <xdr:nvSpPr>
        <xdr:cNvPr id="5442" name="Shape 3">
          <a:extLst>
            <a:ext uri="{FF2B5EF4-FFF2-40B4-BE49-F238E27FC236}">
              <a16:creationId xmlns:a16="http://schemas.microsoft.com/office/drawing/2014/main" id="{642A289C-5DE2-439F-9127-8023DAD212F1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104</xdr:row>
      <xdr:rowOff>0</xdr:rowOff>
    </xdr:from>
    <xdr:ext cx="47625" cy="285750"/>
    <xdr:sp macro="" textlink="">
      <xdr:nvSpPr>
        <xdr:cNvPr id="5443" name="Shape 3">
          <a:extLst>
            <a:ext uri="{FF2B5EF4-FFF2-40B4-BE49-F238E27FC236}">
              <a16:creationId xmlns:a16="http://schemas.microsoft.com/office/drawing/2014/main" id="{419B120A-DD50-41C5-832D-B89584CFF542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104</xdr:row>
      <xdr:rowOff>0</xdr:rowOff>
    </xdr:from>
    <xdr:ext cx="47625" cy="285750"/>
    <xdr:sp macro="" textlink="">
      <xdr:nvSpPr>
        <xdr:cNvPr id="5444" name="Shape 3">
          <a:extLst>
            <a:ext uri="{FF2B5EF4-FFF2-40B4-BE49-F238E27FC236}">
              <a16:creationId xmlns:a16="http://schemas.microsoft.com/office/drawing/2014/main" id="{A83E42E7-A4C3-463E-97C1-397F6A73D147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104</xdr:row>
      <xdr:rowOff>0</xdr:rowOff>
    </xdr:from>
    <xdr:ext cx="47625" cy="285750"/>
    <xdr:sp macro="" textlink="">
      <xdr:nvSpPr>
        <xdr:cNvPr id="5445" name="Shape 3">
          <a:extLst>
            <a:ext uri="{FF2B5EF4-FFF2-40B4-BE49-F238E27FC236}">
              <a16:creationId xmlns:a16="http://schemas.microsoft.com/office/drawing/2014/main" id="{4863EED3-59DA-4B07-9ADD-07746671BD6A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104</xdr:row>
      <xdr:rowOff>0</xdr:rowOff>
    </xdr:from>
    <xdr:ext cx="47625" cy="285750"/>
    <xdr:sp macro="" textlink="">
      <xdr:nvSpPr>
        <xdr:cNvPr id="5446" name="Shape 3">
          <a:extLst>
            <a:ext uri="{FF2B5EF4-FFF2-40B4-BE49-F238E27FC236}">
              <a16:creationId xmlns:a16="http://schemas.microsoft.com/office/drawing/2014/main" id="{5D8A3743-12D7-4BB0-BCFA-8B7292C90A15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104</xdr:row>
      <xdr:rowOff>0</xdr:rowOff>
    </xdr:from>
    <xdr:ext cx="47625" cy="285750"/>
    <xdr:sp macro="" textlink="">
      <xdr:nvSpPr>
        <xdr:cNvPr id="5447" name="Shape 3">
          <a:extLst>
            <a:ext uri="{FF2B5EF4-FFF2-40B4-BE49-F238E27FC236}">
              <a16:creationId xmlns:a16="http://schemas.microsoft.com/office/drawing/2014/main" id="{2FE9187B-E307-4FFE-831B-B448F8479940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104</xdr:row>
      <xdr:rowOff>0</xdr:rowOff>
    </xdr:from>
    <xdr:ext cx="47625" cy="285750"/>
    <xdr:sp macro="" textlink="">
      <xdr:nvSpPr>
        <xdr:cNvPr id="5448" name="Shape 3">
          <a:extLst>
            <a:ext uri="{FF2B5EF4-FFF2-40B4-BE49-F238E27FC236}">
              <a16:creationId xmlns:a16="http://schemas.microsoft.com/office/drawing/2014/main" id="{F25AE4D3-E28C-42AA-8623-2DFD79AAB85C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104</xdr:row>
      <xdr:rowOff>0</xdr:rowOff>
    </xdr:from>
    <xdr:ext cx="47625" cy="285750"/>
    <xdr:sp macro="" textlink="">
      <xdr:nvSpPr>
        <xdr:cNvPr id="5449" name="Shape 3">
          <a:extLst>
            <a:ext uri="{FF2B5EF4-FFF2-40B4-BE49-F238E27FC236}">
              <a16:creationId xmlns:a16="http://schemas.microsoft.com/office/drawing/2014/main" id="{31696174-15D3-4FAD-BBEA-03212496711C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104</xdr:row>
      <xdr:rowOff>0</xdr:rowOff>
    </xdr:from>
    <xdr:ext cx="47625" cy="285750"/>
    <xdr:sp macro="" textlink="">
      <xdr:nvSpPr>
        <xdr:cNvPr id="5450" name="Shape 3">
          <a:extLst>
            <a:ext uri="{FF2B5EF4-FFF2-40B4-BE49-F238E27FC236}">
              <a16:creationId xmlns:a16="http://schemas.microsoft.com/office/drawing/2014/main" id="{AF3EB69A-1764-4544-B49E-31C96FA351BE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104</xdr:row>
      <xdr:rowOff>0</xdr:rowOff>
    </xdr:from>
    <xdr:ext cx="47625" cy="285750"/>
    <xdr:sp macro="" textlink="">
      <xdr:nvSpPr>
        <xdr:cNvPr id="5451" name="Shape 3">
          <a:extLst>
            <a:ext uri="{FF2B5EF4-FFF2-40B4-BE49-F238E27FC236}">
              <a16:creationId xmlns:a16="http://schemas.microsoft.com/office/drawing/2014/main" id="{683197D0-9625-4505-A122-A707D7D2F19C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104</xdr:row>
      <xdr:rowOff>0</xdr:rowOff>
    </xdr:from>
    <xdr:ext cx="47625" cy="285750"/>
    <xdr:sp macro="" textlink="">
      <xdr:nvSpPr>
        <xdr:cNvPr id="5452" name="Shape 3">
          <a:extLst>
            <a:ext uri="{FF2B5EF4-FFF2-40B4-BE49-F238E27FC236}">
              <a16:creationId xmlns:a16="http://schemas.microsoft.com/office/drawing/2014/main" id="{B2F0C730-DA89-414F-95C6-F2494ADE1C59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104</xdr:row>
      <xdr:rowOff>0</xdr:rowOff>
    </xdr:from>
    <xdr:ext cx="47625" cy="285750"/>
    <xdr:sp macro="" textlink="">
      <xdr:nvSpPr>
        <xdr:cNvPr id="5453" name="Shape 3">
          <a:extLst>
            <a:ext uri="{FF2B5EF4-FFF2-40B4-BE49-F238E27FC236}">
              <a16:creationId xmlns:a16="http://schemas.microsoft.com/office/drawing/2014/main" id="{9234E23B-9B8F-4E3D-B588-294B625941AC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104</xdr:row>
      <xdr:rowOff>0</xdr:rowOff>
    </xdr:from>
    <xdr:ext cx="47625" cy="285750"/>
    <xdr:sp macro="" textlink="">
      <xdr:nvSpPr>
        <xdr:cNvPr id="5454" name="Shape 3">
          <a:extLst>
            <a:ext uri="{FF2B5EF4-FFF2-40B4-BE49-F238E27FC236}">
              <a16:creationId xmlns:a16="http://schemas.microsoft.com/office/drawing/2014/main" id="{6350113C-283F-430E-B575-3E890F7E1E91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104</xdr:row>
      <xdr:rowOff>0</xdr:rowOff>
    </xdr:from>
    <xdr:ext cx="47625" cy="285750"/>
    <xdr:sp macro="" textlink="">
      <xdr:nvSpPr>
        <xdr:cNvPr id="5455" name="Shape 3">
          <a:extLst>
            <a:ext uri="{FF2B5EF4-FFF2-40B4-BE49-F238E27FC236}">
              <a16:creationId xmlns:a16="http://schemas.microsoft.com/office/drawing/2014/main" id="{C8D0E14D-DF1F-4B13-8B58-2919280842BD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104</xdr:row>
      <xdr:rowOff>0</xdr:rowOff>
    </xdr:from>
    <xdr:ext cx="47625" cy="285750"/>
    <xdr:sp macro="" textlink="">
      <xdr:nvSpPr>
        <xdr:cNvPr id="5456" name="Shape 3">
          <a:extLst>
            <a:ext uri="{FF2B5EF4-FFF2-40B4-BE49-F238E27FC236}">
              <a16:creationId xmlns:a16="http://schemas.microsoft.com/office/drawing/2014/main" id="{8F2F9C83-4DA6-4650-9CC8-86572D531756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104</xdr:row>
      <xdr:rowOff>0</xdr:rowOff>
    </xdr:from>
    <xdr:ext cx="47625" cy="285750"/>
    <xdr:sp macro="" textlink="">
      <xdr:nvSpPr>
        <xdr:cNvPr id="5457" name="Shape 3">
          <a:extLst>
            <a:ext uri="{FF2B5EF4-FFF2-40B4-BE49-F238E27FC236}">
              <a16:creationId xmlns:a16="http://schemas.microsoft.com/office/drawing/2014/main" id="{B3EA1606-45B7-47DD-A7A3-D5BFF5422AA7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104</xdr:row>
      <xdr:rowOff>0</xdr:rowOff>
    </xdr:from>
    <xdr:ext cx="47625" cy="285750"/>
    <xdr:sp macro="" textlink="">
      <xdr:nvSpPr>
        <xdr:cNvPr id="5458" name="Shape 3">
          <a:extLst>
            <a:ext uri="{FF2B5EF4-FFF2-40B4-BE49-F238E27FC236}">
              <a16:creationId xmlns:a16="http://schemas.microsoft.com/office/drawing/2014/main" id="{D394C516-68FC-4603-BBB1-E940DBB9E48A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104</xdr:row>
      <xdr:rowOff>0</xdr:rowOff>
    </xdr:from>
    <xdr:ext cx="47625" cy="285750"/>
    <xdr:sp macro="" textlink="">
      <xdr:nvSpPr>
        <xdr:cNvPr id="5459" name="Shape 3">
          <a:extLst>
            <a:ext uri="{FF2B5EF4-FFF2-40B4-BE49-F238E27FC236}">
              <a16:creationId xmlns:a16="http://schemas.microsoft.com/office/drawing/2014/main" id="{4484E787-BFBD-474B-B9DE-43F78A743337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104</xdr:row>
      <xdr:rowOff>0</xdr:rowOff>
    </xdr:from>
    <xdr:ext cx="47625" cy="285750"/>
    <xdr:sp macro="" textlink="">
      <xdr:nvSpPr>
        <xdr:cNvPr id="5460" name="Shape 3">
          <a:extLst>
            <a:ext uri="{FF2B5EF4-FFF2-40B4-BE49-F238E27FC236}">
              <a16:creationId xmlns:a16="http://schemas.microsoft.com/office/drawing/2014/main" id="{22C94CA3-B98A-46C3-AA45-1FA153F7A1FC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104</xdr:row>
      <xdr:rowOff>0</xdr:rowOff>
    </xdr:from>
    <xdr:ext cx="47625" cy="285750"/>
    <xdr:sp macro="" textlink="">
      <xdr:nvSpPr>
        <xdr:cNvPr id="5461" name="Shape 3">
          <a:extLst>
            <a:ext uri="{FF2B5EF4-FFF2-40B4-BE49-F238E27FC236}">
              <a16:creationId xmlns:a16="http://schemas.microsoft.com/office/drawing/2014/main" id="{B52C05FC-8513-45E3-9E59-9129574897C8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104</xdr:row>
      <xdr:rowOff>0</xdr:rowOff>
    </xdr:from>
    <xdr:ext cx="47625" cy="285750"/>
    <xdr:sp macro="" textlink="">
      <xdr:nvSpPr>
        <xdr:cNvPr id="5462" name="Shape 3">
          <a:extLst>
            <a:ext uri="{FF2B5EF4-FFF2-40B4-BE49-F238E27FC236}">
              <a16:creationId xmlns:a16="http://schemas.microsoft.com/office/drawing/2014/main" id="{0CADFC9D-9EFC-4B5C-BCB4-00DBB7309F06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104</xdr:row>
      <xdr:rowOff>0</xdr:rowOff>
    </xdr:from>
    <xdr:ext cx="47625" cy="285750"/>
    <xdr:sp macro="" textlink="">
      <xdr:nvSpPr>
        <xdr:cNvPr id="5463" name="Shape 3">
          <a:extLst>
            <a:ext uri="{FF2B5EF4-FFF2-40B4-BE49-F238E27FC236}">
              <a16:creationId xmlns:a16="http://schemas.microsoft.com/office/drawing/2014/main" id="{BD1C5FDF-FC73-4424-A635-D92FB3D1EB5A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104</xdr:row>
      <xdr:rowOff>0</xdr:rowOff>
    </xdr:from>
    <xdr:ext cx="47625" cy="285750"/>
    <xdr:sp macro="" textlink="">
      <xdr:nvSpPr>
        <xdr:cNvPr id="5464" name="Shape 3">
          <a:extLst>
            <a:ext uri="{FF2B5EF4-FFF2-40B4-BE49-F238E27FC236}">
              <a16:creationId xmlns:a16="http://schemas.microsoft.com/office/drawing/2014/main" id="{E001BBD8-13CF-428C-B7A4-D185C3ECA1E4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104</xdr:row>
      <xdr:rowOff>0</xdr:rowOff>
    </xdr:from>
    <xdr:ext cx="47625" cy="285750"/>
    <xdr:sp macro="" textlink="">
      <xdr:nvSpPr>
        <xdr:cNvPr id="5465" name="Shape 3">
          <a:extLst>
            <a:ext uri="{FF2B5EF4-FFF2-40B4-BE49-F238E27FC236}">
              <a16:creationId xmlns:a16="http://schemas.microsoft.com/office/drawing/2014/main" id="{7E2488A2-ACC3-4CB1-9B7B-455E4E23513D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104</xdr:row>
      <xdr:rowOff>0</xdr:rowOff>
    </xdr:from>
    <xdr:ext cx="47625" cy="285750"/>
    <xdr:sp macro="" textlink="">
      <xdr:nvSpPr>
        <xdr:cNvPr id="5466" name="Shape 3">
          <a:extLst>
            <a:ext uri="{FF2B5EF4-FFF2-40B4-BE49-F238E27FC236}">
              <a16:creationId xmlns:a16="http://schemas.microsoft.com/office/drawing/2014/main" id="{EE7F342F-51C9-47DD-B963-F8C3AE6D2920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104</xdr:row>
      <xdr:rowOff>0</xdr:rowOff>
    </xdr:from>
    <xdr:ext cx="47625" cy="285750"/>
    <xdr:sp macro="" textlink="">
      <xdr:nvSpPr>
        <xdr:cNvPr id="5467" name="Shape 3">
          <a:extLst>
            <a:ext uri="{FF2B5EF4-FFF2-40B4-BE49-F238E27FC236}">
              <a16:creationId xmlns:a16="http://schemas.microsoft.com/office/drawing/2014/main" id="{6605EE9E-0A66-409A-ADF3-092C5AB6661D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104</xdr:row>
      <xdr:rowOff>0</xdr:rowOff>
    </xdr:from>
    <xdr:ext cx="47625" cy="285750"/>
    <xdr:sp macro="" textlink="">
      <xdr:nvSpPr>
        <xdr:cNvPr id="5468" name="Shape 3">
          <a:extLst>
            <a:ext uri="{FF2B5EF4-FFF2-40B4-BE49-F238E27FC236}">
              <a16:creationId xmlns:a16="http://schemas.microsoft.com/office/drawing/2014/main" id="{67644999-42C0-4569-8594-8EBE24FFDB8C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104</xdr:row>
      <xdr:rowOff>0</xdr:rowOff>
    </xdr:from>
    <xdr:ext cx="47625" cy="285750"/>
    <xdr:sp macro="" textlink="">
      <xdr:nvSpPr>
        <xdr:cNvPr id="5469" name="Shape 3">
          <a:extLst>
            <a:ext uri="{FF2B5EF4-FFF2-40B4-BE49-F238E27FC236}">
              <a16:creationId xmlns:a16="http://schemas.microsoft.com/office/drawing/2014/main" id="{9736FC3B-FBF0-4011-A439-AB536409F564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104</xdr:row>
      <xdr:rowOff>0</xdr:rowOff>
    </xdr:from>
    <xdr:ext cx="47625" cy="285750"/>
    <xdr:sp macro="" textlink="">
      <xdr:nvSpPr>
        <xdr:cNvPr id="5470" name="Shape 3">
          <a:extLst>
            <a:ext uri="{FF2B5EF4-FFF2-40B4-BE49-F238E27FC236}">
              <a16:creationId xmlns:a16="http://schemas.microsoft.com/office/drawing/2014/main" id="{481267FA-5A84-4129-9B69-1F10A165EDFA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104</xdr:row>
      <xdr:rowOff>0</xdr:rowOff>
    </xdr:from>
    <xdr:ext cx="47625" cy="285750"/>
    <xdr:sp macro="" textlink="">
      <xdr:nvSpPr>
        <xdr:cNvPr id="5471" name="Shape 3">
          <a:extLst>
            <a:ext uri="{FF2B5EF4-FFF2-40B4-BE49-F238E27FC236}">
              <a16:creationId xmlns:a16="http://schemas.microsoft.com/office/drawing/2014/main" id="{A1C084E3-7F1D-4F24-A389-8E0EA17A6745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104</xdr:row>
      <xdr:rowOff>0</xdr:rowOff>
    </xdr:from>
    <xdr:ext cx="47625" cy="285750"/>
    <xdr:sp macro="" textlink="">
      <xdr:nvSpPr>
        <xdr:cNvPr id="5472" name="Shape 3">
          <a:extLst>
            <a:ext uri="{FF2B5EF4-FFF2-40B4-BE49-F238E27FC236}">
              <a16:creationId xmlns:a16="http://schemas.microsoft.com/office/drawing/2014/main" id="{CB703BD3-6CFD-49D1-8B3A-DF500AC253FF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104</xdr:row>
      <xdr:rowOff>0</xdr:rowOff>
    </xdr:from>
    <xdr:ext cx="47625" cy="285750"/>
    <xdr:sp macro="" textlink="">
      <xdr:nvSpPr>
        <xdr:cNvPr id="5473" name="Shape 3">
          <a:extLst>
            <a:ext uri="{FF2B5EF4-FFF2-40B4-BE49-F238E27FC236}">
              <a16:creationId xmlns:a16="http://schemas.microsoft.com/office/drawing/2014/main" id="{B313416B-FCFC-4D6C-8836-18EE2084B771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104</xdr:row>
      <xdr:rowOff>0</xdr:rowOff>
    </xdr:from>
    <xdr:ext cx="47625" cy="285750"/>
    <xdr:sp macro="" textlink="">
      <xdr:nvSpPr>
        <xdr:cNvPr id="5474" name="Shape 3">
          <a:extLst>
            <a:ext uri="{FF2B5EF4-FFF2-40B4-BE49-F238E27FC236}">
              <a16:creationId xmlns:a16="http://schemas.microsoft.com/office/drawing/2014/main" id="{83AA07E7-BFCC-49A8-9FAB-A6BAB0A3BDC7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104</xdr:row>
      <xdr:rowOff>0</xdr:rowOff>
    </xdr:from>
    <xdr:ext cx="47625" cy="285750"/>
    <xdr:sp macro="" textlink="">
      <xdr:nvSpPr>
        <xdr:cNvPr id="5475" name="Shape 3">
          <a:extLst>
            <a:ext uri="{FF2B5EF4-FFF2-40B4-BE49-F238E27FC236}">
              <a16:creationId xmlns:a16="http://schemas.microsoft.com/office/drawing/2014/main" id="{05CEC590-AB8E-41E5-A7DA-C6762D7B57EA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104</xdr:row>
      <xdr:rowOff>0</xdr:rowOff>
    </xdr:from>
    <xdr:ext cx="47625" cy="285750"/>
    <xdr:sp macro="" textlink="">
      <xdr:nvSpPr>
        <xdr:cNvPr id="5476" name="Shape 3">
          <a:extLst>
            <a:ext uri="{FF2B5EF4-FFF2-40B4-BE49-F238E27FC236}">
              <a16:creationId xmlns:a16="http://schemas.microsoft.com/office/drawing/2014/main" id="{EEAF5E3C-2D01-4F3E-8657-8B5BC783D14D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104</xdr:row>
      <xdr:rowOff>0</xdr:rowOff>
    </xdr:from>
    <xdr:ext cx="47625" cy="285750"/>
    <xdr:sp macro="" textlink="">
      <xdr:nvSpPr>
        <xdr:cNvPr id="5477" name="Shape 3">
          <a:extLst>
            <a:ext uri="{FF2B5EF4-FFF2-40B4-BE49-F238E27FC236}">
              <a16:creationId xmlns:a16="http://schemas.microsoft.com/office/drawing/2014/main" id="{4F01C7FB-5EE7-4C95-A42B-D6F75ED64EDA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104</xdr:row>
      <xdr:rowOff>0</xdr:rowOff>
    </xdr:from>
    <xdr:ext cx="47625" cy="285750"/>
    <xdr:sp macro="" textlink="">
      <xdr:nvSpPr>
        <xdr:cNvPr id="5478" name="Shape 3">
          <a:extLst>
            <a:ext uri="{FF2B5EF4-FFF2-40B4-BE49-F238E27FC236}">
              <a16:creationId xmlns:a16="http://schemas.microsoft.com/office/drawing/2014/main" id="{A369867C-36E7-4E0C-BAA1-64434181D405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104</xdr:row>
      <xdr:rowOff>0</xdr:rowOff>
    </xdr:from>
    <xdr:ext cx="47625" cy="285750"/>
    <xdr:sp macro="" textlink="">
      <xdr:nvSpPr>
        <xdr:cNvPr id="5479" name="Shape 3">
          <a:extLst>
            <a:ext uri="{FF2B5EF4-FFF2-40B4-BE49-F238E27FC236}">
              <a16:creationId xmlns:a16="http://schemas.microsoft.com/office/drawing/2014/main" id="{0CA62B8E-D403-4E39-B311-1E10C53995C7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104</xdr:row>
      <xdr:rowOff>0</xdr:rowOff>
    </xdr:from>
    <xdr:ext cx="47625" cy="285750"/>
    <xdr:sp macro="" textlink="">
      <xdr:nvSpPr>
        <xdr:cNvPr id="5480" name="Shape 3">
          <a:extLst>
            <a:ext uri="{FF2B5EF4-FFF2-40B4-BE49-F238E27FC236}">
              <a16:creationId xmlns:a16="http://schemas.microsoft.com/office/drawing/2014/main" id="{92D12DFC-4996-453C-A272-CCB2625515D6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104</xdr:row>
      <xdr:rowOff>0</xdr:rowOff>
    </xdr:from>
    <xdr:ext cx="47625" cy="285750"/>
    <xdr:sp macro="" textlink="">
      <xdr:nvSpPr>
        <xdr:cNvPr id="5481" name="Shape 3">
          <a:extLst>
            <a:ext uri="{FF2B5EF4-FFF2-40B4-BE49-F238E27FC236}">
              <a16:creationId xmlns:a16="http://schemas.microsoft.com/office/drawing/2014/main" id="{B2445905-6E2C-4C06-BA7A-EACCDFE86467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104</xdr:row>
      <xdr:rowOff>0</xdr:rowOff>
    </xdr:from>
    <xdr:ext cx="47625" cy="285750"/>
    <xdr:sp macro="" textlink="">
      <xdr:nvSpPr>
        <xdr:cNvPr id="5482" name="Shape 3">
          <a:extLst>
            <a:ext uri="{FF2B5EF4-FFF2-40B4-BE49-F238E27FC236}">
              <a16:creationId xmlns:a16="http://schemas.microsoft.com/office/drawing/2014/main" id="{2B3945BD-C9B4-48EB-A8D8-3F1CAC9E47AD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104</xdr:row>
      <xdr:rowOff>0</xdr:rowOff>
    </xdr:from>
    <xdr:ext cx="47625" cy="285750"/>
    <xdr:sp macro="" textlink="">
      <xdr:nvSpPr>
        <xdr:cNvPr id="5483" name="Shape 3">
          <a:extLst>
            <a:ext uri="{FF2B5EF4-FFF2-40B4-BE49-F238E27FC236}">
              <a16:creationId xmlns:a16="http://schemas.microsoft.com/office/drawing/2014/main" id="{6F7983D1-81A6-471A-9B51-B3FAE79D5C80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104</xdr:row>
      <xdr:rowOff>0</xdr:rowOff>
    </xdr:from>
    <xdr:ext cx="47625" cy="285750"/>
    <xdr:sp macro="" textlink="">
      <xdr:nvSpPr>
        <xdr:cNvPr id="5484" name="Shape 3">
          <a:extLst>
            <a:ext uri="{FF2B5EF4-FFF2-40B4-BE49-F238E27FC236}">
              <a16:creationId xmlns:a16="http://schemas.microsoft.com/office/drawing/2014/main" id="{AA3EA702-87A0-4ECA-9DF6-851C13AE1851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104</xdr:row>
      <xdr:rowOff>0</xdr:rowOff>
    </xdr:from>
    <xdr:ext cx="47625" cy="285750"/>
    <xdr:sp macro="" textlink="">
      <xdr:nvSpPr>
        <xdr:cNvPr id="5485" name="Shape 3">
          <a:extLst>
            <a:ext uri="{FF2B5EF4-FFF2-40B4-BE49-F238E27FC236}">
              <a16:creationId xmlns:a16="http://schemas.microsoft.com/office/drawing/2014/main" id="{8C5E3F35-4C4C-4384-8283-E65FB3127A0B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-9525</xdr:colOff>
      <xdr:row>104</xdr:row>
      <xdr:rowOff>0</xdr:rowOff>
    </xdr:from>
    <xdr:ext cx="47625" cy="285750"/>
    <xdr:sp macro="" textlink="">
      <xdr:nvSpPr>
        <xdr:cNvPr id="5486" name="Shape 3">
          <a:extLst>
            <a:ext uri="{FF2B5EF4-FFF2-40B4-BE49-F238E27FC236}">
              <a16:creationId xmlns:a16="http://schemas.microsoft.com/office/drawing/2014/main" id="{C7566E54-135E-4CF0-984D-45B9D02E4EE7}"/>
            </a:ext>
          </a:extLst>
        </xdr:cNvPr>
        <xdr:cNvSpPr txBox="1"/>
      </xdr:nvSpPr>
      <xdr:spPr>
        <a:xfrm>
          <a:off x="720661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-9525</xdr:colOff>
      <xdr:row>104</xdr:row>
      <xdr:rowOff>0</xdr:rowOff>
    </xdr:from>
    <xdr:ext cx="47625" cy="285750"/>
    <xdr:sp macro="" textlink="">
      <xdr:nvSpPr>
        <xdr:cNvPr id="5487" name="Shape 3">
          <a:extLst>
            <a:ext uri="{FF2B5EF4-FFF2-40B4-BE49-F238E27FC236}">
              <a16:creationId xmlns:a16="http://schemas.microsoft.com/office/drawing/2014/main" id="{BF25EEC8-40A5-4011-A2F2-5670FF9ECC55}"/>
            </a:ext>
          </a:extLst>
        </xdr:cNvPr>
        <xdr:cNvSpPr txBox="1"/>
      </xdr:nvSpPr>
      <xdr:spPr>
        <a:xfrm>
          <a:off x="720661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488" name="Shape 3">
          <a:extLst>
            <a:ext uri="{FF2B5EF4-FFF2-40B4-BE49-F238E27FC236}">
              <a16:creationId xmlns:a16="http://schemas.microsoft.com/office/drawing/2014/main" id="{972953F8-3A6C-4B6A-9F5B-47B6EF81FF6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489" name="Shape 3">
          <a:extLst>
            <a:ext uri="{FF2B5EF4-FFF2-40B4-BE49-F238E27FC236}">
              <a16:creationId xmlns:a16="http://schemas.microsoft.com/office/drawing/2014/main" id="{D2E67FFF-E0D6-4290-BBA9-6E9E7FC9784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490" name="Shape 3">
          <a:extLst>
            <a:ext uri="{FF2B5EF4-FFF2-40B4-BE49-F238E27FC236}">
              <a16:creationId xmlns:a16="http://schemas.microsoft.com/office/drawing/2014/main" id="{80C79821-3371-4143-B068-5B2347854C4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491" name="Shape 3">
          <a:extLst>
            <a:ext uri="{FF2B5EF4-FFF2-40B4-BE49-F238E27FC236}">
              <a16:creationId xmlns:a16="http://schemas.microsoft.com/office/drawing/2014/main" id="{423D41FC-B5C7-4870-97FC-BAAB935C5AA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492" name="Shape 3">
          <a:extLst>
            <a:ext uri="{FF2B5EF4-FFF2-40B4-BE49-F238E27FC236}">
              <a16:creationId xmlns:a16="http://schemas.microsoft.com/office/drawing/2014/main" id="{328D1920-26FA-49CF-8EE1-F1009AC7899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493" name="Shape 3">
          <a:extLst>
            <a:ext uri="{FF2B5EF4-FFF2-40B4-BE49-F238E27FC236}">
              <a16:creationId xmlns:a16="http://schemas.microsoft.com/office/drawing/2014/main" id="{7E79E08F-31E2-468E-BF17-C96FBAC6699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494" name="Shape 3">
          <a:extLst>
            <a:ext uri="{FF2B5EF4-FFF2-40B4-BE49-F238E27FC236}">
              <a16:creationId xmlns:a16="http://schemas.microsoft.com/office/drawing/2014/main" id="{028CAE76-0AB0-4CC6-9DDA-7A9B1E7110B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495" name="Shape 3">
          <a:extLst>
            <a:ext uri="{FF2B5EF4-FFF2-40B4-BE49-F238E27FC236}">
              <a16:creationId xmlns:a16="http://schemas.microsoft.com/office/drawing/2014/main" id="{4357E82A-8737-47EE-AF8A-68CB0789ADC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496" name="Shape 3">
          <a:extLst>
            <a:ext uri="{FF2B5EF4-FFF2-40B4-BE49-F238E27FC236}">
              <a16:creationId xmlns:a16="http://schemas.microsoft.com/office/drawing/2014/main" id="{A31AC178-C6CE-4C66-B7FA-7092EC5609D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497" name="Shape 3">
          <a:extLst>
            <a:ext uri="{FF2B5EF4-FFF2-40B4-BE49-F238E27FC236}">
              <a16:creationId xmlns:a16="http://schemas.microsoft.com/office/drawing/2014/main" id="{79233ACA-4257-464F-BEB8-B529B471583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498" name="Shape 3">
          <a:extLst>
            <a:ext uri="{FF2B5EF4-FFF2-40B4-BE49-F238E27FC236}">
              <a16:creationId xmlns:a16="http://schemas.microsoft.com/office/drawing/2014/main" id="{19B000B5-2D44-4042-9D69-DE8A57CAE55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499" name="Shape 3">
          <a:extLst>
            <a:ext uri="{FF2B5EF4-FFF2-40B4-BE49-F238E27FC236}">
              <a16:creationId xmlns:a16="http://schemas.microsoft.com/office/drawing/2014/main" id="{C0515FCE-B458-4649-8FB7-C59CC377B96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500" name="Shape 3">
          <a:extLst>
            <a:ext uri="{FF2B5EF4-FFF2-40B4-BE49-F238E27FC236}">
              <a16:creationId xmlns:a16="http://schemas.microsoft.com/office/drawing/2014/main" id="{29DBA6AB-A52E-4FAB-9DAC-B3EF8A66C13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501" name="Shape 3">
          <a:extLst>
            <a:ext uri="{FF2B5EF4-FFF2-40B4-BE49-F238E27FC236}">
              <a16:creationId xmlns:a16="http://schemas.microsoft.com/office/drawing/2014/main" id="{30F089C9-4D17-4E8C-AFE6-7478BC2E502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502" name="Shape 3">
          <a:extLst>
            <a:ext uri="{FF2B5EF4-FFF2-40B4-BE49-F238E27FC236}">
              <a16:creationId xmlns:a16="http://schemas.microsoft.com/office/drawing/2014/main" id="{4BBD0375-F355-4BCF-9280-97CEDE05A13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503" name="Shape 3">
          <a:extLst>
            <a:ext uri="{FF2B5EF4-FFF2-40B4-BE49-F238E27FC236}">
              <a16:creationId xmlns:a16="http://schemas.microsoft.com/office/drawing/2014/main" id="{6E4D0B74-4737-4C09-9384-6A26C498C15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504" name="Shape 3">
          <a:extLst>
            <a:ext uri="{FF2B5EF4-FFF2-40B4-BE49-F238E27FC236}">
              <a16:creationId xmlns:a16="http://schemas.microsoft.com/office/drawing/2014/main" id="{6D160E84-8656-4E73-88B7-C1D1F4D8A71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505" name="Shape 3">
          <a:extLst>
            <a:ext uri="{FF2B5EF4-FFF2-40B4-BE49-F238E27FC236}">
              <a16:creationId xmlns:a16="http://schemas.microsoft.com/office/drawing/2014/main" id="{F261015B-C375-452D-B7E6-8B6FF6AF573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506" name="Shape 3">
          <a:extLst>
            <a:ext uri="{FF2B5EF4-FFF2-40B4-BE49-F238E27FC236}">
              <a16:creationId xmlns:a16="http://schemas.microsoft.com/office/drawing/2014/main" id="{C638BFB0-CBED-415E-9E16-CE302811D3C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507" name="Shape 3">
          <a:extLst>
            <a:ext uri="{FF2B5EF4-FFF2-40B4-BE49-F238E27FC236}">
              <a16:creationId xmlns:a16="http://schemas.microsoft.com/office/drawing/2014/main" id="{B1CABC2C-A4B1-4984-B1AD-399A2FBE68E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508" name="Shape 3">
          <a:extLst>
            <a:ext uri="{FF2B5EF4-FFF2-40B4-BE49-F238E27FC236}">
              <a16:creationId xmlns:a16="http://schemas.microsoft.com/office/drawing/2014/main" id="{09B5834B-CFB8-4415-B23A-734FE345E33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509" name="Shape 3">
          <a:extLst>
            <a:ext uri="{FF2B5EF4-FFF2-40B4-BE49-F238E27FC236}">
              <a16:creationId xmlns:a16="http://schemas.microsoft.com/office/drawing/2014/main" id="{E08FA821-F472-48F8-A7B5-B8D21584CF8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510" name="Shape 3">
          <a:extLst>
            <a:ext uri="{FF2B5EF4-FFF2-40B4-BE49-F238E27FC236}">
              <a16:creationId xmlns:a16="http://schemas.microsoft.com/office/drawing/2014/main" id="{EE81EBD4-1920-496D-86FA-B4D1EA01F5E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511" name="Shape 3">
          <a:extLst>
            <a:ext uri="{FF2B5EF4-FFF2-40B4-BE49-F238E27FC236}">
              <a16:creationId xmlns:a16="http://schemas.microsoft.com/office/drawing/2014/main" id="{8F9B3CF8-F39D-4868-99B6-1D0B39EC835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512" name="Shape 3">
          <a:extLst>
            <a:ext uri="{FF2B5EF4-FFF2-40B4-BE49-F238E27FC236}">
              <a16:creationId xmlns:a16="http://schemas.microsoft.com/office/drawing/2014/main" id="{88A8E917-8E1A-45B4-8D86-14AB10AB9E0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513" name="Shape 3">
          <a:extLst>
            <a:ext uri="{FF2B5EF4-FFF2-40B4-BE49-F238E27FC236}">
              <a16:creationId xmlns:a16="http://schemas.microsoft.com/office/drawing/2014/main" id="{863B49CB-4126-423D-8D69-3AC1B68CBE5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514" name="Shape 3">
          <a:extLst>
            <a:ext uri="{FF2B5EF4-FFF2-40B4-BE49-F238E27FC236}">
              <a16:creationId xmlns:a16="http://schemas.microsoft.com/office/drawing/2014/main" id="{A2FD0C22-120D-4FEF-8F54-665230DE651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515" name="Shape 3">
          <a:extLst>
            <a:ext uri="{FF2B5EF4-FFF2-40B4-BE49-F238E27FC236}">
              <a16:creationId xmlns:a16="http://schemas.microsoft.com/office/drawing/2014/main" id="{736B6DC5-772E-474C-994D-B4126C941A1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516" name="Shape 3">
          <a:extLst>
            <a:ext uri="{FF2B5EF4-FFF2-40B4-BE49-F238E27FC236}">
              <a16:creationId xmlns:a16="http://schemas.microsoft.com/office/drawing/2014/main" id="{A9BF3B67-6C92-4A14-93BA-818FCFE2674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517" name="Shape 3">
          <a:extLst>
            <a:ext uri="{FF2B5EF4-FFF2-40B4-BE49-F238E27FC236}">
              <a16:creationId xmlns:a16="http://schemas.microsoft.com/office/drawing/2014/main" id="{F9A21798-AA86-4E43-828E-7D88CC7D4E1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518" name="Shape 3">
          <a:extLst>
            <a:ext uri="{FF2B5EF4-FFF2-40B4-BE49-F238E27FC236}">
              <a16:creationId xmlns:a16="http://schemas.microsoft.com/office/drawing/2014/main" id="{C5F47CFA-1CCC-4882-8C4D-77FE42717AC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519" name="Shape 3">
          <a:extLst>
            <a:ext uri="{FF2B5EF4-FFF2-40B4-BE49-F238E27FC236}">
              <a16:creationId xmlns:a16="http://schemas.microsoft.com/office/drawing/2014/main" id="{FFE517B1-84BA-477A-BFEA-4BBDC685820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520" name="Shape 3">
          <a:extLst>
            <a:ext uri="{FF2B5EF4-FFF2-40B4-BE49-F238E27FC236}">
              <a16:creationId xmlns:a16="http://schemas.microsoft.com/office/drawing/2014/main" id="{3E612E32-4E10-487B-BB2B-4E47585A97A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521" name="Shape 3">
          <a:extLst>
            <a:ext uri="{FF2B5EF4-FFF2-40B4-BE49-F238E27FC236}">
              <a16:creationId xmlns:a16="http://schemas.microsoft.com/office/drawing/2014/main" id="{DD64B2F7-D0D7-49C9-ABF8-AF30B15EA47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522" name="Shape 3">
          <a:extLst>
            <a:ext uri="{FF2B5EF4-FFF2-40B4-BE49-F238E27FC236}">
              <a16:creationId xmlns:a16="http://schemas.microsoft.com/office/drawing/2014/main" id="{074F3389-D71D-4BC1-B12D-61C27CECBBE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523" name="Shape 3">
          <a:extLst>
            <a:ext uri="{FF2B5EF4-FFF2-40B4-BE49-F238E27FC236}">
              <a16:creationId xmlns:a16="http://schemas.microsoft.com/office/drawing/2014/main" id="{879C7A3F-1497-480D-A687-70B3CC68350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524" name="Shape 3">
          <a:extLst>
            <a:ext uri="{FF2B5EF4-FFF2-40B4-BE49-F238E27FC236}">
              <a16:creationId xmlns:a16="http://schemas.microsoft.com/office/drawing/2014/main" id="{80F4CD09-1B5C-42DF-BD37-429D4317DF6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525" name="Shape 3">
          <a:extLst>
            <a:ext uri="{FF2B5EF4-FFF2-40B4-BE49-F238E27FC236}">
              <a16:creationId xmlns:a16="http://schemas.microsoft.com/office/drawing/2014/main" id="{9894DC49-33C7-4530-B4BB-016D8CB5FFA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526" name="Shape 3">
          <a:extLst>
            <a:ext uri="{FF2B5EF4-FFF2-40B4-BE49-F238E27FC236}">
              <a16:creationId xmlns:a16="http://schemas.microsoft.com/office/drawing/2014/main" id="{4EE055C3-912E-4D53-9132-1DAECA08AB6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527" name="Shape 3">
          <a:extLst>
            <a:ext uri="{FF2B5EF4-FFF2-40B4-BE49-F238E27FC236}">
              <a16:creationId xmlns:a16="http://schemas.microsoft.com/office/drawing/2014/main" id="{7150A92A-D99E-4703-951E-3BB12018C5E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528" name="Shape 3">
          <a:extLst>
            <a:ext uri="{FF2B5EF4-FFF2-40B4-BE49-F238E27FC236}">
              <a16:creationId xmlns:a16="http://schemas.microsoft.com/office/drawing/2014/main" id="{2ED1B359-C686-4278-B61A-A387828EAF5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529" name="Shape 3">
          <a:extLst>
            <a:ext uri="{FF2B5EF4-FFF2-40B4-BE49-F238E27FC236}">
              <a16:creationId xmlns:a16="http://schemas.microsoft.com/office/drawing/2014/main" id="{25C08E0F-7DEB-4B62-BB2E-7C0823D50F5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530" name="Shape 3">
          <a:extLst>
            <a:ext uri="{FF2B5EF4-FFF2-40B4-BE49-F238E27FC236}">
              <a16:creationId xmlns:a16="http://schemas.microsoft.com/office/drawing/2014/main" id="{9DCDA466-9CA3-478A-BB56-193E8325A40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531" name="Shape 3">
          <a:extLst>
            <a:ext uri="{FF2B5EF4-FFF2-40B4-BE49-F238E27FC236}">
              <a16:creationId xmlns:a16="http://schemas.microsoft.com/office/drawing/2014/main" id="{FE081074-2339-4B69-928A-55E23E28B1B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532" name="Shape 3">
          <a:extLst>
            <a:ext uri="{FF2B5EF4-FFF2-40B4-BE49-F238E27FC236}">
              <a16:creationId xmlns:a16="http://schemas.microsoft.com/office/drawing/2014/main" id="{B54F029A-5BB4-4736-9943-8CAE2BB8CBE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533" name="Shape 3">
          <a:extLst>
            <a:ext uri="{FF2B5EF4-FFF2-40B4-BE49-F238E27FC236}">
              <a16:creationId xmlns:a16="http://schemas.microsoft.com/office/drawing/2014/main" id="{31E77485-9D57-42A7-9C03-BC9ABA1E71C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534" name="Shape 3">
          <a:extLst>
            <a:ext uri="{FF2B5EF4-FFF2-40B4-BE49-F238E27FC236}">
              <a16:creationId xmlns:a16="http://schemas.microsoft.com/office/drawing/2014/main" id="{1E5659C1-7ED5-4EF4-9C73-28BC3F6D791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535" name="Shape 3">
          <a:extLst>
            <a:ext uri="{FF2B5EF4-FFF2-40B4-BE49-F238E27FC236}">
              <a16:creationId xmlns:a16="http://schemas.microsoft.com/office/drawing/2014/main" id="{0D7EA117-D99E-46C0-9043-A1B6DE87EED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536" name="Shape 3">
          <a:extLst>
            <a:ext uri="{FF2B5EF4-FFF2-40B4-BE49-F238E27FC236}">
              <a16:creationId xmlns:a16="http://schemas.microsoft.com/office/drawing/2014/main" id="{81990667-3278-4CE1-A3A2-1B0DE5E53AB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537" name="Shape 3">
          <a:extLst>
            <a:ext uri="{FF2B5EF4-FFF2-40B4-BE49-F238E27FC236}">
              <a16:creationId xmlns:a16="http://schemas.microsoft.com/office/drawing/2014/main" id="{A0FDE150-AB0E-4CD1-9387-A6C9C2CB367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538" name="Shape 3">
          <a:extLst>
            <a:ext uri="{FF2B5EF4-FFF2-40B4-BE49-F238E27FC236}">
              <a16:creationId xmlns:a16="http://schemas.microsoft.com/office/drawing/2014/main" id="{95EE8228-2B08-4664-97D3-F1A5C5D59ED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539" name="Shape 3">
          <a:extLst>
            <a:ext uri="{FF2B5EF4-FFF2-40B4-BE49-F238E27FC236}">
              <a16:creationId xmlns:a16="http://schemas.microsoft.com/office/drawing/2014/main" id="{6275BC98-2112-46D6-BF3B-25A93AB0808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540" name="Shape 3">
          <a:extLst>
            <a:ext uri="{FF2B5EF4-FFF2-40B4-BE49-F238E27FC236}">
              <a16:creationId xmlns:a16="http://schemas.microsoft.com/office/drawing/2014/main" id="{6045B33C-520D-440C-9F95-27BA711B3D0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541" name="Shape 3">
          <a:extLst>
            <a:ext uri="{FF2B5EF4-FFF2-40B4-BE49-F238E27FC236}">
              <a16:creationId xmlns:a16="http://schemas.microsoft.com/office/drawing/2014/main" id="{223B5513-1DB5-4156-AD1C-497E9005080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542" name="Shape 3">
          <a:extLst>
            <a:ext uri="{FF2B5EF4-FFF2-40B4-BE49-F238E27FC236}">
              <a16:creationId xmlns:a16="http://schemas.microsoft.com/office/drawing/2014/main" id="{8D253E22-F25A-47B6-821C-5B6275D50F9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543" name="Shape 3">
          <a:extLst>
            <a:ext uri="{FF2B5EF4-FFF2-40B4-BE49-F238E27FC236}">
              <a16:creationId xmlns:a16="http://schemas.microsoft.com/office/drawing/2014/main" id="{A65701B5-5D5E-4EC4-B3D9-4099D496E53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544" name="Shape 3">
          <a:extLst>
            <a:ext uri="{FF2B5EF4-FFF2-40B4-BE49-F238E27FC236}">
              <a16:creationId xmlns:a16="http://schemas.microsoft.com/office/drawing/2014/main" id="{FABD1573-87ED-4BEB-8E17-167882815E9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545" name="Shape 3">
          <a:extLst>
            <a:ext uri="{FF2B5EF4-FFF2-40B4-BE49-F238E27FC236}">
              <a16:creationId xmlns:a16="http://schemas.microsoft.com/office/drawing/2014/main" id="{F2A2D47E-D9FE-42BC-B8EB-67C66785B88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546" name="Shape 3">
          <a:extLst>
            <a:ext uri="{FF2B5EF4-FFF2-40B4-BE49-F238E27FC236}">
              <a16:creationId xmlns:a16="http://schemas.microsoft.com/office/drawing/2014/main" id="{BD9D1EFF-EBA3-4E0D-A066-C115D1846E5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547" name="Shape 3">
          <a:extLst>
            <a:ext uri="{FF2B5EF4-FFF2-40B4-BE49-F238E27FC236}">
              <a16:creationId xmlns:a16="http://schemas.microsoft.com/office/drawing/2014/main" id="{5F9A938D-73C6-4714-9F79-16DBD54B57B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548" name="Shape 3">
          <a:extLst>
            <a:ext uri="{FF2B5EF4-FFF2-40B4-BE49-F238E27FC236}">
              <a16:creationId xmlns:a16="http://schemas.microsoft.com/office/drawing/2014/main" id="{544C769B-E50D-44AC-90AB-A6344B7DB8B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549" name="Shape 3">
          <a:extLst>
            <a:ext uri="{FF2B5EF4-FFF2-40B4-BE49-F238E27FC236}">
              <a16:creationId xmlns:a16="http://schemas.microsoft.com/office/drawing/2014/main" id="{47B6A23F-8054-4C58-A4AC-C616DBAC64A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550" name="Shape 3">
          <a:extLst>
            <a:ext uri="{FF2B5EF4-FFF2-40B4-BE49-F238E27FC236}">
              <a16:creationId xmlns:a16="http://schemas.microsoft.com/office/drawing/2014/main" id="{D28A2409-D5C4-4916-BB70-E902AA139D0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551" name="Shape 3">
          <a:extLst>
            <a:ext uri="{FF2B5EF4-FFF2-40B4-BE49-F238E27FC236}">
              <a16:creationId xmlns:a16="http://schemas.microsoft.com/office/drawing/2014/main" id="{B1FF5F7B-DFC8-4953-AE97-A542843DD20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552" name="Shape 3">
          <a:extLst>
            <a:ext uri="{FF2B5EF4-FFF2-40B4-BE49-F238E27FC236}">
              <a16:creationId xmlns:a16="http://schemas.microsoft.com/office/drawing/2014/main" id="{5F3DD009-A75F-4C21-A7FD-3DCB7CFCFB5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553" name="Shape 3">
          <a:extLst>
            <a:ext uri="{FF2B5EF4-FFF2-40B4-BE49-F238E27FC236}">
              <a16:creationId xmlns:a16="http://schemas.microsoft.com/office/drawing/2014/main" id="{1D59E0B4-7300-4DF7-9DB7-F5AE57CD22B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554" name="Shape 3">
          <a:extLst>
            <a:ext uri="{FF2B5EF4-FFF2-40B4-BE49-F238E27FC236}">
              <a16:creationId xmlns:a16="http://schemas.microsoft.com/office/drawing/2014/main" id="{CAA0F6FD-A07E-49F4-BC05-5480465F948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555" name="Shape 3">
          <a:extLst>
            <a:ext uri="{FF2B5EF4-FFF2-40B4-BE49-F238E27FC236}">
              <a16:creationId xmlns:a16="http://schemas.microsoft.com/office/drawing/2014/main" id="{519505F2-2A55-4516-B188-E8FA72DF998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556" name="Shape 3">
          <a:extLst>
            <a:ext uri="{FF2B5EF4-FFF2-40B4-BE49-F238E27FC236}">
              <a16:creationId xmlns:a16="http://schemas.microsoft.com/office/drawing/2014/main" id="{3DDDCC79-1C42-4133-9C67-10137677E41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557" name="Shape 3">
          <a:extLst>
            <a:ext uri="{FF2B5EF4-FFF2-40B4-BE49-F238E27FC236}">
              <a16:creationId xmlns:a16="http://schemas.microsoft.com/office/drawing/2014/main" id="{2DF95B5C-E691-432A-8403-2989FCDF371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558" name="Shape 3">
          <a:extLst>
            <a:ext uri="{FF2B5EF4-FFF2-40B4-BE49-F238E27FC236}">
              <a16:creationId xmlns:a16="http://schemas.microsoft.com/office/drawing/2014/main" id="{EB3355B4-92BA-4571-8F7C-1CFAC42C459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559" name="Shape 3">
          <a:extLst>
            <a:ext uri="{FF2B5EF4-FFF2-40B4-BE49-F238E27FC236}">
              <a16:creationId xmlns:a16="http://schemas.microsoft.com/office/drawing/2014/main" id="{C4AE9329-5733-4716-9C28-E26E32AC924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560" name="Shape 3">
          <a:extLst>
            <a:ext uri="{FF2B5EF4-FFF2-40B4-BE49-F238E27FC236}">
              <a16:creationId xmlns:a16="http://schemas.microsoft.com/office/drawing/2014/main" id="{F3304D25-2D7A-4147-9CC9-2426E6D078A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561" name="Shape 3">
          <a:extLst>
            <a:ext uri="{FF2B5EF4-FFF2-40B4-BE49-F238E27FC236}">
              <a16:creationId xmlns:a16="http://schemas.microsoft.com/office/drawing/2014/main" id="{0F136B96-A670-49C2-9A93-2C0CE88A7EC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562" name="Shape 3">
          <a:extLst>
            <a:ext uri="{FF2B5EF4-FFF2-40B4-BE49-F238E27FC236}">
              <a16:creationId xmlns:a16="http://schemas.microsoft.com/office/drawing/2014/main" id="{321C7195-E1B8-4612-8AA7-5B8CAD5A160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563" name="Shape 3">
          <a:extLst>
            <a:ext uri="{FF2B5EF4-FFF2-40B4-BE49-F238E27FC236}">
              <a16:creationId xmlns:a16="http://schemas.microsoft.com/office/drawing/2014/main" id="{9CB145AC-54D2-4368-BDE4-067D4B884A4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564" name="Shape 3">
          <a:extLst>
            <a:ext uri="{FF2B5EF4-FFF2-40B4-BE49-F238E27FC236}">
              <a16:creationId xmlns:a16="http://schemas.microsoft.com/office/drawing/2014/main" id="{4D4B6F0C-8B1A-4FFB-9E3F-8130C2A0695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565" name="Shape 3">
          <a:extLst>
            <a:ext uri="{FF2B5EF4-FFF2-40B4-BE49-F238E27FC236}">
              <a16:creationId xmlns:a16="http://schemas.microsoft.com/office/drawing/2014/main" id="{8997389F-88AD-4346-A87D-9DC75DDB517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566" name="Shape 3">
          <a:extLst>
            <a:ext uri="{FF2B5EF4-FFF2-40B4-BE49-F238E27FC236}">
              <a16:creationId xmlns:a16="http://schemas.microsoft.com/office/drawing/2014/main" id="{260FFCAB-8312-4865-ACEA-97FA4AA9D64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567" name="Shape 3">
          <a:extLst>
            <a:ext uri="{FF2B5EF4-FFF2-40B4-BE49-F238E27FC236}">
              <a16:creationId xmlns:a16="http://schemas.microsoft.com/office/drawing/2014/main" id="{FD113842-B23D-4EF4-B1C4-038F794B623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568" name="Shape 3">
          <a:extLst>
            <a:ext uri="{FF2B5EF4-FFF2-40B4-BE49-F238E27FC236}">
              <a16:creationId xmlns:a16="http://schemas.microsoft.com/office/drawing/2014/main" id="{919205A5-715B-41B8-AA6B-2DF9C378C1F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569" name="Shape 3">
          <a:extLst>
            <a:ext uri="{FF2B5EF4-FFF2-40B4-BE49-F238E27FC236}">
              <a16:creationId xmlns:a16="http://schemas.microsoft.com/office/drawing/2014/main" id="{A792A6B8-24C4-4269-AB6F-B38592DE231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570" name="Shape 3">
          <a:extLst>
            <a:ext uri="{FF2B5EF4-FFF2-40B4-BE49-F238E27FC236}">
              <a16:creationId xmlns:a16="http://schemas.microsoft.com/office/drawing/2014/main" id="{D500A66B-4F8A-4F90-91A1-553D75749CD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571" name="Shape 3">
          <a:extLst>
            <a:ext uri="{FF2B5EF4-FFF2-40B4-BE49-F238E27FC236}">
              <a16:creationId xmlns:a16="http://schemas.microsoft.com/office/drawing/2014/main" id="{FF3657A7-BB78-459D-B6CF-024C0DFFA8B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572" name="Shape 3">
          <a:extLst>
            <a:ext uri="{FF2B5EF4-FFF2-40B4-BE49-F238E27FC236}">
              <a16:creationId xmlns:a16="http://schemas.microsoft.com/office/drawing/2014/main" id="{E7E34AEF-ADA0-4F0D-9AF9-1BA4D8D840D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573" name="Shape 3">
          <a:extLst>
            <a:ext uri="{FF2B5EF4-FFF2-40B4-BE49-F238E27FC236}">
              <a16:creationId xmlns:a16="http://schemas.microsoft.com/office/drawing/2014/main" id="{7687AB2A-9103-41BA-8DA8-66F997D9C20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22</xdr:col>
      <xdr:colOff>-9525</xdr:colOff>
      <xdr:row>104</xdr:row>
      <xdr:rowOff>0</xdr:rowOff>
    </xdr:from>
    <xdr:ext cx="47625" cy="285750"/>
    <xdr:sp macro="" textlink="">
      <xdr:nvSpPr>
        <xdr:cNvPr id="5574" name="Shape 3">
          <a:extLst>
            <a:ext uri="{FF2B5EF4-FFF2-40B4-BE49-F238E27FC236}">
              <a16:creationId xmlns:a16="http://schemas.microsoft.com/office/drawing/2014/main" id="{55FF5DD0-FB04-4E2F-B62E-1F89CD302998}"/>
            </a:ext>
          </a:extLst>
        </xdr:cNvPr>
        <xdr:cNvSpPr txBox="1"/>
      </xdr:nvSpPr>
      <xdr:spPr>
        <a:xfrm>
          <a:off x="1078039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22</xdr:col>
      <xdr:colOff>-9525</xdr:colOff>
      <xdr:row>104</xdr:row>
      <xdr:rowOff>0</xdr:rowOff>
    </xdr:from>
    <xdr:ext cx="47625" cy="285750"/>
    <xdr:sp macro="" textlink="">
      <xdr:nvSpPr>
        <xdr:cNvPr id="5575" name="Shape 3">
          <a:extLst>
            <a:ext uri="{FF2B5EF4-FFF2-40B4-BE49-F238E27FC236}">
              <a16:creationId xmlns:a16="http://schemas.microsoft.com/office/drawing/2014/main" id="{0CF27B05-B7E4-4F0C-BB3D-77A39DCBFF09}"/>
            </a:ext>
          </a:extLst>
        </xdr:cNvPr>
        <xdr:cNvSpPr txBox="1"/>
      </xdr:nvSpPr>
      <xdr:spPr>
        <a:xfrm>
          <a:off x="1078039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576" name="Shape 3">
          <a:extLst>
            <a:ext uri="{FF2B5EF4-FFF2-40B4-BE49-F238E27FC236}">
              <a16:creationId xmlns:a16="http://schemas.microsoft.com/office/drawing/2014/main" id="{F18B4739-AAA9-4C87-B1BE-B8B3C074D73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577" name="Shape 3">
          <a:extLst>
            <a:ext uri="{FF2B5EF4-FFF2-40B4-BE49-F238E27FC236}">
              <a16:creationId xmlns:a16="http://schemas.microsoft.com/office/drawing/2014/main" id="{7675606B-DB76-48CA-81E4-8A4E9222A8A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578" name="Shape 3">
          <a:extLst>
            <a:ext uri="{FF2B5EF4-FFF2-40B4-BE49-F238E27FC236}">
              <a16:creationId xmlns:a16="http://schemas.microsoft.com/office/drawing/2014/main" id="{23586824-16F2-40F9-A0FE-A5404964687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579" name="Shape 3">
          <a:extLst>
            <a:ext uri="{FF2B5EF4-FFF2-40B4-BE49-F238E27FC236}">
              <a16:creationId xmlns:a16="http://schemas.microsoft.com/office/drawing/2014/main" id="{E942B190-B267-4C4A-B76A-6470DD5BB06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580" name="Shape 3">
          <a:extLst>
            <a:ext uri="{FF2B5EF4-FFF2-40B4-BE49-F238E27FC236}">
              <a16:creationId xmlns:a16="http://schemas.microsoft.com/office/drawing/2014/main" id="{6482F682-DD68-4335-AFF5-9C32CDD039E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581" name="Shape 3">
          <a:extLst>
            <a:ext uri="{FF2B5EF4-FFF2-40B4-BE49-F238E27FC236}">
              <a16:creationId xmlns:a16="http://schemas.microsoft.com/office/drawing/2014/main" id="{08596F0D-D0BE-489E-AB49-7245791F4B1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582" name="Shape 3">
          <a:extLst>
            <a:ext uri="{FF2B5EF4-FFF2-40B4-BE49-F238E27FC236}">
              <a16:creationId xmlns:a16="http://schemas.microsoft.com/office/drawing/2014/main" id="{F9E22946-BAE8-4DCE-9E18-7719656CF87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583" name="Shape 3">
          <a:extLst>
            <a:ext uri="{FF2B5EF4-FFF2-40B4-BE49-F238E27FC236}">
              <a16:creationId xmlns:a16="http://schemas.microsoft.com/office/drawing/2014/main" id="{464A5380-84F3-48F2-BEC8-787B4AE2F18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584" name="Shape 3">
          <a:extLst>
            <a:ext uri="{FF2B5EF4-FFF2-40B4-BE49-F238E27FC236}">
              <a16:creationId xmlns:a16="http://schemas.microsoft.com/office/drawing/2014/main" id="{A9A21581-E7B7-461F-844D-33502EB0B45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585" name="Shape 3">
          <a:extLst>
            <a:ext uri="{FF2B5EF4-FFF2-40B4-BE49-F238E27FC236}">
              <a16:creationId xmlns:a16="http://schemas.microsoft.com/office/drawing/2014/main" id="{AD04110B-C362-4FFC-8251-63427994D4C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586" name="Shape 3">
          <a:extLst>
            <a:ext uri="{FF2B5EF4-FFF2-40B4-BE49-F238E27FC236}">
              <a16:creationId xmlns:a16="http://schemas.microsoft.com/office/drawing/2014/main" id="{F6A2A893-10C9-478D-BFE0-8D7EB02DEF1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587" name="Shape 3">
          <a:extLst>
            <a:ext uri="{FF2B5EF4-FFF2-40B4-BE49-F238E27FC236}">
              <a16:creationId xmlns:a16="http://schemas.microsoft.com/office/drawing/2014/main" id="{80C2FDF6-076D-4A4F-8069-299982B7BF1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588" name="Shape 3">
          <a:extLst>
            <a:ext uri="{FF2B5EF4-FFF2-40B4-BE49-F238E27FC236}">
              <a16:creationId xmlns:a16="http://schemas.microsoft.com/office/drawing/2014/main" id="{016E16DC-299A-4189-8B3D-6D503851819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589" name="Shape 3">
          <a:extLst>
            <a:ext uri="{FF2B5EF4-FFF2-40B4-BE49-F238E27FC236}">
              <a16:creationId xmlns:a16="http://schemas.microsoft.com/office/drawing/2014/main" id="{51175083-9E8F-4C89-92AF-940FE5CA236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590" name="Shape 3">
          <a:extLst>
            <a:ext uri="{FF2B5EF4-FFF2-40B4-BE49-F238E27FC236}">
              <a16:creationId xmlns:a16="http://schemas.microsoft.com/office/drawing/2014/main" id="{F0B9FE5F-535D-4E28-83C8-AD651EC8736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591" name="Shape 3">
          <a:extLst>
            <a:ext uri="{FF2B5EF4-FFF2-40B4-BE49-F238E27FC236}">
              <a16:creationId xmlns:a16="http://schemas.microsoft.com/office/drawing/2014/main" id="{99AFF724-2FF6-4F0F-AEDD-E5B95F4980A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592" name="Shape 3">
          <a:extLst>
            <a:ext uri="{FF2B5EF4-FFF2-40B4-BE49-F238E27FC236}">
              <a16:creationId xmlns:a16="http://schemas.microsoft.com/office/drawing/2014/main" id="{21A83157-B9AF-4594-9F72-0312EBD52D3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593" name="Shape 3">
          <a:extLst>
            <a:ext uri="{FF2B5EF4-FFF2-40B4-BE49-F238E27FC236}">
              <a16:creationId xmlns:a16="http://schemas.microsoft.com/office/drawing/2014/main" id="{74D98931-6587-41A7-A361-55088552403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594" name="Shape 3">
          <a:extLst>
            <a:ext uri="{FF2B5EF4-FFF2-40B4-BE49-F238E27FC236}">
              <a16:creationId xmlns:a16="http://schemas.microsoft.com/office/drawing/2014/main" id="{7DC3DA62-AB3C-4BF9-B161-B029F19B6BF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595" name="Shape 3">
          <a:extLst>
            <a:ext uri="{FF2B5EF4-FFF2-40B4-BE49-F238E27FC236}">
              <a16:creationId xmlns:a16="http://schemas.microsoft.com/office/drawing/2014/main" id="{42966CBF-D2CB-4B91-BDDD-50746DCEB2A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596" name="Shape 3">
          <a:extLst>
            <a:ext uri="{FF2B5EF4-FFF2-40B4-BE49-F238E27FC236}">
              <a16:creationId xmlns:a16="http://schemas.microsoft.com/office/drawing/2014/main" id="{28E1B56A-AA4C-4280-87BE-63DFA0CDE46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597" name="Shape 3">
          <a:extLst>
            <a:ext uri="{FF2B5EF4-FFF2-40B4-BE49-F238E27FC236}">
              <a16:creationId xmlns:a16="http://schemas.microsoft.com/office/drawing/2014/main" id="{04D71046-8A34-42BB-9D32-F0A1E34B6E4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598" name="Shape 3">
          <a:extLst>
            <a:ext uri="{FF2B5EF4-FFF2-40B4-BE49-F238E27FC236}">
              <a16:creationId xmlns:a16="http://schemas.microsoft.com/office/drawing/2014/main" id="{C8941243-B3BC-4D0B-9CE2-45F654BDECF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599" name="Shape 3">
          <a:extLst>
            <a:ext uri="{FF2B5EF4-FFF2-40B4-BE49-F238E27FC236}">
              <a16:creationId xmlns:a16="http://schemas.microsoft.com/office/drawing/2014/main" id="{E402935E-4EF1-4893-8F07-B06C05BF7E6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600" name="Shape 3">
          <a:extLst>
            <a:ext uri="{FF2B5EF4-FFF2-40B4-BE49-F238E27FC236}">
              <a16:creationId xmlns:a16="http://schemas.microsoft.com/office/drawing/2014/main" id="{AECEBB5A-C7B9-4FE2-A171-EDC578474D3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601" name="Shape 3">
          <a:extLst>
            <a:ext uri="{FF2B5EF4-FFF2-40B4-BE49-F238E27FC236}">
              <a16:creationId xmlns:a16="http://schemas.microsoft.com/office/drawing/2014/main" id="{9D39C8FF-A693-4966-A7C8-DCBFFC6D7E4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602" name="Shape 3">
          <a:extLst>
            <a:ext uri="{FF2B5EF4-FFF2-40B4-BE49-F238E27FC236}">
              <a16:creationId xmlns:a16="http://schemas.microsoft.com/office/drawing/2014/main" id="{D317E8E3-711F-4714-82D3-FCBE95498E1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603" name="Shape 3">
          <a:extLst>
            <a:ext uri="{FF2B5EF4-FFF2-40B4-BE49-F238E27FC236}">
              <a16:creationId xmlns:a16="http://schemas.microsoft.com/office/drawing/2014/main" id="{87863195-10F6-4630-BDDA-0B92EA37222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604" name="Shape 3">
          <a:extLst>
            <a:ext uri="{FF2B5EF4-FFF2-40B4-BE49-F238E27FC236}">
              <a16:creationId xmlns:a16="http://schemas.microsoft.com/office/drawing/2014/main" id="{3BFDCE16-EC89-442E-9929-775194E11D0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605" name="Shape 3">
          <a:extLst>
            <a:ext uri="{FF2B5EF4-FFF2-40B4-BE49-F238E27FC236}">
              <a16:creationId xmlns:a16="http://schemas.microsoft.com/office/drawing/2014/main" id="{3AA4E5B5-392C-4C8F-AB67-EEADDC37A1D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606" name="Shape 3">
          <a:extLst>
            <a:ext uri="{FF2B5EF4-FFF2-40B4-BE49-F238E27FC236}">
              <a16:creationId xmlns:a16="http://schemas.microsoft.com/office/drawing/2014/main" id="{CEEB9D46-B93B-416E-A145-EC84FD570BB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607" name="Shape 3">
          <a:extLst>
            <a:ext uri="{FF2B5EF4-FFF2-40B4-BE49-F238E27FC236}">
              <a16:creationId xmlns:a16="http://schemas.microsoft.com/office/drawing/2014/main" id="{8A17B195-CD98-41CF-8E5A-94DF80C8821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608" name="Shape 3">
          <a:extLst>
            <a:ext uri="{FF2B5EF4-FFF2-40B4-BE49-F238E27FC236}">
              <a16:creationId xmlns:a16="http://schemas.microsoft.com/office/drawing/2014/main" id="{718D44B2-7585-4166-B2C6-A98F8313EF3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609" name="Shape 3">
          <a:extLst>
            <a:ext uri="{FF2B5EF4-FFF2-40B4-BE49-F238E27FC236}">
              <a16:creationId xmlns:a16="http://schemas.microsoft.com/office/drawing/2014/main" id="{A0E2BA88-C49F-47CD-89B2-A3EA68D0012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610" name="Shape 3">
          <a:extLst>
            <a:ext uri="{FF2B5EF4-FFF2-40B4-BE49-F238E27FC236}">
              <a16:creationId xmlns:a16="http://schemas.microsoft.com/office/drawing/2014/main" id="{413DB2F2-9B49-4397-B6B3-BF71AAC69F2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611" name="Shape 3">
          <a:extLst>
            <a:ext uri="{FF2B5EF4-FFF2-40B4-BE49-F238E27FC236}">
              <a16:creationId xmlns:a16="http://schemas.microsoft.com/office/drawing/2014/main" id="{44467400-50D6-4470-880C-CD0854620E7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612" name="Shape 3">
          <a:extLst>
            <a:ext uri="{FF2B5EF4-FFF2-40B4-BE49-F238E27FC236}">
              <a16:creationId xmlns:a16="http://schemas.microsoft.com/office/drawing/2014/main" id="{7C087F21-48FE-436B-BB9B-8E14A45FBF2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613" name="Shape 3">
          <a:extLst>
            <a:ext uri="{FF2B5EF4-FFF2-40B4-BE49-F238E27FC236}">
              <a16:creationId xmlns:a16="http://schemas.microsoft.com/office/drawing/2014/main" id="{DCE9CC2D-5A47-4F99-BD4F-61389FAF5E1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614" name="Shape 3">
          <a:extLst>
            <a:ext uri="{FF2B5EF4-FFF2-40B4-BE49-F238E27FC236}">
              <a16:creationId xmlns:a16="http://schemas.microsoft.com/office/drawing/2014/main" id="{494D18CD-E3D8-4E22-90E6-468E0B5689A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615" name="Shape 3">
          <a:extLst>
            <a:ext uri="{FF2B5EF4-FFF2-40B4-BE49-F238E27FC236}">
              <a16:creationId xmlns:a16="http://schemas.microsoft.com/office/drawing/2014/main" id="{76128A02-5866-4EF3-9FE1-3E096E4A203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616" name="Shape 3">
          <a:extLst>
            <a:ext uri="{FF2B5EF4-FFF2-40B4-BE49-F238E27FC236}">
              <a16:creationId xmlns:a16="http://schemas.microsoft.com/office/drawing/2014/main" id="{11469462-1A3D-47C2-94CD-58FB6B2221B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617" name="Shape 3">
          <a:extLst>
            <a:ext uri="{FF2B5EF4-FFF2-40B4-BE49-F238E27FC236}">
              <a16:creationId xmlns:a16="http://schemas.microsoft.com/office/drawing/2014/main" id="{DEFD8AE5-0ACC-4A6C-844A-B459F45B865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618" name="Shape 3">
          <a:extLst>
            <a:ext uri="{FF2B5EF4-FFF2-40B4-BE49-F238E27FC236}">
              <a16:creationId xmlns:a16="http://schemas.microsoft.com/office/drawing/2014/main" id="{E21AB362-4A02-445F-839B-D1EE7FEC4B1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619" name="Shape 3">
          <a:extLst>
            <a:ext uri="{FF2B5EF4-FFF2-40B4-BE49-F238E27FC236}">
              <a16:creationId xmlns:a16="http://schemas.microsoft.com/office/drawing/2014/main" id="{2BF0A8AD-DD2E-4486-A132-BB1FC8BA932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620" name="Shape 3">
          <a:extLst>
            <a:ext uri="{FF2B5EF4-FFF2-40B4-BE49-F238E27FC236}">
              <a16:creationId xmlns:a16="http://schemas.microsoft.com/office/drawing/2014/main" id="{6F19F66A-660F-4B45-A0AE-FB44BC9AD6B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621" name="Shape 3">
          <a:extLst>
            <a:ext uri="{FF2B5EF4-FFF2-40B4-BE49-F238E27FC236}">
              <a16:creationId xmlns:a16="http://schemas.microsoft.com/office/drawing/2014/main" id="{2D7029A5-8774-4EA3-861B-0240246A284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622" name="Shape 3">
          <a:extLst>
            <a:ext uri="{FF2B5EF4-FFF2-40B4-BE49-F238E27FC236}">
              <a16:creationId xmlns:a16="http://schemas.microsoft.com/office/drawing/2014/main" id="{EF3C4C11-F051-47AF-A654-2004626DB19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623" name="Shape 3">
          <a:extLst>
            <a:ext uri="{FF2B5EF4-FFF2-40B4-BE49-F238E27FC236}">
              <a16:creationId xmlns:a16="http://schemas.microsoft.com/office/drawing/2014/main" id="{45B34E75-369D-4C7C-BF54-A36B76008B3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624" name="Shape 3">
          <a:extLst>
            <a:ext uri="{FF2B5EF4-FFF2-40B4-BE49-F238E27FC236}">
              <a16:creationId xmlns:a16="http://schemas.microsoft.com/office/drawing/2014/main" id="{100871C1-59BA-4363-B4CC-2279D521D70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625" name="Shape 3">
          <a:extLst>
            <a:ext uri="{FF2B5EF4-FFF2-40B4-BE49-F238E27FC236}">
              <a16:creationId xmlns:a16="http://schemas.microsoft.com/office/drawing/2014/main" id="{3C02C41E-EAEC-4C4E-ADA8-5709709DC4D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626" name="Shape 3">
          <a:extLst>
            <a:ext uri="{FF2B5EF4-FFF2-40B4-BE49-F238E27FC236}">
              <a16:creationId xmlns:a16="http://schemas.microsoft.com/office/drawing/2014/main" id="{D87549E9-5826-4522-92D7-B0A8C6311AD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627" name="Shape 3">
          <a:extLst>
            <a:ext uri="{FF2B5EF4-FFF2-40B4-BE49-F238E27FC236}">
              <a16:creationId xmlns:a16="http://schemas.microsoft.com/office/drawing/2014/main" id="{619DE4B9-9D1A-4E3A-A1FF-3E995A0902E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628" name="Shape 3">
          <a:extLst>
            <a:ext uri="{FF2B5EF4-FFF2-40B4-BE49-F238E27FC236}">
              <a16:creationId xmlns:a16="http://schemas.microsoft.com/office/drawing/2014/main" id="{794AFA0B-AA81-4B1A-A592-ABAC85DF735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629" name="Shape 3">
          <a:extLst>
            <a:ext uri="{FF2B5EF4-FFF2-40B4-BE49-F238E27FC236}">
              <a16:creationId xmlns:a16="http://schemas.microsoft.com/office/drawing/2014/main" id="{5D325CF4-516B-4126-8288-99BC0C018C3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630" name="Shape 3">
          <a:extLst>
            <a:ext uri="{FF2B5EF4-FFF2-40B4-BE49-F238E27FC236}">
              <a16:creationId xmlns:a16="http://schemas.microsoft.com/office/drawing/2014/main" id="{948B6CF3-F930-464B-8FDD-E78359FC8F3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631" name="Shape 3">
          <a:extLst>
            <a:ext uri="{FF2B5EF4-FFF2-40B4-BE49-F238E27FC236}">
              <a16:creationId xmlns:a16="http://schemas.microsoft.com/office/drawing/2014/main" id="{D96B6736-430A-47FF-A879-6BA323AD7A3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632" name="Shape 3">
          <a:extLst>
            <a:ext uri="{FF2B5EF4-FFF2-40B4-BE49-F238E27FC236}">
              <a16:creationId xmlns:a16="http://schemas.microsoft.com/office/drawing/2014/main" id="{43C762DA-9B01-46C2-8A24-F33BB05966D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633" name="Shape 3">
          <a:extLst>
            <a:ext uri="{FF2B5EF4-FFF2-40B4-BE49-F238E27FC236}">
              <a16:creationId xmlns:a16="http://schemas.microsoft.com/office/drawing/2014/main" id="{BF397DEA-6E80-49A5-AAD3-F4DBDCE5FC5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634" name="Shape 3">
          <a:extLst>
            <a:ext uri="{FF2B5EF4-FFF2-40B4-BE49-F238E27FC236}">
              <a16:creationId xmlns:a16="http://schemas.microsoft.com/office/drawing/2014/main" id="{7F2DAFF3-5D8E-47CC-9F9C-D82BF6CAC52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635" name="Shape 3">
          <a:extLst>
            <a:ext uri="{FF2B5EF4-FFF2-40B4-BE49-F238E27FC236}">
              <a16:creationId xmlns:a16="http://schemas.microsoft.com/office/drawing/2014/main" id="{38FFC08D-FC80-4ED7-93E9-3E9589321A0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636" name="Shape 3">
          <a:extLst>
            <a:ext uri="{FF2B5EF4-FFF2-40B4-BE49-F238E27FC236}">
              <a16:creationId xmlns:a16="http://schemas.microsoft.com/office/drawing/2014/main" id="{71E9E76C-CB44-4AF3-8D13-BC4AA3B8996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637" name="Shape 3">
          <a:extLst>
            <a:ext uri="{FF2B5EF4-FFF2-40B4-BE49-F238E27FC236}">
              <a16:creationId xmlns:a16="http://schemas.microsoft.com/office/drawing/2014/main" id="{F401BBF8-440C-425E-8FA6-CAB844054EC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638" name="Shape 3">
          <a:extLst>
            <a:ext uri="{FF2B5EF4-FFF2-40B4-BE49-F238E27FC236}">
              <a16:creationId xmlns:a16="http://schemas.microsoft.com/office/drawing/2014/main" id="{28CF0A83-8155-4470-BB1C-54A1F0B1D43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639" name="Shape 3">
          <a:extLst>
            <a:ext uri="{FF2B5EF4-FFF2-40B4-BE49-F238E27FC236}">
              <a16:creationId xmlns:a16="http://schemas.microsoft.com/office/drawing/2014/main" id="{3B9E77A4-647F-46E1-BC4F-1C527E01332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640" name="Shape 3">
          <a:extLst>
            <a:ext uri="{FF2B5EF4-FFF2-40B4-BE49-F238E27FC236}">
              <a16:creationId xmlns:a16="http://schemas.microsoft.com/office/drawing/2014/main" id="{C9D5FE9A-443E-44A7-A22F-8FFE2B1C5AC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641" name="Shape 3">
          <a:extLst>
            <a:ext uri="{FF2B5EF4-FFF2-40B4-BE49-F238E27FC236}">
              <a16:creationId xmlns:a16="http://schemas.microsoft.com/office/drawing/2014/main" id="{44B244F5-0116-4E03-8025-AE16858620B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642" name="Shape 3">
          <a:extLst>
            <a:ext uri="{FF2B5EF4-FFF2-40B4-BE49-F238E27FC236}">
              <a16:creationId xmlns:a16="http://schemas.microsoft.com/office/drawing/2014/main" id="{8CD0C317-DB60-4A61-B4FB-3814D332545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643" name="Shape 3">
          <a:extLst>
            <a:ext uri="{FF2B5EF4-FFF2-40B4-BE49-F238E27FC236}">
              <a16:creationId xmlns:a16="http://schemas.microsoft.com/office/drawing/2014/main" id="{6E2BE636-06AD-4D0F-8C50-4FA191FE936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644" name="Shape 3">
          <a:extLst>
            <a:ext uri="{FF2B5EF4-FFF2-40B4-BE49-F238E27FC236}">
              <a16:creationId xmlns:a16="http://schemas.microsoft.com/office/drawing/2014/main" id="{2155C595-15CE-4026-838C-316D3DF7799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645" name="Shape 3">
          <a:extLst>
            <a:ext uri="{FF2B5EF4-FFF2-40B4-BE49-F238E27FC236}">
              <a16:creationId xmlns:a16="http://schemas.microsoft.com/office/drawing/2014/main" id="{D2541F1C-8A72-409B-AEDB-1BAB2F665FC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646" name="Shape 3">
          <a:extLst>
            <a:ext uri="{FF2B5EF4-FFF2-40B4-BE49-F238E27FC236}">
              <a16:creationId xmlns:a16="http://schemas.microsoft.com/office/drawing/2014/main" id="{2D3946FA-D47F-4E19-8D62-670C1083279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647" name="Shape 3">
          <a:extLst>
            <a:ext uri="{FF2B5EF4-FFF2-40B4-BE49-F238E27FC236}">
              <a16:creationId xmlns:a16="http://schemas.microsoft.com/office/drawing/2014/main" id="{30DA28D2-A420-4524-B029-029385C7A2B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648" name="Shape 3">
          <a:extLst>
            <a:ext uri="{FF2B5EF4-FFF2-40B4-BE49-F238E27FC236}">
              <a16:creationId xmlns:a16="http://schemas.microsoft.com/office/drawing/2014/main" id="{AC2F5901-CB84-42BE-A40A-5BD52717CB5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649" name="Shape 3">
          <a:extLst>
            <a:ext uri="{FF2B5EF4-FFF2-40B4-BE49-F238E27FC236}">
              <a16:creationId xmlns:a16="http://schemas.microsoft.com/office/drawing/2014/main" id="{FCA76D5C-68A3-4E75-A77E-A259A353115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650" name="Shape 3">
          <a:extLst>
            <a:ext uri="{FF2B5EF4-FFF2-40B4-BE49-F238E27FC236}">
              <a16:creationId xmlns:a16="http://schemas.microsoft.com/office/drawing/2014/main" id="{CA0B1B3F-B6D7-441B-9BC9-1C8E725BEDB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651" name="Shape 3">
          <a:extLst>
            <a:ext uri="{FF2B5EF4-FFF2-40B4-BE49-F238E27FC236}">
              <a16:creationId xmlns:a16="http://schemas.microsoft.com/office/drawing/2014/main" id="{2D1BE669-CA03-4D18-BE18-055A6369370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652" name="Shape 3">
          <a:extLst>
            <a:ext uri="{FF2B5EF4-FFF2-40B4-BE49-F238E27FC236}">
              <a16:creationId xmlns:a16="http://schemas.microsoft.com/office/drawing/2014/main" id="{2B079B63-2844-477D-BD16-A5DE0EF40E1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653" name="Shape 3">
          <a:extLst>
            <a:ext uri="{FF2B5EF4-FFF2-40B4-BE49-F238E27FC236}">
              <a16:creationId xmlns:a16="http://schemas.microsoft.com/office/drawing/2014/main" id="{869B596B-535A-4C3E-AECA-D5E28A5F425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654" name="Shape 3">
          <a:extLst>
            <a:ext uri="{FF2B5EF4-FFF2-40B4-BE49-F238E27FC236}">
              <a16:creationId xmlns:a16="http://schemas.microsoft.com/office/drawing/2014/main" id="{280CE48C-4F66-416F-96D5-63BC978B5E7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655" name="Shape 3">
          <a:extLst>
            <a:ext uri="{FF2B5EF4-FFF2-40B4-BE49-F238E27FC236}">
              <a16:creationId xmlns:a16="http://schemas.microsoft.com/office/drawing/2014/main" id="{72DC4828-8DBF-427B-8CAB-D92645942DC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656" name="Shape 3">
          <a:extLst>
            <a:ext uri="{FF2B5EF4-FFF2-40B4-BE49-F238E27FC236}">
              <a16:creationId xmlns:a16="http://schemas.microsoft.com/office/drawing/2014/main" id="{8476041F-8CFF-4B5B-876D-499B7551AA5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657" name="Shape 3">
          <a:extLst>
            <a:ext uri="{FF2B5EF4-FFF2-40B4-BE49-F238E27FC236}">
              <a16:creationId xmlns:a16="http://schemas.microsoft.com/office/drawing/2014/main" id="{6590BE41-FC9E-4FEC-AABF-3F5DDF58D3C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658" name="Shape 3">
          <a:extLst>
            <a:ext uri="{FF2B5EF4-FFF2-40B4-BE49-F238E27FC236}">
              <a16:creationId xmlns:a16="http://schemas.microsoft.com/office/drawing/2014/main" id="{7AFFB784-0104-43EF-8B14-46BAFC7580D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659" name="Shape 3">
          <a:extLst>
            <a:ext uri="{FF2B5EF4-FFF2-40B4-BE49-F238E27FC236}">
              <a16:creationId xmlns:a16="http://schemas.microsoft.com/office/drawing/2014/main" id="{B74E3440-9329-420E-B106-99F1BE2112C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660" name="Shape 3">
          <a:extLst>
            <a:ext uri="{FF2B5EF4-FFF2-40B4-BE49-F238E27FC236}">
              <a16:creationId xmlns:a16="http://schemas.microsoft.com/office/drawing/2014/main" id="{E29F2471-1A81-4443-AD03-7CA5C91D8B8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661" name="Shape 3">
          <a:extLst>
            <a:ext uri="{FF2B5EF4-FFF2-40B4-BE49-F238E27FC236}">
              <a16:creationId xmlns:a16="http://schemas.microsoft.com/office/drawing/2014/main" id="{41E70640-0227-408D-A250-CA629F114F1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22</xdr:col>
      <xdr:colOff>-9525</xdr:colOff>
      <xdr:row>104</xdr:row>
      <xdr:rowOff>0</xdr:rowOff>
    </xdr:from>
    <xdr:ext cx="47625" cy="285750"/>
    <xdr:sp macro="" textlink="">
      <xdr:nvSpPr>
        <xdr:cNvPr id="5662" name="Shape 3">
          <a:extLst>
            <a:ext uri="{FF2B5EF4-FFF2-40B4-BE49-F238E27FC236}">
              <a16:creationId xmlns:a16="http://schemas.microsoft.com/office/drawing/2014/main" id="{525CC0D6-8D6E-4B6F-9E22-0644E4BCA2D5}"/>
            </a:ext>
          </a:extLst>
        </xdr:cNvPr>
        <xdr:cNvSpPr txBox="1"/>
      </xdr:nvSpPr>
      <xdr:spPr>
        <a:xfrm>
          <a:off x="1078039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22</xdr:col>
      <xdr:colOff>-9525</xdr:colOff>
      <xdr:row>104</xdr:row>
      <xdr:rowOff>0</xdr:rowOff>
    </xdr:from>
    <xdr:ext cx="47625" cy="285750"/>
    <xdr:sp macro="" textlink="">
      <xdr:nvSpPr>
        <xdr:cNvPr id="5663" name="Shape 3">
          <a:extLst>
            <a:ext uri="{FF2B5EF4-FFF2-40B4-BE49-F238E27FC236}">
              <a16:creationId xmlns:a16="http://schemas.microsoft.com/office/drawing/2014/main" id="{FF794FBB-0C50-47BD-A33F-447CF7928DB6}"/>
            </a:ext>
          </a:extLst>
        </xdr:cNvPr>
        <xdr:cNvSpPr txBox="1"/>
      </xdr:nvSpPr>
      <xdr:spPr>
        <a:xfrm>
          <a:off x="1078039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664" name="Shape 3">
          <a:extLst>
            <a:ext uri="{FF2B5EF4-FFF2-40B4-BE49-F238E27FC236}">
              <a16:creationId xmlns:a16="http://schemas.microsoft.com/office/drawing/2014/main" id="{6344BA0F-D513-46BF-AC6B-2D447FC44EE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665" name="Shape 3">
          <a:extLst>
            <a:ext uri="{FF2B5EF4-FFF2-40B4-BE49-F238E27FC236}">
              <a16:creationId xmlns:a16="http://schemas.microsoft.com/office/drawing/2014/main" id="{A3CA1DFE-C318-4B35-AAE7-5F6CF389B54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666" name="Shape 3">
          <a:extLst>
            <a:ext uri="{FF2B5EF4-FFF2-40B4-BE49-F238E27FC236}">
              <a16:creationId xmlns:a16="http://schemas.microsoft.com/office/drawing/2014/main" id="{9EDC380C-F823-4411-842D-BB13B1A68D9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667" name="Shape 3">
          <a:extLst>
            <a:ext uri="{FF2B5EF4-FFF2-40B4-BE49-F238E27FC236}">
              <a16:creationId xmlns:a16="http://schemas.microsoft.com/office/drawing/2014/main" id="{DC13F284-75FE-4205-BECD-F48CB22DB36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668" name="Shape 3">
          <a:extLst>
            <a:ext uri="{FF2B5EF4-FFF2-40B4-BE49-F238E27FC236}">
              <a16:creationId xmlns:a16="http://schemas.microsoft.com/office/drawing/2014/main" id="{8CC68538-F2EC-4E11-A8CF-CC4E1AAD058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669" name="Shape 3">
          <a:extLst>
            <a:ext uri="{FF2B5EF4-FFF2-40B4-BE49-F238E27FC236}">
              <a16:creationId xmlns:a16="http://schemas.microsoft.com/office/drawing/2014/main" id="{9247644E-671A-4255-BF5D-FC074581271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670" name="Shape 3">
          <a:extLst>
            <a:ext uri="{FF2B5EF4-FFF2-40B4-BE49-F238E27FC236}">
              <a16:creationId xmlns:a16="http://schemas.microsoft.com/office/drawing/2014/main" id="{615F2570-7ABA-4A39-8E91-B400FE963F7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671" name="Shape 3">
          <a:extLst>
            <a:ext uri="{FF2B5EF4-FFF2-40B4-BE49-F238E27FC236}">
              <a16:creationId xmlns:a16="http://schemas.microsoft.com/office/drawing/2014/main" id="{CE8D5681-7BA8-40F1-B2D0-98964FA8768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672" name="Shape 3">
          <a:extLst>
            <a:ext uri="{FF2B5EF4-FFF2-40B4-BE49-F238E27FC236}">
              <a16:creationId xmlns:a16="http://schemas.microsoft.com/office/drawing/2014/main" id="{B11399BF-8838-4A61-ABB2-CFF994E9A30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673" name="Shape 3">
          <a:extLst>
            <a:ext uri="{FF2B5EF4-FFF2-40B4-BE49-F238E27FC236}">
              <a16:creationId xmlns:a16="http://schemas.microsoft.com/office/drawing/2014/main" id="{A990F0DB-51AD-4134-BEB5-2C6D78E4364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674" name="Shape 3">
          <a:extLst>
            <a:ext uri="{FF2B5EF4-FFF2-40B4-BE49-F238E27FC236}">
              <a16:creationId xmlns:a16="http://schemas.microsoft.com/office/drawing/2014/main" id="{7FA8FD7E-6CA3-4EDC-8756-A1B71CE6B95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675" name="Shape 3">
          <a:extLst>
            <a:ext uri="{FF2B5EF4-FFF2-40B4-BE49-F238E27FC236}">
              <a16:creationId xmlns:a16="http://schemas.microsoft.com/office/drawing/2014/main" id="{A304C36C-8FFE-4648-8E67-2F10B2AACE5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676" name="Shape 3">
          <a:extLst>
            <a:ext uri="{FF2B5EF4-FFF2-40B4-BE49-F238E27FC236}">
              <a16:creationId xmlns:a16="http://schemas.microsoft.com/office/drawing/2014/main" id="{026B39C4-DFDF-4067-886C-838EA2D5E19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677" name="Shape 3">
          <a:extLst>
            <a:ext uri="{FF2B5EF4-FFF2-40B4-BE49-F238E27FC236}">
              <a16:creationId xmlns:a16="http://schemas.microsoft.com/office/drawing/2014/main" id="{B55BFA7E-C06A-4FFB-ABD4-CDC0C5120E2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678" name="Shape 3">
          <a:extLst>
            <a:ext uri="{FF2B5EF4-FFF2-40B4-BE49-F238E27FC236}">
              <a16:creationId xmlns:a16="http://schemas.microsoft.com/office/drawing/2014/main" id="{39030224-37D7-4ABC-AA6C-3284CE00E9E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679" name="Shape 3">
          <a:extLst>
            <a:ext uri="{FF2B5EF4-FFF2-40B4-BE49-F238E27FC236}">
              <a16:creationId xmlns:a16="http://schemas.microsoft.com/office/drawing/2014/main" id="{95AC1084-7544-4F0C-880C-127556C8989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680" name="Shape 3">
          <a:extLst>
            <a:ext uri="{FF2B5EF4-FFF2-40B4-BE49-F238E27FC236}">
              <a16:creationId xmlns:a16="http://schemas.microsoft.com/office/drawing/2014/main" id="{239FD6B2-D485-4261-804C-5BD87BC1DB2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681" name="Shape 3">
          <a:extLst>
            <a:ext uri="{FF2B5EF4-FFF2-40B4-BE49-F238E27FC236}">
              <a16:creationId xmlns:a16="http://schemas.microsoft.com/office/drawing/2014/main" id="{2DED53A5-C6B4-4651-837C-92B9ADE2A39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682" name="Shape 3">
          <a:extLst>
            <a:ext uri="{FF2B5EF4-FFF2-40B4-BE49-F238E27FC236}">
              <a16:creationId xmlns:a16="http://schemas.microsoft.com/office/drawing/2014/main" id="{7939D0BD-7367-486E-AEA3-EB58366A02E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683" name="Shape 3">
          <a:extLst>
            <a:ext uri="{FF2B5EF4-FFF2-40B4-BE49-F238E27FC236}">
              <a16:creationId xmlns:a16="http://schemas.microsoft.com/office/drawing/2014/main" id="{6FDEE84F-91CF-40EB-9FC4-B2694B73F65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684" name="Shape 3">
          <a:extLst>
            <a:ext uri="{FF2B5EF4-FFF2-40B4-BE49-F238E27FC236}">
              <a16:creationId xmlns:a16="http://schemas.microsoft.com/office/drawing/2014/main" id="{7243A646-C474-47DA-A226-6ED48F4051E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685" name="Shape 3">
          <a:extLst>
            <a:ext uri="{FF2B5EF4-FFF2-40B4-BE49-F238E27FC236}">
              <a16:creationId xmlns:a16="http://schemas.microsoft.com/office/drawing/2014/main" id="{AF079954-B47F-48C4-BA30-ED5B992BC24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686" name="Shape 3">
          <a:extLst>
            <a:ext uri="{FF2B5EF4-FFF2-40B4-BE49-F238E27FC236}">
              <a16:creationId xmlns:a16="http://schemas.microsoft.com/office/drawing/2014/main" id="{128ECFA2-CB6A-4FBF-9B09-CFAD9DDE3D8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687" name="Shape 3">
          <a:extLst>
            <a:ext uri="{FF2B5EF4-FFF2-40B4-BE49-F238E27FC236}">
              <a16:creationId xmlns:a16="http://schemas.microsoft.com/office/drawing/2014/main" id="{EEC9CDC2-AA82-41BC-B6BD-24D8AB0A7CF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688" name="Shape 3">
          <a:extLst>
            <a:ext uri="{FF2B5EF4-FFF2-40B4-BE49-F238E27FC236}">
              <a16:creationId xmlns:a16="http://schemas.microsoft.com/office/drawing/2014/main" id="{C5EB9D80-B779-4659-976B-9D86E38CF5E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689" name="Shape 3">
          <a:extLst>
            <a:ext uri="{FF2B5EF4-FFF2-40B4-BE49-F238E27FC236}">
              <a16:creationId xmlns:a16="http://schemas.microsoft.com/office/drawing/2014/main" id="{28C4EDB8-95FE-45BF-9DEE-AC1653973DF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690" name="Shape 3">
          <a:extLst>
            <a:ext uri="{FF2B5EF4-FFF2-40B4-BE49-F238E27FC236}">
              <a16:creationId xmlns:a16="http://schemas.microsoft.com/office/drawing/2014/main" id="{B89FA1EE-ADA2-4F7F-8B69-5466D8CCDF4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691" name="Shape 3">
          <a:extLst>
            <a:ext uri="{FF2B5EF4-FFF2-40B4-BE49-F238E27FC236}">
              <a16:creationId xmlns:a16="http://schemas.microsoft.com/office/drawing/2014/main" id="{F664E2D3-288E-4961-8D83-F1F76213709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692" name="Shape 3">
          <a:extLst>
            <a:ext uri="{FF2B5EF4-FFF2-40B4-BE49-F238E27FC236}">
              <a16:creationId xmlns:a16="http://schemas.microsoft.com/office/drawing/2014/main" id="{0E307BC5-C279-41C9-A69F-1CCA2D79A5D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693" name="Shape 3">
          <a:extLst>
            <a:ext uri="{FF2B5EF4-FFF2-40B4-BE49-F238E27FC236}">
              <a16:creationId xmlns:a16="http://schemas.microsoft.com/office/drawing/2014/main" id="{8EF009C0-AFD0-4FB0-8721-874AFE947A7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694" name="Shape 3">
          <a:extLst>
            <a:ext uri="{FF2B5EF4-FFF2-40B4-BE49-F238E27FC236}">
              <a16:creationId xmlns:a16="http://schemas.microsoft.com/office/drawing/2014/main" id="{F9974197-E6C6-4AC0-B900-28B224C8D28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695" name="Shape 3">
          <a:extLst>
            <a:ext uri="{FF2B5EF4-FFF2-40B4-BE49-F238E27FC236}">
              <a16:creationId xmlns:a16="http://schemas.microsoft.com/office/drawing/2014/main" id="{AE0A2172-761E-4F66-B251-65C680894FC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696" name="Shape 3">
          <a:extLst>
            <a:ext uri="{FF2B5EF4-FFF2-40B4-BE49-F238E27FC236}">
              <a16:creationId xmlns:a16="http://schemas.microsoft.com/office/drawing/2014/main" id="{A1643DBD-3B04-4695-A6C2-318DD3B3EA8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697" name="Shape 3">
          <a:extLst>
            <a:ext uri="{FF2B5EF4-FFF2-40B4-BE49-F238E27FC236}">
              <a16:creationId xmlns:a16="http://schemas.microsoft.com/office/drawing/2014/main" id="{8BA5D1C4-24E0-423C-93B8-049A9D72214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698" name="Shape 3">
          <a:extLst>
            <a:ext uri="{FF2B5EF4-FFF2-40B4-BE49-F238E27FC236}">
              <a16:creationId xmlns:a16="http://schemas.microsoft.com/office/drawing/2014/main" id="{F1253FE1-61DE-4314-8546-DB247F4FA08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699" name="Shape 3">
          <a:extLst>
            <a:ext uri="{FF2B5EF4-FFF2-40B4-BE49-F238E27FC236}">
              <a16:creationId xmlns:a16="http://schemas.microsoft.com/office/drawing/2014/main" id="{63C6190B-1A4D-4FDA-81F3-A8B801E8FB1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700" name="Shape 3">
          <a:extLst>
            <a:ext uri="{FF2B5EF4-FFF2-40B4-BE49-F238E27FC236}">
              <a16:creationId xmlns:a16="http://schemas.microsoft.com/office/drawing/2014/main" id="{C221A688-2A50-47EC-B126-921DFD1F35B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701" name="Shape 3">
          <a:extLst>
            <a:ext uri="{FF2B5EF4-FFF2-40B4-BE49-F238E27FC236}">
              <a16:creationId xmlns:a16="http://schemas.microsoft.com/office/drawing/2014/main" id="{4B8BDAE7-DB24-49AD-AA40-72F7C78EE9E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702" name="Shape 3">
          <a:extLst>
            <a:ext uri="{FF2B5EF4-FFF2-40B4-BE49-F238E27FC236}">
              <a16:creationId xmlns:a16="http://schemas.microsoft.com/office/drawing/2014/main" id="{7DC45BDD-B447-44E9-ADA6-12C30E6A602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703" name="Shape 3">
          <a:extLst>
            <a:ext uri="{FF2B5EF4-FFF2-40B4-BE49-F238E27FC236}">
              <a16:creationId xmlns:a16="http://schemas.microsoft.com/office/drawing/2014/main" id="{5D59B1FF-4115-4AFB-B42D-AF607F43F7F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704" name="Shape 3">
          <a:extLst>
            <a:ext uri="{FF2B5EF4-FFF2-40B4-BE49-F238E27FC236}">
              <a16:creationId xmlns:a16="http://schemas.microsoft.com/office/drawing/2014/main" id="{E5BFFAAF-EADC-4E30-B6A7-CC5B5223392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705" name="Shape 3">
          <a:extLst>
            <a:ext uri="{FF2B5EF4-FFF2-40B4-BE49-F238E27FC236}">
              <a16:creationId xmlns:a16="http://schemas.microsoft.com/office/drawing/2014/main" id="{AD1018F9-27B3-4263-AD1C-98AA6966114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706" name="Shape 3">
          <a:extLst>
            <a:ext uri="{FF2B5EF4-FFF2-40B4-BE49-F238E27FC236}">
              <a16:creationId xmlns:a16="http://schemas.microsoft.com/office/drawing/2014/main" id="{7DE4CEF2-F995-441F-818A-3C99FB1025B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707" name="Shape 3">
          <a:extLst>
            <a:ext uri="{FF2B5EF4-FFF2-40B4-BE49-F238E27FC236}">
              <a16:creationId xmlns:a16="http://schemas.microsoft.com/office/drawing/2014/main" id="{1A597C1A-AF49-4638-912B-902C375F4A0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708" name="Shape 3">
          <a:extLst>
            <a:ext uri="{FF2B5EF4-FFF2-40B4-BE49-F238E27FC236}">
              <a16:creationId xmlns:a16="http://schemas.microsoft.com/office/drawing/2014/main" id="{B69AD1F2-329A-4A95-8AFC-98A30A4BD00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709" name="Shape 3">
          <a:extLst>
            <a:ext uri="{FF2B5EF4-FFF2-40B4-BE49-F238E27FC236}">
              <a16:creationId xmlns:a16="http://schemas.microsoft.com/office/drawing/2014/main" id="{165D2DDE-70DA-4F2F-AE53-53522DA8BC1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710" name="Shape 3">
          <a:extLst>
            <a:ext uri="{FF2B5EF4-FFF2-40B4-BE49-F238E27FC236}">
              <a16:creationId xmlns:a16="http://schemas.microsoft.com/office/drawing/2014/main" id="{76D498F4-73F6-4693-92BD-DDB94730C70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711" name="Shape 3">
          <a:extLst>
            <a:ext uri="{FF2B5EF4-FFF2-40B4-BE49-F238E27FC236}">
              <a16:creationId xmlns:a16="http://schemas.microsoft.com/office/drawing/2014/main" id="{07E84FB2-E51E-44ED-A97C-8571042B332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712" name="Shape 3">
          <a:extLst>
            <a:ext uri="{FF2B5EF4-FFF2-40B4-BE49-F238E27FC236}">
              <a16:creationId xmlns:a16="http://schemas.microsoft.com/office/drawing/2014/main" id="{20CD2451-645D-4096-948A-9FC7F20D6A6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713" name="Shape 3">
          <a:extLst>
            <a:ext uri="{FF2B5EF4-FFF2-40B4-BE49-F238E27FC236}">
              <a16:creationId xmlns:a16="http://schemas.microsoft.com/office/drawing/2014/main" id="{F07311D4-D8AF-4E60-AD1B-32726222680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714" name="Shape 3">
          <a:extLst>
            <a:ext uri="{FF2B5EF4-FFF2-40B4-BE49-F238E27FC236}">
              <a16:creationId xmlns:a16="http://schemas.microsoft.com/office/drawing/2014/main" id="{CE7989C7-EFAD-4C49-A645-AB7ADE3F458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715" name="Shape 3">
          <a:extLst>
            <a:ext uri="{FF2B5EF4-FFF2-40B4-BE49-F238E27FC236}">
              <a16:creationId xmlns:a16="http://schemas.microsoft.com/office/drawing/2014/main" id="{81F2C287-B4A5-487A-AD72-4CE93856E9D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716" name="Shape 3">
          <a:extLst>
            <a:ext uri="{FF2B5EF4-FFF2-40B4-BE49-F238E27FC236}">
              <a16:creationId xmlns:a16="http://schemas.microsoft.com/office/drawing/2014/main" id="{6E3DB700-6C5A-42DC-9186-1EC6D40879B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717" name="Shape 3">
          <a:extLst>
            <a:ext uri="{FF2B5EF4-FFF2-40B4-BE49-F238E27FC236}">
              <a16:creationId xmlns:a16="http://schemas.microsoft.com/office/drawing/2014/main" id="{B45AB161-2948-4DA6-8948-BA8E916972E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718" name="Shape 3">
          <a:extLst>
            <a:ext uri="{FF2B5EF4-FFF2-40B4-BE49-F238E27FC236}">
              <a16:creationId xmlns:a16="http://schemas.microsoft.com/office/drawing/2014/main" id="{626B8BCA-8F33-4DA0-8C27-A96CF522501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719" name="Shape 3">
          <a:extLst>
            <a:ext uri="{FF2B5EF4-FFF2-40B4-BE49-F238E27FC236}">
              <a16:creationId xmlns:a16="http://schemas.microsoft.com/office/drawing/2014/main" id="{E71E6E53-3A70-41AE-9DA6-E3622D06A48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720" name="Shape 3">
          <a:extLst>
            <a:ext uri="{FF2B5EF4-FFF2-40B4-BE49-F238E27FC236}">
              <a16:creationId xmlns:a16="http://schemas.microsoft.com/office/drawing/2014/main" id="{94871783-2E3A-42BD-8F10-5087D0B5A17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721" name="Shape 3">
          <a:extLst>
            <a:ext uri="{FF2B5EF4-FFF2-40B4-BE49-F238E27FC236}">
              <a16:creationId xmlns:a16="http://schemas.microsoft.com/office/drawing/2014/main" id="{9B4786B1-BE2A-4132-A661-B89742F9CA2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722" name="Shape 3">
          <a:extLst>
            <a:ext uri="{FF2B5EF4-FFF2-40B4-BE49-F238E27FC236}">
              <a16:creationId xmlns:a16="http://schemas.microsoft.com/office/drawing/2014/main" id="{DCA99F40-75A7-4984-A972-39C7FE27702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723" name="Shape 3">
          <a:extLst>
            <a:ext uri="{FF2B5EF4-FFF2-40B4-BE49-F238E27FC236}">
              <a16:creationId xmlns:a16="http://schemas.microsoft.com/office/drawing/2014/main" id="{38031CAE-7257-4B4A-8280-EA7BB0B43F0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724" name="Shape 3">
          <a:extLst>
            <a:ext uri="{FF2B5EF4-FFF2-40B4-BE49-F238E27FC236}">
              <a16:creationId xmlns:a16="http://schemas.microsoft.com/office/drawing/2014/main" id="{7E1F6B54-2462-4964-8154-391676C740B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725" name="Shape 3">
          <a:extLst>
            <a:ext uri="{FF2B5EF4-FFF2-40B4-BE49-F238E27FC236}">
              <a16:creationId xmlns:a16="http://schemas.microsoft.com/office/drawing/2014/main" id="{8EF3D718-A12B-4996-9654-661F23BE9F6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726" name="Shape 3">
          <a:extLst>
            <a:ext uri="{FF2B5EF4-FFF2-40B4-BE49-F238E27FC236}">
              <a16:creationId xmlns:a16="http://schemas.microsoft.com/office/drawing/2014/main" id="{EB00A51D-BF40-4D22-ACEF-0A22C954D92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727" name="Shape 3">
          <a:extLst>
            <a:ext uri="{FF2B5EF4-FFF2-40B4-BE49-F238E27FC236}">
              <a16:creationId xmlns:a16="http://schemas.microsoft.com/office/drawing/2014/main" id="{EFA0F1E5-C537-4082-BB0B-FF16A33010B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728" name="Shape 3">
          <a:extLst>
            <a:ext uri="{FF2B5EF4-FFF2-40B4-BE49-F238E27FC236}">
              <a16:creationId xmlns:a16="http://schemas.microsoft.com/office/drawing/2014/main" id="{4C70C0CF-EDE5-4A8C-924D-56357EDAAAE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729" name="Shape 3">
          <a:extLst>
            <a:ext uri="{FF2B5EF4-FFF2-40B4-BE49-F238E27FC236}">
              <a16:creationId xmlns:a16="http://schemas.microsoft.com/office/drawing/2014/main" id="{5999F55B-A7C8-4C41-A192-22309FA49C4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730" name="Shape 3">
          <a:extLst>
            <a:ext uri="{FF2B5EF4-FFF2-40B4-BE49-F238E27FC236}">
              <a16:creationId xmlns:a16="http://schemas.microsoft.com/office/drawing/2014/main" id="{70FABCCF-F755-4B23-8780-DC76092ADFD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731" name="Shape 3">
          <a:extLst>
            <a:ext uri="{FF2B5EF4-FFF2-40B4-BE49-F238E27FC236}">
              <a16:creationId xmlns:a16="http://schemas.microsoft.com/office/drawing/2014/main" id="{D9699586-A58A-4FB7-96CC-827DD6BF788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732" name="Shape 3">
          <a:extLst>
            <a:ext uri="{FF2B5EF4-FFF2-40B4-BE49-F238E27FC236}">
              <a16:creationId xmlns:a16="http://schemas.microsoft.com/office/drawing/2014/main" id="{72547CB9-5E9F-4842-A769-83319FFDF47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733" name="Shape 3">
          <a:extLst>
            <a:ext uri="{FF2B5EF4-FFF2-40B4-BE49-F238E27FC236}">
              <a16:creationId xmlns:a16="http://schemas.microsoft.com/office/drawing/2014/main" id="{8E39477F-27CF-4570-BDB6-0AB595EE551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734" name="Shape 3">
          <a:extLst>
            <a:ext uri="{FF2B5EF4-FFF2-40B4-BE49-F238E27FC236}">
              <a16:creationId xmlns:a16="http://schemas.microsoft.com/office/drawing/2014/main" id="{4E8D4118-6F41-46EA-AD19-C071329014D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735" name="Shape 3">
          <a:extLst>
            <a:ext uri="{FF2B5EF4-FFF2-40B4-BE49-F238E27FC236}">
              <a16:creationId xmlns:a16="http://schemas.microsoft.com/office/drawing/2014/main" id="{4FFCC809-67FF-4E00-8C2D-76FD56F8713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736" name="Shape 3">
          <a:extLst>
            <a:ext uri="{FF2B5EF4-FFF2-40B4-BE49-F238E27FC236}">
              <a16:creationId xmlns:a16="http://schemas.microsoft.com/office/drawing/2014/main" id="{A664ADA5-05FC-4F4F-99EB-1CFC6A9F99B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737" name="Shape 3">
          <a:extLst>
            <a:ext uri="{FF2B5EF4-FFF2-40B4-BE49-F238E27FC236}">
              <a16:creationId xmlns:a16="http://schemas.microsoft.com/office/drawing/2014/main" id="{183B4ACF-0DBB-4013-B1F5-B8001F8DB29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738" name="Shape 3">
          <a:extLst>
            <a:ext uri="{FF2B5EF4-FFF2-40B4-BE49-F238E27FC236}">
              <a16:creationId xmlns:a16="http://schemas.microsoft.com/office/drawing/2014/main" id="{CBC3AF0A-7781-4A0A-B24B-30AF41E8FFE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739" name="Shape 3">
          <a:extLst>
            <a:ext uri="{FF2B5EF4-FFF2-40B4-BE49-F238E27FC236}">
              <a16:creationId xmlns:a16="http://schemas.microsoft.com/office/drawing/2014/main" id="{CAF64BDC-9E50-427D-81E9-19DC34AE24D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740" name="Shape 3">
          <a:extLst>
            <a:ext uri="{FF2B5EF4-FFF2-40B4-BE49-F238E27FC236}">
              <a16:creationId xmlns:a16="http://schemas.microsoft.com/office/drawing/2014/main" id="{A2B93961-4BD9-404A-8ACB-4E50158A41D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741" name="Shape 3">
          <a:extLst>
            <a:ext uri="{FF2B5EF4-FFF2-40B4-BE49-F238E27FC236}">
              <a16:creationId xmlns:a16="http://schemas.microsoft.com/office/drawing/2014/main" id="{59FC54A9-0CE2-4369-85C5-1C6DE87F656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742" name="Shape 3">
          <a:extLst>
            <a:ext uri="{FF2B5EF4-FFF2-40B4-BE49-F238E27FC236}">
              <a16:creationId xmlns:a16="http://schemas.microsoft.com/office/drawing/2014/main" id="{CEC68C58-C16B-4F08-A0B7-0CED4BBD3A6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743" name="Shape 3">
          <a:extLst>
            <a:ext uri="{FF2B5EF4-FFF2-40B4-BE49-F238E27FC236}">
              <a16:creationId xmlns:a16="http://schemas.microsoft.com/office/drawing/2014/main" id="{5380A03F-8FB2-4C2C-AA5B-12C42E0F926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744" name="Shape 3">
          <a:extLst>
            <a:ext uri="{FF2B5EF4-FFF2-40B4-BE49-F238E27FC236}">
              <a16:creationId xmlns:a16="http://schemas.microsoft.com/office/drawing/2014/main" id="{760383E8-C6B5-4083-A0DD-0C12B29CBCF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745" name="Shape 3">
          <a:extLst>
            <a:ext uri="{FF2B5EF4-FFF2-40B4-BE49-F238E27FC236}">
              <a16:creationId xmlns:a16="http://schemas.microsoft.com/office/drawing/2014/main" id="{9FBD9071-67C2-455C-9CA5-DE00D23925E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746" name="Shape 3">
          <a:extLst>
            <a:ext uri="{FF2B5EF4-FFF2-40B4-BE49-F238E27FC236}">
              <a16:creationId xmlns:a16="http://schemas.microsoft.com/office/drawing/2014/main" id="{11932279-4023-451D-9323-2C8B7FB5063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747" name="Shape 3">
          <a:extLst>
            <a:ext uri="{FF2B5EF4-FFF2-40B4-BE49-F238E27FC236}">
              <a16:creationId xmlns:a16="http://schemas.microsoft.com/office/drawing/2014/main" id="{55A6A124-23E4-4B51-AEC3-0E094A69B52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748" name="Shape 3">
          <a:extLst>
            <a:ext uri="{FF2B5EF4-FFF2-40B4-BE49-F238E27FC236}">
              <a16:creationId xmlns:a16="http://schemas.microsoft.com/office/drawing/2014/main" id="{6AFF8E6C-B80E-4DFC-A286-8F6E0C94EDA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104</xdr:row>
      <xdr:rowOff>0</xdr:rowOff>
    </xdr:from>
    <xdr:ext cx="47625" cy="285750"/>
    <xdr:sp macro="" textlink="">
      <xdr:nvSpPr>
        <xdr:cNvPr id="5749" name="Shape 3">
          <a:extLst>
            <a:ext uri="{FF2B5EF4-FFF2-40B4-BE49-F238E27FC236}">
              <a16:creationId xmlns:a16="http://schemas.microsoft.com/office/drawing/2014/main" id="{0E17550D-376F-4F55-837F-CAA9241C965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22</xdr:col>
      <xdr:colOff>-9525</xdr:colOff>
      <xdr:row>104</xdr:row>
      <xdr:rowOff>0</xdr:rowOff>
    </xdr:from>
    <xdr:ext cx="47625" cy="285750"/>
    <xdr:sp macro="" textlink="">
      <xdr:nvSpPr>
        <xdr:cNvPr id="5750" name="Shape 3">
          <a:extLst>
            <a:ext uri="{FF2B5EF4-FFF2-40B4-BE49-F238E27FC236}">
              <a16:creationId xmlns:a16="http://schemas.microsoft.com/office/drawing/2014/main" id="{84112DD0-588B-49E9-B666-BFEB91BEEC96}"/>
            </a:ext>
          </a:extLst>
        </xdr:cNvPr>
        <xdr:cNvSpPr txBox="1"/>
      </xdr:nvSpPr>
      <xdr:spPr>
        <a:xfrm>
          <a:off x="1078039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22</xdr:col>
      <xdr:colOff>-9525</xdr:colOff>
      <xdr:row>104</xdr:row>
      <xdr:rowOff>0</xdr:rowOff>
    </xdr:from>
    <xdr:ext cx="47625" cy="285750"/>
    <xdr:sp macro="" textlink="">
      <xdr:nvSpPr>
        <xdr:cNvPr id="5751" name="Shape 3">
          <a:extLst>
            <a:ext uri="{FF2B5EF4-FFF2-40B4-BE49-F238E27FC236}">
              <a16:creationId xmlns:a16="http://schemas.microsoft.com/office/drawing/2014/main" id="{8F55226C-ED31-4757-BECE-6D321A2CF66B}"/>
            </a:ext>
          </a:extLst>
        </xdr:cNvPr>
        <xdr:cNvSpPr txBox="1"/>
      </xdr:nvSpPr>
      <xdr:spPr>
        <a:xfrm>
          <a:off x="1078039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105</xdr:row>
      <xdr:rowOff>0</xdr:rowOff>
    </xdr:from>
    <xdr:ext cx="47625" cy="285750"/>
    <xdr:sp macro="" textlink="">
      <xdr:nvSpPr>
        <xdr:cNvPr id="5752" name="Shape 3">
          <a:extLst>
            <a:ext uri="{FF2B5EF4-FFF2-40B4-BE49-F238E27FC236}">
              <a16:creationId xmlns:a16="http://schemas.microsoft.com/office/drawing/2014/main" id="{400F5C78-0CBB-4A25-9E5D-724503A64507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105</xdr:row>
      <xdr:rowOff>0</xdr:rowOff>
    </xdr:from>
    <xdr:ext cx="47625" cy="285750"/>
    <xdr:sp macro="" textlink="">
      <xdr:nvSpPr>
        <xdr:cNvPr id="5753" name="Shape 3">
          <a:extLst>
            <a:ext uri="{FF2B5EF4-FFF2-40B4-BE49-F238E27FC236}">
              <a16:creationId xmlns:a16="http://schemas.microsoft.com/office/drawing/2014/main" id="{25D75CA1-658B-4485-BE0A-DD875B84212A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105</xdr:row>
      <xdr:rowOff>0</xdr:rowOff>
    </xdr:from>
    <xdr:ext cx="47625" cy="285750"/>
    <xdr:sp macro="" textlink="">
      <xdr:nvSpPr>
        <xdr:cNvPr id="5754" name="Shape 3">
          <a:extLst>
            <a:ext uri="{FF2B5EF4-FFF2-40B4-BE49-F238E27FC236}">
              <a16:creationId xmlns:a16="http://schemas.microsoft.com/office/drawing/2014/main" id="{8E2E018B-ADC6-4E1A-9BA2-F9183E9C0A46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105</xdr:row>
      <xdr:rowOff>0</xdr:rowOff>
    </xdr:from>
    <xdr:ext cx="47625" cy="285750"/>
    <xdr:sp macro="" textlink="">
      <xdr:nvSpPr>
        <xdr:cNvPr id="5755" name="Shape 3">
          <a:extLst>
            <a:ext uri="{FF2B5EF4-FFF2-40B4-BE49-F238E27FC236}">
              <a16:creationId xmlns:a16="http://schemas.microsoft.com/office/drawing/2014/main" id="{177B6692-30B1-4D8D-855C-2814338897CE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105</xdr:row>
      <xdr:rowOff>0</xdr:rowOff>
    </xdr:from>
    <xdr:ext cx="47625" cy="285750"/>
    <xdr:sp macro="" textlink="">
      <xdr:nvSpPr>
        <xdr:cNvPr id="5756" name="Shape 3">
          <a:extLst>
            <a:ext uri="{FF2B5EF4-FFF2-40B4-BE49-F238E27FC236}">
              <a16:creationId xmlns:a16="http://schemas.microsoft.com/office/drawing/2014/main" id="{3F911C43-7207-40E2-8434-B20771AF7DFC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105</xdr:row>
      <xdr:rowOff>0</xdr:rowOff>
    </xdr:from>
    <xdr:ext cx="47625" cy="285750"/>
    <xdr:sp macro="" textlink="">
      <xdr:nvSpPr>
        <xdr:cNvPr id="5757" name="Shape 3">
          <a:extLst>
            <a:ext uri="{FF2B5EF4-FFF2-40B4-BE49-F238E27FC236}">
              <a16:creationId xmlns:a16="http://schemas.microsoft.com/office/drawing/2014/main" id="{2E0733BD-EDDA-43AD-966A-9D93127BBC79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105</xdr:row>
      <xdr:rowOff>0</xdr:rowOff>
    </xdr:from>
    <xdr:ext cx="47625" cy="285750"/>
    <xdr:sp macro="" textlink="">
      <xdr:nvSpPr>
        <xdr:cNvPr id="5758" name="Shape 3">
          <a:extLst>
            <a:ext uri="{FF2B5EF4-FFF2-40B4-BE49-F238E27FC236}">
              <a16:creationId xmlns:a16="http://schemas.microsoft.com/office/drawing/2014/main" id="{9AB58E1B-DF5A-412D-8E5B-31D53A9E75DA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105</xdr:row>
      <xdr:rowOff>0</xdr:rowOff>
    </xdr:from>
    <xdr:ext cx="47625" cy="285750"/>
    <xdr:sp macro="" textlink="">
      <xdr:nvSpPr>
        <xdr:cNvPr id="5759" name="Shape 3">
          <a:extLst>
            <a:ext uri="{FF2B5EF4-FFF2-40B4-BE49-F238E27FC236}">
              <a16:creationId xmlns:a16="http://schemas.microsoft.com/office/drawing/2014/main" id="{15C97FBA-688E-46A7-8330-27AB5B83C467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105</xdr:row>
      <xdr:rowOff>0</xdr:rowOff>
    </xdr:from>
    <xdr:ext cx="47625" cy="285750"/>
    <xdr:sp macro="" textlink="">
      <xdr:nvSpPr>
        <xdr:cNvPr id="5760" name="Shape 3">
          <a:extLst>
            <a:ext uri="{FF2B5EF4-FFF2-40B4-BE49-F238E27FC236}">
              <a16:creationId xmlns:a16="http://schemas.microsoft.com/office/drawing/2014/main" id="{7E8D36D5-1C71-4A2E-9054-47534661B608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105</xdr:row>
      <xdr:rowOff>0</xdr:rowOff>
    </xdr:from>
    <xdr:ext cx="47625" cy="285750"/>
    <xdr:sp macro="" textlink="">
      <xdr:nvSpPr>
        <xdr:cNvPr id="5761" name="Shape 3">
          <a:extLst>
            <a:ext uri="{FF2B5EF4-FFF2-40B4-BE49-F238E27FC236}">
              <a16:creationId xmlns:a16="http://schemas.microsoft.com/office/drawing/2014/main" id="{C0FB30DE-7081-4559-A992-5831C0678274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105</xdr:row>
      <xdr:rowOff>0</xdr:rowOff>
    </xdr:from>
    <xdr:ext cx="47625" cy="285750"/>
    <xdr:sp macro="" textlink="">
      <xdr:nvSpPr>
        <xdr:cNvPr id="5762" name="Shape 3">
          <a:extLst>
            <a:ext uri="{FF2B5EF4-FFF2-40B4-BE49-F238E27FC236}">
              <a16:creationId xmlns:a16="http://schemas.microsoft.com/office/drawing/2014/main" id="{82DF0856-3A41-46E1-A124-0FF2253B5D32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105</xdr:row>
      <xdr:rowOff>0</xdr:rowOff>
    </xdr:from>
    <xdr:ext cx="47625" cy="285750"/>
    <xdr:sp macro="" textlink="">
      <xdr:nvSpPr>
        <xdr:cNvPr id="5763" name="Shape 3">
          <a:extLst>
            <a:ext uri="{FF2B5EF4-FFF2-40B4-BE49-F238E27FC236}">
              <a16:creationId xmlns:a16="http://schemas.microsoft.com/office/drawing/2014/main" id="{42A6C14C-3EEF-4D70-B47D-2CF5B558F80D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105</xdr:row>
      <xdr:rowOff>0</xdr:rowOff>
    </xdr:from>
    <xdr:ext cx="47625" cy="285750"/>
    <xdr:sp macro="" textlink="">
      <xdr:nvSpPr>
        <xdr:cNvPr id="5764" name="Shape 3">
          <a:extLst>
            <a:ext uri="{FF2B5EF4-FFF2-40B4-BE49-F238E27FC236}">
              <a16:creationId xmlns:a16="http://schemas.microsoft.com/office/drawing/2014/main" id="{D86135A7-AC65-4665-B7E9-FAFD1D8654A8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105</xdr:row>
      <xdr:rowOff>0</xdr:rowOff>
    </xdr:from>
    <xdr:ext cx="47625" cy="285750"/>
    <xdr:sp macro="" textlink="">
      <xdr:nvSpPr>
        <xdr:cNvPr id="5765" name="Shape 3">
          <a:extLst>
            <a:ext uri="{FF2B5EF4-FFF2-40B4-BE49-F238E27FC236}">
              <a16:creationId xmlns:a16="http://schemas.microsoft.com/office/drawing/2014/main" id="{AD6EC3F9-0C39-4AE8-9AE8-969784F7A23D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105</xdr:row>
      <xdr:rowOff>0</xdr:rowOff>
    </xdr:from>
    <xdr:ext cx="47625" cy="285750"/>
    <xdr:sp macro="" textlink="">
      <xdr:nvSpPr>
        <xdr:cNvPr id="5766" name="Shape 3">
          <a:extLst>
            <a:ext uri="{FF2B5EF4-FFF2-40B4-BE49-F238E27FC236}">
              <a16:creationId xmlns:a16="http://schemas.microsoft.com/office/drawing/2014/main" id="{1ECFE1D6-982C-492C-9CDF-2E3B9A3ADCC6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105</xdr:row>
      <xdr:rowOff>0</xdr:rowOff>
    </xdr:from>
    <xdr:ext cx="47625" cy="285750"/>
    <xdr:sp macro="" textlink="">
      <xdr:nvSpPr>
        <xdr:cNvPr id="5767" name="Shape 3">
          <a:extLst>
            <a:ext uri="{FF2B5EF4-FFF2-40B4-BE49-F238E27FC236}">
              <a16:creationId xmlns:a16="http://schemas.microsoft.com/office/drawing/2014/main" id="{02C8D2F6-407D-4939-AC87-297397A7B055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105</xdr:row>
      <xdr:rowOff>0</xdr:rowOff>
    </xdr:from>
    <xdr:ext cx="47625" cy="285750"/>
    <xdr:sp macro="" textlink="">
      <xdr:nvSpPr>
        <xdr:cNvPr id="5768" name="Shape 3">
          <a:extLst>
            <a:ext uri="{FF2B5EF4-FFF2-40B4-BE49-F238E27FC236}">
              <a16:creationId xmlns:a16="http://schemas.microsoft.com/office/drawing/2014/main" id="{2D91310A-ED28-4B12-922C-2249B1664CC1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105</xdr:row>
      <xdr:rowOff>0</xdr:rowOff>
    </xdr:from>
    <xdr:ext cx="47625" cy="285750"/>
    <xdr:sp macro="" textlink="">
      <xdr:nvSpPr>
        <xdr:cNvPr id="5769" name="Shape 3">
          <a:extLst>
            <a:ext uri="{FF2B5EF4-FFF2-40B4-BE49-F238E27FC236}">
              <a16:creationId xmlns:a16="http://schemas.microsoft.com/office/drawing/2014/main" id="{E2BFC3B9-923B-49D0-9E0B-8EE65B553807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105</xdr:row>
      <xdr:rowOff>0</xdr:rowOff>
    </xdr:from>
    <xdr:ext cx="47625" cy="285750"/>
    <xdr:sp macro="" textlink="">
      <xdr:nvSpPr>
        <xdr:cNvPr id="5770" name="Shape 3">
          <a:extLst>
            <a:ext uri="{FF2B5EF4-FFF2-40B4-BE49-F238E27FC236}">
              <a16:creationId xmlns:a16="http://schemas.microsoft.com/office/drawing/2014/main" id="{AF6B0609-CE8A-4E28-A425-40548BAE31A7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105</xdr:row>
      <xdr:rowOff>0</xdr:rowOff>
    </xdr:from>
    <xdr:ext cx="47625" cy="285750"/>
    <xdr:sp macro="" textlink="">
      <xdr:nvSpPr>
        <xdr:cNvPr id="5771" name="Shape 3">
          <a:extLst>
            <a:ext uri="{FF2B5EF4-FFF2-40B4-BE49-F238E27FC236}">
              <a16:creationId xmlns:a16="http://schemas.microsoft.com/office/drawing/2014/main" id="{BE61A2EE-B5AC-40A6-9831-7CEF309EB1D0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105</xdr:row>
      <xdr:rowOff>0</xdr:rowOff>
    </xdr:from>
    <xdr:ext cx="47625" cy="285750"/>
    <xdr:sp macro="" textlink="">
      <xdr:nvSpPr>
        <xdr:cNvPr id="5772" name="Shape 3">
          <a:extLst>
            <a:ext uri="{FF2B5EF4-FFF2-40B4-BE49-F238E27FC236}">
              <a16:creationId xmlns:a16="http://schemas.microsoft.com/office/drawing/2014/main" id="{D75D3714-1767-471F-BC82-4432B32BAA44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105</xdr:row>
      <xdr:rowOff>0</xdr:rowOff>
    </xdr:from>
    <xdr:ext cx="47625" cy="285750"/>
    <xdr:sp macro="" textlink="">
      <xdr:nvSpPr>
        <xdr:cNvPr id="5773" name="Shape 3">
          <a:extLst>
            <a:ext uri="{FF2B5EF4-FFF2-40B4-BE49-F238E27FC236}">
              <a16:creationId xmlns:a16="http://schemas.microsoft.com/office/drawing/2014/main" id="{B9E25BA0-BB1F-4CB7-B205-0FFC9965F55A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105</xdr:row>
      <xdr:rowOff>0</xdr:rowOff>
    </xdr:from>
    <xdr:ext cx="47625" cy="285750"/>
    <xdr:sp macro="" textlink="">
      <xdr:nvSpPr>
        <xdr:cNvPr id="5774" name="Shape 3">
          <a:extLst>
            <a:ext uri="{FF2B5EF4-FFF2-40B4-BE49-F238E27FC236}">
              <a16:creationId xmlns:a16="http://schemas.microsoft.com/office/drawing/2014/main" id="{D79F0F19-0800-470D-80C0-B09AFBD393BC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105</xdr:row>
      <xdr:rowOff>0</xdr:rowOff>
    </xdr:from>
    <xdr:ext cx="47625" cy="285750"/>
    <xdr:sp macro="" textlink="">
      <xdr:nvSpPr>
        <xdr:cNvPr id="5775" name="Shape 3">
          <a:extLst>
            <a:ext uri="{FF2B5EF4-FFF2-40B4-BE49-F238E27FC236}">
              <a16:creationId xmlns:a16="http://schemas.microsoft.com/office/drawing/2014/main" id="{1216D03B-7E53-4DD1-8C01-296CF9E10443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105</xdr:row>
      <xdr:rowOff>0</xdr:rowOff>
    </xdr:from>
    <xdr:ext cx="47625" cy="285750"/>
    <xdr:sp macro="" textlink="">
      <xdr:nvSpPr>
        <xdr:cNvPr id="5776" name="Shape 3">
          <a:extLst>
            <a:ext uri="{FF2B5EF4-FFF2-40B4-BE49-F238E27FC236}">
              <a16:creationId xmlns:a16="http://schemas.microsoft.com/office/drawing/2014/main" id="{121FFEB0-D924-4478-920F-F8B8DF4C33FA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105</xdr:row>
      <xdr:rowOff>0</xdr:rowOff>
    </xdr:from>
    <xdr:ext cx="47625" cy="285750"/>
    <xdr:sp macro="" textlink="">
      <xdr:nvSpPr>
        <xdr:cNvPr id="5777" name="Shape 3">
          <a:extLst>
            <a:ext uri="{FF2B5EF4-FFF2-40B4-BE49-F238E27FC236}">
              <a16:creationId xmlns:a16="http://schemas.microsoft.com/office/drawing/2014/main" id="{CE2435BA-C55E-4F03-8851-2E1D7952E8BC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105</xdr:row>
      <xdr:rowOff>0</xdr:rowOff>
    </xdr:from>
    <xdr:ext cx="47625" cy="285750"/>
    <xdr:sp macro="" textlink="">
      <xdr:nvSpPr>
        <xdr:cNvPr id="5778" name="Shape 3">
          <a:extLst>
            <a:ext uri="{FF2B5EF4-FFF2-40B4-BE49-F238E27FC236}">
              <a16:creationId xmlns:a16="http://schemas.microsoft.com/office/drawing/2014/main" id="{54FFDB64-931D-47C4-9936-C69F21BB4608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105</xdr:row>
      <xdr:rowOff>0</xdr:rowOff>
    </xdr:from>
    <xdr:ext cx="47625" cy="285750"/>
    <xdr:sp macro="" textlink="">
      <xdr:nvSpPr>
        <xdr:cNvPr id="5779" name="Shape 3">
          <a:extLst>
            <a:ext uri="{FF2B5EF4-FFF2-40B4-BE49-F238E27FC236}">
              <a16:creationId xmlns:a16="http://schemas.microsoft.com/office/drawing/2014/main" id="{8F97C856-E8C5-477F-AA40-BF273725550B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105</xdr:row>
      <xdr:rowOff>0</xdr:rowOff>
    </xdr:from>
    <xdr:ext cx="47625" cy="285750"/>
    <xdr:sp macro="" textlink="">
      <xdr:nvSpPr>
        <xdr:cNvPr id="5780" name="Shape 3">
          <a:extLst>
            <a:ext uri="{FF2B5EF4-FFF2-40B4-BE49-F238E27FC236}">
              <a16:creationId xmlns:a16="http://schemas.microsoft.com/office/drawing/2014/main" id="{734E4F13-2D65-4EA4-939C-1BB2629EBB39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105</xdr:row>
      <xdr:rowOff>0</xdr:rowOff>
    </xdr:from>
    <xdr:ext cx="47625" cy="285750"/>
    <xdr:sp macro="" textlink="">
      <xdr:nvSpPr>
        <xdr:cNvPr id="5781" name="Shape 3">
          <a:extLst>
            <a:ext uri="{FF2B5EF4-FFF2-40B4-BE49-F238E27FC236}">
              <a16:creationId xmlns:a16="http://schemas.microsoft.com/office/drawing/2014/main" id="{C8D0E7BE-156E-48E4-B8C9-BA2254BA8C31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105</xdr:row>
      <xdr:rowOff>0</xdr:rowOff>
    </xdr:from>
    <xdr:ext cx="47625" cy="285750"/>
    <xdr:sp macro="" textlink="">
      <xdr:nvSpPr>
        <xdr:cNvPr id="5782" name="Shape 3">
          <a:extLst>
            <a:ext uri="{FF2B5EF4-FFF2-40B4-BE49-F238E27FC236}">
              <a16:creationId xmlns:a16="http://schemas.microsoft.com/office/drawing/2014/main" id="{0DCEB764-7EE6-45BE-B792-1F5F12B9EF0A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105</xdr:row>
      <xdr:rowOff>0</xdr:rowOff>
    </xdr:from>
    <xdr:ext cx="47625" cy="285750"/>
    <xdr:sp macro="" textlink="">
      <xdr:nvSpPr>
        <xdr:cNvPr id="5783" name="Shape 3">
          <a:extLst>
            <a:ext uri="{FF2B5EF4-FFF2-40B4-BE49-F238E27FC236}">
              <a16:creationId xmlns:a16="http://schemas.microsoft.com/office/drawing/2014/main" id="{1EEA2B4A-B2D4-49FA-9489-A32488E58072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105</xdr:row>
      <xdr:rowOff>0</xdr:rowOff>
    </xdr:from>
    <xdr:ext cx="47625" cy="285750"/>
    <xdr:sp macro="" textlink="">
      <xdr:nvSpPr>
        <xdr:cNvPr id="5784" name="Shape 3">
          <a:extLst>
            <a:ext uri="{FF2B5EF4-FFF2-40B4-BE49-F238E27FC236}">
              <a16:creationId xmlns:a16="http://schemas.microsoft.com/office/drawing/2014/main" id="{26C22958-B49F-4396-B438-DD6C95B6AFFF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105</xdr:row>
      <xdr:rowOff>0</xdr:rowOff>
    </xdr:from>
    <xdr:ext cx="47625" cy="285750"/>
    <xdr:sp macro="" textlink="">
      <xdr:nvSpPr>
        <xdr:cNvPr id="5785" name="Shape 3">
          <a:extLst>
            <a:ext uri="{FF2B5EF4-FFF2-40B4-BE49-F238E27FC236}">
              <a16:creationId xmlns:a16="http://schemas.microsoft.com/office/drawing/2014/main" id="{602D4AA5-3FB0-4181-8BE3-AD0211EA8AF6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105</xdr:row>
      <xdr:rowOff>0</xdr:rowOff>
    </xdr:from>
    <xdr:ext cx="47625" cy="285750"/>
    <xdr:sp macro="" textlink="">
      <xdr:nvSpPr>
        <xdr:cNvPr id="5786" name="Shape 3">
          <a:extLst>
            <a:ext uri="{FF2B5EF4-FFF2-40B4-BE49-F238E27FC236}">
              <a16:creationId xmlns:a16="http://schemas.microsoft.com/office/drawing/2014/main" id="{273D48C9-C694-4191-BE5C-315F9AB60FEB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105</xdr:row>
      <xdr:rowOff>0</xdr:rowOff>
    </xdr:from>
    <xdr:ext cx="47625" cy="285750"/>
    <xdr:sp macro="" textlink="">
      <xdr:nvSpPr>
        <xdr:cNvPr id="5787" name="Shape 3">
          <a:extLst>
            <a:ext uri="{FF2B5EF4-FFF2-40B4-BE49-F238E27FC236}">
              <a16:creationId xmlns:a16="http://schemas.microsoft.com/office/drawing/2014/main" id="{9A8F6195-1FC5-452E-A565-27F7A7762290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105</xdr:row>
      <xdr:rowOff>0</xdr:rowOff>
    </xdr:from>
    <xdr:ext cx="47625" cy="285750"/>
    <xdr:sp macro="" textlink="">
      <xdr:nvSpPr>
        <xdr:cNvPr id="5788" name="Shape 3">
          <a:extLst>
            <a:ext uri="{FF2B5EF4-FFF2-40B4-BE49-F238E27FC236}">
              <a16:creationId xmlns:a16="http://schemas.microsoft.com/office/drawing/2014/main" id="{8461D295-9DF8-4C93-A157-05D00DD8E317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105</xdr:row>
      <xdr:rowOff>0</xdr:rowOff>
    </xdr:from>
    <xdr:ext cx="47625" cy="285750"/>
    <xdr:sp macro="" textlink="">
      <xdr:nvSpPr>
        <xdr:cNvPr id="5789" name="Shape 3">
          <a:extLst>
            <a:ext uri="{FF2B5EF4-FFF2-40B4-BE49-F238E27FC236}">
              <a16:creationId xmlns:a16="http://schemas.microsoft.com/office/drawing/2014/main" id="{39972AEF-5C38-4F4A-9D54-BF105C771218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105</xdr:row>
      <xdr:rowOff>0</xdr:rowOff>
    </xdr:from>
    <xdr:ext cx="47625" cy="285750"/>
    <xdr:sp macro="" textlink="">
      <xdr:nvSpPr>
        <xdr:cNvPr id="5790" name="Shape 3">
          <a:extLst>
            <a:ext uri="{FF2B5EF4-FFF2-40B4-BE49-F238E27FC236}">
              <a16:creationId xmlns:a16="http://schemas.microsoft.com/office/drawing/2014/main" id="{70634D48-03BD-4314-B4DA-0A92523E1FCD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105</xdr:row>
      <xdr:rowOff>0</xdr:rowOff>
    </xdr:from>
    <xdr:ext cx="47625" cy="285750"/>
    <xdr:sp macro="" textlink="">
      <xdr:nvSpPr>
        <xdr:cNvPr id="5791" name="Shape 3">
          <a:extLst>
            <a:ext uri="{FF2B5EF4-FFF2-40B4-BE49-F238E27FC236}">
              <a16:creationId xmlns:a16="http://schemas.microsoft.com/office/drawing/2014/main" id="{D1924310-E8E2-4887-B150-274EE31DB409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105</xdr:row>
      <xdr:rowOff>0</xdr:rowOff>
    </xdr:from>
    <xdr:ext cx="47625" cy="285750"/>
    <xdr:sp macro="" textlink="">
      <xdr:nvSpPr>
        <xdr:cNvPr id="5792" name="Shape 3">
          <a:extLst>
            <a:ext uri="{FF2B5EF4-FFF2-40B4-BE49-F238E27FC236}">
              <a16:creationId xmlns:a16="http://schemas.microsoft.com/office/drawing/2014/main" id="{71FC79D5-88EF-4B37-A73D-70718B0EDAD0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105</xdr:row>
      <xdr:rowOff>0</xdr:rowOff>
    </xdr:from>
    <xdr:ext cx="47625" cy="285750"/>
    <xdr:sp macro="" textlink="">
      <xdr:nvSpPr>
        <xdr:cNvPr id="5793" name="Shape 3">
          <a:extLst>
            <a:ext uri="{FF2B5EF4-FFF2-40B4-BE49-F238E27FC236}">
              <a16:creationId xmlns:a16="http://schemas.microsoft.com/office/drawing/2014/main" id="{03247C30-ACC0-41EA-A9E1-6AFC45E9794F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105</xdr:row>
      <xdr:rowOff>0</xdr:rowOff>
    </xdr:from>
    <xdr:ext cx="47625" cy="285750"/>
    <xdr:sp macro="" textlink="">
      <xdr:nvSpPr>
        <xdr:cNvPr id="5794" name="Shape 3">
          <a:extLst>
            <a:ext uri="{FF2B5EF4-FFF2-40B4-BE49-F238E27FC236}">
              <a16:creationId xmlns:a16="http://schemas.microsoft.com/office/drawing/2014/main" id="{51170FA2-8301-40A4-B405-5E484BFD9931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105</xdr:row>
      <xdr:rowOff>0</xdr:rowOff>
    </xdr:from>
    <xdr:ext cx="47625" cy="285750"/>
    <xdr:sp macro="" textlink="">
      <xdr:nvSpPr>
        <xdr:cNvPr id="5795" name="Shape 3">
          <a:extLst>
            <a:ext uri="{FF2B5EF4-FFF2-40B4-BE49-F238E27FC236}">
              <a16:creationId xmlns:a16="http://schemas.microsoft.com/office/drawing/2014/main" id="{553D70A5-512F-4FE0-8864-6F15455620A7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105</xdr:row>
      <xdr:rowOff>0</xdr:rowOff>
    </xdr:from>
    <xdr:ext cx="47625" cy="285750"/>
    <xdr:sp macro="" textlink="">
      <xdr:nvSpPr>
        <xdr:cNvPr id="5796" name="Shape 3">
          <a:extLst>
            <a:ext uri="{FF2B5EF4-FFF2-40B4-BE49-F238E27FC236}">
              <a16:creationId xmlns:a16="http://schemas.microsoft.com/office/drawing/2014/main" id="{DF1CEEBB-3553-4CC0-8B6A-30715BF41C66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105</xdr:row>
      <xdr:rowOff>0</xdr:rowOff>
    </xdr:from>
    <xdr:ext cx="47625" cy="285750"/>
    <xdr:sp macro="" textlink="">
      <xdr:nvSpPr>
        <xdr:cNvPr id="5797" name="Shape 3">
          <a:extLst>
            <a:ext uri="{FF2B5EF4-FFF2-40B4-BE49-F238E27FC236}">
              <a16:creationId xmlns:a16="http://schemas.microsoft.com/office/drawing/2014/main" id="{A1B2CCC6-3AF3-4FAF-A9D8-C33A595204BF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105</xdr:row>
      <xdr:rowOff>0</xdr:rowOff>
    </xdr:from>
    <xdr:ext cx="47625" cy="285750"/>
    <xdr:sp macro="" textlink="">
      <xdr:nvSpPr>
        <xdr:cNvPr id="5798" name="Shape 3">
          <a:extLst>
            <a:ext uri="{FF2B5EF4-FFF2-40B4-BE49-F238E27FC236}">
              <a16:creationId xmlns:a16="http://schemas.microsoft.com/office/drawing/2014/main" id="{2009D76A-4162-4720-9349-E258F14D63D4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105</xdr:row>
      <xdr:rowOff>0</xdr:rowOff>
    </xdr:from>
    <xdr:ext cx="47625" cy="285750"/>
    <xdr:sp macro="" textlink="">
      <xdr:nvSpPr>
        <xdr:cNvPr id="5799" name="Shape 3">
          <a:extLst>
            <a:ext uri="{FF2B5EF4-FFF2-40B4-BE49-F238E27FC236}">
              <a16:creationId xmlns:a16="http://schemas.microsoft.com/office/drawing/2014/main" id="{83C59AE5-02CE-4AFF-AE2E-391EDFC68836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105</xdr:row>
      <xdr:rowOff>0</xdr:rowOff>
    </xdr:from>
    <xdr:ext cx="47625" cy="285750"/>
    <xdr:sp macro="" textlink="">
      <xdr:nvSpPr>
        <xdr:cNvPr id="5800" name="Shape 3">
          <a:extLst>
            <a:ext uri="{FF2B5EF4-FFF2-40B4-BE49-F238E27FC236}">
              <a16:creationId xmlns:a16="http://schemas.microsoft.com/office/drawing/2014/main" id="{640FC181-6BE0-4FE8-B96E-CA056FB0F380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105</xdr:row>
      <xdr:rowOff>0</xdr:rowOff>
    </xdr:from>
    <xdr:ext cx="47625" cy="285750"/>
    <xdr:sp macro="" textlink="">
      <xdr:nvSpPr>
        <xdr:cNvPr id="5801" name="Shape 3">
          <a:extLst>
            <a:ext uri="{FF2B5EF4-FFF2-40B4-BE49-F238E27FC236}">
              <a16:creationId xmlns:a16="http://schemas.microsoft.com/office/drawing/2014/main" id="{2FC48A83-A6FE-49F1-BC3F-3190FFA85A4A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105</xdr:row>
      <xdr:rowOff>0</xdr:rowOff>
    </xdr:from>
    <xdr:ext cx="47625" cy="285750"/>
    <xdr:sp macro="" textlink="">
      <xdr:nvSpPr>
        <xdr:cNvPr id="5802" name="Shape 3">
          <a:extLst>
            <a:ext uri="{FF2B5EF4-FFF2-40B4-BE49-F238E27FC236}">
              <a16:creationId xmlns:a16="http://schemas.microsoft.com/office/drawing/2014/main" id="{D04DF9A4-CA09-4685-8174-E48CC483C65B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105</xdr:row>
      <xdr:rowOff>0</xdr:rowOff>
    </xdr:from>
    <xdr:ext cx="47625" cy="285750"/>
    <xdr:sp macro="" textlink="">
      <xdr:nvSpPr>
        <xdr:cNvPr id="5803" name="Shape 3">
          <a:extLst>
            <a:ext uri="{FF2B5EF4-FFF2-40B4-BE49-F238E27FC236}">
              <a16:creationId xmlns:a16="http://schemas.microsoft.com/office/drawing/2014/main" id="{8A631E76-FAD6-4E63-B8ED-61CD2A9A73DC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105</xdr:row>
      <xdr:rowOff>0</xdr:rowOff>
    </xdr:from>
    <xdr:ext cx="47625" cy="285750"/>
    <xdr:sp macro="" textlink="">
      <xdr:nvSpPr>
        <xdr:cNvPr id="5804" name="Shape 3">
          <a:extLst>
            <a:ext uri="{FF2B5EF4-FFF2-40B4-BE49-F238E27FC236}">
              <a16:creationId xmlns:a16="http://schemas.microsoft.com/office/drawing/2014/main" id="{8F3DA8F3-3437-4270-84A0-001CBFE7804A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105</xdr:row>
      <xdr:rowOff>0</xdr:rowOff>
    </xdr:from>
    <xdr:ext cx="47625" cy="285750"/>
    <xdr:sp macro="" textlink="">
      <xdr:nvSpPr>
        <xdr:cNvPr id="5805" name="Shape 3">
          <a:extLst>
            <a:ext uri="{FF2B5EF4-FFF2-40B4-BE49-F238E27FC236}">
              <a16:creationId xmlns:a16="http://schemas.microsoft.com/office/drawing/2014/main" id="{0DF58EAD-C9C0-441B-B848-240D36318354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105</xdr:row>
      <xdr:rowOff>0</xdr:rowOff>
    </xdr:from>
    <xdr:ext cx="47625" cy="285750"/>
    <xdr:sp macro="" textlink="">
      <xdr:nvSpPr>
        <xdr:cNvPr id="5806" name="Shape 3">
          <a:extLst>
            <a:ext uri="{FF2B5EF4-FFF2-40B4-BE49-F238E27FC236}">
              <a16:creationId xmlns:a16="http://schemas.microsoft.com/office/drawing/2014/main" id="{4AE79FB5-8150-4131-A15F-5583E9C2FDE4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105</xdr:row>
      <xdr:rowOff>0</xdr:rowOff>
    </xdr:from>
    <xdr:ext cx="47625" cy="285750"/>
    <xdr:sp macro="" textlink="">
      <xdr:nvSpPr>
        <xdr:cNvPr id="5807" name="Shape 3">
          <a:extLst>
            <a:ext uri="{FF2B5EF4-FFF2-40B4-BE49-F238E27FC236}">
              <a16:creationId xmlns:a16="http://schemas.microsoft.com/office/drawing/2014/main" id="{C3BED7E5-7E76-43AE-B3A7-4B6564EAE8C7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105</xdr:row>
      <xdr:rowOff>0</xdr:rowOff>
    </xdr:from>
    <xdr:ext cx="47625" cy="285750"/>
    <xdr:sp macro="" textlink="">
      <xdr:nvSpPr>
        <xdr:cNvPr id="5808" name="Shape 3">
          <a:extLst>
            <a:ext uri="{FF2B5EF4-FFF2-40B4-BE49-F238E27FC236}">
              <a16:creationId xmlns:a16="http://schemas.microsoft.com/office/drawing/2014/main" id="{5AAAD737-1320-4711-9A6E-934EBCE2203A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105</xdr:row>
      <xdr:rowOff>0</xdr:rowOff>
    </xdr:from>
    <xdr:ext cx="47625" cy="285750"/>
    <xdr:sp macro="" textlink="">
      <xdr:nvSpPr>
        <xdr:cNvPr id="5809" name="Shape 3">
          <a:extLst>
            <a:ext uri="{FF2B5EF4-FFF2-40B4-BE49-F238E27FC236}">
              <a16:creationId xmlns:a16="http://schemas.microsoft.com/office/drawing/2014/main" id="{8172BBB7-5B5D-4898-87EF-04A434CF0CDE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105</xdr:row>
      <xdr:rowOff>0</xdr:rowOff>
    </xdr:from>
    <xdr:ext cx="47625" cy="285750"/>
    <xdr:sp macro="" textlink="">
      <xdr:nvSpPr>
        <xdr:cNvPr id="5810" name="Shape 3">
          <a:extLst>
            <a:ext uri="{FF2B5EF4-FFF2-40B4-BE49-F238E27FC236}">
              <a16:creationId xmlns:a16="http://schemas.microsoft.com/office/drawing/2014/main" id="{92A030B2-5C79-4CF6-BA9D-103794AF500F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105</xdr:row>
      <xdr:rowOff>0</xdr:rowOff>
    </xdr:from>
    <xdr:ext cx="47625" cy="285750"/>
    <xdr:sp macro="" textlink="">
      <xdr:nvSpPr>
        <xdr:cNvPr id="5811" name="Shape 3">
          <a:extLst>
            <a:ext uri="{FF2B5EF4-FFF2-40B4-BE49-F238E27FC236}">
              <a16:creationId xmlns:a16="http://schemas.microsoft.com/office/drawing/2014/main" id="{7E6D8D18-31B2-438F-9A7A-F6669CF6C74D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105</xdr:row>
      <xdr:rowOff>0</xdr:rowOff>
    </xdr:from>
    <xdr:ext cx="47625" cy="285750"/>
    <xdr:sp macro="" textlink="">
      <xdr:nvSpPr>
        <xdr:cNvPr id="5812" name="Shape 3">
          <a:extLst>
            <a:ext uri="{FF2B5EF4-FFF2-40B4-BE49-F238E27FC236}">
              <a16:creationId xmlns:a16="http://schemas.microsoft.com/office/drawing/2014/main" id="{86AB22B1-A9AD-4B82-B9EC-FDF87321402D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105</xdr:row>
      <xdr:rowOff>0</xdr:rowOff>
    </xdr:from>
    <xdr:ext cx="47625" cy="285750"/>
    <xdr:sp macro="" textlink="">
      <xdr:nvSpPr>
        <xdr:cNvPr id="5813" name="Shape 3">
          <a:extLst>
            <a:ext uri="{FF2B5EF4-FFF2-40B4-BE49-F238E27FC236}">
              <a16:creationId xmlns:a16="http://schemas.microsoft.com/office/drawing/2014/main" id="{FBF89266-C765-4DE4-81F9-F0BAD660BC5F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105</xdr:row>
      <xdr:rowOff>0</xdr:rowOff>
    </xdr:from>
    <xdr:ext cx="47625" cy="285750"/>
    <xdr:sp macro="" textlink="">
      <xdr:nvSpPr>
        <xdr:cNvPr id="5814" name="Shape 3">
          <a:extLst>
            <a:ext uri="{FF2B5EF4-FFF2-40B4-BE49-F238E27FC236}">
              <a16:creationId xmlns:a16="http://schemas.microsoft.com/office/drawing/2014/main" id="{C2FC2DD8-CA79-4FED-9B16-BA96017BD729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105</xdr:row>
      <xdr:rowOff>0</xdr:rowOff>
    </xdr:from>
    <xdr:ext cx="47625" cy="285750"/>
    <xdr:sp macro="" textlink="">
      <xdr:nvSpPr>
        <xdr:cNvPr id="5815" name="Shape 3">
          <a:extLst>
            <a:ext uri="{FF2B5EF4-FFF2-40B4-BE49-F238E27FC236}">
              <a16:creationId xmlns:a16="http://schemas.microsoft.com/office/drawing/2014/main" id="{7396DC6A-3BC8-4151-AC95-9370673DD3F3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105</xdr:row>
      <xdr:rowOff>0</xdr:rowOff>
    </xdr:from>
    <xdr:ext cx="47625" cy="285750"/>
    <xdr:sp macro="" textlink="">
      <xdr:nvSpPr>
        <xdr:cNvPr id="5816" name="Shape 3">
          <a:extLst>
            <a:ext uri="{FF2B5EF4-FFF2-40B4-BE49-F238E27FC236}">
              <a16:creationId xmlns:a16="http://schemas.microsoft.com/office/drawing/2014/main" id="{C813410F-4D90-41AC-B87A-574DC32E63D2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105</xdr:row>
      <xdr:rowOff>0</xdr:rowOff>
    </xdr:from>
    <xdr:ext cx="47625" cy="285750"/>
    <xdr:sp macro="" textlink="">
      <xdr:nvSpPr>
        <xdr:cNvPr id="5817" name="Shape 3">
          <a:extLst>
            <a:ext uri="{FF2B5EF4-FFF2-40B4-BE49-F238E27FC236}">
              <a16:creationId xmlns:a16="http://schemas.microsoft.com/office/drawing/2014/main" id="{47977EEF-B4C7-4F42-A691-BB669CC9FD46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105</xdr:row>
      <xdr:rowOff>0</xdr:rowOff>
    </xdr:from>
    <xdr:ext cx="47625" cy="285750"/>
    <xdr:sp macro="" textlink="">
      <xdr:nvSpPr>
        <xdr:cNvPr id="5818" name="Shape 3">
          <a:extLst>
            <a:ext uri="{FF2B5EF4-FFF2-40B4-BE49-F238E27FC236}">
              <a16:creationId xmlns:a16="http://schemas.microsoft.com/office/drawing/2014/main" id="{C745ECEB-53D3-4122-9E08-A55FC7DAE719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105</xdr:row>
      <xdr:rowOff>0</xdr:rowOff>
    </xdr:from>
    <xdr:ext cx="47625" cy="285750"/>
    <xdr:sp macro="" textlink="">
      <xdr:nvSpPr>
        <xdr:cNvPr id="5819" name="Shape 3">
          <a:extLst>
            <a:ext uri="{FF2B5EF4-FFF2-40B4-BE49-F238E27FC236}">
              <a16:creationId xmlns:a16="http://schemas.microsoft.com/office/drawing/2014/main" id="{9D59E964-87D3-43A3-AF7E-4B40791EE9F9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105</xdr:row>
      <xdr:rowOff>0</xdr:rowOff>
    </xdr:from>
    <xdr:ext cx="47625" cy="285750"/>
    <xdr:sp macro="" textlink="">
      <xdr:nvSpPr>
        <xdr:cNvPr id="5820" name="Shape 3">
          <a:extLst>
            <a:ext uri="{FF2B5EF4-FFF2-40B4-BE49-F238E27FC236}">
              <a16:creationId xmlns:a16="http://schemas.microsoft.com/office/drawing/2014/main" id="{B8103CC8-457E-4612-8DDB-42610743AF20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105</xdr:row>
      <xdr:rowOff>0</xdr:rowOff>
    </xdr:from>
    <xdr:ext cx="47625" cy="285750"/>
    <xdr:sp macro="" textlink="">
      <xdr:nvSpPr>
        <xdr:cNvPr id="5821" name="Shape 3">
          <a:extLst>
            <a:ext uri="{FF2B5EF4-FFF2-40B4-BE49-F238E27FC236}">
              <a16:creationId xmlns:a16="http://schemas.microsoft.com/office/drawing/2014/main" id="{70891181-25CB-41BC-8FEE-36F8D8C0424E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105</xdr:row>
      <xdr:rowOff>0</xdr:rowOff>
    </xdr:from>
    <xdr:ext cx="47625" cy="285750"/>
    <xdr:sp macro="" textlink="">
      <xdr:nvSpPr>
        <xdr:cNvPr id="5822" name="Shape 3">
          <a:extLst>
            <a:ext uri="{FF2B5EF4-FFF2-40B4-BE49-F238E27FC236}">
              <a16:creationId xmlns:a16="http://schemas.microsoft.com/office/drawing/2014/main" id="{9B1C8EA6-C3EE-48A5-8BBE-A8D573E58206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105</xdr:row>
      <xdr:rowOff>0</xdr:rowOff>
    </xdr:from>
    <xdr:ext cx="47625" cy="285750"/>
    <xdr:sp macro="" textlink="">
      <xdr:nvSpPr>
        <xdr:cNvPr id="5823" name="Shape 3">
          <a:extLst>
            <a:ext uri="{FF2B5EF4-FFF2-40B4-BE49-F238E27FC236}">
              <a16:creationId xmlns:a16="http://schemas.microsoft.com/office/drawing/2014/main" id="{90ADCAF0-DF5A-485A-9AA6-B1818E284BDA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105</xdr:row>
      <xdr:rowOff>0</xdr:rowOff>
    </xdr:from>
    <xdr:ext cx="47625" cy="285750"/>
    <xdr:sp macro="" textlink="">
      <xdr:nvSpPr>
        <xdr:cNvPr id="5824" name="Shape 3">
          <a:extLst>
            <a:ext uri="{FF2B5EF4-FFF2-40B4-BE49-F238E27FC236}">
              <a16:creationId xmlns:a16="http://schemas.microsoft.com/office/drawing/2014/main" id="{336D7324-141C-4577-8F8D-24F0E576402E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105</xdr:row>
      <xdr:rowOff>0</xdr:rowOff>
    </xdr:from>
    <xdr:ext cx="47625" cy="285750"/>
    <xdr:sp macro="" textlink="">
      <xdr:nvSpPr>
        <xdr:cNvPr id="5825" name="Shape 3">
          <a:extLst>
            <a:ext uri="{FF2B5EF4-FFF2-40B4-BE49-F238E27FC236}">
              <a16:creationId xmlns:a16="http://schemas.microsoft.com/office/drawing/2014/main" id="{C7BCB832-E40D-400C-A3FA-7757772299AE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105</xdr:row>
      <xdr:rowOff>0</xdr:rowOff>
    </xdr:from>
    <xdr:ext cx="47625" cy="285750"/>
    <xdr:sp macro="" textlink="">
      <xdr:nvSpPr>
        <xdr:cNvPr id="5826" name="Shape 3">
          <a:extLst>
            <a:ext uri="{FF2B5EF4-FFF2-40B4-BE49-F238E27FC236}">
              <a16:creationId xmlns:a16="http://schemas.microsoft.com/office/drawing/2014/main" id="{74E56CEC-FA59-4FDB-AFA5-266E0B13C80B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105</xdr:row>
      <xdr:rowOff>0</xdr:rowOff>
    </xdr:from>
    <xdr:ext cx="47625" cy="285750"/>
    <xdr:sp macro="" textlink="">
      <xdr:nvSpPr>
        <xdr:cNvPr id="5827" name="Shape 3">
          <a:extLst>
            <a:ext uri="{FF2B5EF4-FFF2-40B4-BE49-F238E27FC236}">
              <a16:creationId xmlns:a16="http://schemas.microsoft.com/office/drawing/2014/main" id="{4D07BCA8-BB97-42AB-9406-2EA61171788B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105</xdr:row>
      <xdr:rowOff>0</xdr:rowOff>
    </xdr:from>
    <xdr:ext cx="47625" cy="285750"/>
    <xdr:sp macro="" textlink="">
      <xdr:nvSpPr>
        <xdr:cNvPr id="5828" name="Shape 3">
          <a:extLst>
            <a:ext uri="{FF2B5EF4-FFF2-40B4-BE49-F238E27FC236}">
              <a16:creationId xmlns:a16="http://schemas.microsoft.com/office/drawing/2014/main" id="{F1360429-5848-4C3E-8CFE-293F9264072E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105</xdr:row>
      <xdr:rowOff>0</xdr:rowOff>
    </xdr:from>
    <xdr:ext cx="47625" cy="285750"/>
    <xdr:sp macro="" textlink="">
      <xdr:nvSpPr>
        <xdr:cNvPr id="5829" name="Shape 3">
          <a:extLst>
            <a:ext uri="{FF2B5EF4-FFF2-40B4-BE49-F238E27FC236}">
              <a16:creationId xmlns:a16="http://schemas.microsoft.com/office/drawing/2014/main" id="{1F7E3E9F-4BC0-4DE5-AEFD-9C661FE7729A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105</xdr:row>
      <xdr:rowOff>0</xdr:rowOff>
    </xdr:from>
    <xdr:ext cx="47625" cy="285750"/>
    <xdr:sp macro="" textlink="">
      <xdr:nvSpPr>
        <xdr:cNvPr id="5830" name="Shape 3">
          <a:extLst>
            <a:ext uri="{FF2B5EF4-FFF2-40B4-BE49-F238E27FC236}">
              <a16:creationId xmlns:a16="http://schemas.microsoft.com/office/drawing/2014/main" id="{F64546D7-E3BD-48AE-AEB1-E92528BB0821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105</xdr:row>
      <xdr:rowOff>0</xdr:rowOff>
    </xdr:from>
    <xdr:ext cx="47625" cy="285750"/>
    <xdr:sp macro="" textlink="">
      <xdr:nvSpPr>
        <xdr:cNvPr id="5831" name="Shape 3">
          <a:extLst>
            <a:ext uri="{FF2B5EF4-FFF2-40B4-BE49-F238E27FC236}">
              <a16:creationId xmlns:a16="http://schemas.microsoft.com/office/drawing/2014/main" id="{9B8E9759-00E7-4E8B-8CE2-695C3CD96048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105</xdr:row>
      <xdr:rowOff>0</xdr:rowOff>
    </xdr:from>
    <xdr:ext cx="47625" cy="285750"/>
    <xdr:sp macro="" textlink="">
      <xdr:nvSpPr>
        <xdr:cNvPr id="5832" name="Shape 3">
          <a:extLst>
            <a:ext uri="{FF2B5EF4-FFF2-40B4-BE49-F238E27FC236}">
              <a16:creationId xmlns:a16="http://schemas.microsoft.com/office/drawing/2014/main" id="{82E183FF-F006-4086-824D-C86790437EB6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105</xdr:row>
      <xdr:rowOff>0</xdr:rowOff>
    </xdr:from>
    <xdr:ext cx="47625" cy="285750"/>
    <xdr:sp macro="" textlink="">
      <xdr:nvSpPr>
        <xdr:cNvPr id="5833" name="Shape 3">
          <a:extLst>
            <a:ext uri="{FF2B5EF4-FFF2-40B4-BE49-F238E27FC236}">
              <a16:creationId xmlns:a16="http://schemas.microsoft.com/office/drawing/2014/main" id="{F74DE23E-DDE0-4962-AA5A-9022C26A6E00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105</xdr:row>
      <xdr:rowOff>0</xdr:rowOff>
    </xdr:from>
    <xdr:ext cx="47625" cy="285750"/>
    <xdr:sp macro="" textlink="">
      <xdr:nvSpPr>
        <xdr:cNvPr id="5834" name="Shape 3">
          <a:extLst>
            <a:ext uri="{FF2B5EF4-FFF2-40B4-BE49-F238E27FC236}">
              <a16:creationId xmlns:a16="http://schemas.microsoft.com/office/drawing/2014/main" id="{0E94A2DA-0A52-4C5C-A2FF-89D81A771128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105</xdr:row>
      <xdr:rowOff>0</xdr:rowOff>
    </xdr:from>
    <xdr:ext cx="47625" cy="285750"/>
    <xdr:sp macro="" textlink="">
      <xdr:nvSpPr>
        <xdr:cNvPr id="5835" name="Shape 3">
          <a:extLst>
            <a:ext uri="{FF2B5EF4-FFF2-40B4-BE49-F238E27FC236}">
              <a16:creationId xmlns:a16="http://schemas.microsoft.com/office/drawing/2014/main" id="{0B7FD190-14D0-439E-A143-B97C6A1BEB0C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105</xdr:row>
      <xdr:rowOff>0</xdr:rowOff>
    </xdr:from>
    <xdr:ext cx="47625" cy="285750"/>
    <xdr:sp macro="" textlink="">
      <xdr:nvSpPr>
        <xdr:cNvPr id="5836" name="Shape 3">
          <a:extLst>
            <a:ext uri="{FF2B5EF4-FFF2-40B4-BE49-F238E27FC236}">
              <a16:creationId xmlns:a16="http://schemas.microsoft.com/office/drawing/2014/main" id="{BC42E45F-296C-4521-A0D4-2E8814F2F99E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105</xdr:row>
      <xdr:rowOff>0</xdr:rowOff>
    </xdr:from>
    <xdr:ext cx="47625" cy="285750"/>
    <xdr:sp macro="" textlink="">
      <xdr:nvSpPr>
        <xdr:cNvPr id="5837" name="Shape 3">
          <a:extLst>
            <a:ext uri="{FF2B5EF4-FFF2-40B4-BE49-F238E27FC236}">
              <a16:creationId xmlns:a16="http://schemas.microsoft.com/office/drawing/2014/main" id="{D24A6CFB-0E2A-4218-B12E-B47056FAACD2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-9525</xdr:colOff>
      <xdr:row>105</xdr:row>
      <xdr:rowOff>0</xdr:rowOff>
    </xdr:from>
    <xdr:ext cx="47625" cy="285750"/>
    <xdr:sp macro="" textlink="">
      <xdr:nvSpPr>
        <xdr:cNvPr id="5838" name="Shape 3">
          <a:extLst>
            <a:ext uri="{FF2B5EF4-FFF2-40B4-BE49-F238E27FC236}">
              <a16:creationId xmlns:a16="http://schemas.microsoft.com/office/drawing/2014/main" id="{708F23EC-D32B-4DFA-A9C5-4597B51D0C05}"/>
            </a:ext>
          </a:extLst>
        </xdr:cNvPr>
        <xdr:cNvSpPr txBox="1"/>
      </xdr:nvSpPr>
      <xdr:spPr>
        <a:xfrm>
          <a:off x="720661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-9525</xdr:colOff>
      <xdr:row>105</xdr:row>
      <xdr:rowOff>0</xdr:rowOff>
    </xdr:from>
    <xdr:ext cx="47625" cy="285750"/>
    <xdr:sp macro="" textlink="">
      <xdr:nvSpPr>
        <xdr:cNvPr id="5839" name="Shape 3">
          <a:extLst>
            <a:ext uri="{FF2B5EF4-FFF2-40B4-BE49-F238E27FC236}">
              <a16:creationId xmlns:a16="http://schemas.microsoft.com/office/drawing/2014/main" id="{628AC4BA-53D7-461F-8C3D-056641288296}"/>
            </a:ext>
          </a:extLst>
        </xdr:cNvPr>
        <xdr:cNvSpPr txBox="1"/>
      </xdr:nvSpPr>
      <xdr:spPr>
        <a:xfrm>
          <a:off x="720661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840" name="Shape 3">
          <a:extLst>
            <a:ext uri="{FF2B5EF4-FFF2-40B4-BE49-F238E27FC236}">
              <a16:creationId xmlns:a16="http://schemas.microsoft.com/office/drawing/2014/main" id="{79F1B800-63E2-4A49-8705-DF14BFCAC2E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841" name="Shape 3">
          <a:extLst>
            <a:ext uri="{FF2B5EF4-FFF2-40B4-BE49-F238E27FC236}">
              <a16:creationId xmlns:a16="http://schemas.microsoft.com/office/drawing/2014/main" id="{749F786C-68E7-4527-A30E-160C6395C37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842" name="Shape 3">
          <a:extLst>
            <a:ext uri="{FF2B5EF4-FFF2-40B4-BE49-F238E27FC236}">
              <a16:creationId xmlns:a16="http://schemas.microsoft.com/office/drawing/2014/main" id="{E12D3852-6D0E-4E06-AB26-0699179A3BB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843" name="Shape 3">
          <a:extLst>
            <a:ext uri="{FF2B5EF4-FFF2-40B4-BE49-F238E27FC236}">
              <a16:creationId xmlns:a16="http://schemas.microsoft.com/office/drawing/2014/main" id="{89FFF5CD-BE3A-4CC5-824B-82D36CC6538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844" name="Shape 3">
          <a:extLst>
            <a:ext uri="{FF2B5EF4-FFF2-40B4-BE49-F238E27FC236}">
              <a16:creationId xmlns:a16="http://schemas.microsoft.com/office/drawing/2014/main" id="{C635FBE7-D177-428C-80E7-889C9D9097B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845" name="Shape 3">
          <a:extLst>
            <a:ext uri="{FF2B5EF4-FFF2-40B4-BE49-F238E27FC236}">
              <a16:creationId xmlns:a16="http://schemas.microsoft.com/office/drawing/2014/main" id="{6F533605-E862-4E54-ABA3-DE5420C78C2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846" name="Shape 3">
          <a:extLst>
            <a:ext uri="{FF2B5EF4-FFF2-40B4-BE49-F238E27FC236}">
              <a16:creationId xmlns:a16="http://schemas.microsoft.com/office/drawing/2014/main" id="{ED01666E-545F-47B1-9A1C-BFD7293A0B3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847" name="Shape 3">
          <a:extLst>
            <a:ext uri="{FF2B5EF4-FFF2-40B4-BE49-F238E27FC236}">
              <a16:creationId xmlns:a16="http://schemas.microsoft.com/office/drawing/2014/main" id="{5FAA884B-8692-4917-AA32-ED78CD399AC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848" name="Shape 3">
          <a:extLst>
            <a:ext uri="{FF2B5EF4-FFF2-40B4-BE49-F238E27FC236}">
              <a16:creationId xmlns:a16="http://schemas.microsoft.com/office/drawing/2014/main" id="{6063E576-B89D-4FE5-8811-B3AED657FE4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849" name="Shape 3">
          <a:extLst>
            <a:ext uri="{FF2B5EF4-FFF2-40B4-BE49-F238E27FC236}">
              <a16:creationId xmlns:a16="http://schemas.microsoft.com/office/drawing/2014/main" id="{FC3F58D6-301F-4750-94F3-A20575F70CA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850" name="Shape 3">
          <a:extLst>
            <a:ext uri="{FF2B5EF4-FFF2-40B4-BE49-F238E27FC236}">
              <a16:creationId xmlns:a16="http://schemas.microsoft.com/office/drawing/2014/main" id="{3471A378-AEA4-4BF1-844F-E9B7214B5BB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851" name="Shape 3">
          <a:extLst>
            <a:ext uri="{FF2B5EF4-FFF2-40B4-BE49-F238E27FC236}">
              <a16:creationId xmlns:a16="http://schemas.microsoft.com/office/drawing/2014/main" id="{C8098A94-B87A-469D-937F-D608F39B097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852" name="Shape 3">
          <a:extLst>
            <a:ext uri="{FF2B5EF4-FFF2-40B4-BE49-F238E27FC236}">
              <a16:creationId xmlns:a16="http://schemas.microsoft.com/office/drawing/2014/main" id="{EC2EA2B5-4509-4339-842B-651355304C4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853" name="Shape 3">
          <a:extLst>
            <a:ext uri="{FF2B5EF4-FFF2-40B4-BE49-F238E27FC236}">
              <a16:creationId xmlns:a16="http://schemas.microsoft.com/office/drawing/2014/main" id="{8DE0CF4E-4BCC-4975-92DD-61350EDB840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854" name="Shape 3">
          <a:extLst>
            <a:ext uri="{FF2B5EF4-FFF2-40B4-BE49-F238E27FC236}">
              <a16:creationId xmlns:a16="http://schemas.microsoft.com/office/drawing/2014/main" id="{FA29FB5A-7BCB-487C-87CF-37FF89F3FC6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855" name="Shape 3">
          <a:extLst>
            <a:ext uri="{FF2B5EF4-FFF2-40B4-BE49-F238E27FC236}">
              <a16:creationId xmlns:a16="http://schemas.microsoft.com/office/drawing/2014/main" id="{AC36A273-3011-4C31-8963-0FC6E3CAA45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856" name="Shape 3">
          <a:extLst>
            <a:ext uri="{FF2B5EF4-FFF2-40B4-BE49-F238E27FC236}">
              <a16:creationId xmlns:a16="http://schemas.microsoft.com/office/drawing/2014/main" id="{6C40890B-E1FB-4B0C-A220-8753E56F1D4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857" name="Shape 3">
          <a:extLst>
            <a:ext uri="{FF2B5EF4-FFF2-40B4-BE49-F238E27FC236}">
              <a16:creationId xmlns:a16="http://schemas.microsoft.com/office/drawing/2014/main" id="{2C95ECCE-5423-4CFD-8E49-62336A5D022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858" name="Shape 3">
          <a:extLst>
            <a:ext uri="{FF2B5EF4-FFF2-40B4-BE49-F238E27FC236}">
              <a16:creationId xmlns:a16="http://schemas.microsoft.com/office/drawing/2014/main" id="{7A36BD03-4848-4FE3-8712-049D2B6DA61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859" name="Shape 3">
          <a:extLst>
            <a:ext uri="{FF2B5EF4-FFF2-40B4-BE49-F238E27FC236}">
              <a16:creationId xmlns:a16="http://schemas.microsoft.com/office/drawing/2014/main" id="{E40DC7F8-5D8D-4914-AE60-73397AD6763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860" name="Shape 3">
          <a:extLst>
            <a:ext uri="{FF2B5EF4-FFF2-40B4-BE49-F238E27FC236}">
              <a16:creationId xmlns:a16="http://schemas.microsoft.com/office/drawing/2014/main" id="{742CFD93-7BE5-4C43-A678-327D9079F06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861" name="Shape 3">
          <a:extLst>
            <a:ext uri="{FF2B5EF4-FFF2-40B4-BE49-F238E27FC236}">
              <a16:creationId xmlns:a16="http://schemas.microsoft.com/office/drawing/2014/main" id="{0280FCE6-BDB8-42A5-9E93-76468640B4F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862" name="Shape 3">
          <a:extLst>
            <a:ext uri="{FF2B5EF4-FFF2-40B4-BE49-F238E27FC236}">
              <a16:creationId xmlns:a16="http://schemas.microsoft.com/office/drawing/2014/main" id="{E092BF03-B59E-4047-936C-84C2301B7D2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863" name="Shape 3">
          <a:extLst>
            <a:ext uri="{FF2B5EF4-FFF2-40B4-BE49-F238E27FC236}">
              <a16:creationId xmlns:a16="http://schemas.microsoft.com/office/drawing/2014/main" id="{CC22085B-26FA-42D3-8055-CA23CD1BD15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864" name="Shape 3">
          <a:extLst>
            <a:ext uri="{FF2B5EF4-FFF2-40B4-BE49-F238E27FC236}">
              <a16:creationId xmlns:a16="http://schemas.microsoft.com/office/drawing/2014/main" id="{AEBBCF44-7C08-416D-9BB5-29C1C2A9AF6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865" name="Shape 3">
          <a:extLst>
            <a:ext uri="{FF2B5EF4-FFF2-40B4-BE49-F238E27FC236}">
              <a16:creationId xmlns:a16="http://schemas.microsoft.com/office/drawing/2014/main" id="{BAF361A2-70A6-49B5-92B3-3471DE114CA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866" name="Shape 3">
          <a:extLst>
            <a:ext uri="{FF2B5EF4-FFF2-40B4-BE49-F238E27FC236}">
              <a16:creationId xmlns:a16="http://schemas.microsoft.com/office/drawing/2014/main" id="{74D2E213-9748-4BB3-BFC4-7917EFF260A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867" name="Shape 3">
          <a:extLst>
            <a:ext uri="{FF2B5EF4-FFF2-40B4-BE49-F238E27FC236}">
              <a16:creationId xmlns:a16="http://schemas.microsoft.com/office/drawing/2014/main" id="{5EEDB02B-1A5D-4D0C-B7D4-80C2126DDD9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868" name="Shape 3">
          <a:extLst>
            <a:ext uri="{FF2B5EF4-FFF2-40B4-BE49-F238E27FC236}">
              <a16:creationId xmlns:a16="http://schemas.microsoft.com/office/drawing/2014/main" id="{8F6A1D3A-5380-499C-9329-B2AD9DBE6DB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869" name="Shape 3">
          <a:extLst>
            <a:ext uri="{FF2B5EF4-FFF2-40B4-BE49-F238E27FC236}">
              <a16:creationId xmlns:a16="http://schemas.microsoft.com/office/drawing/2014/main" id="{2D5875E7-571E-4A2C-B9BB-79FA6BBAFD2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870" name="Shape 3">
          <a:extLst>
            <a:ext uri="{FF2B5EF4-FFF2-40B4-BE49-F238E27FC236}">
              <a16:creationId xmlns:a16="http://schemas.microsoft.com/office/drawing/2014/main" id="{242445ED-3395-47B6-BEF3-87B8F922EFE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871" name="Shape 3">
          <a:extLst>
            <a:ext uri="{FF2B5EF4-FFF2-40B4-BE49-F238E27FC236}">
              <a16:creationId xmlns:a16="http://schemas.microsoft.com/office/drawing/2014/main" id="{AF28C93C-C862-4045-AF0B-E33AAFAE959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872" name="Shape 3">
          <a:extLst>
            <a:ext uri="{FF2B5EF4-FFF2-40B4-BE49-F238E27FC236}">
              <a16:creationId xmlns:a16="http://schemas.microsoft.com/office/drawing/2014/main" id="{1B7A7D93-7EC6-4676-9D28-4B815FB86B0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873" name="Shape 3">
          <a:extLst>
            <a:ext uri="{FF2B5EF4-FFF2-40B4-BE49-F238E27FC236}">
              <a16:creationId xmlns:a16="http://schemas.microsoft.com/office/drawing/2014/main" id="{53A84EE9-B7EB-447B-866A-7AB1F6D2169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874" name="Shape 3">
          <a:extLst>
            <a:ext uri="{FF2B5EF4-FFF2-40B4-BE49-F238E27FC236}">
              <a16:creationId xmlns:a16="http://schemas.microsoft.com/office/drawing/2014/main" id="{E67ACD80-651D-4E63-AEDB-4B57E10735C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875" name="Shape 3">
          <a:extLst>
            <a:ext uri="{FF2B5EF4-FFF2-40B4-BE49-F238E27FC236}">
              <a16:creationId xmlns:a16="http://schemas.microsoft.com/office/drawing/2014/main" id="{3C1190BD-79F0-47D9-8700-66AD8273EEC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876" name="Shape 3">
          <a:extLst>
            <a:ext uri="{FF2B5EF4-FFF2-40B4-BE49-F238E27FC236}">
              <a16:creationId xmlns:a16="http://schemas.microsoft.com/office/drawing/2014/main" id="{CA761DF9-9F87-4FE0-A2F0-44822DC05F7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877" name="Shape 3">
          <a:extLst>
            <a:ext uri="{FF2B5EF4-FFF2-40B4-BE49-F238E27FC236}">
              <a16:creationId xmlns:a16="http://schemas.microsoft.com/office/drawing/2014/main" id="{6A42839E-42A5-43DF-B261-86E86252D5B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878" name="Shape 3">
          <a:extLst>
            <a:ext uri="{FF2B5EF4-FFF2-40B4-BE49-F238E27FC236}">
              <a16:creationId xmlns:a16="http://schemas.microsoft.com/office/drawing/2014/main" id="{929A2064-4ACE-4A11-B651-99205C1DD4A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879" name="Shape 3">
          <a:extLst>
            <a:ext uri="{FF2B5EF4-FFF2-40B4-BE49-F238E27FC236}">
              <a16:creationId xmlns:a16="http://schemas.microsoft.com/office/drawing/2014/main" id="{2DA5FA9E-E8B4-47B7-9C9B-0BCF22BD131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880" name="Shape 3">
          <a:extLst>
            <a:ext uri="{FF2B5EF4-FFF2-40B4-BE49-F238E27FC236}">
              <a16:creationId xmlns:a16="http://schemas.microsoft.com/office/drawing/2014/main" id="{950DFA8F-7962-4413-A72A-74CF74D2822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881" name="Shape 3">
          <a:extLst>
            <a:ext uri="{FF2B5EF4-FFF2-40B4-BE49-F238E27FC236}">
              <a16:creationId xmlns:a16="http://schemas.microsoft.com/office/drawing/2014/main" id="{410BCA56-F308-4154-BAAE-E0CCC8646B2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882" name="Shape 3">
          <a:extLst>
            <a:ext uri="{FF2B5EF4-FFF2-40B4-BE49-F238E27FC236}">
              <a16:creationId xmlns:a16="http://schemas.microsoft.com/office/drawing/2014/main" id="{DA54F072-4D93-474D-AE14-873B197116D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883" name="Shape 3">
          <a:extLst>
            <a:ext uri="{FF2B5EF4-FFF2-40B4-BE49-F238E27FC236}">
              <a16:creationId xmlns:a16="http://schemas.microsoft.com/office/drawing/2014/main" id="{065C742F-2FE6-4728-AC67-C1DB01DC736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884" name="Shape 3">
          <a:extLst>
            <a:ext uri="{FF2B5EF4-FFF2-40B4-BE49-F238E27FC236}">
              <a16:creationId xmlns:a16="http://schemas.microsoft.com/office/drawing/2014/main" id="{DE0CE38F-CBAE-4200-A980-28D06ECC9FE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885" name="Shape 3">
          <a:extLst>
            <a:ext uri="{FF2B5EF4-FFF2-40B4-BE49-F238E27FC236}">
              <a16:creationId xmlns:a16="http://schemas.microsoft.com/office/drawing/2014/main" id="{1EE4A545-10D1-47D0-ADD9-6B4FC24D25E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886" name="Shape 3">
          <a:extLst>
            <a:ext uri="{FF2B5EF4-FFF2-40B4-BE49-F238E27FC236}">
              <a16:creationId xmlns:a16="http://schemas.microsoft.com/office/drawing/2014/main" id="{74E07ADC-E27C-43D8-A26A-0541F9D0398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887" name="Shape 3">
          <a:extLst>
            <a:ext uri="{FF2B5EF4-FFF2-40B4-BE49-F238E27FC236}">
              <a16:creationId xmlns:a16="http://schemas.microsoft.com/office/drawing/2014/main" id="{4DE0309B-BFA1-498E-9321-A472CDE6C9A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888" name="Shape 3">
          <a:extLst>
            <a:ext uri="{FF2B5EF4-FFF2-40B4-BE49-F238E27FC236}">
              <a16:creationId xmlns:a16="http://schemas.microsoft.com/office/drawing/2014/main" id="{2AEDFFDA-D598-4F66-BADB-960BCC47A60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889" name="Shape 3">
          <a:extLst>
            <a:ext uri="{FF2B5EF4-FFF2-40B4-BE49-F238E27FC236}">
              <a16:creationId xmlns:a16="http://schemas.microsoft.com/office/drawing/2014/main" id="{3FF545A5-8DDF-427E-A028-0B82649B78A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890" name="Shape 3">
          <a:extLst>
            <a:ext uri="{FF2B5EF4-FFF2-40B4-BE49-F238E27FC236}">
              <a16:creationId xmlns:a16="http://schemas.microsoft.com/office/drawing/2014/main" id="{DBDA716E-6292-4FAF-B549-D1B9D52872F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891" name="Shape 3">
          <a:extLst>
            <a:ext uri="{FF2B5EF4-FFF2-40B4-BE49-F238E27FC236}">
              <a16:creationId xmlns:a16="http://schemas.microsoft.com/office/drawing/2014/main" id="{541F647A-4768-4FAD-BDF7-9F2EDBB58E7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892" name="Shape 3">
          <a:extLst>
            <a:ext uri="{FF2B5EF4-FFF2-40B4-BE49-F238E27FC236}">
              <a16:creationId xmlns:a16="http://schemas.microsoft.com/office/drawing/2014/main" id="{4EE4EE4F-973D-4E96-9557-1016EB8BD03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893" name="Shape 3">
          <a:extLst>
            <a:ext uri="{FF2B5EF4-FFF2-40B4-BE49-F238E27FC236}">
              <a16:creationId xmlns:a16="http://schemas.microsoft.com/office/drawing/2014/main" id="{2E6CE820-FE66-4B8F-BBB1-B0015030134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894" name="Shape 3">
          <a:extLst>
            <a:ext uri="{FF2B5EF4-FFF2-40B4-BE49-F238E27FC236}">
              <a16:creationId xmlns:a16="http://schemas.microsoft.com/office/drawing/2014/main" id="{8D8EB215-FAFD-4F51-B5E5-B610C435839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895" name="Shape 3">
          <a:extLst>
            <a:ext uri="{FF2B5EF4-FFF2-40B4-BE49-F238E27FC236}">
              <a16:creationId xmlns:a16="http://schemas.microsoft.com/office/drawing/2014/main" id="{C7F7EB61-7E05-4CA7-8374-1C513AD64A5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896" name="Shape 3">
          <a:extLst>
            <a:ext uri="{FF2B5EF4-FFF2-40B4-BE49-F238E27FC236}">
              <a16:creationId xmlns:a16="http://schemas.microsoft.com/office/drawing/2014/main" id="{41714FB6-B765-48A6-99DD-364AA840195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897" name="Shape 3">
          <a:extLst>
            <a:ext uri="{FF2B5EF4-FFF2-40B4-BE49-F238E27FC236}">
              <a16:creationId xmlns:a16="http://schemas.microsoft.com/office/drawing/2014/main" id="{EF406F42-0BDF-4D41-AF06-F33F7E06E5B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898" name="Shape 3">
          <a:extLst>
            <a:ext uri="{FF2B5EF4-FFF2-40B4-BE49-F238E27FC236}">
              <a16:creationId xmlns:a16="http://schemas.microsoft.com/office/drawing/2014/main" id="{2571B2CA-835F-43E0-AA9B-B342EB7949C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899" name="Shape 3">
          <a:extLst>
            <a:ext uri="{FF2B5EF4-FFF2-40B4-BE49-F238E27FC236}">
              <a16:creationId xmlns:a16="http://schemas.microsoft.com/office/drawing/2014/main" id="{B612C4A5-1BA7-40E0-B1A4-6CF3A71E815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900" name="Shape 3">
          <a:extLst>
            <a:ext uri="{FF2B5EF4-FFF2-40B4-BE49-F238E27FC236}">
              <a16:creationId xmlns:a16="http://schemas.microsoft.com/office/drawing/2014/main" id="{9B06530C-827C-4174-85B5-7439FA69A9E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901" name="Shape 3">
          <a:extLst>
            <a:ext uri="{FF2B5EF4-FFF2-40B4-BE49-F238E27FC236}">
              <a16:creationId xmlns:a16="http://schemas.microsoft.com/office/drawing/2014/main" id="{7062AD21-4A91-4C18-8984-025D90BE14D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902" name="Shape 3">
          <a:extLst>
            <a:ext uri="{FF2B5EF4-FFF2-40B4-BE49-F238E27FC236}">
              <a16:creationId xmlns:a16="http://schemas.microsoft.com/office/drawing/2014/main" id="{41FB32AD-3AA7-4CDF-9841-7B6E748E566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903" name="Shape 3">
          <a:extLst>
            <a:ext uri="{FF2B5EF4-FFF2-40B4-BE49-F238E27FC236}">
              <a16:creationId xmlns:a16="http://schemas.microsoft.com/office/drawing/2014/main" id="{D1A9F2EE-A632-4E25-8C29-E978BF1B5C4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904" name="Shape 3">
          <a:extLst>
            <a:ext uri="{FF2B5EF4-FFF2-40B4-BE49-F238E27FC236}">
              <a16:creationId xmlns:a16="http://schemas.microsoft.com/office/drawing/2014/main" id="{A5C6848C-0A88-4DFF-A919-1A4EA41A018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905" name="Shape 3">
          <a:extLst>
            <a:ext uri="{FF2B5EF4-FFF2-40B4-BE49-F238E27FC236}">
              <a16:creationId xmlns:a16="http://schemas.microsoft.com/office/drawing/2014/main" id="{EC07A2DD-73FA-4523-AD08-0A2B6ADB231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906" name="Shape 3">
          <a:extLst>
            <a:ext uri="{FF2B5EF4-FFF2-40B4-BE49-F238E27FC236}">
              <a16:creationId xmlns:a16="http://schemas.microsoft.com/office/drawing/2014/main" id="{7A2A605E-DDE7-4ADA-8C8A-9B61D0AC0DF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907" name="Shape 3">
          <a:extLst>
            <a:ext uri="{FF2B5EF4-FFF2-40B4-BE49-F238E27FC236}">
              <a16:creationId xmlns:a16="http://schemas.microsoft.com/office/drawing/2014/main" id="{930895DA-3285-4AA5-865B-FA180E45AB7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908" name="Shape 3">
          <a:extLst>
            <a:ext uri="{FF2B5EF4-FFF2-40B4-BE49-F238E27FC236}">
              <a16:creationId xmlns:a16="http://schemas.microsoft.com/office/drawing/2014/main" id="{6742AE9F-4A59-478C-881D-F49EB915FEB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909" name="Shape 3">
          <a:extLst>
            <a:ext uri="{FF2B5EF4-FFF2-40B4-BE49-F238E27FC236}">
              <a16:creationId xmlns:a16="http://schemas.microsoft.com/office/drawing/2014/main" id="{0ACC92B6-8F3D-4771-95A7-6FBD9AFFC7C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910" name="Shape 3">
          <a:extLst>
            <a:ext uri="{FF2B5EF4-FFF2-40B4-BE49-F238E27FC236}">
              <a16:creationId xmlns:a16="http://schemas.microsoft.com/office/drawing/2014/main" id="{912DB993-14C3-4423-9A88-9D2EE1929C0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911" name="Shape 3">
          <a:extLst>
            <a:ext uri="{FF2B5EF4-FFF2-40B4-BE49-F238E27FC236}">
              <a16:creationId xmlns:a16="http://schemas.microsoft.com/office/drawing/2014/main" id="{9CCD5470-507E-49CB-BDBA-8084D652873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912" name="Shape 3">
          <a:extLst>
            <a:ext uri="{FF2B5EF4-FFF2-40B4-BE49-F238E27FC236}">
              <a16:creationId xmlns:a16="http://schemas.microsoft.com/office/drawing/2014/main" id="{F605627A-C0BB-47CD-B5A3-B3398405F0B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913" name="Shape 3">
          <a:extLst>
            <a:ext uri="{FF2B5EF4-FFF2-40B4-BE49-F238E27FC236}">
              <a16:creationId xmlns:a16="http://schemas.microsoft.com/office/drawing/2014/main" id="{304A2519-ABF3-4F46-8E0B-B9588AF1778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914" name="Shape 3">
          <a:extLst>
            <a:ext uri="{FF2B5EF4-FFF2-40B4-BE49-F238E27FC236}">
              <a16:creationId xmlns:a16="http://schemas.microsoft.com/office/drawing/2014/main" id="{2FC50AA9-09F9-491E-82E4-E5E9DD091BE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915" name="Shape 3">
          <a:extLst>
            <a:ext uri="{FF2B5EF4-FFF2-40B4-BE49-F238E27FC236}">
              <a16:creationId xmlns:a16="http://schemas.microsoft.com/office/drawing/2014/main" id="{A9527CF9-72A0-4252-B43D-4357B6470F2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916" name="Shape 3">
          <a:extLst>
            <a:ext uri="{FF2B5EF4-FFF2-40B4-BE49-F238E27FC236}">
              <a16:creationId xmlns:a16="http://schemas.microsoft.com/office/drawing/2014/main" id="{6707B731-5259-42B8-96A7-88356FD87FA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917" name="Shape 3">
          <a:extLst>
            <a:ext uri="{FF2B5EF4-FFF2-40B4-BE49-F238E27FC236}">
              <a16:creationId xmlns:a16="http://schemas.microsoft.com/office/drawing/2014/main" id="{1ACF10FA-109C-4868-B2C0-3DE62E5C4E1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918" name="Shape 3">
          <a:extLst>
            <a:ext uri="{FF2B5EF4-FFF2-40B4-BE49-F238E27FC236}">
              <a16:creationId xmlns:a16="http://schemas.microsoft.com/office/drawing/2014/main" id="{21E026BD-E0F5-4623-99D0-2854E06B20C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919" name="Shape 3">
          <a:extLst>
            <a:ext uri="{FF2B5EF4-FFF2-40B4-BE49-F238E27FC236}">
              <a16:creationId xmlns:a16="http://schemas.microsoft.com/office/drawing/2014/main" id="{C91378C9-D1D4-46CF-8B9F-F95572C2349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920" name="Shape 3">
          <a:extLst>
            <a:ext uri="{FF2B5EF4-FFF2-40B4-BE49-F238E27FC236}">
              <a16:creationId xmlns:a16="http://schemas.microsoft.com/office/drawing/2014/main" id="{F089F2B4-ACB4-474C-B061-5C83C6D6799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921" name="Shape 3">
          <a:extLst>
            <a:ext uri="{FF2B5EF4-FFF2-40B4-BE49-F238E27FC236}">
              <a16:creationId xmlns:a16="http://schemas.microsoft.com/office/drawing/2014/main" id="{B7465EDC-1793-4929-BB5E-5A6DAC8ABCC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922" name="Shape 3">
          <a:extLst>
            <a:ext uri="{FF2B5EF4-FFF2-40B4-BE49-F238E27FC236}">
              <a16:creationId xmlns:a16="http://schemas.microsoft.com/office/drawing/2014/main" id="{522E1745-50D9-47A9-B02A-CDBA175B3E0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923" name="Shape 3">
          <a:extLst>
            <a:ext uri="{FF2B5EF4-FFF2-40B4-BE49-F238E27FC236}">
              <a16:creationId xmlns:a16="http://schemas.microsoft.com/office/drawing/2014/main" id="{4FF7BD85-481E-4A1A-A671-845274B3372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924" name="Shape 3">
          <a:extLst>
            <a:ext uri="{FF2B5EF4-FFF2-40B4-BE49-F238E27FC236}">
              <a16:creationId xmlns:a16="http://schemas.microsoft.com/office/drawing/2014/main" id="{D2C89C45-E2B4-4688-A754-D552E7654E2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925" name="Shape 3">
          <a:extLst>
            <a:ext uri="{FF2B5EF4-FFF2-40B4-BE49-F238E27FC236}">
              <a16:creationId xmlns:a16="http://schemas.microsoft.com/office/drawing/2014/main" id="{4C800A17-38E8-4A1A-9C8E-118C72149A5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22</xdr:col>
      <xdr:colOff>-9525</xdr:colOff>
      <xdr:row>105</xdr:row>
      <xdr:rowOff>0</xdr:rowOff>
    </xdr:from>
    <xdr:ext cx="47625" cy="285750"/>
    <xdr:sp macro="" textlink="">
      <xdr:nvSpPr>
        <xdr:cNvPr id="5926" name="Shape 3">
          <a:extLst>
            <a:ext uri="{FF2B5EF4-FFF2-40B4-BE49-F238E27FC236}">
              <a16:creationId xmlns:a16="http://schemas.microsoft.com/office/drawing/2014/main" id="{5A15F8F1-AE71-408F-8BF3-F0D2EF1C81F2}"/>
            </a:ext>
          </a:extLst>
        </xdr:cNvPr>
        <xdr:cNvSpPr txBox="1"/>
      </xdr:nvSpPr>
      <xdr:spPr>
        <a:xfrm>
          <a:off x="1078039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22</xdr:col>
      <xdr:colOff>-9525</xdr:colOff>
      <xdr:row>105</xdr:row>
      <xdr:rowOff>0</xdr:rowOff>
    </xdr:from>
    <xdr:ext cx="47625" cy="285750"/>
    <xdr:sp macro="" textlink="">
      <xdr:nvSpPr>
        <xdr:cNvPr id="5927" name="Shape 3">
          <a:extLst>
            <a:ext uri="{FF2B5EF4-FFF2-40B4-BE49-F238E27FC236}">
              <a16:creationId xmlns:a16="http://schemas.microsoft.com/office/drawing/2014/main" id="{FAC702AC-1DE1-4EAB-BBF0-1AB22A613E19}"/>
            </a:ext>
          </a:extLst>
        </xdr:cNvPr>
        <xdr:cNvSpPr txBox="1"/>
      </xdr:nvSpPr>
      <xdr:spPr>
        <a:xfrm>
          <a:off x="1078039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928" name="Shape 3">
          <a:extLst>
            <a:ext uri="{FF2B5EF4-FFF2-40B4-BE49-F238E27FC236}">
              <a16:creationId xmlns:a16="http://schemas.microsoft.com/office/drawing/2014/main" id="{E5C2AD77-5E92-44E9-912D-3C19FC26C69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929" name="Shape 3">
          <a:extLst>
            <a:ext uri="{FF2B5EF4-FFF2-40B4-BE49-F238E27FC236}">
              <a16:creationId xmlns:a16="http://schemas.microsoft.com/office/drawing/2014/main" id="{3E82EA68-18B1-4342-A9E0-0437FDCA2FC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930" name="Shape 3">
          <a:extLst>
            <a:ext uri="{FF2B5EF4-FFF2-40B4-BE49-F238E27FC236}">
              <a16:creationId xmlns:a16="http://schemas.microsoft.com/office/drawing/2014/main" id="{26139764-994D-46FF-A791-818D6C3E6EE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931" name="Shape 3">
          <a:extLst>
            <a:ext uri="{FF2B5EF4-FFF2-40B4-BE49-F238E27FC236}">
              <a16:creationId xmlns:a16="http://schemas.microsoft.com/office/drawing/2014/main" id="{AA6F19EB-8D10-4C63-8E04-A0A07945055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932" name="Shape 3">
          <a:extLst>
            <a:ext uri="{FF2B5EF4-FFF2-40B4-BE49-F238E27FC236}">
              <a16:creationId xmlns:a16="http://schemas.microsoft.com/office/drawing/2014/main" id="{DCE70F24-AF9F-4729-9401-F8FEA709679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933" name="Shape 3">
          <a:extLst>
            <a:ext uri="{FF2B5EF4-FFF2-40B4-BE49-F238E27FC236}">
              <a16:creationId xmlns:a16="http://schemas.microsoft.com/office/drawing/2014/main" id="{50606BB4-FF5F-45DC-B0C5-5DA4BDA9705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934" name="Shape 3">
          <a:extLst>
            <a:ext uri="{FF2B5EF4-FFF2-40B4-BE49-F238E27FC236}">
              <a16:creationId xmlns:a16="http://schemas.microsoft.com/office/drawing/2014/main" id="{D5A757D1-CF59-46E1-8FA9-C6700746299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935" name="Shape 3">
          <a:extLst>
            <a:ext uri="{FF2B5EF4-FFF2-40B4-BE49-F238E27FC236}">
              <a16:creationId xmlns:a16="http://schemas.microsoft.com/office/drawing/2014/main" id="{C60FB3CE-3B07-4787-B219-6F62FEB2666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936" name="Shape 3">
          <a:extLst>
            <a:ext uri="{FF2B5EF4-FFF2-40B4-BE49-F238E27FC236}">
              <a16:creationId xmlns:a16="http://schemas.microsoft.com/office/drawing/2014/main" id="{2873AC03-915E-4E9E-9375-14DE98E1060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937" name="Shape 3">
          <a:extLst>
            <a:ext uri="{FF2B5EF4-FFF2-40B4-BE49-F238E27FC236}">
              <a16:creationId xmlns:a16="http://schemas.microsoft.com/office/drawing/2014/main" id="{5A062B26-9D5F-4274-B7A3-18AA073DF4A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938" name="Shape 3">
          <a:extLst>
            <a:ext uri="{FF2B5EF4-FFF2-40B4-BE49-F238E27FC236}">
              <a16:creationId xmlns:a16="http://schemas.microsoft.com/office/drawing/2014/main" id="{0B51CF82-1952-4D71-B5C8-2E8E122093C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939" name="Shape 3">
          <a:extLst>
            <a:ext uri="{FF2B5EF4-FFF2-40B4-BE49-F238E27FC236}">
              <a16:creationId xmlns:a16="http://schemas.microsoft.com/office/drawing/2014/main" id="{1D6195AC-1A9F-42BA-B839-B0A19C08C90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940" name="Shape 3">
          <a:extLst>
            <a:ext uri="{FF2B5EF4-FFF2-40B4-BE49-F238E27FC236}">
              <a16:creationId xmlns:a16="http://schemas.microsoft.com/office/drawing/2014/main" id="{DBD72412-18C0-4547-91D1-706EA00338F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941" name="Shape 3">
          <a:extLst>
            <a:ext uri="{FF2B5EF4-FFF2-40B4-BE49-F238E27FC236}">
              <a16:creationId xmlns:a16="http://schemas.microsoft.com/office/drawing/2014/main" id="{DEB0CC64-E3F9-40E2-B3DA-9A55950FB1A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942" name="Shape 3">
          <a:extLst>
            <a:ext uri="{FF2B5EF4-FFF2-40B4-BE49-F238E27FC236}">
              <a16:creationId xmlns:a16="http://schemas.microsoft.com/office/drawing/2014/main" id="{43BB5AD1-4983-4431-90AA-5BB8E38B6BB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943" name="Shape 3">
          <a:extLst>
            <a:ext uri="{FF2B5EF4-FFF2-40B4-BE49-F238E27FC236}">
              <a16:creationId xmlns:a16="http://schemas.microsoft.com/office/drawing/2014/main" id="{A9A8B25E-3618-4622-B66F-36EE44A3955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944" name="Shape 3">
          <a:extLst>
            <a:ext uri="{FF2B5EF4-FFF2-40B4-BE49-F238E27FC236}">
              <a16:creationId xmlns:a16="http://schemas.microsoft.com/office/drawing/2014/main" id="{30C0180A-A0C8-4204-9E27-4B25D5C40DD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945" name="Shape 3">
          <a:extLst>
            <a:ext uri="{FF2B5EF4-FFF2-40B4-BE49-F238E27FC236}">
              <a16:creationId xmlns:a16="http://schemas.microsoft.com/office/drawing/2014/main" id="{BFD7A500-95FF-4E70-9FFD-C147415EEEA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946" name="Shape 3">
          <a:extLst>
            <a:ext uri="{FF2B5EF4-FFF2-40B4-BE49-F238E27FC236}">
              <a16:creationId xmlns:a16="http://schemas.microsoft.com/office/drawing/2014/main" id="{D3D72F88-DC9F-4BB9-A9DA-670E6116ABA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947" name="Shape 3">
          <a:extLst>
            <a:ext uri="{FF2B5EF4-FFF2-40B4-BE49-F238E27FC236}">
              <a16:creationId xmlns:a16="http://schemas.microsoft.com/office/drawing/2014/main" id="{B9D38F3D-1F02-438F-87DE-B7EC0FD2D10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948" name="Shape 3">
          <a:extLst>
            <a:ext uri="{FF2B5EF4-FFF2-40B4-BE49-F238E27FC236}">
              <a16:creationId xmlns:a16="http://schemas.microsoft.com/office/drawing/2014/main" id="{DA30E11A-789A-4261-90BC-12192335FA2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949" name="Shape 3">
          <a:extLst>
            <a:ext uri="{FF2B5EF4-FFF2-40B4-BE49-F238E27FC236}">
              <a16:creationId xmlns:a16="http://schemas.microsoft.com/office/drawing/2014/main" id="{3B83351B-18E1-4844-ADCA-6BD8D01D5EE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950" name="Shape 3">
          <a:extLst>
            <a:ext uri="{FF2B5EF4-FFF2-40B4-BE49-F238E27FC236}">
              <a16:creationId xmlns:a16="http://schemas.microsoft.com/office/drawing/2014/main" id="{36A8F6FB-A036-4BFB-B9EA-1221A5BA181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951" name="Shape 3">
          <a:extLst>
            <a:ext uri="{FF2B5EF4-FFF2-40B4-BE49-F238E27FC236}">
              <a16:creationId xmlns:a16="http://schemas.microsoft.com/office/drawing/2014/main" id="{3DF9C050-1E50-417E-B811-2A087AA4B9B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952" name="Shape 3">
          <a:extLst>
            <a:ext uri="{FF2B5EF4-FFF2-40B4-BE49-F238E27FC236}">
              <a16:creationId xmlns:a16="http://schemas.microsoft.com/office/drawing/2014/main" id="{4A05BA7B-6887-4C0B-818C-6ABE67EA515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953" name="Shape 3">
          <a:extLst>
            <a:ext uri="{FF2B5EF4-FFF2-40B4-BE49-F238E27FC236}">
              <a16:creationId xmlns:a16="http://schemas.microsoft.com/office/drawing/2014/main" id="{A101D437-849C-4E05-88E7-2B5A34FA68A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954" name="Shape 3">
          <a:extLst>
            <a:ext uri="{FF2B5EF4-FFF2-40B4-BE49-F238E27FC236}">
              <a16:creationId xmlns:a16="http://schemas.microsoft.com/office/drawing/2014/main" id="{269BEAB9-BABE-4F42-847E-3AEE94865D7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955" name="Shape 3">
          <a:extLst>
            <a:ext uri="{FF2B5EF4-FFF2-40B4-BE49-F238E27FC236}">
              <a16:creationId xmlns:a16="http://schemas.microsoft.com/office/drawing/2014/main" id="{FDDA5122-4678-4965-835F-BCF4DB2C3D1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956" name="Shape 3">
          <a:extLst>
            <a:ext uri="{FF2B5EF4-FFF2-40B4-BE49-F238E27FC236}">
              <a16:creationId xmlns:a16="http://schemas.microsoft.com/office/drawing/2014/main" id="{55134EA6-417E-433F-A7DA-18217267BB4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957" name="Shape 3">
          <a:extLst>
            <a:ext uri="{FF2B5EF4-FFF2-40B4-BE49-F238E27FC236}">
              <a16:creationId xmlns:a16="http://schemas.microsoft.com/office/drawing/2014/main" id="{1C9C69C2-196A-41EA-B498-97C23D378B9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958" name="Shape 3">
          <a:extLst>
            <a:ext uri="{FF2B5EF4-FFF2-40B4-BE49-F238E27FC236}">
              <a16:creationId xmlns:a16="http://schemas.microsoft.com/office/drawing/2014/main" id="{ABBF7590-3469-4B92-930A-11BD0F9D762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959" name="Shape 3">
          <a:extLst>
            <a:ext uri="{FF2B5EF4-FFF2-40B4-BE49-F238E27FC236}">
              <a16:creationId xmlns:a16="http://schemas.microsoft.com/office/drawing/2014/main" id="{B54F2C4A-B8F8-4C4E-B46D-BA11DD2BF3A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960" name="Shape 3">
          <a:extLst>
            <a:ext uri="{FF2B5EF4-FFF2-40B4-BE49-F238E27FC236}">
              <a16:creationId xmlns:a16="http://schemas.microsoft.com/office/drawing/2014/main" id="{5A72C9A7-2BA5-4D84-99F4-D4E123C2CEE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961" name="Shape 3">
          <a:extLst>
            <a:ext uri="{FF2B5EF4-FFF2-40B4-BE49-F238E27FC236}">
              <a16:creationId xmlns:a16="http://schemas.microsoft.com/office/drawing/2014/main" id="{9DDD4F63-1E5B-4773-9FE3-A5711A5974D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962" name="Shape 3">
          <a:extLst>
            <a:ext uri="{FF2B5EF4-FFF2-40B4-BE49-F238E27FC236}">
              <a16:creationId xmlns:a16="http://schemas.microsoft.com/office/drawing/2014/main" id="{6A2B6E7C-390C-4FAA-871B-2BFE6D3C86A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963" name="Shape 3">
          <a:extLst>
            <a:ext uri="{FF2B5EF4-FFF2-40B4-BE49-F238E27FC236}">
              <a16:creationId xmlns:a16="http://schemas.microsoft.com/office/drawing/2014/main" id="{92517492-8358-4E01-9C6F-40A58AD55A9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964" name="Shape 3">
          <a:extLst>
            <a:ext uri="{FF2B5EF4-FFF2-40B4-BE49-F238E27FC236}">
              <a16:creationId xmlns:a16="http://schemas.microsoft.com/office/drawing/2014/main" id="{658F9AE0-4228-4DC7-AA38-EB6EB3F947A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965" name="Shape 3">
          <a:extLst>
            <a:ext uri="{FF2B5EF4-FFF2-40B4-BE49-F238E27FC236}">
              <a16:creationId xmlns:a16="http://schemas.microsoft.com/office/drawing/2014/main" id="{FAE80E53-CB04-4AFC-AB2F-A7664398782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966" name="Shape 3">
          <a:extLst>
            <a:ext uri="{FF2B5EF4-FFF2-40B4-BE49-F238E27FC236}">
              <a16:creationId xmlns:a16="http://schemas.microsoft.com/office/drawing/2014/main" id="{F35D9C8B-2570-4639-99E4-6325A1953D8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967" name="Shape 3">
          <a:extLst>
            <a:ext uri="{FF2B5EF4-FFF2-40B4-BE49-F238E27FC236}">
              <a16:creationId xmlns:a16="http://schemas.microsoft.com/office/drawing/2014/main" id="{1897FCF4-F99C-415E-8925-6F3E68E1387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968" name="Shape 3">
          <a:extLst>
            <a:ext uri="{FF2B5EF4-FFF2-40B4-BE49-F238E27FC236}">
              <a16:creationId xmlns:a16="http://schemas.microsoft.com/office/drawing/2014/main" id="{2E735F10-1326-4A4C-A21E-9C67EAECB39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969" name="Shape 3">
          <a:extLst>
            <a:ext uri="{FF2B5EF4-FFF2-40B4-BE49-F238E27FC236}">
              <a16:creationId xmlns:a16="http://schemas.microsoft.com/office/drawing/2014/main" id="{EAE66FE3-3143-467C-AC05-C247DD91C46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970" name="Shape 3">
          <a:extLst>
            <a:ext uri="{FF2B5EF4-FFF2-40B4-BE49-F238E27FC236}">
              <a16:creationId xmlns:a16="http://schemas.microsoft.com/office/drawing/2014/main" id="{3132D673-7C20-4900-89A2-CBF0927081D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971" name="Shape 3">
          <a:extLst>
            <a:ext uri="{FF2B5EF4-FFF2-40B4-BE49-F238E27FC236}">
              <a16:creationId xmlns:a16="http://schemas.microsoft.com/office/drawing/2014/main" id="{0CFD501C-D501-4927-900D-894728D7956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972" name="Shape 3">
          <a:extLst>
            <a:ext uri="{FF2B5EF4-FFF2-40B4-BE49-F238E27FC236}">
              <a16:creationId xmlns:a16="http://schemas.microsoft.com/office/drawing/2014/main" id="{D7B09EF2-F40F-46E1-BAFD-89687F257FE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973" name="Shape 3">
          <a:extLst>
            <a:ext uri="{FF2B5EF4-FFF2-40B4-BE49-F238E27FC236}">
              <a16:creationId xmlns:a16="http://schemas.microsoft.com/office/drawing/2014/main" id="{83C04C52-EF6A-422E-AF0B-08504168E65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974" name="Shape 3">
          <a:extLst>
            <a:ext uri="{FF2B5EF4-FFF2-40B4-BE49-F238E27FC236}">
              <a16:creationId xmlns:a16="http://schemas.microsoft.com/office/drawing/2014/main" id="{9F4DFE29-CD4D-4692-8C14-9F8B9BA9F93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975" name="Shape 3">
          <a:extLst>
            <a:ext uri="{FF2B5EF4-FFF2-40B4-BE49-F238E27FC236}">
              <a16:creationId xmlns:a16="http://schemas.microsoft.com/office/drawing/2014/main" id="{E97AE203-6F8B-485A-A6E3-40BD1E77181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976" name="Shape 3">
          <a:extLst>
            <a:ext uri="{FF2B5EF4-FFF2-40B4-BE49-F238E27FC236}">
              <a16:creationId xmlns:a16="http://schemas.microsoft.com/office/drawing/2014/main" id="{9D90EC28-2880-4263-B963-A676A2C4F62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977" name="Shape 3">
          <a:extLst>
            <a:ext uri="{FF2B5EF4-FFF2-40B4-BE49-F238E27FC236}">
              <a16:creationId xmlns:a16="http://schemas.microsoft.com/office/drawing/2014/main" id="{5E7D513E-305A-4FF9-B5EB-1CEC34D1605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978" name="Shape 3">
          <a:extLst>
            <a:ext uri="{FF2B5EF4-FFF2-40B4-BE49-F238E27FC236}">
              <a16:creationId xmlns:a16="http://schemas.microsoft.com/office/drawing/2014/main" id="{4742AE10-03F6-4070-8629-D3D2AC8FD96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979" name="Shape 3">
          <a:extLst>
            <a:ext uri="{FF2B5EF4-FFF2-40B4-BE49-F238E27FC236}">
              <a16:creationId xmlns:a16="http://schemas.microsoft.com/office/drawing/2014/main" id="{DD4691F5-AA09-43A4-A8CE-F15A8E8BBA6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980" name="Shape 3">
          <a:extLst>
            <a:ext uri="{FF2B5EF4-FFF2-40B4-BE49-F238E27FC236}">
              <a16:creationId xmlns:a16="http://schemas.microsoft.com/office/drawing/2014/main" id="{06D4930A-426B-4ABA-90D0-9DC259DBA98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981" name="Shape 3">
          <a:extLst>
            <a:ext uri="{FF2B5EF4-FFF2-40B4-BE49-F238E27FC236}">
              <a16:creationId xmlns:a16="http://schemas.microsoft.com/office/drawing/2014/main" id="{9370ADA8-6BDE-4BB3-9ED5-A450C1E82C9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982" name="Shape 3">
          <a:extLst>
            <a:ext uri="{FF2B5EF4-FFF2-40B4-BE49-F238E27FC236}">
              <a16:creationId xmlns:a16="http://schemas.microsoft.com/office/drawing/2014/main" id="{9800043F-8B15-45CC-B2D2-BBB83664B63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983" name="Shape 3">
          <a:extLst>
            <a:ext uri="{FF2B5EF4-FFF2-40B4-BE49-F238E27FC236}">
              <a16:creationId xmlns:a16="http://schemas.microsoft.com/office/drawing/2014/main" id="{650A0DB6-2BBF-405C-9C82-C815285EC6A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984" name="Shape 3">
          <a:extLst>
            <a:ext uri="{FF2B5EF4-FFF2-40B4-BE49-F238E27FC236}">
              <a16:creationId xmlns:a16="http://schemas.microsoft.com/office/drawing/2014/main" id="{1CF1275C-6A25-4529-9F54-AB6B33EC7DC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985" name="Shape 3">
          <a:extLst>
            <a:ext uri="{FF2B5EF4-FFF2-40B4-BE49-F238E27FC236}">
              <a16:creationId xmlns:a16="http://schemas.microsoft.com/office/drawing/2014/main" id="{CB3E8552-27E4-4F8E-9FF3-9A96FE7DC59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986" name="Shape 3">
          <a:extLst>
            <a:ext uri="{FF2B5EF4-FFF2-40B4-BE49-F238E27FC236}">
              <a16:creationId xmlns:a16="http://schemas.microsoft.com/office/drawing/2014/main" id="{F210C9BD-4A0D-4AB1-81C6-201308FB392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987" name="Shape 3">
          <a:extLst>
            <a:ext uri="{FF2B5EF4-FFF2-40B4-BE49-F238E27FC236}">
              <a16:creationId xmlns:a16="http://schemas.microsoft.com/office/drawing/2014/main" id="{A3A19E6B-2072-468B-BE88-4FAA7F18C15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988" name="Shape 3">
          <a:extLst>
            <a:ext uri="{FF2B5EF4-FFF2-40B4-BE49-F238E27FC236}">
              <a16:creationId xmlns:a16="http://schemas.microsoft.com/office/drawing/2014/main" id="{A35E2FB9-F7E8-457D-B9A2-3E21279FAA6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989" name="Shape 3">
          <a:extLst>
            <a:ext uri="{FF2B5EF4-FFF2-40B4-BE49-F238E27FC236}">
              <a16:creationId xmlns:a16="http://schemas.microsoft.com/office/drawing/2014/main" id="{D14CB8F3-7990-4D0E-849B-DAE5F6DCFF4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990" name="Shape 3">
          <a:extLst>
            <a:ext uri="{FF2B5EF4-FFF2-40B4-BE49-F238E27FC236}">
              <a16:creationId xmlns:a16="http://schemas.microsoft.com/office/drawing/2014/main" id="{E179357E-50BD-443B-95A2-4CAAD496433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991" name="Shape 3">
          <a:extLst>
            <a:ext uri="{FF2B5EF4-FFF2-40B4-BE49-F238E27FC236}">
              <a16:creationId xmlns:a16="http://schemas.microsoft.com/office/drawing/2014/main" id="{461395F1-F767-4A90-9CF0-06BF6887C29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992" name="Shape 3">
          <a:extLst>
            <a:ext uri="{FF2B5EF4-FFF2-40B4-BE49-F238E27FC236}">
              <a16:creationId xmlns:a16="http://schemas.microsoft.com/office/drawing/2014/main" id="{7E4722F5-ACF8-4588-A133-569FCB7D605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993" name="Shape 3">
          <a:extLst>
            <a:ext uri="{FF2B5EF4-FFF2-40B4-BE49-F238E27FC236}">
              <a16:creationId xmlns:a16="http://schemas.microsoft.com/office/drawing/2014/main" id="{292ECE68-24DD-4F69-8EC8-04972E986B2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994" name="Shape 3">
          <a:extLst>
            <a:ext uri="{FF2B5EF4-FFF2-40B4-BE49-F238E27FC236}">
              <a16:creationId xmlns:a16="http://schemas.microsoft.com/office/drawing/2014/main" id="{5CE90525-7C7F-4348-9EC9-E5EFFA12912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995" name="Shape 3">
          <a:extLst>
            <a:ext uri="{FF2B5EF4-FFF2-40B4-BE49-F238E27FC236}">
              <a16:creationId xmlns:a16="http://schemas.microsoft.com/office/drawing/2014/main" id="{D909CD55-7AFD-4253-A874-8497775836D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996" name="Shape 3">
          <a:extLst>
            <a:ext uri="{FF2B5EF4-FFF2-40B4-BE49-F238E27FC236}">
              <a16:creationId xmlns:a16="http://schemas.microsoft.com/office/drawing/2014/main" id="{3B359FDD-F971-47AC-B793-99FBD657A52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997" name="Shape 3">
          <a:extLst>
            <a:ext uri="{FF2B5EF4-FFF2-40B4-BE49-F238E27FC236}">
              <a16:creationId xmlns:a16="http://schemas.microsoft.com/office/drawing/2014/main" id="{F2B04B11-BB06-4EA0-8ACD-81D1977F9B7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998" name="Shape 3">
          <a:extLst>
            <a:ext uri="{FF2B5EF4-FFF2-40B4-BE49-F238E27FC236}">
              <a16:creationId xmlns:a16="http://schemas.microsoft.com/office/drawing/2014/main" id="{A475BB57-05AD-4206-88CB-148BD70EF96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5999" name="Shape 3">
          <a:extLst>
            <a:ext uri="{FF2B5EF4-FFF2-40B4-BE49-F238E27FC236}">
              <a16:creationId xmlns:a16="http://schemas.microsoft.com/office/drawing/2014/main" id="{DBF68A5A-BC3E-4EA3-975F-9BFD30761F9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6000" name="Shape 3">
          <a:extLst>
            <a:ext uri="{FF2B5EF4-FFF2-40B4-BE49-F238E27FC236}">
              <a16:creationId xmlns:a16="http://schemas.microsoft.com/office/drawing/2014/main" id="{BC003602-F1D0-4E5B-8296-3FC0E6C3E65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6001" name="Shape 3">
          <a:extLst>
            <a:ext uri="{FF2B5EF4-FFF2-40B4-BE49-F238E27FC236}">
              <a16:creationId xmlns:a16="http://schemas.microsoft.com/office/drawing/2014/main" id="{ABF5FC98-5768-457E-949D-43E1603187E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6002" name="Shape 3">
          <a:extLst>
            <a:ext uri="{FF2B5EF4-FFF2-40B4-BE49-F238E27FC236}">
              <a16:creationId xmlns:a16="http://schemas.microsoft.com/office/drawing/2014/main" id="{3A9717D5-CD95-4EAA-A6F3-27E41172FAE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6003" name="Shape 3">
          <a:extLst>
            <a:ext uri="{FF2B5EF4-FFF2-40B4-BE49-F238E27FC236}">
              <a16:creationId xmlns:a16="http://schemas.microsoft.com/office/drawing/2014/main" id="{131A1081-42B7-4D9C-B8AE-90AE6E1BF7A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6004" name="Shape 3">
          <a:extLst>
            <a:ext uri="{FF2B5EF4-FFF2-40B4-BE49-F238E27FC236}">
              <a16:creationId xmlns:a16="http://schemas.microsoft.com/office/drawing/2014/main" id="{9F8559A0-E1D6-4D42-A81F-CD80774AD35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6005" name="Shape 3">
          <a:extLst>
            <a:ext uri="{FF2B5EF4-FFF2-40B4-BE49-F238E27FC236}">
              <a16:creationId xmlns:a16="http://schemas.microsoft.com/office/drawing/2014/main" id="{2D2DE1DF-F372-4804-B9EA-5DA1B481699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6006" name="Shape 3">
          <a:extLst>
            <a:ext uri="{FF2B5EF4-FFF2-40B4-BE49-F238E27FC236}">
              <a16:creationId xmlns:a16="http://schemas.microsoft.com/office/drawing/2014/main" id="{27404E29-A636-4641-AEE6-1022E6ECECD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6007" name="Shape 3">
          <a:extLst>
            <a:ext uri="{FF2B5EF4-FFF2-40B4-BE49-F238E27FC236}">
              <a16:creationId xmlns:a16="http://schemas.microsoft.com/office/drawing/2014/main" id="{6E1AE3CD-AD23-45A0-A518-E023BF4F1BC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6008" name="Shape 3">
          <a:extLst>
            <a:ext uri="{FF2B5EF4-FFF2-40B4-BE49-F238E27FC236}">
              <a16:creationId xmlns:a16="http://schemas.microsoft.com/office/drawing/2014/main" id="{2B569D3B-6580-494C-A0F2-4D81EE31208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6009" name="Shape 3">
          <a:extLst>
            <a:ext uri="{FF2B5EF4-FFF2-40B4-BE49-F238E27FC236}">
              <a16:creationId xmlns:a16="http://schemas.microsoft.com/office/drawing/2014/main" id="{0516165A-F15E-4D47-90C4-1C8DD3011D5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6010" name="Shape 3">
          <a:extLst>
            <a:ext uri="{FF2B5EF4-FFF2-40B4-BE49-F238E27FC236}">
              <a16:creationId xmlns:a16="http://schemas.microsoft.com/office/drawing/2014/main" id="{D9A58B7B-8CED-44A1-BF74-779804C607C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6011" name="Shape 3">
          <a:extLst>
            <a:ext uri="{FF2B5EF4-FFF2-40B4-BE49-F238E27FC236}">
              <a16:creationId xmlns:a16="http://schemas.microsoft.com/office/drawing/2014/main" id="{AB48B642-C043-462E-8A20-AFD05B82AEE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6012" name="Shape 3">
          <a:extLst>
            <a:ext uri="{FF2B5EF4-FFF2-40B4-BE49-F238E27FC236}">
              <a16:creationId xmlns:a16="http://schemas.microsoft.com/office/drawing/2014/main" id="{DCEDFE8B-C3C8-43B9-8E67-2F5B2775D1B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6013" name="Shape 3">
          <a:extLst>
            <a:ext uri="{FF2B5EF4-FFF2-40B4-BE49-F238E27FC236}">
              <a16:creationId xmlns:a16="http://schemas.microsoft.com/office/drawing/2014/main" id="{A584D750-C91C-408C-BD20-37C18DB95A7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22</xdr:col>
      <xdr:colOff>-9525</xdr:colOff>
      <xdr:row>105</xdr:row>
      <xdr:rowOff>0</xdr:rowOff>
    </xdr:from>
    <xdr:ext cx="47625" cy="285750"/>
    <xdr:sp macro="" textlink="">
      <xdr:nvSpPr>
        <xdr:cNvPr id="6014" name="Shape 3">
          <a:extLst>
            <a:ext uri="{FF2B5EF4-FFF2-40B4-BE49-F238E27FC236}">
              <a16:creationId xmlns:a16="http://schemas.microsoft.com/office/drawing/2014/main" id="{2C835C28-51CE-4B4D-A343-825B285A821B}"/>
            </a:ext>
          </a:extLst>
        </xdr:cNvPr>
        <xdr:cNvSpPr txBox="1"/>
      </xdr:nvSpPr>
      <xdr:spPr>
        <a:xfrm>
          <a:off x="1078039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22</xdr:col>
      <xdr:colOff>-9525</xdr:colOff>
      <xdr:row>105</xdr:row>
      <xdr:rowOff>0</xdr:rowOff>
    </xdr:from>
    <xdr:ext cx="47625" cy="285750"/>
    <xdr:sp macro="" textlink="">
      <xdr:nvSpPr>
        <xdr:cNvPr id="6015" name="Shape 3">
          <a:extLst>
            <a:ext uri="{FF2B5EF4-FFF2-40B4-BE49-F238E27FC236}">
              <a16:creationId xmlns:a16="http://schemas.microsoft.com/office/drawing/2014/main" id="{E94186BE-76B0-467F-B389-45E919666CFF}"/>
            </a:ext>
          </a:extLst>
        </xdr:cNvPr>
        <xdr:cNvSpPr txBox="1"/>
      </xdr:nvSpPr>
      <xdr:spPr>
        <a:xfrm>
          <a:off x="1078039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6016" name="Shape 3">
          <a:extLst>
            <a:ext uri="{FF2B5EF4-FFF2-40B4-BE49-F238E27FC236}">
              <a16:creationId xmlns:a16="http://schemas.microsoft.com/office/drawing/2014/main" id="{2CAB1B35-ACFC-4A33-8F88-80E42D4CEE9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6017" name="Shape 3">
          <a:extLst>
            <a:ext uri="{FF2B5EF4-FFF2-40B4-BE49-F238E27FC236}">
              <a16:creationId xmlns:a16="http://schemas.microsoft.com/office/drawing/2014/main" id="{689F13D8-79C4-4F35-82F7-940343E781D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6018" name="Shape 3">
          <a:extLst>
            <a:ext uri="{FF2B5EF4-FFF2-40B4-BE49-F238E27FC236}">
              <a16:creationId xmlns:a16="http://schemas.microsoft.com/office/drawing/2014/main" id="{5F88CA8F-16B9-4BF4-A176-55450A83DBD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6019" name="Shape 3">
          <a:extLst>
            <a:ext uri="{FF2B5EF4-FFF2-40B4-BE49-F238E27FC236}">
              <a16:creationId xmlns:a16="http://schemas.microsoft.com/office/drawing/2014/main" id="{68F62BC2-D209-495A-B012-9FDEC46C224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6020" name="Shape 3">
          <a:extLst>
            <a:ext uri="{FF2B5EF4-FFF2-40B4-BE49-F238E27FC236}">
              <a16:creationId xmlns:a16="http://schemas.microsoft.com/office/drawing/2014/main" id="{D92F66EC-6591-4789-9695-B176222AD34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6021" name="Shape 3">
          <a:extLst>
            <a:ext uri="{FF2B5EF4-FFF2-40B4-BE49-F238E27FC236}">
              <a16:creationId xmlns:a16="http://schemas.microsoft.com/office/drawing/2014/main" id="{F3759170-EFF2-4525-AD18-2CC7CD92320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6022" name="Shape 3">
          <a:extLst>
            <a:ext uri="{FF2B5EF4-FFF2-40B4-BE49-F238E27FC236}">
              <a16:creationId xmlns:a16="http://schemas.microsoft.com/office/drawing/2014/main" id="{C29AB15C-0796-4672-8C02-771F6982A37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6023" name="Shape 3">
          <a:extLst>
            <a:ext uri="{FF2B5EF4-FFF2-40B4-BE49-F238E27FC236}">
              <a16:creationId xmlns:a16="http://schemas.microsoft.com/office/drawing/2014/main" id="{ED7E1810-1659-437A-852F-55FB05FAC2F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6024" name="Shape 3">
          <a:extLst>
            <a:ext uri="{FF2B5EF4-FFF2-40B4-BE49-F238E27FC236}">
              <a16:creationId xmlns:a16="http://schemas.microsoft.com/office/drawing/2014/main" id="{03D439B9-47BF-47DC-BF7A-AA71A657968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6025" name="Shape 3">
          <a:extLst>
            <a:ext uri="{FF2B5EF4-FFF2-40B4-BE49-F238E27FC236}">
              <a16:creationId xmlns:a16="http://schemas.microsoft.com/office/drawing/2014/main" id="{89B43FEE-400D-480E-9B54-EF4E9C4B790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6026" name="Shape 3">
          <a:extLst>
            <a:ext uri="{FF2B5EF4-FFF2-40B4-BE49-F238E27FC236}">
              <a16:creationId xmlns:a16="http://schemas.microsoft.com/office/drawing/2014/main" id="{45A9AD06-8C5B-4FB6-A50A-AEDD2BFC310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6027" name="Shape 3">
          <a:extLst>
            <a:ext uri="{FF2B5EF4-FFF2-40B4-BE49-F238E27FC236}">
              <a16:creationId xmlns:a16="http://schemas.microsoft.com/office/drawing/2014/main" id="{2D713892-46AC-4C42-A5B7-924CE8AE569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6028" name="Shape 3">
          <a:extLst>
            <a:ext uri="{FF2B5EF4-FFF2-40B4-BE49-F238E27FC236}">
              <a16:creationId xmlns:a16="http://schemas.microsoft.com/office/drawing/2014/main" id="{5A866DC2-16BF-4325-95E0-F612A36DE04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6029" name="Shape 3">
          <a:extLst>
            <a:ext uri="{FF2B5EF4-FFF2-40B4-BE49-F238E27FC236}">
              <a16:creationId xmlns:a16="http://schemas.microsoft.com/office/drawing/2014/main" id="{017AEAD2-4153-4643-8A88-6CC23B07DFF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6030" name="Shape 3">
          <a:extLst>
            <a:ext uri="{FF2B5EF4-FFF2-40B4-BE49-F238E27FC236}">
              <a16:creationId xmlns:a16="http://schemas.microsoft.com/office/drawing/2014/main" id="{6997CE4F-32F1-4609-917B-1AC560CB9F3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6031" name="Shape 3">
          <a:extLst>
            <a:ext uri="{FF2B5EF4-FFF2-40B4-BE49-F238E27FC236}">
              <a16:creationId xmlns:a16="http://schemas.microsoft.com/office/drawing/2014/main" id="{9250FF73-7E31-407B-802F-4E187B037A5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6032" name="Shape 3">
          <a:extLst>
            <a:ext uri="{FF2B5EF4-FFF2-40B4-BE49-F238E27FC236}">
              <a16:creationId xmlns:a16="http://schemas.microsoft.com/office/drawing/2014/main" id="{CCA96E74-6EE6-45EC-8182-8DE0EE5CB72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6033" name="Shape 3">
          <a:extLst>
            <a:ext uri="{FF2B5EF4-FFF2-40B4-BE49-F238E27FC236}">
              <a16:creationId xmlns:a16="http://schemas.microsoft.com/office/drawing/2014/main" id="{FF85FD53-BEA3-4CED-81E2-6C2DF92B320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6034" name="Shape 3">
          <a:extLst>
            <a:ext uri="{FF2B5EF4-FFF2-40B4-BE49-F238E27FC236}">
              <a16:creationId xmlns:a16="http://schemas.microsoft.com/office/drawing/2014/main" id="{AEBFC232-3CF8-41C0-A290-8830F586AAF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6035" name="Shape 3">
          <a:extLst>
            <a:ext uri="{FF2B5EF4-FFF2-40B4-BE49-F238E27FC236}">
              <a16:creationId xmlns:a16="http://schemas.microsoft.com/office/drawing/2014/main" id="{47FB4E70-9A39-4E0C-A113-5725AB0FB6F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6036" name="Shape 3">
          <a:extLst>
            <a:ext uri="{FF2B5EF4-FFF2-40B4-BE49-F238E27FC236}">
              <a16:creationId xmlns:a16="http://schemas.microsoft.com/office/drawing/2014/main" id="{5F6F8961-2878-4F4D-BF77-7B4886FBCBA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6037" name="Shape 3">
          <a:extLst>
            <a:ext uri="{FF2B5EF4-FFF2-40B4-BE49-F238E27FC236}">
              <a16:creationId xmlns:a16="http://schemas.microsoft.com/office/drawing/2014/main" id="{C5248067-F0B6-4E15-8076-4070CE9925C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6038" name="Shape 3">
          <a:extLst>
            <a:ext uri="{FF2B5EF4-FFF2-40B4-BE49-F238E27FC236}">
              <a16:creationId xmlns:a16="http://schemas.microsoft.com/office/drawing/2014/main" id="{067525D4-0FF8-47DA-85E7-9904DE34D6B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6039" name="Shape 3">
          <a:extLst>
            <a:ext uri="{FF2B5EF4-FFF2-40B4-BE49-F238E27FC236}">
              <a16:creationId xmlns:a16="http://schemas.microsoft.com/office/drawing/2014/main" id="{E9CAB05E-87DC-426F-B3E8-375E841C633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6040" name="Shape 3">
          <a:extLst>
            <a:ext uri="{FF2B5EF4-FFF2-40B4-BE49-F238E27FC236}">
              <a16:creationId xmlns:a16="http://schemas.microsoft.com/office/drawing/2014/main" id="{CDDC4CAD-AEED-4EFF-B934-08EBD95E221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6041" name="Shape 3">
          <a:extLst>
            <a:ext uri="{FF2B5EF4-FFF2-40B4-BE49-F238E27FC236}">
              <a16:creationId xmlns:a16="http://schemas.microsoft.com/office/drawing/2014/main" id="{B70C9EF1-763F-4AAE-8C2D-C3635691600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6042" name="Shape 3">
          <a:extLst>
            <a:ext uri="{FF2B5EF4-FFF2-40B4-BE49-F238E27FC236}">
              <a16:creationId xmlns:a16="http://schemas.microsoft.com/office/drawing/2014/main" id="{179A7D93-E849-4251-A3F1-84B8A2B1720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6043" name="Shape 3">
          <a:extLst>
            <a:ext uri="{FF2B5EF4-FFF2-40B4-BE49-F238E27FC236}">
              <a16:creationId xmlns:a16="http://schemas.microsoft.com/office/drawing/2014/main" id="{EADB1937-4E01-489A-9347-200D6BBE848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6044" name="Shape 3">
          <a:extLst>
            <a:ext uri="{FF2B5EF4-FFF2-40B4-BE49-F238E27FC236}">
              <a16:creationId xmlns:a16="http://schemas.microsoft.com/office/drawing/2014/main" id="{B123BF8B-1658-4190-AC68-CC0DDA47BD2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6045" name="Shape 3">
          <a:extLst>
            <a:ext uri="{FF2B5EF4-FFF2-40B4-BE49-F238E27FC236}">
              <a16:creationId xmlns:a16="http://schemas.microsoft.com/office/drawing/2014/main" id="{6FEED201-637C-46DD-8903-EF925C07415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6046" name="Shape 3">
          <a:extLst>
            <a:ext uri="{FF2B5EF4-FFF2-40B4-BE49-F238E27FC236}">
              <a16:creationId xmlns:a16="http://schemas.microsoft.com/office/drawing/2014/main" id="{ADA499D8-1496-43CB-B3C0-94C491A7D6D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6047" name="Shape 3">
          <a:extLst>
            <a:ext uri="{FF2B5EF4-FFF2-40B4-BE49-F238E27FC236}">
              <a16:creationId xmlns:a16="http://schemas.microsoft.com/office/drawing/2014/main" id="{68597A7E-68CE-4126-B1C2-5DAD2DC99C4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6048" name="Shape 3">
          <a:extLst>
            <a:ext uri="{FF2B5EF4-FFF2-40B4-BE49-F238E27FC236}">
              <a16:creationId xmlns:a16="http://schemas.microsoft.com/office/drawing/2014/main" id="{7FE439D3-9829-4613-8248-744947F89A8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6049" name="Shape 3">
          <a:extLst>
            <a:ext uri="{FF2B5EF4-FFF2-40B4-BE49-F238E27FC236}">
              <a16:creationId xmlns:a16="http://schemas.microsoft.com/office/drawing/2014/main" id="{B42C61A6-6E7D-4C3E-B854-6CF97CEB464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6050" name="Shape 3">
          <a:extLst>
            <a:ext uri="{FF2B5EF4-FFF2-40B4-BE49-F238E27FC236}">
              <a16:creationId xmlns:a16="http://schemas.microsoft.com/office/drawing/2014/main" id="{15711772-2ABD-4A78-99B9-B8CFDB478A6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6051" name="Shape 3">
          <a:extLst>
            <a:ext uri="{FF2B5EF4-FFF2-40B4-BE49-F238E27FC236}">
              <a16:creationId xmlns:a16="http://schemas.microsoft.com/office/drawing/2014/main" id="{3F6E8A1F-03DC-4FAD-A477-71581B081B5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6052" name="Shape 3">
          <a:extLst>
            <a:ext uri="{FF2B5EF4-FFF2-40B4-BE49-F238E27FC236}">
              <a16:creationId xmlns:a16="http://schemas.microsoft.com/office/drawing/2014/main" id="{12F2EE5D-F621-4CEF-9298-82965B8009F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6053" name="Shape 3">
          <a:extLst>
            <a:ext uri="{FF2B5EF4-FFF2-40B4-BE49-F238E27FC236}">
              <a16:creationId xmlns:a16="http://schemas.microsoft.com/office/drawing/2014/main" id="{2D17A746-8047-4F52-90B4-35AB4516D5E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6054" name="Shape 3">
          <a:extLst>
            <a:ext uri="{FF2B5EF4-FFF2-40B4-BE49-F238E27FC236}">
              <a16:creationId xmlns:a16="http://schemas.microsoft.com/office/drawing/2014/main" id="{7C1D0493-C66C-4295-9BBA-5C2B50E4A24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6055" name="Shape 3">
          <a:extLst>
            <a:ext uri="{FF2B5EF4-FFF2-40B4-BE49-F238E27FC236}">
              <a16:creationId xmlns:a16="http://schemas.microsoft.com/office/drawing/2014/main" id="{50103115-11C2-4B73-9153-F0513ECAF97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6056" name="Shape 3">
          <a:extLst>
            <a:ext uri="{FF2B5EF4-FFF2-40B4-BE49-F238E27FC236}">
              <a16:creationId xmlns:a16="http://schemas.microsoft.com/office/drawing/2014/main" id="{0A9ECFB0-F6AE-487B-8E01-41D9D2F51E5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6057" name="Shape 3">
          <a:extLst>
            <a:ext uri="{FF2B5EF4-FFF2-40B4-BE49-F238E27FC236}">
              <a16:creationId xmlns:a16="http://schemas.microsoft.com/office/drawing/2014/main" id="{96FE7935-8210-4E40-B79C-06267B4948C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6058" name="Shape 3">
          <a:extLst>
            <a:ext uri="{FF2B5EF4-FFF2-40B4-BE49-F238E27FC236}">
              <a16:creationId xmlns:a16="http://schemas.microsoft.com/office/drawing/2014/main" id="{5EFFCEFC-264E-45F7-A8E8-8421F7417C1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6059" name="Shape 3">
          <a:extLst>
            <a:ext uri="{FF2B5EF4-FFF2-40B4-BE49-F238E27FC236}">
              <a16:creationId xmlns:a16="http://schemas.microsoft.com/office/drawing/2014/main" id="{11788B1E-A2EF-4C39-AE49-28E19137B88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6060" name="Shape 3">
          <a:extLst>
            <a:ext uri="{FF2B5EF4-FFF2-40B4-BE49-F238E27FC236}">
              <a16:creationId xmlns:a16="http://schemas.microsoft.com/office/drawing/2014/main" id="{010E89A0-F6D7-47B3-AB8A-7C2DDF27190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6061" name="Shape 3">
          <a:extLst>
            <a:ext uri="{FF2B5EF4-FFF2-40B4-BE49-F238E27FC236}">
              <a16:creationId xmlns:a16="http://schemas.microsoft.com/office/drawing/2014/main" id="{EA77EC63-3129-419B-A576-2BE49ECBC49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6062" name="Shape 3">
          <a:extLst>
            <a:ext uri="{FF2B5EF4-FFF2-40B4-BE49-F238E27FC236}">
              <a16:creationId xmlns:a16="http://schemas.microsoft.com/office/drawing/2014/main" id="{55D93E3E-97D8-4254-9CAF-BC1AD61FC2B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6063" name="Shape 3">
          <a:extLst>
            <a:ext uri="{FF2B5EF4-FFF2-40B4-BE49-F238E27FC236}">
              <a16:creationId xmlns:a16="http://schemas.microsoft.com/office/drawing/2014/main" id="{2F325820-A5B8-42B7-A7BA-36849B7E0D2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6064" name="Shape 3">
          <a:extLst>
            <a:ext uri="{FF2B5EF4-FFF2-40B4-BE49-F238E27FC236}">
              <a16:creationId xmlns:a16="http://schemas.microsoft.com/office/drawing/2014/main" id="{D8E2659A-580A-40F8-8B8A-97553CE624F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6065" name="Shape 3">
          <a:extLst>
            <a:ext uri="{FF2B5EF4-FFF2-40B4-BE49-F238E27FC236}">
              <a16:creationId xmlns:a16="http://schemas.microsoft.com/office/drawing/2014/main" id="{30F57210-6A29-4E05-93AE-CF443DB7E8B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6066" name="Shape 3">
          <a:extLst>
            <a:ext uri="{FF2B5EF4-FFF2-40B4-BE49-F238E27FC236}">
              <a16:creationId xmlns:a16="http://schemas.microsoft.com/office/drawing/2014/main" id="{80E89F15-1584-4504-B60F-8B9FADC03A1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6067" name="Shape 3">
          <a:extLst>
            <a:ext uri="{FF2B5EF4-FFF2-40B4-BE49-F238E27FC236}">
              <a16:creationId xmlns:a16="http://schemas.microsoft.com/office/drawing/2014/main" id="{53F19AC7-F6A3-41E8-AB9B-CB30E6FCB47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6068" name="Shape 3">
          <a:extLst>
            <a:ext uri="{FF2B5EF4-FFF2-40B4-BE49-F238E27FC236}">
              <a16:creationId xmlns:a16="http://schemas.microsoft.com/office/drawing/2014/main" id="{BF94EFFE-7074-42CF-935B-64C40E00550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6069" name="Shape 3">
          <a:extLst>
            <a:ext uri="{FF2B5EF4-FFF2-40B4-BE49-F238E27FC236}">
              <a16:creationId xmlns:a16="http://schemas.microsoft.com/office/drawing/2014/main" id="{B4D5600E-6FAE-4B51-8DC5-49175250B3D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6070" name="Shape 3">
          <a:extLst>
            <a:ext uri="{FF2B5EF4-FFF2-40B4-BE49-F238E27FC236}">
              <a16:creationId xmlns:a16="http://schemas.microsoft.com/office/drawing/2014/main" id="{D21FAEF2-9D39-417F-919F-3CEF9B2DD67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6071" name="Shape 3">
          <a:extLst>
            <a:ext uri="{FF2B5EF4-FFF2-40B4-BE49-F238E27FC236}">
              <a16:creationId xmlns:a16="http://schemas.microsoft.com/office/drawing/2014/main" id="{7266DCAB-F304-46EE-ABE9-543A29B4026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6072" name="Shape 3">
          <a:extLst>
            <a:ext uri="{FF2B5EF4-FFF2-40B4-BE49-F238E27FC236}">
              <a16:creationId xmlns:a16="http://schemas.microsoft.com/office/drawing/2014/main" id="{C80B5377-D185-4309-9E69-A11A1BEE4AB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6073" name="Shape 3">
          <a:extLst>
            <a:ext uri="{FF2B5EF4-FFF2-40B4-BE49-F238E27FC236}">
              <a16:creationId xmlns:a16="http://schemas.microsoft.com/office/drawing/2014/main" id="{588156E5-414F-44C8-BE07-E999E2060E0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6074" name="Shape 3">
          <a:extLst>
            <a:ext uri="{FF2B5EF4-FFF2-40B4-BE49-F238E27FC236}">
              <a16:creationId xmlns:a16="http://schemas.microsoft.com/office/drawing/2014/main" id="{5D8118E2-4554-4AFF-BA08-819781E20FA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6075" name="Shape 3">
          <a:extLst>
            <a:ext uri="{FF2B5EF4-FFF2-40B4-BE49-F238E27FC236}">
              <a16:creationId xmlns:a16="http://schemas.microsoft.com/office/drawing/2014/main" id="{1E888095-3F75-4E0C-AE52-0CB8A329A42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6076" name="Shape 3">
          <a:extLst>
            <a:ext uri="{FF2B5EF4-FFF2-40B4-BE49-F238E27FC236}">
              <a16:creationId xmlns:a16="http://schemas.microsoft.com/office/drawing/2014/main" id="{6D6B579C-23C5-469B-8573-AF32C9E7DF3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6077" name="Shape 3">
          <a:extLst>
            <a:ext uri="{FF2B5EF4-FFF2-40B4-BE49-F238E27FC236}">
              <a16:creationId xmlns:a16="http://schemas.microsoft.com/office/drawing/2014/main" id="{6F032F39-D568-4C6E-9919-5B707076895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6078" name="Shape 3">
          <a:extLst>
            <a:ext uri="{FF2B5EF4-FFF2-40B4-BE49-F238E27FC236}">
              <a16:creationId xmlns:a16="http://schemas.microsoft.com/office/drawing/2014/main" id="{31A8B9EC-FC4D-4EC7-ABF7-D551356DC0F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6079" name="Shape 3">
          <a:extLst>
            <a:ext uri="{FF2B5EF4-FFF2-40B4-BE49-F238E27FC236}">
              <a16:creationId xmlns:a16="http://schemas.microsoft.com/office/drawing/2014/main" id="{C40EBE09-BCDF-415C-B4FB-E2357A7BEBE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6080" name="Shape 3">
          <a:extLst>
            <a:ext uri="{FF2B5EF4-FFF2-40B4-BE49-F238E27FC236}">
              <a16:creationId xmlns:a16="http://schemas.microsoft.com/office/drawing/2014/main" id="{F5045A3E-92C3-445C-A796-BAD7D9CD916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6081" name="Shape 3">
          <a:extLst>
            <a:ext uri="{FF2B5EF4-FFF2-40B4-BE49-F238E27FC236}">
              <a16:creationId xmlns:a16="http://schemas.microsoft.com/office/drawing/2014/main" id="{1D5FFF29-9BD3-417B-B29B-476CF61CCB6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6082" name="Shape 3">
          <a:extLst>
            <a:ext uri="{FF2B5EF4-FFF2-40B4-BE49-F238E27FC236}">
              <a16:creationId xmlns:a16="http://schemas.microsoft.com/office/drawing/2014/main" id="{C2F410AA-01F7-4308-94BC-1EB0313B8F5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6083" name="Shape 3">
          <a:extLst>
            <a:ext uri="{FF2B5EF4-FFF2-40B4-BE49-F238E27FC236}">
              <a16:creationId xmlns:a16="http://schemas.microsoft.com/office/drawing/2014/main" id="{919BBE96-BE0C-4573-968C-DFC8B7C5FE6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6084" name="Shape 3">
          <a:extLst>
            <a:ext uri="{FF2B5EF4-FFF2-40B4-BE49-F238E27FC236}">
              <a16:creationId xmlns:a16="http://schemas.microsoft.com/office/drawing/2014/main" id="{64492783-8773-4011-844C-F6E508BC7EA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6085" name="Shape 3">
          <a:extLst>
            <a:ext uri="{FF2B5EF4-FFF2-40B4-BE49-F238E27FC236}">
              <a16:creationId xmlns:a16="http://schemas.microsoft.com/office/drawing/2014/main" id="{C0F8FE18-164B-42AD-B3B5-4CFFD68A2B8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6086" name="Shape 3">
          <a:extLst>
            <a:ext uri="{FF2B5EF4-FFF2-40B4-BE49-F238E27FC236}">
              <a16:creationId xmlns:a16="http://schemas.microsoft.com/office/drawing/2014/main" id="{905730C4-ABD0-4843-ABE1-7F00435FD74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6087" name="Shape 3">
          <a:extLst>
            <a:ext uri="{FF2B5EF4-FFF2-40B4-BE49-F238E27FC236}">
              <a16:creationId xmlns:a16="http://schemas.microsoft.com/office/drawing/2014/main" id="{FBB391E1-8840-4787-8431-80487C2781A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6088" name="Shape 3">
          <a:extLst>
            <a:ext uri="{FF2B5EF4-FFF2-40B4-BE49-F238E27FC236}">
              <a16:creationId xmlns:a16="http://schemas.microsoft.com/office/drawing/2014/main" id="{0A1BCF84-56E9-4CFE-86AB-E5F7DCE906B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6089" name="Shape 3">
          <a:extLst>
            <a:ext uri="{FF2B5EF4-FFF2-40B4-BE49-F238E27FC236}">
              <a16:creationId xmlns:a16="http://schemas.microsoft.com/office/drawing/2014/main" id="{C9E8AD96-78FC-4D02-A400-B4A715901D7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6090" name="Shape 3">
          <a:extLst>
            <a:ext uri="{FF2B5EF4-FFF2-40B4-BE49-F238E27FC236}">
              <a16:creationId xmlns:a16="http://schemas.microsoft.com/office/drawing/2014/main" id="{8B4E56B9-2508-477C-8F53-87E5AA10668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6091" name="Shape 3">
          <a:extLst>
            <a:ext uri="{FF2B5EF4-FFF2-40B4-BE49-F238E27FC236}">
              <a16:creationId xmlns:a16="http://schemas.microsoft.com/office/drawing/2014/main" id="{4C21CFC8-3FF9-4217-BF38-0B9C07E85FE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6092" name="Shape 3">
          <a:extLst>
            <a:ext uri="{FF2B5EF4-FFF2-40B4-BE49-F238E27FC236}">
              <a16:creationId xmlns:a16="http://schemas.microsoft.com/office/drawing/2014/main" id="{E4B8372B-8DAE-4DA9-A1C8-06D506F27B9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6093" name="Shape 3">
          <a:extLst>
            <a:ext uri="{FF2B5EF4-FFF2-40B4-BE49-F238E27FC236}">
              <a16:creationId xmlns:a16="http://schemas.microsoft.com/office/drawing/2014/main" id="{630CA384-314C-4D64-9C7F-2468A118668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6094" name="Shape 3">
          <a:extLst>
            <a:ext uri="{FF2B5EF4-FFF2-40B4-BE49-F238E27FC236}">
              <a16:creationId xmlns:a16="http://schemas.microsoft.com/office/drawing/2014/main" id="{829C9366-90A1-40B2-BAE4-92D3EB80589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6095" name="Shape 3">
          <a:extLst>
            <a:ext uri="{FF2B5EF4-FFF2-40B4-BE49-F238E27FC236}">
              <a16:creationId xmlns:a16="http://schemas.microsoft.com/office/drawing/2014/main" id="{4AAE3E82-5E17-4660-A702-2DF2214C1D7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6096" name="Shape 3">
          <a:extLst>
            <a:ext uri="{FF2B5EF4-FFF2-40B4-BE49-F238E27FC236}">
              <a16:creationId xmlns:a16="http://schemas.microsoft.com/office/drawing/2014/main" id="{AD2A7906-2D42-4749-94FE-D9FE17DDE9B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6097" name="Shape 3">
          <a:extLst>
            <a:ext uri="{FF2B5EF4-FFF2-40B4-BE49-F238E27FC236}">
              <a16:creationId xmlns:a16="http://schemas.microsoft.com/office/drawing/2014/main" id="{4769DEFC-12C0-477A-80AC-BE78F7FFFB2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6098" name="Shape 3">
          <a:extLst>
            <a:ext uri="{FF2B5EF4-FFF2-40B4-BE49-F238E27FC236}">
              <a16:creationId xmlns:a16="http://schemas.microsoft.com/office/drawing/2014/main" id="{C66828C7-ACE4-4EE3-8EB9-64EFEE91809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6099" name="Shape 3">
          <a:extLst>
            <a:ext uri="{FF2B5EF4-FFF2-40B4-BE49-F238E27FC236}">
              <a16:creationId xmlns:a16="http://schemas.microsoft.com/office/drawing/2014/main" id="{168FF541-397A-4351-96AF-069CB53B3B8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6100" name="Shape 3">
          <a:extLst>
            <a:ext uri="{FF2B5EF4-FFF2-40B4-BE49-F238E27FC236}">
              <a16:creationId xmlns:a16="http://schemas.microsoft.com/office/drawing/2014/main" id="{042A522B-0F77-413C-8941-7611DEB6696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105</xdr:row>
      <xdr:rowOff>0</xdr:rowOff>
    </xdr:from>
    <xdr:ext cx="47625" cy="285750"/>
    <xdr:sp macro="" textlink="">
      <xdr:nvSpPr>
        <xdr:cNvPr id="6101" name="Shape 3">
          <a:extLst>
            <a:ext uri="{FF2B5EF4-FFF2-40B4-BE49-F238E27FC236}">
              <a16:creationId xmlns:a16="http://schemas.microsoft.com/office/drawing/2014/main" id="{7295CD73-F416-47E3-8854-1CD31E0C6A1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22</xdr:col>
      <xdr:colOff>-9525</xdr:colOff>
      <xdr:row>105</xdr:row>
      <xdr:rowOff>0</xdr:rowOff>
    </xdr:from>
    <xdr:ext cx="47625" cy="285750"/>
    <xdr:sp macro="" textlink="">
      <xdr:nvSpPr>
        <xdr:cNvPr id="6102" name="Shape 3">
          <a:extLst>
            <a:ext uri="{FF2B5EF4-FFF2-40B4-BE49-F238E27FC236}">
              <a16:creationId xmlns:a16="http://schemas.microsoft.com/office/drawing/2014/main" id="{20271A34-C9C0-4DF4-BF1C-F5189F024BE0}"/>
            </a:ext>
          </a:extLst>
        </xdr:cNvPr>
        <xdr:cNvSpPr txBox="1"/>
      </xdr:nvSpPr>
      <xdr:spPr>
        <a:xfrm>
          <a:off x="1078039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22</xdr:col>
      <xdr:colOff>-9525</xdr:colOff>
      <xdr:row>105</xdr:row>
      <xdr:rowOff>0</xdr:rowOff>
    </xdr:from>
    <xdr:ext cx="47625" cy="285750"/>
    <xdr:sp macro="" textlink="">
      <xdr:nvSpPr>
        <xdr:cNvPr id="6103" name="Shape 3">
          <a:extLst>
            <a:ext uri="{FF2B5EF4-FFF2-40B4-BE49-F238E27FC236}">
              <a16:creationId xmlns:a16="http://schemas.microsoft.com/office/drawing/2014/main" id="{2D3FE5C6-6696-449F-938E-7D51F3FCC4EE}"/>
            </a:ext>
          </a:extLst>
        </xdr:cNvPr>
        <xdr:cNvSpPr txBox="1"/>
      </xdr:nvSpPr>
      <xdr:spPr>
        <a:xfrm>
          <a:off x="1078039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106</xdr:row>
      <xdr:rowOff>0</xdr:rowOff>
    </xdr:from>
    <xdr:ext cx="47625" cy="285750"/>
    <xdr:sp macro="" textlink="">
      <xdr:nvSpPr>
        <xdr:cNvPr id="6104" name="Shape 3">
          <a:extLst>
            <a:ext uri="{FF2B5EF4-FFF2-40B4-BE49-F238E27FC236}">
              <a16:creationId xmlns:a16="http://schemas.microsoft.com/office/drawing/2014/main" id="{0F15C5B7-F84E-449C-B042-2802D598C917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106</xdr:row>
      <xdr:rowOff>0</xdr:rowOff>
    </xdr:from>
    <xdr:ext cx="47625" cy="285750"/>
    <xdr:sp macro="" textlink="">
      <xdr:nvSpPr>
        <xdr:cNvPr id="6105" name="Shape 3">
          <a:extLst>
            <a:ext uri="{FF2B5EF4-FFF2-40B4-BE49-F238E27FC236}">
              <a16:creationId xmlns:a16="http://schemas.microsoft.com/office/drawing/2014/main" id="{2B5E4DF6-F953-425F-9A39-8BCB023E8E78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106</xdr:row>
      <xdr:rowOff>0</xdr:rowOff>
    </xdr:from>
    <xdr:ext cx="47625" cy="285750"/>
    <xdr:sp macro="" textlink="">
      <xdr:nvSpPr>
        <xdr:cNvPr id="6106" name="Shape 3">
          <a:extLst>
            <a:ext uri="{FF2B5EF4-FFF2-40B4-BE49-F238E27FC236}">
              <a16:creationId xmlns:a16="http://schemas.microsoft.com/office/drawing/2014/main" id="{28E13B07-BF9C-418A-A59E-1433696C6768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106</xdr:row>
      <xdr:rowOff>0</xdr:rowOff>
    </xdr:from>
    <xdr:ext cx="47625" cy="285750"/>
    <xdr:sp macro="" textlink="">
      <xdr:nvSpPr>
        <xdr:cNvPr id="6107" name="Shape 3">
          <a:extLst>
            <a:ext uri="{FF2B5EF4-FFF2-40B4-BE49-F238E27FC236}">
              <a16:creationId xmlns:a16="http://schemas.microsoft.com/office/drawing/2014/main" id="{48BC58A7-35EA-4E62-B3C3-9E477E853C8B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106</xdr:row>
      <xdr:rowOff>0</xdr:rowOff>
    </xdr:from>
    <xdr:ext cx="47625" cy="285750"/>
    <xdr:sp macro="" textlink="">
      <xdr:nvSpPr>
        <xdr:cNvPr id="6108" name="Shape 3">
          <a:extLst>
            <a:ext uri="{FF2B5EF4-FFF2-40B4-BE49-F238E27FC236}">
              <a16:creationId xmlns:a16="http://schemas.microsoft.com/office/drawing/2014/main" id="{F098021A-5FD7-4D64-9DBE-74BD0EF1FAE1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106</xdr:row>
      <xdr:rowOff>0</xdr:rowOff>
    </xdr:from>
    <xdr:ext cx="47625" cy="285750"/>
    <xdr:sp macro="" textlink="">
      <xdr:nvSpPr>
        <xdr:cNvPr id="6109" name="Shape 3">
          <a:extLst>
            <a:ext uri="{FF2B5EF4-FFF2-40B4-BE49-F238E27FC236}">
              <a16:creationId xmlns:a16="http://schemas.microsoft.com/office/drawing/2014/main" id="{9FDA9385-EC1A-4CD5-A4B5-310D8F8DF232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106</xdr:row>
      <xdr:rowOff>0</xdr:rowOff>
    </xdr:from>
    <xdr:ext cx="47625" cy="285750"/>
    <xdr:sp macro="" textlink="">
      <xdr:nvSpPr>
        <xdr:cNvPr id="6110" name="Shape 3">
          <a:extLst>
            <a:ext uri="{FF2B5EF4-FFF2-40B4-BE49-F238E27FC236}">
              <a16:creationId xmlns:a16="http://schemas.microsoft.com/office/drawing/2014/main" id="{FFADF9D1-6524-40DB-8C5E-C4C99283E36E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106</xdr:row>
      <xdr:rowOff>0</xdr:rowOff>
    </xdr:from>
    <xdr:ext cx="47625" cy="285750"/>
    <xdr:sp macro="" textlink="">
      <xdr:nvSpPr>
        <xdr:cNvPr id="6111" name="Shape 3">
          <a:extLst>
            <a:ext uri="{FF2B5EF4-FFF2-40B4-BE49-F238E27FC236}">
              <a16:creationId xmlns:a16="http://schemas.microsoft.com/office/drawing/2014/main" id="{B6CC9F20-5F03-431D-AD2C-C8E0D8D71A36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106</xdr:row>
      <xdr:rowOff>0</xdr:rowOff>
    </xdr:from>
    <xdr:ext cx="47625" cy="285750"/>
    <xdr:sp macro="" textlink="">
      <xdr:nvSpPr>
        <xdr:cNvPr id="6112" name="Shape 3">
          <a:extLst>
            <a:ext uri="{FF2B5EF4-FFF2-40B4-BE49-F238E27FC236}">
              <a16:creationId xmlns:a16="http://schemas.microsoft.com/office/drawing/2014/main" id="{A7B02D49-A36F-4091-8E65-D9DB6BA56ECE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106</xdr:row>
      <xdr:rowOff>0</xdr:rowOff>
    </xdr:from>
    <xdr:ext cx="47625" cy="285750"/>
    <xdr:sp macro="" textlink="">
      <xdr:nvSpPr>
        <xdr:cNvPr id="6113" name="Shape 3">
          <a:extLst>
            <a:ext uri="{FF2B5EF4-FFF2-40B4-BE49-F238E27FC236}">
              <a16:creationId xmlns:a16="http://schemas.microsoft.com/office/drawing/2014/main" id="{1E52C754-EDE3-448D-BD7A-5770344EB6F5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106</xdr:row>
      <xdr:rowOff>0</xdr:rowOff>
    </xdr:from>
    <xdr:ext cx="47625" cy="285750"/>
    <xdr:sp macro="" textlink="">
      <xdr:nvSpPr>
        <xdr:cNvPr id="6114" name="Shape 3">
          <a:extLst>
            <a:ext uri="{FF2B5EF4-FFF2-40B4-BE49-F238E27FC236}">
              <a16:creationId xmlns:a16="http://schemas.microsoft.com/office/drawing/2014/main" id="{B430AD3D-F716-4AA0-ADAE-044D8C26404C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106</xdr:row>
      <xdr:rowOff>0</xdr:rowOff>
    </xdr:from>
    <xdr:ext cx="47625" cy="285750"/>
    <xdr:sp macro="" textlink="">
      <xdr:nvSpPr>
        <xdr:cNvPr id="6115" name="Shape 3">
          <a:extLst>
            <a:ext uri="{FF2B5EF4-FFF2-40B4-BE49-F238E27FC236}">
              <a16:creationId xmlns:a16="http://schemas.microsoft.com/office/drawing/2014/main" id="{0B515C79-6E55-40FC-B9B7-056650E37D75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106</xdr:row>
      <xdr:rowOff>0</xdr:rowOff>
    </xdr:from>
    <xdr:ext cx="47625" cy="285750"/>
    <xdr:sp macro="" textlink="">
      <xdr:nvSpPr>
        <xdr:cNvPr id="6116" name="Shape 3">
          <a:extLst>
            <a:ext uri="{FF2B5EF4-FFF2-40B4-BE49-F238E27FC236}">
              <a16:creationId xmlns:a16="http://schemas.microsoft.com/office/drawing/2014/main" id="{1A24E3D4-AB46-4A55-A99D-357CFAF7726B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106</xdr:row>
      <xdr:rowOff>0</xdr:rowOff>
    </xdr:from>
    <xdr:ext cx="47625" cy="285750"/>
    <xdr:sp macro="" textlink="">
      <xdr:nvSpPr>
        <xdr:cNvPr id="6117" name="Shape 3">
          <a:extLst>
            <a:ext uri="{FF2B5EF4-FFF2-40B4-BE49-F238E27FC236}">
              <a16:creationId xmlns:a16="http://schemas.microsoft.com/office/drawing/2014/main" id="{BB146947-D849-4A30-AC9A-CAF46305D62D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106</xdr:row>
      <xdr:rowOff>0</xdr:rowOff>
    </xdr:from>
    <xdr:ext cx="47625" cy="285750"/>
    <xdr:sp macro="" textlink="">
      <xdr:nvSpPr>
        <xdr:cNvPr id="6118" name="Shape 3">
          <a:extLst>
            <a:ext uri="{FF2B5EF4-FFF2-40B4-BE49-F238E27FC236}">
              <a16:creationId xmlns:a16="http://schemas.microsoft.com/office/drawing/2014/main" id="{D1D90917-4CD5-4136-AB06-EF1E81CEBDD8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106</xdr:row>
      <xdr:rowOff>0</xdr:rowOff>
    </xdr:from>
    <xdr:ext cx="47625" cy="285750"/>
    <xdr:sp macro="" textlink="">
      <xdr:nvSpPr>
        <xdr:cNvPr id="6119" name="Shape 3">
          <a:extLst>
            <a:ext uri="{FF2B5EF4-FFF2-40B4-BE49-F238E27FC236}">
              <a16:creationId xmlns:a16="http://schemas.microsoft.com/office/drawing/2014/main" id="{9892AF93-BD7E-472F-BC36-E79C456EAD55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106</xdr:row>
      <xdr:rowOff>0</xdr:rowOff>
    </xdr:from>
    <xdr:ext cx="47625" cy="285750"/>
    <xdr:sp macro="" textlink="">
      <xdr:nvSpPr>
        <xdr:cNvPr id="6120" name="Shape 3">
          <a:extLst>
            <a:ext uri="{FF2B5EF4-FFF2-40B4-BE49-F238E27FC236}">
              <a16:creationId xmlns:a16="http://schemas.microsoft.com/office/drawing/2014/main" id="{7ABBA6FA-5CBD-438C-8EF5-488790ED1571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106</xdr:row>
      <xdr:rowOff>0</xdr:rowOff>
    </xdr:from>
    <xdr:ext cx="47625" cy="285750"/>
    <xdr:sp macro="" textlink="">
      <xdr:nvSpPr>
        <xdr:cNvPr id="6121" name="Shape 3">
          <a:extLst>
            <a:ext uri="{FF2B5EF4-FFF2-40B4-BE49-F238E27FC236}">
              <a16:creationId xmlns:a16="http://schemas.microsoft.com/office/drawing/2014/main" id="{980CF202-A2A4-41D4-8AB7-ABD668539C0F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106</xdr:row>
      <xdr:rowOff>0</xdr:rowOff>
    </xdr:from>
    <xdr:ext cx="47625" cy="285750"/>
    <xdr:sp macro="" textlink="">
      <xdr:nvSpPr>
        <xdr:cNvPr id="6122" name="Shape 3">
          <a:extLst>
            <a:ext uri="{FF2B5EF4-FFF2-40B4-BE49-F238E27FC236}">
              <a16:creationId xmlns:a16="http://schemas.microsoft.com/office/drawing/2014/main" id="{80D192F5-A366-440F-8925-1805786E594C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106</xdr:row>
      <xdr:rowOff>0</xdr:rowOff>
    </xdr:from>
    <xdr:ext cx="47625" cy="285750"/>
    <xdr:sp macro="" textlink="">
      <xdr:nvSpPr>
        <xdr:cNvPr id="6123" name="Shape 3">
          <a:extLst>
            <a:ext uri="{FF2B5EF4-FFF2-40B4-BE49-F238E27FC236}">
              <a16:creationId xmlns:a16="http://schemas.microsoft.com/office/drawing/2014/main" id="{FAE618B4-1D60-4EF2-82CB-BC4AE9F608AF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106</xdr:row>
      <xdr:rowOff>0</xdr:rowOff>
    </xdr:from>
    <xdr:ext cx="47625" cy="285750"/>
    <xdr:sp macro="" textlink="">
      <xdr:nvSpPr>
        <xdr:cNvPr id="6124" name="Shape 3">
          <a:extLst>
            <a:ext uri="{FF2B5EF4-FFF2-40B4-BE49-F238E27FC236}">
              <a16:creationId xmlns:a16="http://schemas.microsoft.com/office/drawing/2014/main" id="{51763D34-07EA-47C2-B1CA-5F34647A1CAF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106</xdr:row>
      <xdr:rowOff>0</xdr:rowOff>
    </xdr:from>
    <xdr:ext cx="47625" cy="285750"/>
    <xdr:sp macro="" textlink="">
      <xdr:nvSpPr>
        <xdr:cNvPr id="6125" name="Shape 3">
          <a:extLst>
            <a:ext uri="{FF2B5EF4-FFF2-40B4-BE49-F238E27FC236}">
              <a16:creationId xmlns:a16="http://schemas.microsoft.com/office/drawing/2014/main" id="{870DB506-ED85-4B4F-A5E6-D14328DFE33C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106</xdr:row>
      <xdr:rowOff>0</xdr:rowOff>
    </xdr:from>
    <xdr:ext cx="47625" cy="285750"/>
    <xdr:sp macro="" textlink="">
      <xdr:nvSpPr>
        <xdr:cNvPr id="6126" name="Shape 3">
          <a:extLst>
            <a:ext uri="{FF2B5EF4-FFF2-40B4-BE49-F238E27FC236}">
              <a16:creationId xmlns:a16="http://schemas.microsoft.com/office/drawing/2014/main" id="{33DA0C61-EBC1-481F-8C79-631DC4F7CD1F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106</xdr:row>
      <xdr:rowOff>0</xdr:rowOff>
    </xdr:from>
    <xdr:ext cx="47625" cy="285750"/>
    <xdr:sp macro="" textlink="">
      <xdr:nvSpPr>
        <xdr:cNvPr id="6127" name="Shape 3">
          <a:extLst>
            <a:ext uri="{FF2B5EF4-FFF2-40B4-BE49-F238E27FC236}">
              <a16:creationId xmlns:a16="http://schemas.microsoft.com/office/drawing/2014/main" id="{5B1F7F75-6B18-4F68-B125-698E30C63762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106</xdr:row>
      <xdr:rowOff>0</xdr:rowOff>
    </xdr:from>
    <xdr:ext cx="47625" cy="285750"/>
    <xdr:sp macro="" textlink="">
      <xdr:nvSpPr>
        <xdr:cNvPr id="6128" name="Shape 3">
          <a:extLst>
            <a:ext uri="{FF2B5EF4-FFF2-40B4-BE49-F238E27FC236}">
              <a16:creationId xmlns:a16="http://schemas.microsoft.com/office/drawing/2014/main" id="{9D043368-B3F6-410E-BF28-91371F4D9256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106</xdr:row>
      <xdr:rowOff>0</xdr:rowOff>
    </xdr:from>
    <xdr:ext cx="47625" cy="285750"/>
    <xdr:sp macro="" textlink="">
      <xdr:nvSpPr>
        <xdr:cNvPr id="6129" name="Shape 3">
          <a:extLst>
            <a:ext uri="{FF2B5EF4-FFF2-40B4-BE49-F238E27FC236}">
              <a16:creationId xmlns:a16="http://schemas.microsoft.com/office/drawing/2014/main" id="{5E6EA53E-B111-46BA-894C-38BBD5F1EEEA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106</xdr:row>
      <xdr:rowOff>0</xdr:rowOff>
    </xdr:from>
    <xdr:ext cx="47625" cy="285750"/>
    <xdr:sp macro="" textlink="">
      <xdr:nvSpPr>
        <xdr:cNvPr id="6130" name="Shape 3">
          <a:extLst>
            <a:ext uri="{FF2B5EF4-FFF2-40B4-BE49-F238E27FC236}">
              <a16:creationId xmlns:a16="http://schemas.microsoft.com/office/drawing/2014/main" id="{40B3D6D3-09F1-42C1-8B08-180FBE3F0833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106</xdr:row>
      <xdr:rowOff>0</xdr:rowOff>
    </xdr:from>
    <xdr:ext cx="47625" cy="285750"/>
    <xdr:sp macro="" textlink="">
      <xdr:nvSpPr>
        <xdr:cNvPr id="6131" name="Shape 3">
          <a:extLst>
            <a:ext uri="{FF2B5EF4-FFF2-40B4-BE49-F238E27FC236}">
              <a16:creationId xmlns:a16="http://schemas.microsoft.com/office/drawing/2014/main" id="{59D912AE-EF11-478E-963D-A8DCA92F0016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106</xdr:row>
      <xdr:rowOff>0</xdr:rowOff>
    </xdr:from>
    <xdr:ext cx="47625" cy="285750"/>
    <xdr:sp macro="" textlink="">
      <xdr:nvSpPr>
        <xdr:cNvPr id="6132" name="Shape 3">
          <a:extLst>
            <a:ext uri="{FF2B5EF4-FFF2-40B4-BE49-F238E27FC236}">
              <a16:creationId xmlns:a16="http://schemas.microsoft.com/office/drawing/2014/main" id="{904FD6FB-B094-4D8B-8176-927B94B832E3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106</xdr:row>
      <xdr:rowOff>0</xdr:rowOff>
    </xdr:from>
    <xdr:ext cx="47625" cy="285750"/>
    <xdr:sp macro="" textlink="">
      <xdr:nvSpPr>
        <xdr:cNvPr id="6133" name="Shape 3">
          <a:extLst>
            <a:ext uri="{FF2B5EF4-FFF2-40B4-BE49-F238E27FC236}">
              <a16:creationId xmlns:a16="http://schemas.microsoft.com/office/drawing/2014/main" id="{B22630E3-F03A-4877-8E16-4DAC0D27539E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106</xdr:row>
      <xdr:rowOff>0</xdr:rowOff>
    </xdr:from>
    <xdr:ext cx="47625" cy="285750"/>
    <xdr:sp macro="" textlink="">
      <xdr:nvSpPr>
        <xdr:cNvPr id="6134" name="Shape 3">
          <a:extLst>
            <a:ext uri="{FF2B5EF4-FFF2-40B4-BE49-F238E27FC236}">
              <a16:creationId xmlns:a16="http://schemas.microsoft.com/office/drawing/2014/main" id="{7178D485-75E7-43C0-83B9-79EAC23E0546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106</xdr:row>
      <xdr:rowOff>0</xdr:rowOff>
    </xdr:from>
    <xdr:ext cx="47625" cy="285750"/>
    <xdr:sp macro="" textlink="">
      <xdr:nvSpPr>
        <xdr:cNvPr id="6135" name="Shape 3">
          <a:extLst>
            <a:ext uri="{FF2B5EF4-FFF2-40B4-BE49-F238E27FC236}">
              <a16:creationId xmlns:a16="http://schemas.microsoft.com/office/drawing/2014/main" id="{A3F8FA31-17BF-45C7-93AD-F35D496214BB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106</xdr:row>
      <xdr:rowOff>0</xdr:rowOff>
    </xdr:from>
    <xdr:ext cx="47625" cy="285750"/>
    <xdr:sp macro="" textlink="">
      <xdr:nvSpPr>
        <xdr:cNvPr id="6136" name="Shape 3">
          <a:extLst>
            <a:ext uri="{FF2B5EF4-FFF2-40B4-BE49-F238E27FC236}">
              <a16:creationId xmlns:a16="http://schemas.microsoft.com/office/drawing/2014/main" id="{C8ED46C1-2022-4D95-9C41-679FC88CDBB2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106</xdr:row>
      <xdr:rowOff>0</xdr:rowOff>
    </xdr:from>
    <xdr:ext cx="47625" cy="285750"/>
    <xdr:sp macro="" textlink="">
      <xdr:nvSpPr>
        <xdr:cNvPr id="6137" name="Shape 3">
          <a:extLst>
            <a:ext uri="{FF2B5EF4-FFF2-40B4-BE49-F238E27FC236}">
              <a16:creationId xmlns:a16="http://schemas.microsoft.com/office/drawing/2014/main" id="{BA8E6E1E-0A6E-4884-BC99-77B70B582B3D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106</xdr:row>
      <xdr:rowOff>0</xdr:rowOff>
    </xdr:from>
    <xdr:ext cx="47625" cy="285750"/>
    <xdr:sp macro="" textlink="">
      <xdr:nvSpPr>
        <xdr:cNvPr id="6138" name="Shape 3">
          <a:extLst>
            <a:ext uri="{FF2B5EF4-FFF2-40B4-BE49-F238E27FC236}">
              <a16:creationId xmlns:a16="http://schemas.microsoft.com/office/drawing/2014/main" id="{B02F3291-5B82-48F7-881E-74CD8D46EFEF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106</xdr:row>
      <xdr:rowOff>0</xdr:rowOff>
    </xdr:from>
    <xdr:ext cx="47625" cy="285750"/>
    <xdr:sp macro="" textlink="">
      <xdr:nvSpPr>
        <xdr:cNvPr id="6139" name="Shape 3">
          <a:extLst>
            <a:ext uri="{FF2B5EF4-FFF2-40B4-BE49-F238E27FC236}">
              <a16:creationId xmlns:a16="http://schemas.microsoft.com/office/drawing/2014/main" id="{8F05D41A-0B4C-4C45-9CBF-4F1FD6306725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106</xdr:row>
      <xdr:rowOff>0</xdr:rowOff>
    </xdr:from>
    <xdr:ext cx="47625" cy="285750"/>
    <xdr:sp macro="" textlink="">
      <xdr:nvSpPr>
        <xdr:cNvPr id="6140" name="Shape 3">
          <a:extLst>
            <a:ext uri="{FF2B5EF4-FFF2-40B4-BE49-F238E27FC236}">
              <a16:creationId xmlns:a16="http://schemas.microsoft.com/office/drawing/2014/main" id="{BF23B07E-38E2-4AC5-A6C4-A9A3325DE826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106</xdr:row>
      <xdr:rowOff>0</xdr:rowOff>
    </xdr:from>
    <xdr:ext cx="47625" cy="285750"/>
    <xdr:sp macro="" textlink="">
      <xdr:nvSpPr>
        <xdr:cNvPr id="6141" name="Shape 3">
          <a:extLst>
            <a:ext uri="{FF2B5EF4-FFF2-40B4-BE49-F238E27FC236}">
              <a16:creationId xmlns:a16="http://schemas.microsoft.com/office/drawing/2014/main" id="{89C8C6EB-9CDB-4269-8327-AEB7AB9F76C5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106</xdr:row>
      <xdr:rowOff>0</xdr:rowOff>
    </xdr:from>
    <xdr:ext cx="47625" cy="285750"/>
    <xdr:sp macro="" textlink="">
      <xdr:nvSpPr>
        <xdr:cNvPr id="6142" name="Shape 3">
          <a:extLst>
            <a:ext uri="{FF2B5EF4-FFF2-40B4-BE49-F238E27FC236}">
              <a16:creationId xmlns:a16="http://schemas.microsoft.com/office/drawing/2014/main" id="{DB46FE60-C76D-412F-9F38-DB78F9E1DF49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106</xdr:row>
      <xdr:rowOff>0</xdr:rowOff>
    </xdr:from>
    <xdr:ext cx="47625" cy="285750"/>
    <xdr:sp macro="" textlink="">
      <xdr:nvSpPr>
        <xdr:cNvPr id="6143" name="Shape 3">
          <a:extLst>
            <a:ext uri="{FF2B5EF4-FFF2-40B4-BE49-F238E27FC236}">
              <a16:creationId xmlns:a16="http://schemas.microsoft.com/office/drawing/2014/main" id="{B9E7ED30-8D16-4322-BDCB-763E35A4C3EC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106</xdr:row>
      <xdr:rowOff>0</xdr:rowOff>
    </xdr:from>
    <xdr:ext cx="47625" cy="285750"/>
    <xdr:sp macro="" textlink="">
      <xdr:nvSpPr>
        <xdr:cNvPr id="6144" name="Shape 3">
          <a:extLst>
            <a:ext uri="{FF2B5EF4-FFF2-40B4-BE49-F238E27FC236}">
              <a16:creationId xmlns:a16="http://schemas.microsoft.com/office/drawing/2014/main" id="{87E5F44D-4919-44C1-96E1-85BA20F0BFCC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106</xdr:row>
      <xdr:rowOff>0</xdr:rowOff>
    </xdr:from>
    <xdr:ext cx="47625" cy="285750"/>
    <xdr:sp macro="" textlink="">
      <xdr:nvSpPr>
        <xdr:cNvPr id="6145" name="Shape 3">
          <a:extLst>
            <a:ext uri="{FF2B5EF4-FFF2-40B4-BE49-F238E27FC236}">
              <a16:creationId xmlns:a16="http://schemas.microsoft.com/office/drawing/2014/main" id="{E5110F2A-7713-4A47-9A99-D130E5A68A78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106</xdr:row>
      <xdr:rowOff>0</xdr:rowOff>
    </xdr:from>
    <xdr:ext cx="47625" cy="285750"/>
    <xdr:sp macro="" textlink="">
      <xdr:nvSpPr>
        <xdr:cNvPr id="6146" name="Shape 3">
          <a:extLst>
            <a:ext uri="{FF2B5EF4-FFF2-40B4-BE49-F238E27FC236}">
              <a16:creationId xmlns:a16="http://schemas.microsoft.com/office/drawing/2014/main" id="{74FB4EA4-7C44-4512-AB36-7FD17E2F93D4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106</xdr:row>
      <xdr:rowOff>0</xdr:rowOff>
    </xdr:from>
    <xdr:ext cx="47625" cy="285750"/>
    <xdr:sp macro="" textlink="">
      <xdr:nvSpPr>
        <xdr:cNvPr id="6147" name="Shape 3">
          <a:extLst>
            <a:ext uri="{FF2B5EF4-FFF2-40B4-BE49-F238E27FC236}">
              <a16:creationId xmlns:a16="http://schemas.microsoft.com/office/drawing/2014/main" id="{6FB43C2F-0580-4716-AFDF-63319DEFA961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106</xdr:row>
      <xdr:rowOff>0</xdr:rowOff>
    </xdr:from>
    <xdr:ext cx="47625" cy="285750"/>
    <xdr:sp macro="" textlink="">
      <xdr:nvSpPr>
        <xdr:cNvPr id="6148" name="Shape 3">
          <a:extLst>
            <a:ext uri="{FF2B5EF4-FFF2-40B4-BE49-F238E27FC236}">
              <a16:creationId xmlns:a16="http://schemas.microsoft.com/office/drawing/2014/main" id="{DCBEA139-0CB4-4A7A-8B59-B9B675BB4BB2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106</xdr:row>
      <xdr:rowOff>0</xdr:rowOff>
    </xdr:from>
    <xdr:ext cx="47625" cy="285750"/>
    <xdr:sp macro="" textlink="">
      <xdr:nvSpPr>
        <xdr:cNvPr id="6149" name="Shape 3">
          <a:extLst>
            <a:ext uri="{FF2B5EF4-FFF2-40B4-BE49-F238E27FC236}">
              <a16:creationId xmlns:a16="http://schemas.microsoft.com/office/drawing/2014/main" id="{9D037605-3442-4D70-B24A-79A3137F5C89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106</xdr:row>
      <xdr:rowOff>0</xdr:rowOff>
    </xdr:from>
    <xdr:ext cx="47625" cy="285750"/>
    <xdr:sp macro="" textlink="">
      <xdr:nvSpPr>
        <xdr:cNvPr id="6150" name="Shape 3">
          <a:extLst>
            <a:ext uri="{FF2B5EF4-FFF2-40B4-BE49-F238E27FC236}">
              <a16:creationId xmlns:a16="http://schemas.microsoft.com/office/drawing/2014/main" id="{C95942B1-DE83-4B00-B11B-AB94C0EF95A0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106</xdr:row>
      <xdr:rowOff>0</xdr:rowOff>
    </xdr:from>
    <xdr:ext cx="47625" cy="285750"/>
    <xdr:sp macro="" textlink="">
      <xdr:nvSpPr>
        <xdr:cNvPr id="6151" name="Shape 3">
          <a:extLst>
            <a:ext uri="{FF2B5EF4-FFF2-40B4-BE49-F238E27FC236}">
              <a16:creationId xmlns:a16="http://schemas.microsoft.com/office/drawing/2014/main" id="{CF819330-363C-4A24-9383-C3B2DB08D54D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106</xdr:row>
      <xdr:rowOff>0</xdr:rowOff>
    </xdr:from>
    <xdr:ext cx="47625" cy="285750"/>
    <xdr:sp macro="" textlink="">
      <xdr:nvSpPr>
        <xdr:cNvPr id="6152" name="Shape 3">
          <a:extLst>
            <a:ext uri="{FF2B5EF4-FFF2-40B4-BE49-F238E27FC236}">
              <a16:creationId xmlns:a16="http://schemas.microsoft.com/office/drawing/2014/main" id="{5977C33E-EADE-4331-80DE-92CA641B0211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106</xdr:row>
      <xdr:rowOff>0</xdr:rowOff>
    </xdr:from>
    <xdr:ext cx="47625" cy="285750"/>
    <xdr:sp macro="" textlink="">
      <xdr:nvSpPr>
        <xdr:cNvPr id="6153" name="Shape 3">
          <a:extLst>
            <a:ext uri="{FF2B5EF4-FFF2-40B4-BE49-F238E27FC236}">
              <a16:creationId xmlns:a16="http://schemas.microsoft.com/office/drawing/2014/main" id="{2B131D77-7551-4055-B51C-1B953F4A8EC7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106</xdr:row>
      <xdr:rowOff>0</xdr:rowOff>
    </xdr:from>
    <xdr:ext cx="47625" cy="285750"/>
    <xdr:sp macro="" textlink="">
      <xdr:nvSpPr>
        <xdr:cNvPr id="6154" name="Shape 3">
          <a:extLst>
            <a:ext uri="{FF2B5EF4-FFF2-40B4-BE49-F238E27FC236}">
              <a16:creationId xmlns:a16="http://schemas.microsoft.com/office/drawing/2014/main" id="{85856ACC-C5B9-4F0F-8AFC-59DB1816AF0D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106</xdr:row>
      <xdr:rowOff>0</xdr:rowOff>
    </xdr:from>
    <xdr:ext cx="47625" cy="285750"/>
    <xdr:sp macro="" textlink="">
      <xdr:nvSpPr>
        <xdr:cNvPr id="6155" name="Shape 3">
          <a:extLst>
            <a:ext uri="{FF2B5EF4-FFF2-40B4-BE49-F238E27FC236}">
              <a16:creationId xmlns:a16="http://schemas.microsoft.com/office/drawing/2014/main" id="{D3623E54-7AA7-4244-9433-31BF56C7BEE9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106</xdr:row>
      <xdr:rowOff>0</xdr:rowOff>
    </xdr:from>
    <xdr:ext cx="47625" cy="285750"/>
    <xdr:sp macro="" textlink="">
      <xdr:nvSpPr>
        <xdr:cNvPr id="6156" name="Shape 3">
          <a:extLst>
            <a:ext uri="{FF2B5EF4-FFF2-40B4-BE49-F238E27FC236}">
              <a16:creationId xmlns:a16="http://schemas.microsoft.com/office/drawing/2014/main" id="{0E472C4C-8CBD-408A-84CB-01E10100401D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106</xdr:row>
      <xdr:rowOff>0</xdr:rowOff>
    </xdr:from>
    <xdr:ext cx="47625" cy="285750"/>
    <xdr:sp macro="" textlink="">
      <xdr:nvSpPr>
        <xdr:cNvPr id="6157" name="Shape 3">
          <a:extLst>
            <a:ext uri="{FF2B5EF4-FFF2-40B4-BE49-F238E27FC236}">
              <a16:creationId xmlns:a16="http://schemas.microsoft.com/office/drawing/2014/main" id="{503673E4-AC4B-4C29-A5D3-ED8AAB35BBB8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106</xdr:row>
      <xdr:rowOff>0</xdr:rowOff>
    </xdr:from>
    <xdr:ext cx="47625" cy="285750"/>
    <xdr:sp macro="" textlink="">
      <xdr:nvSpPr>
        <xdr:cNvPr id="6158" name="Shape 3">
          <a:extLst>
            <a:ext uri="{FF2B5EF4-FFF2-40B4-BE49-F238E27FC236}">
              <a16:creationId xmlns:a16="http://schemas.microsoft.com/office/drawing/2014/main" id="{0CB03B30-48BF-4389-8599-E1FAF2EF5975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106</xdr:row>
      <xdr:rowOff>0</xdr:rowOff>
    </xdr:from>
    <xdr:ext cx="47625" cy="285750"/>
    <xdr:sp macro="" textlink="">
      <xdr:nvSpPr>
        <xdr:cNvPr id="6159" name="Shape 3">
          <a:extLst>
            <a:ext uri="{FF2B5EF4-FFF2-40B4-BE49-F238E27FC236}">
              <a16:creationId xmlns:a16="http://schemas.microsoft.com/office/drawing/2014/main" id="{DA10F33A-E454-443A-87E0-2A20EE0858BF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106</xdr:row>
      <xdr:rowOff>0</xdr:rowOff>
    </xdr:from>
    <xdr:ext cx="47625" cy="285750"/>
    <xdr:sp macro="" textlink="">
      <xdr:nvSpPr>
        <xdr:cNvPr id="6160" name="Shape 3">
          <a:extLst>
            <a:ext uri="{FF2B5EF4-FFF2-40B4-BE49-F238E27FC236}">
              <a16:creationId xmlns:a16="http://schemas.microsoft.com/office/drawing/2014/main" id="{CC50A15C-74C6-471F-976A-E82EE1F45182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106</xdr:row>
      <xdr:rowOff>0</xdr:rowOff>
    </xdr:from>
    <xdr:ext cx="47625" cy="285750"/>
    <xdr:sp macro="" textlink="">
      <xdr:nvSpPr>
        <xdr:cNvPr id="6161" name="Shape 3">
          <a:extLst>
            <a:ext uri="{FF2B5EF4-FFF2-40B4-BE49-F238E27FC236}">
              <a16:creationId xmlns:a16="http://schemas.microsoft.com/office/drawing/2014/main" id="{09A41167-5261-4447-A5DF-D67445DB9509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106</xdr:row>
      <xdr:rowOff>0</xdr:rowOff>
    </xdr:from>
    <xdr:ext cx="47625" cy="285750"/>
    <xdr:sp macro="" textlink="">
      <xdr:nvSpPr>
        <xdr:cNvPr id="6162" name="Shape 3">
          <a:extLst>
            <a:ext uri="{FF2B5EF4-FFF2-40B4-BE49-F238E27FC236}">
              <a16:creationId xmlns:a16="http://schemas.microsoft.com/office/drawing/2014/main" id="{E4BE88EF-EABF-47A2-B1A1-660019270E1A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106</xdr:row>
      <xdr:rowOff>0</xdr:rowOff>
    </xdr:from>
    <xdr:ext cx="47625" cy="285750"/>
    <xdr:sp macro="" textlink="">
      <xdr:nvSpPr>
        <xdr:cNvPr id="6163" name="Shape 3">
          <a:extLst>
            <a:ext uri="{FF2B5EF4-FFF2-40B4-BE49-F238E27FC236}">
              <a16:creationId xmlns:a16="http://schemas.microsoft.com/office/drawing/2014/main" id="{7F632B8B-D082-425A-AD3A-6FB5C78B6949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106</xdr:row>
      <xdr:rowOff>0</xdr:rowOff>
    </xdr:from>
    <xdr:ext cx="47625" cy="285750"/>
    <xdr:sp macro="" textlink="">
      <xdr:nvSpPr>
        <xdr:cNvPr id="6164" name="Shape 3">
          <a:extLst>
            <a:ext uri="{FF2B5EF4-FFF2-40B4-BE49-F238E27FC236}">
              <a16:creationId xmlns:a16="http://schemas.microsoft.com/office/drawing/2014/main" id="{03C456EC-CC4D-4F01-AA89-1C4519CD5D1B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106</xdr:row>
      <xdr:rowOff>0</xdr:rowOff>
    </xdr:from>
    <xdr:ext cx="47625" cy="285750"/>
    <xdr:sp macro="" textlink="">
      <xdr:nvSpPr>
        <xdr:cNvPr id="6165" name="Shape 3">
          <a:extLst>
            <a:ext uri="{FF2B5EF4-FFF2-40B4-BE49-F238E27FC236}">
              <a16:creationId xmlns:a16="http://schemas.microsoft.com/office/drawing/2014/main" id="{3C13033D-644B-44AF-99E7-0E37C86E09E1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106</xdr:row>
      <xdr:rowOff>0</xdr:rowOff>
    </xdr:from>
    <xdr:ext cx="47625" cy="285750"/>
    <xdr:sp macro="" textlink="">
      <xdr:nvSpPr>
        <xdr:cNvPr id="6166" name="Shape 3">
          <a:extLst>
            <a:ext uri="{FF2B5EF4-FFF2-40B4-BE49-F238E27FC236}">
              <a16:creationId xmlns:a16="http://schemas.microsoft.com/office/drawing/2014/main" id="{24FE8749-0D5E-4FCA-B409-546B5C9987A0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106</xdr:row>
      <xdr:rowOff>0</xdr:rowOff>
    </xdr:from>
    <xdr:ext cx="47625" cy="285750"/>
    <xdr:sp macro="" textlink="">
      <xdr:nvSpPr>
        <xdr:cNvPr id="6167" name="Shape 3">
          <a:extLst>
            <a:ext uri="{FF2B5EF4-FFF2-40B4-BE49-F238E27FC236}">
              <a16:creationId xmlns:a16="http://schemas.microsoft.com/office/drawing/2014/main" id="{4E566D34-E64D-426D-80B9-2849168180C6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106</xdr:row>
      <xdr:rowOff>0</xdr:rowOff>
    </xdr:from>
    <xdr:ext cx="47625" cy="285750"/>
    <xdr:sp macro="" textlink="">
      <xdr:nvSpPr>
        <xdr:cNvPr id="6168" name="Shape 3">
          <a:extLst>
            <a:ext uri="{FF2B5EF4-FFF2-40B4-BE49-F238E27FC236}">
              <a16:creationId xmlns:a16="http://schemas.microsoft.com/office/drawing/2014/main" id="{8EA7442A-E928-4713-86CA-5D525FD7532F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106</xdr:row>
      <xdr:rowOff>0</xdr:rowOff>
    </xdr:from>
    <xdr:ext cx="47625" cy="285750"/>
    <xdr:sp macro="" textlink="">
      <xdr:nvSpPr>
        <xdr:cNvPr id="6169" name="Shape 3">
          <a:extLst>
            <a:ext uri="{FF2B5EF4-FFF2-40B4-BE49-F238E27FC236}">
              <a16:creationId xmlns:a16="http://schemas.microsoft.com/office/drawing/2014/main" id="{5D254E3E-6936-4393-B0FF-4611F43BA61D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106</xdr:row>
      <xdr:rowOff>0</xdr:rowOff>
    </xdr:from>
    <xdr:ext cx="47625" cy="285750"/>
    <xdr:sp macro="" textlink="">
      <xdr:nvSpPr>
        <xdr:cNvPr id="6170" name="Shape 3">
          <a:extLst>
            <a:ext uri="{FF2B5EF4-FFF2-40B4-BE49-F238E27FC236}">
              <a16:creationId xmlns:a16="http://schemas.microsoft.com/office/drawing/2014/main" id="{384D9BBA-1F7A-4552-9929-17BAEE7FBD68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106</xdr:row>
      <xdr:rowOff>0</xdr:rowOff>
    </xdr:from>
    <xdr:ext cx="47625" cy="285750"/>
    <xdr:sp macro="" textlink="">
      <xdr:nvSpPr>
        <xdr:cNvPr id="6171" name="Shape 3">
          <a:extLst>
            <a:ext uri="{FF2B5EF4-FFF2-40B4-BE49-F238E27FC236}">
              <a16:creationId xmlns:a16="http://schemas.microsoft.com/office/drawing/2014/main" id="{F846F50B-3952-4F29-9197-788769A547CC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106</xdr:row>
      <xdr:rowOff>0</xdr:rowOff>
    </xdr:from>
    <xdr:ext cx="47625" cy="285750"/>
    <xdr:sp macro="" textlink="">
      <xdr:nvSpPr>
        <xdr:cNvPr id="6172" name="Shape 3">
          <a:extLst>
            <a:ext uri="{FF2B5EF4-FFF2-40B4-BE49-F238E27FC236}">
              <a16:creationId xmlns:a16="http://schemas.microsoft.com/office/drawing/2014/main" id="{EB9C93B2-D44F-42E4-B1B7-267AD1F0F2A2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106</xdr:row>
      <xdr:rowOff>0</xdr:rowOff>
    </xdr:from>
    <xdr:ext cx="47625" cy="285750"/>
    <xdr:sp macro="" textlink="">
      <xdr:nvSpPr>
        <xdr:cNvPr id="6173" name="Shape 3">
          <a:extLst>
            <a:ext uri="{FF2B5EF4-FFF2-40B4-BE49-F238E27FC236}">
              <a16:creationId xmlns:a16="http://schemas.microsoft.com/office/drawing/2014/main" id="{56D1890E-EA54-4739-BE94-36FF7456B3FE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106</xdr:row>
      <xdr:rowOff>0</xdr:rowOff>
    </xdr:from>
    <xdr:ext cx="47625" cy="285750"/>
    <xdr:sp macro="" textlink="">
      <xdr:nvSpPr>
        <xdr:cNvPr id="6174" name="Shape 3">
          <a:extLst>
            <a:ext uri="{FF2B5EF4-FFF2-40B4-BE49-F238E27FC236}">
              <a16:creationId xmlns:a16="http://schemas.microsoft.com/office/drawing/2014/main" id="{14A8C0E4-5722-46AE-B311-C23F495B8488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106</xdr:row>
      <xdr:rowOff>0</xdr:rowOff>
    </xdr:from>
    <xdr:ext cx="47625" cy="285750"/>
    <xdr:sp macro="" textlink="">
      <xdr:nvSpPr>
        <xdr:cNvPr id="6175" name="Shape 3">
          <a:extLst>
            <a:ext uri="{FF2B5EF4-FFF2-40B4-BE49-F238E27FC236}">
              <a16:creationId xmlns:a16="http://schemas.microsoft.com/office/drawing/2014/main" id="{C89E1C59-5F86-4666-B386-F25495B76F79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106</xdr:row>
      <xdr:rowOff>0</xdr:rowOff>
    </xdr:from>
    <xdr:ext cx="47625" cy="285750"/>
    <xdr:sp macro="" textlink="">
      <xdr:nvSpPr>
        <xdr:cNvPr id="6176" name="Shape 3">
          <a:extLst>
            <a:ext uri="{FF2B5EF4-FFF2-40B4-BE49-F238E27FC236}">
              <a16:creationId xmlns:a16="http://schemas.microsoft.com/office/drawing/2014/main" id="{94D7AB70-9940-4DE4-A834-B6153F149FEE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106</xdr:row>
      <xdr:rowOff>0</xdr:rowOff>
    </xdr:from>
    <xdr:ext cx="47625" cy="285750"/>
    <xdr:sp macro="" textlink="">
      <xdr:nvSpPr>
        <xdr:cNvPr id="6177" name="Shape 3">
          <a:extLst>
            <a:ext uri="{FF2B5EF4-FFF2-40B4-BE49-F238E27FC236}">
              <a16:creationId xmlns:a16="http://schemas.microsoft.com/office/drawing/2014/main" id="{F0CC7403-F864-4DE5-AECC-DB114511F3E2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106</xdr:row>
      <xdr:rowOff>0</xdr:rowOff>
    </xdr:from>
    <xdr:ext cx="47625" cy="285750"/>
    <xdr:sp macro="" textlink="">
      <xdr:nvSpPr>
        <xdr:cNvPr id="6178" name="Shape 3">
          <a:extLst>
            <a:ext uri="{FF2B5EF4-FFF2-40B4-BE49-F238E27FC236}">
              <a16:creationId xmlns:a16="http://schemas.microsoft.com/office/drawing/2014/main" id="{8A654351-1844-4668-9622-A007BB7F9B31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106</xdr:row>
      <xdr:rowOff>0</xdr:rowOff>
    </xdr:from>
    <xdr:ext cx="47625" cy="285750"/>
    <xdr:sp macro="" textlink="">
      <xdr:nvSpPr>
        <xdr:cNvPr id="6179" name="Shape 3">
          <a:extLst>
            <a:ext uri="{FF2B5EF4-FFF2-40B4-BE49-F238E27FC236}">
              <a16:creationId xmlns:a16="http://schemas.microsoft.com/office/drawing/2014/main" id="{D456A4B0-715F-4506-AF92-9748ED2D2B28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106</xdr:row>
      <xdr:rowOff>0</xdr:rowOff>
    </xdr:from>
    <xdr:ext cx="47625" cy="285750"/>
    <xdr:sp macro="" textlink="">
      <xdr:nvSpPr>
        <xdr:cNvPr id="6180" name="Shape 3">
          <a:extLst>
            <a:ext uri="{FF2B5EF4-FFF2-40B4-BE49-F238E27FC236}">
              <a16:creationId xmlns:a16="http://schemas.microsoft.com/office/drawing/2014/main" id="{32B831DE-3653-4F07-9A3D-38AAD091F815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106</xdr:row>
      <xdr:rowOff>0</xdr:rowOff>
    </xdr:from>
    <xdr:ext cx="47625" cy="285750"/>
    <xdr:sp macro="" textlink="">
      <xdr:nvSpPr>
        <xdr:cNvPr id="6181" name="Shape 3">
          <a:extLst>
            <a:ext uri="{FF2B5EF4-FFF2-40B4-BE49-F238E27FC236}">
              <a16:creationId xmlns:a16="http://schemas.microsoft.com/office/drawing/2014/main" id="{E696D58A-D214-44C0-BAD0-2571634A617E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106</xdr:row>
      <xdr:rowOff>0</xdr:rowOff>
    </xdr:from>
    <xdr:ext cx="47625" cy="285750"/>
    <xdr:sp macro="" textlink="">
      <xdr:nvSpPr>
        <xdr:cNvPr id="6182" name="Shape 3">
          <a:extLst>
            <a:ext uri="{FF2B5EF4-FFF2-40B4-BE49-F238E27FC236}">
              <a16:creationId xmlns:a16="http://schemas.microsoft.com/office/drawing/2014/main" id="{3876085D-91CC-4AE7-A57F-4E4092BF045E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106</xdr:row>
      <xdr:rowOff>0</xdr:rowOff>
    </xdr:from>
    <xdr:ext cx="47625" cy="285750"/>
    <xdr:sp macro="" textlink="">
      <xdr:nvSpPr>
        <xdr:cNvPr id="6183" name="Shape 3">
          <a:extLst>
            <a:ext uri="{FF2B5EF4-FFF2-40B4-BE49-F238E27FC236}">
              <a16:creationId xmlns:a16="http://schemas.microsoft.com/office/drawing/2014/main" id="{97CF602B-F246-496E-9449-721F697ABAD3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106</xdr:row>
      <xdr:rowOff>0</xdr:rowOff>
    </xdr:from>
    <xdr:ext cx="47625" cy="285750"/>
    <xdr:sp macro="" textlink="">
      <xdr:nvSpPr>
        <xdr:cNvPr id="6184" name="Shape 3">
          <a:extLst>
            <a:ext uri="{FF2B5EF4-FFF2-40B4-BE49-F238E27FC236}">
              <a16:creationId xmlns:a16="http://schemas.microsoft.com/office/drawing/2014/main" id="{EC7E5AF9-3898-41C6-95EC-89403ED78694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106</xdr:row>
      <xdr:rowOff>0</xdr:rowOff>
    </xdr:from>
    <xdr:ext cx="47625" cy="285750"/>
    <xdr:sp macro="" textlink="">
      <xdr:nvSpPr>
        <xdr:cNvPr id="6185" name="Shape 3">
          <a:extLst>
            <a:ext uri="{FF2B5EF4-FFF2-40B4-BE49-F238E27FC236}">
              <a16:creationId xmlns:a16="http://schemas.microsoft.com/office/drawing/2014/main" id="{89E75596-BFEE-4B78-824D-78D703691A03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106</xdr:row>
      <xdr:rowOff>0</xdr:rowOff>
    </xdr:from>
    <xdr:ext cx="47625" cy="285750"/>
    <xdr:sp macro="" textlink="">
      <xdr:nvSpPr>
        <xdr:cNvPr id="6186" name="Shape 3">
          <a:extLst>
            <a:ext uri="{FF2B5EF4-FFF2-40B4-BE49-F238E27FC236}">
              <a16:creationId xmlns:a16="http://schemas.microsoft.com/office/drawing/2014/main" id="{F49BD819-68DE-49CA-BC94-B6E5529D3F4C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106</xdr:row>
      <xdr:rowOff>0</xdr:rowOff>
    </xdr:from>
    <xdr:ext cx="47625" cy="285750"/>
    <xdr:sp macro="" textlink="">
      <xdr:nvSpPr>
        <xdr:cNvPr id="6187" name="Shape 3">
          <a:extLst>
            <a:ext uri="{FF2B5EF4-FFF2-40B4-BE49-F238E27FC236}">
              <a16:creationId xmlns:a16="http://schemas.microsoft.com/office/drawing/2014/main" id="{02916058-6862-42DA-8EAB-8EDA217E5BC3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106</xdr:row>
      <xdr:rowOff>0</xdr:rowOff>
    </xdr:from>
    <xdr:ext cx="47625" cy="285750"/>
    <xdr:sp macro="" textlink="">
      <xdr:nvSpPr>
        <xdr:cNvPr id="6188" name="Shape 3">
          <a:extLst>
            <a:ext uri="{FF2B5EF4-FFF2-40B4-BE49-F238E27FC236}">
              <a16:creationId xmlns:a16="http://schemas.microsoft.com/office/drawing/2014/main" id="{04012165-EA3B-49FE-A63D-D15F5D8C2262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106</xdr:row>
      <xdr:rowOff>0</xdr:rowOff>
    </xdr:from>
    <xdr:ext cx="47625" cy="285750"/>
    <xdr:sp macro="" textlink="">
      <xdr:nvSpPr>
        <xdr:cNvPr id="6189" name="Shape 3">
          <a:extLst>
            <a:ext uri="{FF2B5EF4-FFF2-40B4-BE49-F238E27FC236}">
              <a16:creationId xmlns:a16="http://schemas.microsoft.com/office/drawing/2014/main" id="{952D54F4-D363-49DE-9E53-6D0763C3EA38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-9525</xdr:colOff>
      <xdr:row>106</xdr:row>
      <xdr:rowOff>0</xdr:rowOff>
    </xdr:from>
    <xdr:ext cx="47625" cy="285750"/>
    <xdr:sp macro="" textlink="">
      <xdr:nvSpPr>
        <xdr:cNvPr id="6190" name="Shape 3">
          <a:extLst>
            <a:ext uri="{FF2B5EF4-FFF2-40B4-BE49-F238E27FC236}">
              <a16:creationId xmlns:a16="http://schemas.microsoft.com/office/drawing/2014/main" id="{BFDEE219-9359-4145-B875-5AA7C2A335B7}"/>
            </a:ext>
          </a:extLst>
        </xdr:cNvPr>
        <xdr:cNvSpPr txBox="1"/>
      </xdr:nvSpPr>
      <xdr:spPr>
        <a:xfrm>
          <a:off x="720661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-9525</xdr:colOff>
      <xdr:row>106</xdr:row>
      <xdr:rowOff>0</xdr:rowOff>
    </xdr:from>
    <xdr:ext cx="47625" cy="285750"/>
    <xdr:sp macro="" textlink="">
      <xdr:nvSpPr>
        <xdr:cNvPr id="6191" name="Shape 3">
          <a:extLst>
            <a:ext uri="{FF2B5EF4-FFF2-40B4-BE49-F238E27FC236}">
              <a16:creationId xmlns:a16="http://schemas.microsoft.com/office/drawing/2014/main" id="{EE68FBDD-7AEF-413B-87F7-232F594E6502}"/>
            </a:ext>
          </a:extLst>
        </xdr:cNvPr>
        <xdr:cNvSpPr txBox="1"/>
      </xdr:nvSpPr>
      <xdr:spPr>
        <a:xfrm>
          <a:off x="720661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192" name="Shape 3">
          <a:extLst>
            <a:ext uri="{FF2B5EF4-FFF2-40B4-BE49-F238E27FC236}">
              <a16:creationId xmlns:a16="http://schemas.microsoft.com/office/drawing/2014/main" id="{2335B4E2-3026-4E70-91D6-24537ACE0A9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193" name="Shape 3">
          <a:extLst>
            <a:ext uri="{FF2B5EF4-FFF2-40B4-BE49-F238E27FC236}">
              <a16:creationId xmlns:a16="http://schemas.microsoft.com/office/drawing/2014/main" id="{7003106D-54B5-4D31-AD41-00617B287EA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194" name="Shape 3">
          <a:extLst>
            <a:ext uri="{FF2B5EF4-FFF2-40B4-BE49-F238E27FC236}">
              <a16:creationId xmlns:a16="http://schemas.microsoft.com/office/drawing/2014/main" id="{974E143D-B436-495A-93A7-5BA401528EA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195" name="Shape 3">
          <a:extLst>
            <a:ext uri="{FF2B5EF4-FFF2-40B4-BE49-F238E27FC236}">
              <a16:creationId xmlns:a16="http://schemas.microsoft.com/office/drawing/2014/main" id="{6D54D46F-4B7B-4C1F-A623-96F3D845EC8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196" name="Shape 3">
          <a:extLst>
            <a:ext uri="{FF2B5EF4-FFF2-40B4-BE49-F238E27FC236}">
              <a16:creationId xmlns:a16="http://schemas.microsoft.com/office/drawing/2014/main" id="{1A78C677-12EC-45F7-A356-FA028A4787E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197" name="Shape 3">
          <a:extLst>
            <a:ext uri="{FF2B5EF4-FFF2-40B4-BE49-F238E27FC236}">
              <a16:creationId xmlns:a16="http://schemas.microsoft.com/office/drawing/2014/main" id="{64951852-07F7-4BAC-82FB-0D93C58CBF1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198" name="Shape 3">
          <a:extLst>
            <a:ext uri="{FF2B5EF4-FFF2-40B4-BE49-F238E27FC236}">
              <a16:creationId xmlns:a16="http://schemas.microsoft.com/office/drawing/2014/main" id="{CAFC98CC-EDED-4B2E-8CBD-CC2483696AF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199" name="Shape 3">
          <a:extLst>
            <a:ext uri="{FF2B5EF4-FFF2-40B4-BE49-F238E27FC236}">
              <a16:creationId xmlns:a16="http://schemas.microsoft.com/office/drawing/2014/main" id="{DEAB902B-5959-406D-9B98-B92C201FEFB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200" name="Shape 3">
          <a:extLst>
            <a:ext uri="{FF2B5EF4-FFF2-40B4-BE49-F238E27FC236}">
              <a16:creationId xmlns:a16="http://schemas.microsoft.com/office/drawing/2014/main" id="{4038EBF4-4E95-4523-8CC0-D9B60D1893D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201" name="Shape 3">
          <a:extLst>
            <a:ext uri="{FF2B5EF4-FFF2-40B4-BE49-F238E27FC236}">
              <a16:creationId xmlns:a16="http://schemas.microsoft.com/office/drawing/2014/main" id="{0C9A7454-E7CE-451C-8AEF-4C08B82E226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202" name="Shape 3">
          <a:extLst>
            <a:ext uri="{FF2B5EF4-FFF2-40B4-BE49-F238E27FC236}">
              <a16:creationId xmlns:a16="http://schemas.microsoft.com/office/drawing/2014/main" id="{37077D8B-31EC-4C81-88FC-0026C1D042D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203" name="Shape 3">
          <a:extLst>
            <a:ext uri="{FF2B5EF4-FFF2-40B4-BE49-F238E27FC236}">
              <a16:creationId xmlns:a16="http://schemas.microsoft.com/office/drawing/2014/main" id="{94C04867-604C-4FFD-859F-A80FD982736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204" name="Shape 3">
          <a:extLst>
            <a:ext uri="{FF2B5EF4-FFF2-40B4-BE49-F238E27FC236}">
              <a16:creationId xmlns:a16="http://schemas.microsoft.com/office/drawing/2014/main" id="{BBAB86BA-DA5A-4FEE-ACE2-6F3E25BD2FB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205" name="Shape 3">
          <a:extLst>
            <a:ext uri="{FF2B5EF4-FFF2-40B4-BE49-F238E27FC236}">
              <a16:creationId xmlns:a16="http://schemas.microsoft.com/office/drawing/2014/main" id="{3D6B9CC3-2724-4057-B882-F1EFD3E4AA2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206" name="Shape 3">
          <a:extLst>
            <a:ext uri="{FF2B5EF4-FFF2-40B4-BE49-F238E27FC236}">
              <a16:creationId xmlns:a16="http://schemas.microsoft.com/office/drawing/2014/main" id="{B05878F8-E577-4CEE-BD55-C21CFB38336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207" name="Shape 3">
          <a:extLst>
            <a:ext uri="{FF2B5EF4-FFF2-40B4-BE49-F238E27FC236}">
              <a16:creationId xmlns:a16="http://schemas.microsoft.com/office/drawing/2014/main" id="{2C501347-92E7-4F39-AFCF-393B837CB6C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208" name="Shape 3">
          <a:extLst>
            <a:ext uri="{FF2B5EF4-FFF2-40B4-BE49-F238E27FC236}">
              <a16:creationId xmlns:a16="http://schemas.microsoft.com/office/drawing/2014/main" id="{6C4C15D3-9C4B-4252-B832-EDF4DD90277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209" name="Shape 3">
          <a:extLst>
            <a:ext uri="{FF2B5EF4-FFF2-40B4-BE49-F238E27FC236}">
              <a16:creationId xmlns:a16="http://schemas.microsoft.com/office/drawing/2014/main" id="{0D0309CD-3CB6-4E7E-B762-C640BE62B66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210" name="Shape 3">
          <a:extLst>
            <a:ext uri="{FF2B5EF4-FFF2-40B4-BE49-F238E27FC236}">
              <a16:creationId xmlns:a16="http://schemas.microsoft.com/office/drawing/2014/main" id="{87600670-4996-44D0-BA82-1170A4F8560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211" name="Shape 3">
          <a:extLst>
            <a:ext uri="{FF2B5EF4-FFF2-40B4-BE49-F238E27FC236}">
              <a16:creationId xmlns:a16="http://schemas.microsoft.com/office/drawing/2014/main" id="{5E079E0A-77E2-4BC2-998C-B80959F893C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212" name="Shape 3">
          <a:extLst>
            <a:ext uri="{FF2B5EF4-FFF2-40B4-BE49-F238E27FC236}">
              <a16:creationId xmlns:a16="http://schemas.microsoft.com/office/drawing/2014/main" id="{CE33272E-3581-4E3E-9278-B954638471B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213" name="Shape 3">
          <a:extLst>
            <a:ext uri="{FF2B5EF4-FFF2-40B4-BE49-F238E27FC236}">
              <a16:creationId xmlns:a16="http://schemas.microsoft.com/office/drawing/2014/main" id="{7A05BBCC-1BA1-4886-BF19-1500D3A99D9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214" name="Shape 3">
          <a:extLst>
            <a:ext uri="{FF2B5EF4-FFF2-40B4-BE49-F238E27FC236}">
              <a16:creationId xmlns:a16="http://schemas.microsoft.com/office/drawing/2014/main" id="{3508D4CB-F625-4F68-A3C7-19B055E7D5B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215" name="Shape 3">
          <a:extLst>
            <a:ext uri="{FF2B5EF4-FFF2-40B4-BE49-F238E27FC236}">
              <a16:creationId xmlns:a16="http://schemas.microsoft.com/office/drawing/2014/main" id="{02256D8D-8023-494A-A353-4DBCCED8DEF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216" name="Shape 3">
          <a:extLst>
            <a:ext uri="{FF2B5EF4-FFF2-40B4-BE49-F238E27FC236}">
              <a16:creationId xmlns:a16="http://schemas.microsoft.com/office/drawing/2014/main" id="{BE86A1D2-0FA3-4325-8E07-A5CD2DE62A1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217" name="Shape 3">
          <a:extLst>
            <a:ext uri="{FF2B5EF4-FFF2-40B4-BE49-F238E27FC236}">
              <a16:creationId xmlns:a16="http://schemas.microsoft.com/office/drawing/2014/main" id="{08FC47F7-56B0-4D99-BDC3-48CD6E455AC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218" name="Shape 3">
          <a:extLst>
            <a:ext uri="{FF2B5EF4-FFF2-40B4-BE49-F238E27FC236}">
              <a16:creationId xmlns:a16="http://schemas.microsoft.com/office/drawing/2014/main" id="{C5D51DBC-F3FF-4FA5-BD7F-3A11404EB65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219" name="Shape 3">
          <a:extLst>
            <a:ext uri="{FF2B5EF4-FFF2-40B4-BE49-F238E27FC236}">
              <a16:creationId xmlns:a16="http://schemas.microsoft.com/office/drawing/2014/main" id="{A7FB13DB-618B-41AB-9BE1-E248566B39E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220" name="Shape 3">
          <a:extLst>
            <a:ext uri="{FF2B5EF4-FFF2-40B4-BE49-F238E27FC236}">
              <a16:creationId xmlns:a16="http://schemas.microsoft.com/office/drawing/2014/main" id="{E01E1CFD-FE94-461A-8B53-13F0C205A30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221" name="Shape 3">
          <a:extLst>
            <a:ext uri="{FF2B5EF4-FFF2-40B4-BE49-F238E27FC236}">
              <a16:creationId xmlns:a16="http://schemas.microsoft.com/office/drawing/2014/main" id="{AC4BEC66-CCB0-4F9F-8ABF-CAD15754843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222" name="Shape 3">
          <a:extLst>
            <a:ext uri="{FF2B5EF4-FFF2-40B4-BE49-F238E27FC236}">
              <a16:creationId xmlns:a16="http://schemas.microsoft.com/office/drawing/2014/main" id="{44617F62-B495-48F8-BDFD-3E9A4261A6B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223" name="Shape 3">
          <a:extLst>
            <a:ext uri="{FF2B5EF4-FFF2-40B4-BE49-F238E27FC236}">
              <a16:creationId xmlns:a16="http://schemas.microsoft.com/office/drawing/2014/main" id="{AE9E2798-8C54-4A3B-9F65-2A96C80E840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224" name="Shape 3">
          <a:extLst>
            <a:ext uri="{FF2B5EF4-FFF2-40B4-BE49-F238E27FC236}">
              <a16:creationId xmlns:a16="http://schemas.microsoft.com/office/drawing/2014/main" id="{DA925296-DF87-400A-A080-EF1E4D2995D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225" name="Shape 3">
          <a:extLst>
            <a:ext uri="{FF2B5EF4-FFF2-40B4-BE49-F238E27FC236}">
              <a16:creationId xmlns:a16="http://schemas.microsoft.com/office/drawing/2014/main" id="{6EA0CF19-43BF-4850-AF2C-AA167CC28E4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226" name="Shape 3">
          <a:extLst>
            <a:ext uri="{FF2B5EF4-FFF2-40B4-BE49-F238E27FC236}">
              <a16:creationId xmlns:a16="http://schemas.microsoft.com/office/drawing/2014/main" id="{F9D97DE0-CEAC-4315-AA3B-E98BFBE5967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227" name="Shape 3">
          <a:extLst>
            <a:ext uri="{FF2B5EF4-FFF2-40B4-BE49-F238E27FC236}">
              <a16:creationId xmlns:a16="http://schemas.microsoft.com/office/drawing/2014/main" id="{2D5D8A31-6765-457F-A0FD-034433AADF2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228" name="Shape 3">
          <a:extLst>
            <a:ext uri="{FF2B5EF4-FFF2-40B4-BE49-F238E27FC236}">
              <a16:creationId xmlns:a16="http://schemas.microsoft.com/office/drawing/2014/main" id="{BDBD1487-DD5E-426A-91D7-000D800ED39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229" name="Shape 3">
          <a:extLst>
            <a:ext uri="{FF2B5EF4-FFF2-40B4-BE49-F238E27FC236}">
              <a16:creationId xmlns:a16="http://schemas.microsoft.com/office/drawing/2014/main" id="{9FC76A27-241D-4DAD-99C4-DA630955B8A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230" name="Shape 3">
          <a:extLst>
            <a:ext uri="{FF2B5EF4-FFF2-40B4-BE49-F238E27FC236}">
              <a16:creationId xmlns:a16="http://schemas.microsoft.com/office/drawing/2014/main" id="{204EC6D1-AD2B-480F-9EC2-CAB65CD317B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231" name="Shape 3">
          <a:extLst>
            <a:ext uri="{FF2B5EF4-FFF2-40B4-BE49-F238E27FC236}">
              <a16:creationId xmlns:a16="http://schemas.microsoft.com/office/drawing/2014/main" id="{12DB4393-7CBB-4C6E-8BBA-4EA4B0FD9F6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232" name="Shape 3">
          <a:extLst>
            <a:ext uri="{FF2B5EF4-FFF2-40B4-BE49-F238E27FC236}">
              <a16:creationId xmlns:a16="http://schemas.microsoft.com/office/drawing/2014/main" id="{0ECA8330-F931-478B-8124-557312333DB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233" name="Shape 3">
          <a:extLst>
            <a:ext uri="{FF2B5EF4-FFF2-40B4-BE49-F238E27FC236}">
              <a16:creationId xmlns:a16="http://schemas.microsoft.com/office/drawing/2014/main" id="{BF05C57B-EB5B-495B-9933-510A3EECF89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234" name="Shape 3">
          <a:extLst>
            <a:ext uri="{FF2B5EF4-FFF2-40B4-BE49-F238E27FC236}">
              <a16:creationId xmlns:a16="http://schemas.microsoft.com/office/drawing/2014/main" id="{74D2AEF5-23F1-4F95-8D6A-D66457320E5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235" name="Shape 3">
          <a:extLst>
            <a:ext uri="{FF2B5EF4-FFF2-40B4-BE49-F238E27FC236}">
              <a16:creationId xmlns:a16="http://schemas.microsoft.com/office/drawing/2014/main" id="{834DC458-5D09-4E34-A616-E9C91444B21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236" name="Shape 3">
          <a:extLst>
            <a:ext uri="{FF2B5EF4-FFF2-40B4-BE49-F238E27FC236}">
              <a16:creationId xmlns:a16="http://schemas.microsoft.com/office/drawing/2014/main" id="{912D5F2D-CDFF-4E77-ADB0-A41746499A1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237" name="Shape 3">
          <a:extLst>
            <a:ext uri="{FF2B5EF4-FFF2-40B4-BE49-F238E27FC236}">
              <a16:creationId xmlns:a16="http://schemas.microsoft.com/office/drawing/2014/main" id="{0414E161-4E53-4E3E-B9F4-D88A28A22ED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238" name="Shape 3">
          <a:extLst>
            <a:ext uri="{FF2B5EF4-FFF2-40B4-BE49-F238E27FC236}">
              <a16:creationId xmlns:a16="http://schemas.microsoft.com/office/drawing/2014/main" id="{E2185884-6BA6-4BB5-A30C-42F2DD911BF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239" name="Shape 3">
          <a:extLst>
            <a:ext uri="{FF2B5EF4-FFF2-40B4-BE49-F238E27FC236}">
              <a16:creationId xmlns:a16="http://schemas.microsoft.com/office/drawing/2014/main" id="{1592FAA5-A2E9-4A65-AE67-37B82FC1276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240" name="Shape 3">
          <a:extLst>
            <a:ext uri="{FF2B5EF4-FFF2-40B4-BE49-F238E27FC236}">
              <a16:creationId xmlns:a16="http://schemas.microsoft.com/office/drawing/2014/main" id="{EA4B0F20-76CD-4791-9748-C2011885E3D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241" name="Shape 3">
          <a:extLst>
            <a:ext uri="{FF2B5EF4-FFF2-40B4-BE49-F238E27FC236}">
              <a16:creationId xmlns:a16="http://schemas.microsoft.com/office/drawing/2014/main" id="{59C69580-3B94-49F9-8063-8F26AC23237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242" name="Shape 3">
          <a:extLst>
            <a:ext uri="{FF2B5EF4-FFF2-40B4-BE49-F238E27FC236}">
              <a16:creationId xmlns:a16="http://schemas.microsoft.com/office/drawing/2014/main" id="{85524AB3-8831-4ADB-AD20-191793B08CF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243" name="Shape 3">
          <a:extLst>
            <a:ext uri="{FF2B5EF4-FFF2-40B4-BE49-F238E27FC236}">
              <a16:creationId xmlns:a16="http://schemas.microsoft.com/office/drawing/2014/main" id="{9A455D8F-76D3-4B99-8C3D-A2EC823781A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244" name="Shape 3">
          <a:extLst>
            <a:ext uri="{FF2B5EF4-FFF2-40B4-BE49-F238E27FC236}">
              <a16:creationId xmlns:a16="http://schemas.microsoft.com/office/drawing/2014/main" id="{916DA8CF-E80C-48F4-9D09-F26CCD4CFD4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245" name="Shape 3">
          <a:extLst>
            <a:ext uri="{FF2B5EF4-FFF2-40B4-BE49-F238E27FC236}">
              <a16:creationId xmlns:a16="http://schemas.microsoft.com/office/drawing/2014/main" id="{B9F71A00-B7AD-49D7-BAB9-837C5A088FC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246" name="Shape 3">
          <a:extLst>
            <a:ext uri="{FF2B5EF4-FFF2-40B4-BE49-F238E27FC236}">
              <a16:creationId xmlns:a16="http://schemas.microsoft.com/office/drawing/2014/main" id="{7845B20E-D883-43F8-9249-ED8FB9DE791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247" name="Shape 3">
          <a:extLst>
            <a:ext uri="{FF2B5EF4-FFF2-40B4-BE49-F238E27FC236}">
              <a16:creationId xmlns:a16="http://schemas.microsoft.com/office/drawing/2014/main" id="{4C656852-4BD3-4961-AC27-BDD8A4648E6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248" name="Shape 3">
          <a:extLst>
            <a:ext uri="{FF2B5EF4-FFF2-40B4-BE49-F238E27FC236}">
              <a16:creationId xmlns:a16="http://schemas.microsoft.com/office/drawing/2014/main" id="{03886B49-0A01-4601-B088-9B0432D3979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249" name="Shape 3">
          <a:extLst>
            <a:ext uri="{FF2B5EF4-FFF2-40B4-BE49-F238E27FC236}">
              <a16:creationId xmlns:a16="http://schemas.microsoft.com/office/drawing/2014/main" id="{9D29CADE-CD19-4F7F-978F-A08EECA08B2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250" name="Shape 3">
          <a:extLst>
            <a:ext uri="{FF2B5EF4-FFF2-40B4-BE49-F238E27FC236}">
              <a16:creationId xmlns:a16="http://schemas.microsoft.com/office/drawing/2014/main" id="{32DB15E9-0CBB-4DC2-8553-7366615A30F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251" name="Shape 3">
          <a:extLst>
            <a:ext uri="{FF2B5EF4-FFF2-40B4-BE49-F238E27FC236}">
              <a16:creationId xmlns:a16="http://schemas.microsoft.com/office/drawing/2014/main" id="{23EEBFA2-0425-4E5B-80EE-9A88027AC2A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252" name="Shape 3">
          <a:extLst>
            <a:ext uri="{FF2B5EF4-FFF2-40B4-BE49-F238E27FC236}">
              <a16:creationId xmlns:a16="http://schemas.microsoft.com/office/drawing/2014/main" id="{B43E8DCB-2FA0-48CC-BBFE-9DA23765E6C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253" name="Shape 3">
          <a:extLst>
            <a:ext uri="{FF2B5EF4-FFF2-40B4-BE49-F238E27FC236}">
              <a16:creationId xmlns:a16="http://schemas.microsoft.com/office/drawing/2014/main" id="{6ACF11C7-4B6F-4DD8-AA2D-32FA3788E5E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254" name="Shape 3">
          <a:extLst>
            <a:ext uri="{FF2B5EF4-FFF2-40B4-BE49-F238E27FC236}">
              <a16:creationId xmlns:a16="http://schemas.microsoft.com/office/drawing/2014/main" id="{C3F326B7-EFF1-4656-811E-2D6EAA53B6B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255" name="Shape 3">
          <a:extLst>
            <a:ext uri="{FF2B5EF4-FFF2-40B4-BE49-F238E27FC236}">
              <a16:creationId xmlns:a16="http://schemas.microsoft.com/office/drawing/2014/main" id="{A8180065-51CB-420B-AB00-5CAA06B8235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256" name="Shape 3">
          <a:extLst>
            <a:ext uri="{FF2B5EF4-FFF2-40B4-BE49-F238E27FC236}">
              <a16:creationId xmlns:a16="http://schemas.microsoft.com/office/drawing/2014/main" id="{2A8F3C5D-F566-44CC-BAB1-5A29FAE451B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257" name="Shape 3">
          <a:extLst>
            <a:ext uri="{FF2B5EF4-FFF2-40B4-BE49-F238E27FC236}">
              <a16:creationId xmlns:a16="http://schemas.microsoft.com/office/drawing/2014/main" id="{9EFC13BA-5C0F-40BD-968D-B92296F3B29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258" name="Shape 3">
          <a:extLst>
            <a:ext uri="{FF2B5EF4-FFF2-40B4-BE49-F238E27FC236}">
              <a16:creationId xmlns:a16="http://schemas.microsoft.com/office/drawing/2014/main" id="{1346DCF9-003F-4755-AE83-96586F7C1B9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259" name="Shape 3">
          <a:extLst>
            <a:ext uri="{FF2B5EF4-FFF2-40B4-BE49-F238E27FC236}">
              <a16:creationId xmlns:a16="http://schemas.microsoft.com/office/drawing/2014/main" id="{3C2EC1D2-2130-46E4-BC67-5DD019B2E92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260" name="Shape 3">
          <a:extLst>
            <a:ext uri="{FF2B5EF4-FFF2-40B4-BE49-F238E27FC236}">
              <a16:creationId xmlns:a16="http://schemas.microsoft.com/office/drawing/2014/main" id="{0D51ADA0-2D08-4C75-B4DC-003C02076FF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261" name="Shape 3">
          <a:extLst>
            <a:ext uri="{FF2B5EF4-FFF2-40B4-BE49-F238E27FC236}">
              <a16:creationId xmlns:a16="http://schemas.microsoft.com/office/drawing/2014/main" id="{E0909614-A31C-4382-927D-53BEEC90DC5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262" name="Shape 3">
          <a:extLst>
            <a:ext uri="{FF2B5EF4-FFF2-40B4-BE49-F238E27FC236}">
              <a16:creationId xmlns:a16="http://schemas.microsoft.com/office/drawing/2014/main" id="{0698C541-9419-4D3D-8F7C-6DE47199C56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263" name="Shape 3">
          <a:extLst>
            <a:ext uri="{FF2B5EF4-FFF2-40B4-BE49-F238E27FC236}">
              <a16:creationId xmlns:a16="http://schemas.microsoft.com/office/drawing/2014/main" id="{7671F806-8E2F-4584-9D87-6265861C552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264" name="Shape 3">
          <a:extLst>
            <a:ext uri="{FF2B5EF4-FFF2-40B4-BE49-F238E27FC236}">
              <a16:creationId xmlns:a16="http://schemas.microsoft.com/office/drawing/2014/main" id="{B743AC87-97E4-440D-9341-5F31A1E1D36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265" name="Shape 3">
          <a:extLst>
            <a:ext uri="{FF2B5EF4-FFF2-40B4-BE49-F238E27FC236}">
              <a16:creationId xmlns:a16="http://schemas.microsoft.com/office/drawing/2014/main" id="{74112A83-BF13-4924-8695-2157D18369C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266" name="Shape 3">
          <a:extLst>
            <a:ext uri="{FF2B5EF4-FFF2-40B4-BE49-F238E27FC236}">
              <a16:creationId xmlns:a16="http://schemas.microsoft.com/office/drawing/2014/main" id="{A1800190-D493-4C65-B63B-2043BCE0B4A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267" name="Shape 3">
          <a:extLst>
            <a:ext uri="{FF2B5EF4-FFF2-40B4-BE49-F238E27FC236}">
              <a16:creationId xmlns:a16="http://schemas.microsoft.com/office/drawing/2014/main" id="{3EAC97C0-42A3-462C-B194-C20C5D34C22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268" name="Shape 3">
          <a:extLst>
            <a:ext uri="{FF2B5EF4-FFF2-40B4-BE49-F238E27FC236}">
              <a16:creationId xmlns:a16="http://schemas.microsoft.com/office/drawing/2014/main" id="{C91E54DB-59B2-4142-ACAA-8EA0414ED8E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269" name="Shape 3">
          <a:extLst>
            <a:ext uri="{FF2B5EF4-FFF2-40B4-BE49-F238E27FC236}">
              <a16:creationId xmlns:a16="http://schemas.microsoft.com/office/drawing/2014/main" id="{BCC8EE63-26A4-4102-AB51-3DDBD96FB8F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270" name="Shape 3">
          <a:extLst>
            <a:ext uri="{FF2B5EF4-FFF2-40B4-BE49-F238E27FC236}">
              <a16:creationId xmlns:a16="http://schemas.microsoft.com/office/drawing/2014/main" id="{FB2C68EF-A874-4353-9005-BC9E8A10064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271" name="Shape 3">
          <a:extLst>
            <a:ext uri="{FF2B5EF4-FFF2-40B4-BE49-F238E27FC236}">
              <a16:creationId xmlns:a16="http://schemas.microsoft.com/office/drawing/2014/main" id="{EF71439E-7E28-4277-B115-D9DE6AD32D5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272" name="Shape 3">
          <a:extLst>
            <a:ext uri="{FF2B5EF4-FFF2-40B4-BE49-F238E27FC236}">
              <a16:creationId xmlns:a16="http://schemas.microsoft.com/office/drawing/2014/main" id="{1842AD8D-5313-4834-8AC2-CF3997DCA4E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273" name="Shape 3">
          <a:extLst>
            <a:ext uri="{FF2B5EF4-FFF2-40B4-BE49-F238E27FC236}">
              <a16:creationId xmlns:a16="http://schemas.microsoft.com/office/drawing/2014/main" id="{C8ECB938-E7BA-4343-95A3-946566E222F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274" name="Shape 3">
          <a:extLst>
            <a:ext uri="{FF2B5EF4-FFF2-40B4-BE49-F238E27FC236}">
              <a16:creationId xmlns:a16="http://schemas.microsoft.com/office/drawing/2014/main" id="{BB82802A-BAE7-4310-A0E2-BC0BE12C96C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275" name="Shape 3">
          <a:extLst>
            <a:ext uri="{FF2B5EF4-FFF2-40B4-BE49-F238E27FC236}">
              <a16:creationId xmlns:a16="http://schemas.microsoft.com/office/drawing/2014/main" id="{BED20D85-4020-4168-893E-607D8F14628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276" name="Shape 3">
          <a:extLst>
            <a:ext uri="{FF2B5EF4-FFF2-40B4-BE49-F238E27FC236}">
              <a16:creationId xmlns:a16="http://schemas.microsoft.com/office/drawing/2014/main" id="{A2F47738-98F4-4E20-B358-DA274819590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277" name="Shape 3">
          <a:extLst>
            <a:ext uri="{FF2B5EF4-FFF2-40B4-BE49-F238E27FC236}">
              <a16:creationId xmlns:a16="http://schemas.microsoft.com/office/drawing/2014/main" id="{C9B9E0A7-86E6-4C2E-841E-49396762E06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22</xdr:col>
      <xdr:colOff>-9525</xdr:colOff>
      <xdr:row>106</xdr:row>
      <xdr:rowOff>0</xdr:rowOff>
    </xdr:from>
    <xdr:ext cx="47625" cy="285750"/>
    <xdr:sp macro="" textlink="">
      <xdr:nvSpPr>
        <xdr:cNvPr id="6278" name="Shape 3">
          <a:extLst>
            <a:ext uri="{FF2B5EF4-FFF2-40B4-BE49-F238E27FC236}">
              <a16:creationId xmlns:a16="http://schemas.microsoft.com/office/drawing/2014/main" id="{C593D835-1C46-49DC-8430-22E07AC6B4D6}"/>
            </a:ext>
          </a:extLst>
        </xdr:cNvPr>
        <xdr:cNvSpPr txBox="1"/>
      </xdr:nvSpPr>
      <xdr:spPr>
        <a:xfrm>
          <a:off x="1078039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22</xdr:col>
      <xdr:colOff>-9525</xdr:colOff>
      <xdr:row>106</xdr:row>
      <xdr:rowOff>0</xdr:rowOff>
    </xdr:from>
    <xdr:ext cx="47625" cy="285750"/>
    <xdr:sp macro="" textlink="">
      <xdr:nvSpPr>
        <xdr:cNvPr id="6279" name="Shape 3">
          <a:extLst>
            <a:ext uri="{FF2B5EF4-FFF2-40B4-BE49-F238E27FC236}">
              <a16:creationId xmlns:a16="http://schemas.microsoft.com/office/drawing/2014/main" id="{FFCCEAC1-5F34-4B34-96FD-44FF912E6830}"/>
            </a:ext>
          </a:extLst>
        </xdr:cNvPr>
        <xdr:cNvSpPr txBox="1"/>
      </xdr:nvSpPr>
      <xdr:spPr>
        <a:xfrm>
          <a:off x="1078039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280" name="Shape 3">
          <a:extLst>
            <a:ext uri="{FF2B5EF4-FFF2-40B4-BE49-F238E27FC236}">
              <a16:creationId xmlns:a16="http://schemas.microsoft.com/office/drawing/2014/main" id="{85B9920A-A214-4039-BF59-E4A98D5432B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281" name="Shape 3">
          <a:extLst>
            <a:ext uri="{FF2B5EF4-FFF2-40B4-BE49-F238E27FC236}">
              <a16:creationId xmlns:a16="http://schemas.microsoft.com/office/drawing/2014/main" id="{D7516A76-B7B6-453B-B8E4-3741A1DE6BD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282" name="Shape 3">
          <a:extLst>
            <a:ext uri="{FF2B5EF4-FFF2-40B4-BE49-F238E27FC236}">
              <a16:creationId xmlns:a16="http://schemas.microsoft.com/office/drawing/2014/main" id="{06EE1D02-20C4-4B81-9DF8-70FB7F7F658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283" name="Shape 3">
          <a:extLst>
            <a:ext uri="{FF2B5EF4-FFF2-40B4-BE49-F238E27FC236}">
              <a16:creationId xmlns:a16="http://schemas.microsoft.com/office/drawing/2014/main" id="{0B5FDAA1-2601-4256-BF52-792481FCF96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284" name="Shape 3">
          <a:extLst>
            <a:ext uri="{FF2B5EF4-FFF2-40B4-BE49-F238E27FC236}">
              <a16:creationId xmlns:a16="http://schemas.microsoft.com/office/drawing/2014/main" id="{241B16B1-FAF6-4E8B-8F4E-8760DB705B0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285" name="Shape 3">
          <a:extLst>
            <a:ext uri="{FF2B5EF4-FFF2-40B4-BE49-F238E27FC236}">
              <a16:creationId xmlns:a16="http://schemas.microsoft.com/office/drawing/2014/main" id="{429FC632-345A-463F-8A2C-CD5EA2212EA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286" name="Shape 3">
          <a:extLst>
            <a:ext uri="{FF2B5EF4-FFF2-40B4-BE49-F238E27FC236}">
              <a16:creationId xmlns:a16="http://schemas.microsoft.com/office/drawing/2014/main" id="{45C461CD-D0D7-4017-8BBD-F1C9558BB2D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287" name="Shape 3">
          <a:extLst>
            <a:ext uri="{FF2B5EF4-FFF2-40B4-BE49-F238E27FC236}">
              <a16:creationId xmlns:a16="http://schemas.microsoft.com/office/drawing/2014/main" id="{6012BEE0-D9CF-4AFB-A822-07875D158A3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288" name="Shape 3">
          <a:extLst>
            <a:ext uri="{FF2B5EF4-FFF2-40B4-BE49-F238E27FC236}">
              <a16:creationId xmlns:a16="http://schemas.microsoft.com/office/drawing/2014/main" id="{1B385E09-7055-4EDC-83DC-5FE7866489F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289" name="Shape 3">
          <a:extLst>
            <a:ext uri="{FF2B5EF4-FFF2-40B4-BE49-F238E27FC236}">
              <a16:creationId xmlns:a16="http://schemas.microsoft.com/office/drawing/2014/main" id="{B8E47338-ECE1-4B80-B7BC-E3CC71B5B0F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290" name="Shape 3">
          <a:extLst>
            <a:ext uri="{FF2B5EF4-FFF2-40B4-BE49-F238E27FC236}">
              <a16:creationId xmlns:a16="http://schemas.microsoft.com/office/drawing/2014/main" id="{802EF270-FD0D-48BC-848F-611FBA50FEF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291" name="Shape 3">
          <a:extLst>
            <a:ext uri="{FF2B5EF4-FFF2-40B4-BE49-F238E27FC236}">
              <a16:creationId xmlns:a16="http://schemas.microsoft.com/office/drawing/2014/main" id="{E5E4F22A-DAE9-4543-9615-70B70D14FD7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292" name="Shape 3">
          <a:extLst>
            <a:ext uri="{FF2B5EF4-FFF2-40B4-BE49-F238E27FC236}">
              <a16:creationId xmlns:a16="http://schemas.microsoft.com/office/drawing/2014/main" id="{B1F5E4E1-16B5-4264-85AA-4CB8716FD74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293" name="Shape 3">
          <a:extLst>
            <a:ext uri="{FF2B5EF4-FFF2-40B4-BE49-F238E27FC236}">
              <a16:creationId xmlns:a16="http://schemas.microsoft.com/office/drawing/2014/main" id="{201E04B4-59B2-4F1E-A51D-535A9E5DA4D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294" name="Shape 3">
          <a:extLst>
            <a:ext uri="{FF2B5EF4-FFF2-40B4-BE49-F238E27FC236}">
              <a16:creationId xmlns:a16="http://schemas.microsoft.com/office/drawing/2014/main" id="{D7A1C95E-CB5C-4C0B-82EA-6835A200FBC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295" name="Shape 3">
          <a:extLst>
            <a:ext uri="{FF2B5EF4-FFF2-40B4-BE49-F238E27FC236}">
              <a16:creationId xmlns:a16="http://schemas.microsoft.com/office/drawing/2014/main" id="{C60954AD-7877-47F7-8E65-D177F4B2A6A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296" name="Shape 3">
          <a:extLst>
            <a:ext uri="{FF2B5EF4-FFF2-40B4-BE49-F238E27FC236}">
              <a16:creationId xmlns:a16="http://schemas.microsoft.com/office/drawing/2014/main" id="{973F69BA-D945-45CF-9973-75328D7164B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297" name="Shape 3">
          <a:extLst>
            <a:ext uri="{FF2B5EF4-FFF2-40B4-BE49-F238E27FC236}">
              <a16:creationId xmlns:a16="http://schemas.microsoft.com/office/drawing/2014/main" id="{5D5AA8E2-FC3A-45B4-B2B0-19678020D0F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298" name="Shape 3">
          <a:extLst>
            <a:ext uri="{FF2B5EF4-FFF2-40B4-BE49-F238E27FC236}">
              <a16:creationId xmlns:a16="http://schemas.microsoft.com/office/drawing/2014/main" id="{CB2D02B4-9762-4451-886F-F1DB1ABAC59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299" name="Shape 3">
          <a:extLst>
            <a:ext uri="{FF2B5EF4-FFF2-40B4-BE49-F238E27FC236}">
              <a16:creationId xmlns:a16="http://schemas.microsoft.com/office/drawing/2014/main" id="{2BFED8E3-9456-4FCE-8638-E44DBF12353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300" name="Shape 3">
          <a:extLst>
            <a:ext uri="{FF2B5EF4-FFF2-40B4-BE49-F238E27FC236}">
              <a16:creationId xmlns:a16="http://schemas.microsoft.com/office/drawing/2014/main" id="{CF8CAD02-16E7-4155-850D-3B87A0E37BC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301" name="Shape 3">
          <a:extLst>
            <a:ext uri="{FF2B5EF4-FFF2-40B4-BE49-F238E27FC236}">
              <a16:creationId xmlns:a16="http://schemas.microsoft.com/office/drawing/2014/main" id="{9FBE5EB4-A5C7-44CB-871D-33869A23A9F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302" name="Shape 3">
          <a:extLst>
            <a:ext uri="{FF2B5EF4-FFF2-40B4-BE49-F238E27FC236}">
              <a16:creationId xmlns:a16="http://schemas.microsoft.com/office/drawing/2014/main" id="{E6A67FAA-36B9-486A-AC68-7F116AA1C2A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303" name="Shape 3">
          <a:extLst>
            <a:ext uri="{FF2B5EF4-FFF2-40B4-BE49-F238E27FC236}">
              <a16:creationId xmlns:a16="http://schemas.microsoft.com/office/drawing/2014/main" id="{4854CB59-369C-45A1-8813-1CCB25ED4BE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304" name="Shape 3">
          <a:extLst>
            <a:ext uri="{FF2B5EF4-FFF2-40B4-BE49-F238E27FC236}">
              <a16:creationId xmlns:a16="http://schemas.microsoft.com/office/drawing/2014/main" id="{F75E05B4-898F-49D0-824E-B9E454F407F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305" name="Shape 3">
          <a:extLst>
            <a:ext uri="{FF2B5EF4-FFF2-40B4-BE49-F238E27FC236}">
              <a16:creationId xmlns:a16="http://schemas.microsoft.com/office/drawing/2014/main" id="{641DB996-2FCF-453D-B3FA-B813E6A3CB1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306" name="Shape 3">
          <a:extLst>
            <a:ext uri="{FF2B5EF4-FFF2-40B4-BE49-F238E27FC236}">
              <a16:creationId xmlns:a16="http://schemas.microsoft.com/office/drawing/2014/main" id="{D3129DA2-C228-4F9E-A8DE-7BBBE7B8B77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307" name="Shape 3">
          <a:extLst>
            <a:ext uri="{FF2B5EF4-FFF2-40B4-BE49-F238E27FC236}">
              <a16:creationId xmlns:a16="http://schemas.microsoft.com/office/drawing/2014/main" id="{727F6431-8328-402B-BC3A-E70D139517D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308" name="Shape 3">
          <a:extLst>
            <a:ext uri="{FF2B5EF4-FFF2-40B4-BE49-F238E27FC236}">
              <a16:creationId xmlns:a16="http://schemas.microsoft.com/office/drawing/2014/main" id="{7FA432AB-DF7F-4AD5-A0CE-D22895A1973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309" name="Shape 3">
          <a:extLst>
            <a:ext uri="{FF2B5EF4-FFF2-40B4-BE49-F238E27FC236}">
              <a16:creationId xmlns:a16="http://schemas.microsoft.com/office/drawing/2014/main" id="{F470964B-3713-4B3B-81BB-94B977DABB2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310" name="Shape 3">
          <a:extLst>
            <a:ext uri="{FF2B5EF4-FFF2-40B4-BE49-F238E27FC236}">
              <a16:creationId xmlns:a16="http://schemas.microsoft.com/office/drawing/2014/main" id="{DB92FB8B-A9A1-4F1F-ADBC-836B03F1E20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311" name="Shape 3">
          <a:extLst>
            <a:ext uri="{FF2B5EF4-FFF2-40B4-BE49-F238E27FC236}">
              <a16:creationId xmlns:a16="http://schemas.microsoft.com/office/drawing/2014/main" id="{4683C5B2-5ED8-4A52-80EF-AA9E2A39E42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312" name="Shape 3">
          <a:extLst>
            <a:ext uri="{FF2B5EF4-FFF2-40B4-BE49-F238E27FC236}">
              <a16:creationId xmlns:a16="http://schemas.microsoft.com/office/drawing/2014/main" id="{06A25305-849B-41BA-ADD3-645376FF54F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313" name="Shape 3">
          <a:extLst>
            <a:ext uri="{FF2B5EF4-FFF2-40B4-BE49-F238E27FC236}">
              <a16:creationId xmlns:a16="http://schemas.microsoft.com/office/drawing/2014/main" id="{6E109846-8E67-471E-9B81-295F014B1E6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314" name="Shape 3">
          <a:extLst>
            <a:ext uri="{FF2B5EF4-FFF2-40B4-BE49-F238E27FC236}">
              <a16:creationId xmlns:a16="http://schemas.microsoft.com/office/drawing/2014/main" id="{5D927FB5-5688-4B61-9D62-4451B411FEC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315" name="Shape 3">
          <a:extLst>
            <a:ext uri="{FF2B5EF4-FFF2-40B4-BE49-F238E27FC236}">
              <a16:creationId xmlns:a16="http://schemas.microsoft.com/office/drawing/2014/main" id="{CDE65EA2-332D-41C9-936E-975E3E90B6C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316" name="Shape 3">
          <a:extLst>
            <a:ext uri="{FF2B5EF4-FFF2-40B4-BE49-F238E27FC236}">
              <a16:creationId xmlns:a16="http://schemas.microsoft.com/office/drawing/2014/main" id="{91F15400-B439-422D-B1BF-3982806F09A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317" name="Shape 3">
          <a:extLst>
            <a:ext uri="{FF2B5EF4-FFF2-40B4-BE49-F238E27FC236}">
              <a16:creationId xmlns:a16="http://schemas.microsoft.com/office/drawing/2014/main" id="{E23B9431-7676-403A-8AAB-9459B8124E0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318" name="Shape 3">
          <a:extLst>
            <a:ext uri="{FF2B5EF4-FFF2-40B4-BE49-F238E27FC236}">
              <a16:creationId xmlns:a16="http://schemas.microsoft.com/office/drawing/2014/main" id="{8171426C-608D-436B-8FB9-3AF5910DB39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319" name="Shape 3">
          <a:extLst>
            <a:ext uri="{FF2B5EF4-FFF2-40B4-BE49-F238E27FC236}">
              <a16:creationId xmlns:a16="http://schemas.microsoft.com/office/drawing/2014/main" id="{9A7EE026-222F-4AA4-B6B0-66238FFFC4E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320" name="Shape 3">
          <a:extLst>
            <a:ext uri="{FF2B5EF4-FFF2-40B4-BE49-F238E27FC236}">
              <a16:creationId xmlns:a16="http://schemas.microsoft.com/office/drawing/2014/main" id="{0E088451-6AC9-422E-B10A-5460DAA5DF4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321" name="Shape 3">
          <a:extLst>
            <a:ext uri="{FF2B5EF4-FFF2-40B4-BE49-F238E27FC236}">
              <a16:creationId xmlns:a16="http://schemas.microsoft.com/office/drawing/2014/main" id="{C9A69D05-B7BE-472F-89C4-9814F127128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322" name="Shape 3">
          <a:extLst>
            <a:ext uri="{FF2B5EF4-FFF2-40B4-BE49-F238E27FC236}">
              <a16:creationId xmlns:a16="http://schemas.microsoft.com/office/drawing/2014/main" id="{948609EA-B3F1-4BAF-87DB-FAEA42EA60D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323" name="Shape 3">
          <a:extLst>
            <a:ext uri="{FF2B5EF4-FFF2-40B4-BE49-F238E27FC236}">
              <a16:creationId xmlns:a16="http://schemas.microsoft.com/office/drawing/2014/main" id="{238A2F1B-FE85-4036-8712-2C6859078C4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324" name="Shape 3">
          <a:extLst>
            <a:ext uri="{FF2B5EF4-FFF2-40B4-BE49-F238E27FC236}">
              <a16:creationId xmlns:a16="http://schemas.microsoft.com/office/drawing/2014/main" id="{53A0E144-B075-470C-BB47-6858D251173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325" name="Shape 3">
          <a:extLst>
            <a:ext uri="{FF2B5EF4-FFF2-40B4-BE49-F238E27FC236}">
              <a16:creationId xmlns:a16="http://schemas.microsoft.com/office/drawing/2014/main" id="{3BE3CEBC-51C2-4C9E-934F-C89324624F3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326" name="Shape 3">
          <a:extLst>
            <a:ext uri="{FF2B5EF4-FFF2-40B4-BE49-F238E27FC236}">
              <a16:creationId xmlns:a16="http://schemas.microsoft.com/office/drawing/2014/main" id="{5D168681-08FA-4E1F-A8CC-CE9173EF71A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327" name="Shape 3">
          <a:extLst>
            <a:ext uri="{FF2B5EF4-FFF2-40B4-BE49-F238E27FC236}">
              <a16:creationId xmlns:a16="http://schemas.microsoft.com/office/drawing/2014/main" id="{D9F32689-B47B-401A-AF20-42825C45C9A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328" name="Shape 3">
          <a:extLst>
            <a:ext uri="{FF2B5EF4-FFF2-40B4-BE49-F238E27FC236}">
              <a16:creationId xmlns:a16="http://schemas.microsoft.com/office/drawing/2014/main" id="{72E8ED60-1906-417C-8B3B-E636B0A4D0E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329" name="Shape 3">
          <a:extLst>
            <a:ext uri="{FF2B5EF4-FFF2-40B4-BE49-F238E27FC236}">
              <a16:creationId xmlns:a16="http://schemas.microsoft.com/office/drawing/2014/main" id="{DAE3D112-5118-4A96-9288-1200FFF2326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330" name="Shape 3">
          <a:extLst>
            <a:ext uri="{FF2B5EF4-FFF2-40B4-BE49-F238E27FC236}">
              <a16:creationId xmlns:a16="http://schemas.microsoft.com/office/drawing/2014/main" id="{9BD1195E-AAE5-4362-AC4C-A1B5FBBE010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331" name="Shape 3">
          <a:extLst>
            <a:ext uri="{FF2B5EF4-FFF2-40B4-BE49-F238E27FC236}">
              <a16:creationId xmlns:a16="http://schemas.microsoft.com/office/drawing/2014/main" id="{2ED39E2F-2709-489A-B5E8-D2654D90CC9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332" name="Shape 3">
          <a:extLst>
            <a:ext uri="{FF2B5EF4-FFF2-40B4-BE49-F238E27FC236}">
              <a16:creationId xmlns:a16="http://schemas.microsoft.com/office/drawing/2014/main" id="{2E48E545-35C7-4659-8FB7-A23FB23E078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333" name="Shape 3">
          <a:extLst>
            <a:ext uri="{FF2B5EF4-FFF2-40B4-BE49-F238E27FC236}">
              <a16:creationId xmlns:a16="http://schemas.microsoft.com/office/drawing/2014/main" id="{7CA41917-44EA-404E-B21A-1D321A6F1CE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334" name="Shape 3">
          <a:extLst>
            <a:ext uri="{FF2B5EF4-FFF2-40B4-BE49-F238E27FC236}">
              <a16:creationId xmlns:a16="http://schemas.microsoft.com/office/drawing/2014/main" id="{FF547E5B-5F2B-4751-ACB0-C813A325FFA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335" name="Shape 3">
          <a:extLst>
            <a:ext uri="{FF2B5EF4-FFF2-40B4-BE49-F238E27FC236}">
              <a16:creationId xmlns:a16="http://schemas.microsoft.com/office/drawing/2014/main" id="{3BBE9CC9-772C-4153-8C91-2F84884228A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336" name="Shape 3">
          <a:extLst>
            <a:ext uri="{FF2B5EF4-FFF2-40B4-BE49-F238E27FC236}">
              <a16:creationId xmlns:a16="http://schemas.microsoft.com/office/drawing/2014/main" id="{D041872B-4D23-49EE-9E5C-BD68E88B181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337" name="Shape 3">
          <a:extLst>
            <a:ext uri="{FF2B5EF4-FFF2-40B4-BE49-F238E27FC236}">
              <a16:creationId xmlns:a16="http://schemas.microsoft.com/office/drawing/2014/main" id="{A52DD706-755B-4FE8-98A2-FBC8F0B514F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338" name="Shape 3">
          <a:extLst>
            <a:ext uri="{FF2B5EF4-FFF2-40B4-BE49-F238E27FC236}">
              <a16:creationId xmlns:a16="http://schemas.microsoft.com/office/drawing/2014/main" id="{1AF37A84-5DE2-4803-B75B-8805FE6E812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339" name="Shape 3">
          <a:extLst>
            <a:ext uri="{FF2B5EF4-FFF2-40B4-BE49-F238E27FC236}">
              <a16:creationId xmlns:a16="http://schemas.microsoft.com/office/drawing/2014/main" id="{BDEB46E3-264D-44C9-A639-6310991C5CD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340" name="Shape 3">
          <a:extLst>
            <a:ext uri="{FF2B5EF4-FFF2-40B4-BE49-F238E27FC236}">
              <a16:creationId xmlns:a16="http://schemas.microsoft.com/office/drawing/2014/main" id="{B32E0FCF-675B-4CDF-8AEB-3DA2A30900F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341" name="Shape 3">
          <a:extLst>
            <a:ext uri="{FF2B5EF4-FFF2-40B4-BE49-F238E27FC236}">
              <a16:creationId xmlns:a16="http://schemas.microsoft.com/office/drawing/2014/main" id="{34C16B04-CFAB-4A94-840C-F07E9C9CF5E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342" name="Shape 3">
          <a:extLst>
            <a:ext uri="{FF2B5EF4-FFF2-40B4-BE49-F238E27FC236}">
              <a16:creationId xmlns:a16="http://schemas.microsoft.com/office/drawing/2014/main" id="{8F956840-FB27-4EC0-BE28-29BC4B2A6EB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343" name="Shape 3">
          <a:extLst>
            <a:ext uri="{FF2B5EF4-FFF2-40B4-BE49-F238E27FC236}">
              <a16:creationId xmlns:a16="http://schemas.microsoft.com/office/drawing/2014/main" id="{E1A3820D-A5B4-4868-8292-A4D8AB02B74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344" name="Shape 3">
          <a:extLst>
            <a:ext uri="{FF2B5EF4-FFF2-40B4-BE49-F238E27FC236}">
              <a16:creationId xmlns:a16="http://schemas.microsoft.com/office/drawing/2014/main" id="{E80D9023-6099-426F-8794-A40A8C5B434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345" name="Shape 3">
          <a:extLst>
            <a:ext uri="{FF2B5EF4-FFF2-40B4-BE49-F238E27FC236}">
              <a16:creationId xmlns:a16="http://schemas.microsoft.com/office/drawing/2014/main" id="{BB5F4BD7-75AD-45FF-9C97-030CD3FC08B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346" name="Shape 3">
          <a:extLst>
            <a:ext uri="{FF2B5EF4-FFF2-40B4-BE49-F238E27FC236}">
              <a16:creationId xmlns:a16="http://schemas.microsoft.com/office/drawing/2014/main" id="{124F890D-CA3B-4CE3-8691-592DA52AE3C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347" name="Shape 3">
          <a:extLst>
            <a:ext uri="{FF2B5EF4-FFF2-40B4-BE49-F238E27FC236}">
              <a16:creationId xmlns:a16="http://schemas.microsoft.com/office/drawing/2014/main" id="{4A69B394-E698-45AB-B54C-68D953C29AA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348" name="Shape 3">
          <a:extLst>
            <a:ext uri="{FF2B5EF4-FFF2-40B4-BE49-F238E27FC236}">
              <a16:creationId xmlns:a16="http://schemas.microsoft.com/office/drawing/2014/main" id="{B32811CA-A06A-4A3E-A5E2-5FBCB35084C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349" name="Shape 3">
          <a:extLst>
            <a:ext uri="{FF2B5EF4-FFF2-40B4-BE49-F238E27FC236}">
              <a16:creationId xmlns:a16="http://schemas.microsoft.com/office/drawing/2014/main" id="{F5068E90-BDED-4E3F-B227-F441254B32D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350" name="Shape 3">
          <a:extLst>
            <a:ext uri="{FF2B5EF4-FFF2-40B4-BE49-F238E27FC236}">
              <a16:creationId xmlns:a16="http://schemas.microsoft.com/office/drawing/2014/main" id="{3B53E36B-9A53-468E-A547-5523E5287FC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351" name="Shape 3">
          <a:extLst>
            <a:ext uri="{FF2B5EF4-FFF2-40B4-BE49-F238E27FC236}">
              <a16:creationId xmlns:a16="http://schemas.microsoft.com/office/drawing/2014/main" id="{8F1F0C45-8645-4122-9749-EBB3CDF9CB4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352" name="Shape 3">
          <a:extLst>
            <a:ext uri="{FF2B5EF4-FFF2-40B4-BE49-F238E27FC236}">
              <a16:creationId xmlns:a16="http://schemas.microsoft.com/office/drawing/2014/main" id="{2E2D3F29-620F-4A4C-A0FA-F9671E034BB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353" name="Shape 3">
          <a:extLst>
            <a:ext uri="{FF2B5EF4-FFF2-40B4-BE49-F238E27FC236}">
              <a16:creationId xmlns:a16="http://schemas.microsoft.com/office/drawing/2014/main" id="{E8D88B85-4C6D-464D-9F95-F4B8E75C664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354" name="Shape 3">
          <a:extLst>
            <a:ext uri="{FF2B5EF4-FFF2-40B4-BE49-F238E27FC236}">
              <a16:creationId xmlns:a16="http://schemas.microsoft.com/office/drawing/2014/main" id="{FBF8B898-01BC-48D5-A7E0-CB80A085E1C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355" name="Shape 3">
          <a:extLst>
            <a:ext uri="{FF2B5EF4-FFF2-40B4-BE49-F238E27FC236}">
              <a16:creationId xmlns:a16="http://schemas.microsoft.com/office/drawing/2014/main" id="{B8928EAC-A6AB-43DB-93BD-0608589E51D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356" name="Shape 3">
          <a:extLst>
            <a:ext uri="{FF2B5EF4-FFF2-40B4-BE49-F238E27FC236}">
              <a16:creationId xmlns:a16="http://schemas.microsoft.com/office/drawing/2014/main" id="{596E38CC-BD4B-480D-80BF-7E79436BA28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357" name="Shape 3">
          <a:extLst>
            <a:ext uri="{FF2B5EF4-FFF2-40B4-BE49-F238E27FC236}">
              <a16:creationId xmlns:a16="http://schemas.microsoft.com/office/drawing/2014/main" id="{B98AE7C7-8A5C-4B3B-BE34-ADC017AFE5B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358" name="Shape 3">
          <a:extLst>
            <a:ext uri="{FF2B5EF4-FFF2-40B4-BE49-F238E27FC236}">
              <a16:creationId xmlns:a16="http://schemas.microsoft.com/office/drawing/2014/main" id="{837AD4C4-B060-48AE-ACDD-143AC8B7C22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359" name="Shape 3">
          <a:extLst>
            <a:ext uri="{FF2B5EF4-FFF2-40B4-BE49-F238E27FC236}">
              <a16:creationId xmlns:a16="http://schemas.microsoft.com/office/drawing/2014/main" id="{AD7E1074-6A5F-4E6D-9525-2EEA9188C98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360" name="Shape 3">
          <a:extLst>
            <a:ext uri="{FF2B5EF4-FFF2-40B4-BE49-F238E27FC236}">
              <a16:creationId xmlns:a16="http://schemas.microsoft.com/office/drawing/2014/main" id="{F34679AE-92CC-4569-B68B-533B3BD53CB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361" name="Shape 3">
          <a:extLst>
            <a:ext uri="{FF2B5EF4-FFF2-40B4-BE49-F238E27FC236}">
              <a16:creationId xmlns:a16="http://schemas.microsoft.com/office/drawing/2014/main" id="{9062930D-9F5E-4A59-B91A-0CE62832EF3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362" name="Shape 3">
          <a:extLst>
            <a:ext uri="{FF2B5EF4-FFF2-40B4-BE49-F238E27FC236}">
              <a16:creationId xmlns:a16="http://schemas.microsoft.com/office/drawing/2014/main" id="{A1CFB73A-27EF-476F-86FD-FDF67598DDE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363" name="Shape 3">
          <a:extLst>
            <a:ext uri="{FF2B5EF4-FFF2-40B4-BE49-F238E27FC236}">
              <a16:creationId xmlns:a16="http://schemas.microsoft.com/office/drawing/2014/main" id="{7DCEBAA4-9A7A-4AD8-861F-EC8C60E9BB4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364" name="Shape 3">
          <a:extLst>
            <a:ext uri="{FF2B5EF4-FFF2-40B4-BE49-F238E27FC236}">
              <a16:creationId xmlns:a16="http://schemas.microsoft.com/office/drawing/2014/main" id="{E8955E8E-FD1B-490D-8F92-2DC0F17365E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365" name="Shape 3">
          <a:extLst>
            <a:ext uri="{FF2B5EF4-FFF2-40B4-BE49-F238E27FC236}">
              <a16:creationId xmlns:a16="http://schemas.microsoft.com/office/drawing/2014/main" id="{7C60468D-0C7B-41F0-966E-85978EF614B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22</xdr:col>
      <xdr:colOff>-9525</xdr:colOff>
      <xdr:row>106</xdr:row>
      <xdr:rowOff>0</xdr:rowOff>
    </xdr:from>
    <xdr:ext cx="47625" cy="285750"/>
    <xdr:sp macro="" textlink="">
      <xdr:nvSpPr>
        <xdr:cNvPr id="6366" name="Shape 3">
          <a:extLst>
            <a:ext uri="{FF2B5EF4-FFF2-40B4-BE49-F238E27FC236}">
              <a16:creationId xmlns:a16="http://schemas.microsoft.com/office/drawing/2014/main" id="{1514AC94-7BE6-4A5C-BF09-D142947A4D2E}"/>
            </a:ext>
          </a:extLst>
        </xdr:cNvPr>
        <xdr:cNvSpPr txBox="1"/>
      </xdr:nvSpPr>
      <xdr:spPr>
        <a:xfrm>
          <a:off x="1078039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22</xdr:col>
      <xdr:colOff>-9525</xdr:colOff>
      <xdr:row>106</xdr:row>
      <xdr:rowOff>0</xdr:rowOff>
    </xdr:from>
    <xdr:ext cx="47625" cy="285750"/>
    <xdr:sp macro="" textlink="">
      <xdr:nvSpPr>
        <xdr:cNvPr id="6367" name="Shape 3">
          <a:extLst>
            <a:ext uri="{FF2B5EF4-FFF2-40B4-BE49-F238E27FC236}">
              <a16:creationId xmlns:a16="http://schemas.microsoft.com/office/drawing/2014/main" id="{7DA94D32-7AF5-472A-8026-ABF691013716}"/>
            </a:ext>
          </a:extLst>
        </xdr:cNvPr>
        <xdr:cNvSpPr txBox="1"/>
      </xdr:nvSpPr>
      <xdr:spPr>
        <a:xfrm>
          <a:off x="1078039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368" name="Shape 3">
          <a:extLst>
            <a:ext uri="{FF2B5EF4-FFF2-40B4-BE49-F238E27FC236}">
              <a16:creationId xmlns:a16="http://schemas.microsoft.com/office/drawing/2014/main" id="{65F3C24E-6AC1-473C-A677-7C7C90248E3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369" name="Shape 3">
          <a:extLst>
            <a:ext uri="{FF2B5EF4-FFF2-40B4-BE49-F238E27FC236}">
              <a16:creationId xmlns:a16="http://schemas.microsoft.com/office/drawing/2014/main" id="{FD8449E2-9542-4E42-B4A2-1C8788EAB49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370" name="Shape 3">
          <a:extLst>
            <a:ext uri="{FF2B5EF4-FFF2-40B4-BE49-F238E27FC236}">
              <a16:creationId xmlns:a16="http://schemas.microsoft.com/office/drawing/2014/main" id="{6E1BD231-188D-4198-AB5A-CDDF589533F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371" name="Shape 3">
          <a:extLst>
            <a:ext uri="{FF2B5EF4-FFF2-40B4-BE49-F238E27FC236}">
              <a16:creationId xmlns:a16="http://schemas.microsoft.com/office/drawing/2014/main" id="{42D9DDAD-5B46-4724-947B-F283EE40D02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372" name="Shape 3">
          <a:extLst>
            <a:ext uri="{FF2B5EF4-FFF2-40B4-BE49-F238E27FC236}">
              <a16:creationId xmlns:a16="http://schemas.microsoft.com/office/drawing/2014/main" id="{BAC5CBAD-BADA-40C4-939F-FF48812C2C1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373" name="Shape 3">
          <a:extLst>
            <a:ext uri="{FF2B5EF4-FFF2-40B4-BE49-F238E27FC236}">
              <a16:creationId xmlns:a16="http://schemas.microsoft.com/office/drawing/2014/main" id="{0369707D-2136-4E92-BADE-7D7C75B48F1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374" name="Shape 3">
          <a:extLst>
            <a:ext uri="{FF2B5EF4-FFF2-40B4-BE49-F238E27FC236}">
              <a16:creationId xmlns:a16="http://schemas.microsoft.com/office/drawing/2014/main" id="{64EEA008-ED91-4CBF-895A-5E5BF619B34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375" name="Shape 3">
          <a:extLst>
            <a:ext uri="{FF2B5EF4-FFF2-40B4-BE49-F238E27FC236}">
              <a16:creationId xmlns:a16="http://schemas.microsoft.com/office/drawing/2014/main" id="{E66DA1D4-2698-4143-9E22-5AF82D2C02D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376" name="Shape 3">
          <a:extLst>
            <a:ext uri="{FF2B5EF4-FFF2-40B4-BE49-F238E27FC236}">
              <a16:creationId xmlns:a16="http://schemas.microsoft.com/office/drawing/2014/main" id="{E2A68B22-9F26-49AA-BE76-9EEC921CCD6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377" name="Shape 3">
          <a:extLst>
            <a:ext uri="{FF2B5EF4-FFF2-40B4-BE49-F238E27FC236}">
              <a16:creationId xmlns:a16="http://schemas.microsoft.com/office/drawing/2014/main" id="{9BDA3D5E-ACA9-4B7F-8816-2BF4753C0F7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378" name="Shape 3">
          <a:extLst>
            <a:ext uri="{FF2B5EF4-FFF2-40B4-BE49-F238E27FC236}">
              <a16:creationId xmlns:a16="http://schemas.microsoft.com/office/drawing/2014/main" id="{4487681D-4153-4B02-A8BA-53C09FC09AF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379" name="Shape 3">
          <a:extLst>
            <a:ext uri="{FF2B5EF4-FFF2-40B4-BE49-F238E27FC236}">
              <a16:creationId xmlns:a16="http://schemas.microsoft.com/office/drawing/2014/main" id="{F945DA8A-E45A-4708-9F94-9AB021FEE8D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380" name="Shape 3">
          <a:extLst>
            <a:ext uri="{FF2B5EF4-FFF2-40B4-BE49-F238E27FC236}">
              <a16:creationId xmlns:a16="http://schemas.microsoft.com/office/drawing/2014/main" id="{9A0B5174-7FFF-419D-873E-137F2186DED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381" name="Shape 3">
          <a:extLst>
            <a:ext uri="{FF2B5EF4-FFF2-40B4-BE49-F238E27FC236}">
              <a16:creationId xmlns:a16="http://schemas.microsoft.com/office/drawing/2014/main" id="{4E4440D7-9E06-4153-B949-FC2A8C36ABF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382" name="Shape 3">
          <a:extLst>
            <a:ext uri="{FF2B5EF4-FFF2-40B4-BE49-F238E27FC236}">
              <a16:creationId xmlns:a16="http://schemas.microsoft.com/office/drawing/2014/main" id="{9682885C-70E4-4B2D-BA28-B6D67C46D72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383" name="Shape 3">
          <a:extLst>
            <a:ext uri="{FF2B5EF4-FFF2-40B4-BE49-F238E27FC236}">
              <a16:creationId xmlns:a16="http://schemas.microsoft.com/office/drawing/2014/main" id="{FB1E901E-0F74-4739-BA93-A46D653C42C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384" name="Shape 3">
          <a:extLst>
            <a:ext uri="{FF2B5EF4-FFF2-40B4-BE49-F238E27FC236}">
              <a16:creationId xmlns:a16="http://schemas.microsoft.com/office/drawing/2014/main" id="{5EE6E6B8-295A-437F-8283-3D61445E3F5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385" name="Shape 3">
          <a:extLst>
            <a:ext uri="{FF2B5EF4-FFF2-40B4-BE49-F238E27FC236}">
              <a16:creationId xmlns:a16="http://schemas.microsoft.com/office/drawing/2014/main" id="{DAA57C2F-79C1-494D-9D63-9361E24AF51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386" name="Shape 3">
          <a:extLst>
            <a:ext uri="{FF2B5EF4-FFF2-40B4-BE49-F238E27FC236}">
              <a16:creationId xmlns:a16="http://schemas.microsoft.com/office/drawing/2014/main" id="{423D768C-C076-4D5F-80CA-C75938EB329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387" name="Shape 3">
          <a:extLst>
            <a:ext uri="{FF2B5EF4-FFF2-40B4-BE49-F238E27FC236}">
              <a16:creationId xmlns:a16="http://schemas.microsoft.com/office/drawing/2014/main" id="{EC7CF4B5-7975-444A-9D58-753CD68E3A3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388" name="Shape 3">
          <a:extLst>
            <a:ext uri="{FF2B5EF4-FFF2-40B4-BE49-F238E27FC236}">
              <a16:creationId xmlns:a16="http://schemas.microsoft.com/office/drawing/2014/main" id="{9BE4B83A-B805-4550-8F39-6273C6862C2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389" name="Shape 3">
          <a:extLst>
            <a:ext uri="{FF2B5EF4-FFF2-40B4-BE49-F238E27FC236}">
              <a16:creationId xmlns:a16="http://schemas.microsoft.com/office/drawing/2014/main" id="{D40A2A5D-AE69-4999-B2B3-B471D801220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390" name="Shape 3">
          <a:extLst>
            <a:ext uri="{FF2B5EF4-FFF2-40B4-BE49-F238E27FC236}">
              <a16:creationId xmlns:a16="http://schemas.microsoft.com/office/drawing/2014/main" id="{59456205-B8F2-4630-9A6E-171104E64AB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391" name="Shape 3">
          <a:extLst>
            <a:ext uri="{FF2B5EF4-FFF2-40B4-BE49-F238E27FC236}">
              <a16:creationId xmlns:a16="http://schemas.microsoft.com/office/drawing/2014/main" id="{2C27CE34-AF56-4B40-A454-746A3B6D6A9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392" name="Shape 3">
          <a:extLst>
            <a:ext uri="{FF2B5EF4-FFF2-40B4-BE49-F238E27FC236}">
              <a16:creationId xmlns:a16="http://schemas.microsoft.com/office/drawing/2014/main" id="{4F4B437D-CE72-4B67-8466-9771CDD6DAB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393" name="Shape 3">
          <a:extLst>
            <a:ext uri="{FF2B5EF4-FFF2-40B4-BE49-F238E27FC236}">
              <a16:creationId xmlns:a16="http://schemas.microsoft.com/office/drawing/2014/main" id="{79F4E826-4E42-4430-B7EE-C8DCBE7755D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394" name="Shape 3">
          <a:extLst>
            <a:ext uri="{FF2B5EF4-FFF2-40B4-BE49-F238E27FC236}">
              <a16:creationId xmlns:a16="http://schemas.microsoft.com/office/drawing/2014/main" id="{4485BC19-DF0F-4E63-A796-7F8E97EC72B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395" name="Shape 3">
          <a:extLst>
            <a:ext uri="{FF2B5EF4-FFF2-40B4-BE49-F238E27FC236}">
              <a16:creationId xmlns:a16="http://schemas.microsoft.com/office/drawing/2014/main" id="{D28260AE-0B30-41AE-8A73-43FBF21E33E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396" name="Shape 3">
          <a:extLst>
            <a:ext uri="{FF2B5EF4-FFF2-40B4-BE49-F238E27FC236}">
              <a16:creationId xmlns:a16="http://schemas.microsoft.com/office/drawing/2014/main" id="{9DA7EE24-0CFC-4744-BA50-0200D07E28F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397" name="Shape 3">
          <a:extLst>
            <a:ext uri="{FF2B5EF4-FFF2-40B4-BE49-F238E27FC236}">
              <a16:creationId xmlns:a16="http://schemas.microsoft.com/office/drawing/2014/main" id="{7CA041BA-A328-4434-B13D-AC98432DFA4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398" name="Shape 3">
          <a:extLst>
            <a:ext uri="{FF2B5EF4-FFF2-40B4-BE49-F238E27FC236}">
              <a16:creationId xmlns:a16="http://schemas.microsoft.com/office/drawing/2014/main" id="{8A6E50A5-31CB-45AB-889D-33A2EC9F434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399" name="Shape 3">
          <a:extLst>
            <a:ext uri="{FF2B5EF4-FFF2-40B4-BE49-F238E27FC236}">
              <a16:creationId xmlns:a16="http://schemas.microsoft.com/office/drawing/2014/main" id="{B7110426-62AE-4A0E-BB18-CCB60F7F9F3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400" name="Shape 3">
          <a:extLst>
            <a:ext uri="{FF2B5EF4-FFF2-40B4-BE49-F238E27FC236}">
              <a16:creationId xmlns:a16="http://schemas.microsoft.com/office/drawing/2014/main" id="{D5F0706C-A9A1-480C-A9EE-1EE5E47C9FB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401" name="Shape 3">
          <a:extLst>
            <a:ext uri="{FF2B5EF4-FFF2-40B4-BE49-F238E27FC236}">
              <a16:creationId xmlns:a16="http://schemas.microsoft.com/office/drawing/2014/main" id="{27234BC2-5CA2-4DA1-BA5F-AD677DDE4F7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402" name="Shape 3">
          <a:extLst>
            <a:ext uri="{FF2B5EF4-FFF2-40B4-BE49-F238E27FC236}">
              <a16:creationId xmlns:a16="http://schemas.microsoft.com/office/drawing/2014/main" id="{26310F73-CD5B-4680-9161-ACF06075096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403" name="Shape 3">
          <a:extLst>
            <a:ext uri="{FF2B5EF4-FFF2-40B4-BE49-F238E27FC236}">
              <a16:creationId xmlns:a16="http://schemas.microsoft.com/office/drawing/2014/main" id="{2A6FCE77-A337-4BFF-835D-820E3B0216A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404" name="Shape 3">
          <a:extLst>
            <a:ext uri="{FF2B5EF4-FFF2-40B4-BE49-F238E27FC236}">
              <a16:creationId xmlns:a16="http://schemas.microsoft.com/office/drawing/2014/main" id="{7E62E91E-891C-4FB8-8D43-A99F8FDED78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405" name="Shape 3">
          <a:extLst>
            <a:ext uri="{FF2B5EF4-FFF2-40B4-BE49-F238E27FC236}">
              <a16:creationId xmlns:a16="http://schemas.microsoft.com/office/drawing/2014/main" id="{58C19DE2-1298-4113-A163-6EB22570713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406" name="Shape 3">
          <a:extLst>
            <a:ext uri="{FF2B5EF4-FFF2-40B4-BE49-F238E27FC236}">
              <a16:creationId xmlns:a16="http://schemas.microsoft.com/office/drawing/2014/main" id="{0DA97806-B4B0-40A6-BC1B-AFE4D8DAF8A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407" name="Shape 3">
          <a:extLst>
            <a:ext uri="{FF2B5EF4-FFF2-40B4-BE49-F238E27FC236}">
              <a16:creationId xmlns:a16="http://schemas.microsoft.com/office/drawing/2014/main" id="{6D3D08F9-5BDB-4F70-A589-FB60083D622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408" name="Shape 3">
          <a:extLst>
            <a:ext uri="{FF2B5EF4-FFF2-40B4-BE49-F238E27FC236}">
              <a16:creationId xmlns:a16="http://schemas.microsoft.com/office/drawing/2014/main" id="{C018A1B6-BA20-40B3-92E1-8C511E41A4A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409" name="Shape 3">
          <a:extLst>
            <a:ext uri="{FF2B5EF4-FFF2-40B4-BE49-F238E27FC236}">
              <a16:creationId xmlns:a16="http://schemas.microsoft.com/office/drawing/2014/main" id="{5B5BED82-AC34-47F3-999C-6CA2940C473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410" name="Shape 3">
          <a:extLst>
            <a:ext uri="{FF2B5EF4-FFF2-40B4-BE49-F238E27FC236}">
              <a16:creationId xmlns:a16="http://schemas.microsoft.com/office/drawing/2014/main" id="{0E725328-4182-45CD-9C04-FDEA27ADBB0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411" name="Shape 3">
          <a:extLst>
            <a:ext uri="{FF2B5EF4-FFF2-40B4-BE49-F238E27FC236}">
              <a16:creationId xmlns:a16="http://schemas.microsoft.com/office/drawing/2014/main" id="{A12D8565-04FF-48C2-ABB8-90337EB219E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412" name="Shape 3">
          <a:extLst>
            <a:ext uri="{FF2B5EF4-FFF2-40B4-BE49-F238E27FC236}">
              <a16:creationId xmlns:a16="http://schemas.microsoft.com/office/drawing/2014/main" id="{11A6839E-C707-494D-9480-EEB4E0DAF9E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413" name="Shape 3">
          <a:extLst>
            <a:ext uri="{FF2B5EF4-FFF2-40B4-BE49-F238E27FC236}">
              <a16:creationId xmlns:a16="http://schemas.microsoft.com/office/drawing/2014/main" id="{B067E478-9D6F-4A2D-8F6D-CD0E7D54B9F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414" name="Shape 3">
          <a:extLst>
            <a:ext uri="{FF2B5EF4-FFF2-40B4-BE49-F238E27FC236}">
              <a16:creationId xmlns:a16="http://schemas.microsoft.com/office/drawing/2014/main" id="{503AD00D-E3F9-4331-AC90-62195A762CB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415" name="Shape 3">
          <a:extLst>
            <a:ext uri="{FF2B5EF4-FFF2-40B4-BE49-F238E27FC236}">
              <a16:creationId xmlns:a16="http://schemas.microsoft.com/office/drawing/2014/main" id="{236DA0F2-D81E-427E-99B9-1E7BE8B0A27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416" name="Shape 3">
          <a:extLst>
            <a:ext uri="{FF2B5EF4-FFF2-40B4-BE49-F238E27FC236}">
              <a16:creationId xmlns:a16="http://schemas.microsoft.com/office/drawing/2014/main" id="{76A1F08E-B1AB-4134-829D-AE4D22684F3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417" name="Shape 3">
          <a:extLst>
            <a:ext uri="{FF2B5EF4-FFF2-40B4-BE49-F238E27FC236}">
              <a16:creationId xmlns:a16="http://schemas.microsoft.com/office/drawing/2014/main" id="{ED1CDE4A-5511-45BF-A4C1-1E149CA7D2B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418" name="Shape 3">
          <a:extLst>
            <a:ext uri="{FF2B5EF4-FFF2-40B4-BE49-F238E27FC236}">
              <a16:creationId xmlns:a16="http://schemas.microsoft.com/office/drawing/2014/main" id="{C20845EF-1157-4770-B9D3-DD111458726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419" name="Shape 3">
          <a:extLst>
            <a:ext uri="{FF2B5EF4-FFF2-40B4-BE49-F238E27FC236}">
              <a16:creationId xmlns:a16="http://schemas.microsoft.com/office/drawing/2014/main" id="{C1BC6453-C3EB-4B18-B283-BD237CFEE9E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420" name="Shape 3">
          <a:extLst>
            <a:ext uri="{FF2B5EF4-FFF2-40B4-BE49-F238E27FC236}">
              <a16:creationId xmlns:a16="http://schemas.microsoft.com/office/drawing/2014/main" id="{865002DE-96C4-4C82-8AEB-7A2889C7165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421" name="Shape 3">
          <a:extLst>
            <a:ext uri="{FF2B5EF4-FFF2-40B4-BE49-F238E27FC236}">
              <a16:creationId xmlns:a16="http://schemas.microsoft.com/office/drawing/2014/main" id="{755B133A-1227-49C4-8B04-00E7D020E2C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422" name="Shape 3">
          <a:extLst>
            <a:ext uri="{FF2B5EF4-FFF2-40B4-BE49-F238E27FC236}">
              <a16:creationId xmlns:a16="http://schemas.microsoft.com/office/drawing/2014/main" id="{AFCFE7B1-330E-4A4F-AACC-B2674C6A875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423" name="Shape 3">
          <a:extLst>
            <a:ext uri="{FF2B5EF4-FFF2-40B4-BE49-F238E27FC236}">
              <a16:creationId xmlns:a16="http://schemas.microsoft.com/office/drawing/2014/main" id="{D992BB34-B063-4462-BE0B-49A5B25C167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424" name="Shape 3">
          <a:extLst>
            <a:ext uri="{FF2B5EF4-FFF2-40B4-BE49-F238E27FC236}">
              <a16:creationId xmlns:a16="http://schemas.microsoft.com/office/drawing/2014/main" id="{5A51C5E2-535D-4F94-A82F-F0E51664C33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425" name="Shape 3">
          <a:extLst>
            <a:ext uri="{FF2B5EF4-FFF2-40B4-BE49-F238E27FC236}">
              <a16:creationId xmlns:a16="http://schemas.microsoft.com/office/drawing/2014/main" id="{AEB7CB46-FBC4-4173-B929-BBFA052FD93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426" name="Shape 3">
          <a:extLst>
            <a:ext uri="{FF2B5EF4-FFF2-40B4-BE49-F238E27FC236}">
              <a16:creationId xmlns:a16="http://schemas.microsoft.com/office/drawing/2014/main" id="{3061641F-D7B9-4547-9E74-C455933BFB3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427" name="Shape 3">
          <a:extLst>
            <a:ext uri="{FF2B5EF4-FFF2-40B4-BE49-F238E27FC236}">
              <a16:creationId xmlns:a16="http://schemas.microsoft.com/office/drawing/2014/main" id="{EDFDFB14-C2EA-496A-87CB-3FC22BC4164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428" name="Shape 3">
          <a:extLst>
            <a:ext uri="{FF2B5EF4-FFF2-40B4-BE49-F238E27FC236}">
              <a16:creationId xmlns:a16="http://schemas.microsoft.com/office/drawing/2014/main" id="{86DE549E-5F3F-473D-ADEF-3BB6F449535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429" name="Shape 3">
          <a:extLst>
            <a:ext uri="{FF2B5EF4-FFF2-40B4-BE49-F238E27FC236}">
              <a16:creationId xmlns:a16="http://schemas.microsoft.com/office/drawing/2014/main" id="{F2C1E1E7-4BA7-4992-B75C-7D3CD87A2CD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430" name="Shape 3">
          <a:extLst>
            <a:ext uri="{FF2B5EF4-FFF2-40B4-BE49-F238E27FC236}">
              <a16:creationId xmlns:a16="http://schemas.microsoft.com/office/drawing/2014/main" id="{B12FBF94-94ED-4A79-AA92-FBD7B8F3A01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431" name="Shape 3">
          <a:extLst>
            <a:ext uri="{FF2B5EF4-FFF2-40B4-BE49-F238E27FC236}">
              <a16:creationId xmlns:a16="http://schemas.microsoft.com/office/drawing/2014/main" id="{A96848FD-5D12-4C03-95B1-EBBFF39DDD0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432" name="Shape 3">
          <a:extLst>
            <a:ext uri="{FF2B5EF4-FFF2-40B4-BE49-F238E27FC236}">
              <a16:creationId xmlns:a16="http://schemas.microsoft.com/office/drawing/2014/main" id="{748A5989-3717-4FB3-9409-5442AB51B19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433" name="Shape 3">
          <a:extLst>
            <a:ext uri="{FF2B5EF4-FFF2-40B4-BE49-F238E27FC236}">
              <a16:creationId xmlns:a16="http://schemas.microsoft.com/office/drawing/2014/main" id="{7926AA49-EF85-4C93-85CA-5035F51093C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434" name="Shape 3">
          <a:extLst>
            <a:ext uri="{FF2B5EF4-FFF2-40B4-BE49-F238E27FC236}">
              <a16:creationId xmlns:a16="http://schemas.microsoft.com/office/drawing/2014/main" id="{99121F13-8EBE-4005-9586-5D4E043D4D6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435" name="Shape 3">
          <a:extLst>
            <a:ext uri="{FF2B5EF4-FFF2-40B4-BE49-F238E27FC236}">
              <a16:creationId xmlns:a16="http://schemas.microsoft.com/office/drawing/2014/main" id="{53286906-C118-4CC6-834E-5195B445280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436" name="Shape 3">
          <a:extLst>
            <a:ext uri="{FF2B5EF4-FFF2-40B4-BE49-F238E27FC236}">
              <a16:creationId xmlns:a16="http://schemas.microsoft.com/office/drawing/2014/main" id="{F37D6EEF-6093-46FC-8DA8-711EF401F53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437" name="Shape 3">
          <a:extLst>
            <a:ext uri="{FF2B5EF4-FFF2-40B4-BE49-F238E27FC236}">
              <a16:creationId xmlns:a16="http://schemas.microsoft.com/office/drawing/2014/main" id="{74711FA6-8C95-445E-8DF3-4BBD5118382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438" name="Shape 3">
          <a:extLst>
            <a:ext uri="{FF2B5EF4-FFF2-40B4-BE49-F238E27FC236}">
              <a16:creationId xmlns:a16="http://schemas.microsoft.com/office/drawing/2014/main" id="{2FE68654-8E0C-4271-84EE-1BACDC90F23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439" name="Shape 3">
          <a:extLst>
            <a:ext uri="{FF2B5EF4-FFF2-40B4-BE49-F238E27FC236}">
              <a16:creationId xmlns:a16="http://schemas.microsoft.com/office/drawing/2014/main" id="{56F13080-6B5F-4376-AF69-D1F0E905F54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440" name="Shape 3">
          <a:extLst>
            <a:ext uri="{FF2B5EF4-FFF2-40B4-BE49-F238E27FC236}">
              <a16:creationId xmlns:a16="http://schemas.microsoft.com/office/drawing/2014/main" id="{02675F4F-A238-45B5-B98D-4BF64F01A75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441" name="Shape 3">
          <a:extLst>
            <a:ext uri="{FF2B5EF4-FFF2-40B4-BE49-F238E27FC236}">
              <a16:creationId xmlns:a16="http://schemas.microsoft.com/office/drawing/2014/main" id="{AD6C7475-098C-4D23-941B-2AF31D6738C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442" name="Shape 3">
          <a:extLst>
            <a:ext uri="{FF2B5EF4-FFF2-40B4-BE49-F238E27FC236}">
              <a16:creationId xmlns:a16="http://schemas.microsoft.com/office/drawing/2014/main" id="{E9726EEE-D4F3-4F94-BB2F-0C934379FF8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443" name="Shape 3">
          <a:extLst>
            <a:ext uri="{FF2B5EF4-FFF2-40B4-BE49-F238E27FC236}">
              <a16:creationId xmlns:a16="http://schemas.microsoft.com/office/drawing/2014/main" id="{312E2988-6E52-4C32-8217-588B3DC4662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444" name="Shape 3">
          <a:extLst>
            <a:ext uri="{FF2B5EF4-FFF2-40B4-BE49-F238E27FC236}">
              <a16:creationId xmlns:a16="http://schemas.microsoft.com/office/drawing/2014/main" id="{9F71C520-E458-4163-BD4F-DDDCE55D9D0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445" name="Shape 3">
          <a:extLst>
            <a:ext uri="{FF2B5EF4-FFF2-40B4-BE49-F238E27FC236}">
              <a16:creationId xmlns:a16="http://schemas.microsoft.com/office/drawing/2014/main" id="{158673B2-5ED4-42F4-949A-B431827286C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446" name="Shape 3">
          <a:extLst>
            <a:ext uri="{FF2B5EF4-FFF2-40B4-BE49-F238E27FC236}">
              <a16:creationId xmlns:a16="http://schemas.microsoft.com/office/drawing/2014/main" id="{B8C04AFF-3527-437A-90AA-227CB332F32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447" name="Shape 3">
          <a:extLst>
            <a:ext uri="{FF2B5EF4-FFF2-40B4-BE49-F238E27FC236}">
              <a16:creationId xmlns:a16="http://schemas.microsoft.com/office/drawing/2014/main" id="{FE01B066-8989-40B4-810F-6B256EF7A18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448" name="Shape 3">
          <a:extLst>
            <a:ext uri="{FF2B5EF4-FFF2-40B4-BE49-F238E27FC236}">
              <a16:creationId xmlns:a16="http://schemas.microsoft.com/office/drawing/2014/main" id="{4861CCCD-6470-4C89-B298-E622DC91248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449" name="Shape 3">
          <a:extLst>
            <a:ext uri="{FF2B5EF4-FFF2-40B4-BE49-F238E27FC236}">
              <a16:creationId xmlns:a16="http://schemas.microsoft.com/office/drawing/2014/main" id="{08F40956-DE43-40CA-A2C8-940AF041B32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450" name="Shape 3">
          <a:extLst>
            <a:ext uri="{FF2B5EF4-FFF2-40B4-BE49-F238E27FC236}">
              <a16:creationId xmlns:a16="http://schemas.microsoft.com/office/drawing/2014/main" id="{6373D456-1CF7-4A92-9F6F-FCAD3516D5C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451" name="Shape 3">
          <a:extLst>
            <a:ext uri="{FF2B5EF4-FFF2-40B4-BE49-F238E27FC236}">
              <a16:creationId xmlns:a16="http://schemas.microsoft.com/office/drawing/2014/main" id="{A6C20640-B575-47C2-85B1-A299501A55C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452" name="Shape 3">
          <a:extLst>
            <a:ext uri="{FF2B5EF4-FFF2-40B4-BE49-F238E27FC236}">
              <a16:creationId xmlns:a16="http://schemas.microsoft.com/office/drawing/2014/main" id="{934A8DCA-E669-49D0-9582-6C222239A95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106</xdr:row>
      <xdr:rowOff>0</xdr:rowOff>
    </xdr:from>
    <xdr:ext cx="47625" cy="285750"/>
    <xdr:sp macro="" textlink="">
      <xdr:nvSpPr>
        <xdr:cNvPr id="6453" name="Shape 3">
          <a:extLst>
            <a:ext uri="{FF2B5EF4-FFF2-40B4-BE49-F238E27FC236}">
              <a16:creationId xmlns:a16="http://schemas.microsoft.com/office/drawing/2014/main" id="{47AA924A-4909-45E6-BAFC-566F36C2A91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22</xdr:col>
      <xdr:colOff>-9525</xdr:colOff>
      <xdr:row>106</xdr:row>
      <xdr:rowOff>0</xdr:rowOff>
    </xdr:from>
    <xdr:ext cx="47625" cy="285750"/>
    <xdr:sp macro="" textlink="">
      <xdr:nvSpPr>
        <xdr:cNvPr id="6454" name="Shape 3">
          <a:extLst>
            <a:ext uri="{FF2B5EF4-FFF2-40B4-BE49-F238E27FC236}">
              <a16:creationId xmlns:a16="http://schemas.microsoft.com/office/drawing/2014/main" id="{E7A86FF5-4EB2-4541-B8BC-87A4ECE42810}"/>
            </a:ext>
          </a:extLst>
        </xdr:cNvPr>
        <xdr:cNvSpPr txBox="1"/>
      </xdr:nvSpPr>
      <xdr:spPr>
        <a:xfrm>
          <a:off x="1078039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22</xdr:col>
      <xdr:colOff>-9525</xdr:colOff>
      <xdr:row>106</xdr:row>
      <xdr:rowOff>0</xdr:rowOff>
    </xdr:from>
    <xdr:ext cx="47625" cy="285750"/>
    <xdr:sp macro="" textlink="">
      <xdr:nvSpPr>
        <xdr:cNvPr id="6455" name="Shape 3">
          <a:extLst>
            <a:ext uri="{FF2B5EF4-FFF2-40B4-BE49-F238E27FC236}">
              <a16:creationId xmlns:a16="http://schemas.microsoft.com/office/drawing/2014/main" id="{7EA0991F-02A3-44E1-A940-B01E8FB3567E}"/>
            </a:ext>
          </a:extLst>
        </xdr:cNvPr>
        <xdr:cNvSpPr txBox="1"/>
      </xdr:nvSpPr>
      <xdr:spPr>
        <a:xfrm>
          <a:off x="1078039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107</xdr:row>
      <xdr:rowOff>0</xdr:rowOff>
    </xdr:from>
    <xdr:ext cx="47625" cy="285750"/>
    <xdr:sp macro="" textlink="">
      <xdr:nvSpPr>
        <xdr:cNvPr id="6456" name="Shape 3">
          <a:extLst>
            <a:ext uri="{FF2B5EF4-FFF2-40B4-BE49-F238E27FC236}">
              <a16:creationId xmlns:a16="http://schemas.microsoft.com/office/drawing/2014/main" id="{553B83C2-1222-47E2-A9B1-90C76C9B1337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107</xdr:row>
      <xdr:rowOff>0</xdr:rowOff>
    </xdr:from>
    <xdr:ext cx="47625" cy="285750"/>
    <xdr:sp macro="" textlink="">
      <xdr:nvSpPr>
        <xdr:cNvPr id="6457" name="Shape 3">
          <a:extLst>
            <a:ext uri="{FF2B5EF4-FFF2-40B4-BE49-F238E27FC236}">
              <a16:creationId xmlns:a16="http://schemas.microsoft.com/office/drawing/2014/main" id="{6A06E8DA-506A-4606-99D1-831689E88BAE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107</xdr:row>
      <xdr:rowOff>0</xdr:rowOff>
    </xdr:from>
    <xdr:ext cx="47625" cy="285750"/>
    <xdr:sp macro="" textlink="">
      <xdr:nvSpPr>
        <xdr:cNvPr id="6458" name="Shape 3">
          <a:extLst>
            <a:ext uri="{FF2B5EF4-FFF2-40B4-BE49-F238E27FC236}">
              <a16:creationId xmlns:a16="http://schemas.microsoft.com/office/drawing/2014/main" id="{B1104CDC-23DE-45CC-B1F1-F2890553F775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107</xdr:row>
      <xdr:rowOff>0</xdr:rowOff>
    </xdr:from>
    <xdr:ext cx="47625" cy="285750"/>
    <xdr:sp macro="" textlink="">
      <xdr:nvSpPr>
        <xdr:cNvPr id="6459" name="Shape 3">
          <a:extLst>
            <a:ext uri="{FF2B5EF4-FFF2-40B4-BE49-F238E27FC236}">
              <a16:creationId xmlns:a16="http://schemas.microsoft.com/office/drawing/2014/main" id="{751ECC14-E1C1-433F-8879-17FB75B4295D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107</xdr:row>
      <xdr:rowOff>0</xdr:rowOff>
    </xdr:from>
    <xdr:ext cx="47625" cy="285750"/>
    <xdr:sp macro="" textlink="">
      <xdr:nvSpPr>
        <xdr:cNvPr id="6460" name="Shape 3">
          <a:extLst>
            <a:ext uri="{FF2B5EF4-FFF2-40B4-BE49-F238E27FC236}">
              <a16:creationId xmlns:a16="http://schemas.microsoft.com/office/drawing/2014/main" id="{6BBC67CA-4A54-4543-8A05-B54A46795745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107</xdr:row>
      <xdr:rowOff>0</xdr:rowOff>
    </xdr:from>
    <xdr:ext cx="47625" cy="285750"/>
    <xdr:sp macro="" textlink="">
      <xdr:nvSpPr>
        <xdr:cNvPr id="6461" name="Shape 3">
          <a:extLst>
            <a:ext uri="{FF2B5EF4-FFF2-40B4-BE49-F238E27FC236}">
              <a16:creationId xmlns:a16="http://schemas.microsoft.com/office/drawing/2014/main" id="{A02C5113-3E6B-4CA8-9881-BE411AC3A48C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107</xdr:row>
      <xdr:rowOff>0</xdr:rowOff>
    </xdr:from>
    <xdr:ext cx="47625" cy="285750"/>
    <xdr:sp macro="" textlink="">
      <xdr:nvSpPr>
        <xdr:cNvPr id="6462" name="Shape 3">
          <a:extLst>
            <a:ext uri="{FF2B5EF4-FFF2-40B4-BE49-F238E27FC236}">
              <a16:creationId xmlns:a16="http://schemas.microsoft.com/office/drawing/2014/main" id="{EC965B08-B6BA-41D3-98F0-EE98F805FCCB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107</xdr:row>
      <xdr:rowOff>0</xdr:rowOff>
    </xdr:from>
    <xdr:ext cx="47625" cy="285750"/>
    <xdr:sp macro="" textlink="">
      <xdr:nvSpPr>
        <xdr:cNvPr id="6463" name="Shape 3">
          <a:extLst>
            <a:ext uri="{FF2B5EF4-FFF2-40B4-BE49-F238E27FC236}">
              <a16:creationId xmlns:a16="http://schemas.microsoft.com/office/drawing/2014/main" id="{39B20F10-7047-4C78-A764-BF990434AF5F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107</xdr:row>
      <xdr:rowOff>0</xdr:rowOff>
    </xdr:from>
    <xdr:ext cx="47625" cy="285750"/>
    <xdr:sp macro="" textlink="">
      <xdr:nvSpPr>
        <xdr:cNvPr id="6464" name="Shape 3">
          <a:extLst>
            <a:ext uri="{FF2B5EF4-FFF2-40B4-BE49-F238E27FC236}">
              <a16:creationId xmlns:a16="http://schemas.microsoft.com/office/drawing/2014/main" id="{63D3DC1D-AFFA-4C11-9848-EB5C5BDEC008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107</xdr:row>
      <xdr:rowOff>0</xdr:rowOff>
    </xdr:from>
    <xdr:ext cx="47625" cy="285750"/>
    <xdr:sp macro="" textlink="">
      <xdr:nvSpPr>
        <xdr:cNvPr id="6465" name="Shape 3">
          <a:extLst>
            <a:ext uri="{FF2B5EF4-FFF2-40B4-BE49-F238E27FC236}">
              <a16:creationId xmlns:a16="http://schemas.microsoft.com/office/drawing/2014/main" id="{41A76C9E-7842-46A8-A320-EA7D1C3E21E9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107</xdr:row>
      <xdr:rowOff>0</xdr:rowOff>
    </xdr:from>
    <xdr:ext cx="47625" cy="285750"/>
    <xdr:sp macro="" textlink="">
      <xdr:nvSpPr>
        <xdr:cNvPr id="6466" name="Shape 3">
          <a:extLst>
            <a:ext uri="{FF2B5EF4-FFF2-40B4-BE49-F238E27FC236}">
              <a16:creationId xmlns:a16="http://schemas.microsoft.com/office/drawing/2014/main" id="{F19F63DE-D1DE-4C70-A9DD-CD2AB3A8F4C7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107</xdr:row>
      <xdr:rowOff>0</xdr:rowOff>
    </xdr:from>
    <xdr:ext cx="47625" cy="285750"/>
    <xdr:sp macro="" textlink="">
      <xdr:nvSpPr>
        <xdr:cNvPr id="6467" name="Shape 3">
          <a:extLst>
            <a:ext uri="{FF2B5EF4-FFF2-40B4-BE49-F238E27FC236}">
              <a16:creationId xmlns:a16="http://schemas.microsoft.com/office/drawing/2014/main" id="{FEE67B42-EE53-454F-BC82-4880B144CF6A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107</xdr:row>
      <xdr:rowOff>0</xdr:rowOff>
    </xdr:from>
    <xdr:ext cx="47625" cy="285750"/>
    <xdr:sp macro="" textlink="">
      <xdr:nvSpPr>
        <xdr:cNvPr id="6468" name="Shape 3">
          <a:extLst>
            <a:ext uri="{FF2B5EF4-FFF2-40B4-BE49-F238E27FC236}">
              <a16:creationId xmlns:a16="http://schemas.microsoft.com/office/drawing/2014/main" id="{8C229EA5-45ED-4538-B7A6-DF6CFFB84BB1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107</xdr:row>
      <xdr:rowOff>0</xdr:rowOff>
    </xdr:from>
    <xdr:ext cx="47625" cy="285750"/>
    <xdr:sp macro="" textlink="">
      <xdr:nvSpPr>
        <xdr:cNvPr id="6469" name="Shape 3">
          <a:extLst>
            <a:ext uri="{FF2B5EF4-FFF2-40B4-BE49-F238E27FC236}">
              <a16:creationId xmlns:a16="http://schemas.microsoft.com/office/drawing/2014/main" id="{074ABEF2-66B4-49AE-9930-B3F4A75F2A28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107</xdr:row>
      <xdr:rowOff>0</xdr:rowOff>
    </xdr:from>
    <xdr:ext cx="47625" cy="285750"/>
    <xdr:sp macro="" textlink="">
      <xdr:nvSpPr>
        <xdr:cNvPr id="6470" name="Shape 3">
          <a:extLst>
            <a:ext uri="{FF2B5EF4-FFF2-40B4-BE49-F238E27FC236}">
              <a16:creationId xmlns:a16="http://schemas.microsoft.com/office/drawing/2014/main" id="{D270DED2-DB0B-41A6-98BC-46AFCF887081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107</xdr:row>
      <xdr:rowOff>0</xdr:rowOff>
    </xdr:from>
    <xdr:ext cx="47625" cy="285750"/>
    <xdr:sp macro="" textlink="">
      <xdr:nvSpPr>
        <xdr:cNvPr id="6471" name="Shape 3">
          <a:extLst>
            <a:ext uri="{FF2B5EF4-FFF2-40B4-BE49-F238E27FC236}">
              <a16:creationId xmlns:a16="http://schemas.microsoft.com/office/drawing/2014/main" id="{136D76FD-38A0-42AF-91A2-E79CFD10B99A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107</xdr:row>
      <xdr:rowOff>0</xdr:rowOff>
    </xdr:from>
    <xdr:ext cx="47625" cy="285750"/>
    <xdr:sp macro="" textlink="">
      <xdr:nvSpPr>
        <xdr:cNvPr id="6472" name="Shape 3">
          <a:extLst>
            <a:ext uri="{FF2B5EF4-FFF2-40B4-BE49-F238E27FC236}">
              <a16:creationId xmlns:a16="http://schemas.microsoft.com/office/drawing/2014/main" id="{F5E08040-71D8-4A1A-832D-6D21FBD9BF5E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107</xdr:row>
      <xdr:rowOff>0</xdr:rowOff>
    </xdr:from>
    <xdr:ext cx="47625" cy="285750"/>
    <xdr:sp macro="" textlink="">
      <xdr:nvSpPr>
        <xdr:cNvPr id="6473" name="Shape 3">
          <a:extLst>
            <a:ext uri="{FF2B5EF4-FFF2-40B4-BE49-F238E27FC236}">
              <a16:creationId xmlns:a16="http://schemas.microsoft.com/office/drawing/2014/main" id="{8AC6EBED-996F-4D0B-81F6-6F0992C8B984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107</xdr:row>
      <xdr:rowOff>0</xdr:rowOff>
    </xdr:from>
    <xdr:ext cx="47625" cy="285750"/>
    <xdr:sp macro="" textlink="">
      <xdr:nvSpPr>
        <xdr:cNvPr id="6474" name="Shape 3">
          <a:extLst>
            <a:ext uri="{FF2B5EF4-FFF2-40B4-BE49-F238E27FC236}">
              <a16:creationId xmlns:a16="http://schemas.microsoft.com/office/drawing/2014/main" id="{D7E3E016-9AC0-47F0-A97F-CA252B54484F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107</xdr:row>
      <xdr:rowOff>0</xdr:rowOff>
    </xdr:from>
    <xdr:ext cx="47625" cy="285750"/>
    <xdr:sp macro="" textlink="">
      <xdr:nvSpPr>
        <xdr:cNvPr id="6475" name="Shape 3">
          <a:extLst>
            <a:ext uri="{FF2B5EF4-FFF2-40B4-BE49-F238E27FC236}">
              <a16:creationId xmlns:a16="http://schemas.microsoft.com/office/drawing/2014/main" id="{369CDAB8-93E0-44FC-BB13-DD5362F31448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107</xdr:row>
      <xdr:rowOff>0</xdr:rowOff>
    </xdr:from>
    <xdr:ext cx="47625" cy="285750"/>
    <xdr:sp macro="" textlink="">
      <xdr:nvSpPr>
        <xdr:cNvPr id="6476" name="Shape 3">
          <a:extLst>
            <a:ext uri="{FF2B5EF4-FFF2-40B4-BE49-F238E27FC236}">
              <a16:creationId xmlns:a16="http://schemas.microsoft.com/office/drawing/2014/main" id="{555D47E4-6F2D-49DD-A83E-5B91485A31D6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107</xdr:row>
      <xdr:rowOff>0</xdr:rowOff>
    </xdr:from>
    <xdr:ext cx="47625" cy="285750"/>
    <xdr:sp macro="" textlink="">
      <xdr:nvSpPr>
        <xdr:cNvPr id="6477" name="Shape 3">
          <a:extLst>
            <a:ext uri="{FF2B5EF4-FFF2-40B4-BE49-F238E27FC236}">
              <a16:creationId xmlns:a16="http://schemas.microsoft.com/office/drawing/2014/main" id="{AE484F27-BD3D-48B8-8EEE-A6335B99EFE4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107</xdr:row>
      <xdr:rowOff>0</xdr:rowOff>
    </xdr:from>
    <xdr:ext cx="47625" cy="285750"/>
    <xdr:sp macro="" textlink="">
      <xdr:nvSpPr>
        <xdr:cNvPr id="6478" name="Shape 3">
          <a:extLst>
            <a:ext uri="{FF2B5EF4-FFF2-40B4-BE49-F238E27FC236}">
              <a16:creationId xmlns:a16="http://schemas.microsoft.com/office/drawing/2014/main" id="{44F15BF3-CF9E-4D6B-B160-28FB537DE393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107</xdr:row>
      <xdr:rowOff>0</xdr:rowOff>
    </xdr:from>
    <xdr:ext cx="47625" cy="285750"/>
    <xdr:sp macro="" textlink="">
      <xdr:nvSpPr>
        <xdr:cNvPr id="6479" name="Shape 3">
          <a:extLst>
            <a:ext uri="{FF2B5EF4-FFF2-40B4-BE49-F238E27FC236}">
              <a16:creationId xmlns:a16="http://schemas.microsoft.com/office/drawing/2014/main" id="{156E223C-8092-47B4-94B7-F10D4F3343EF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107</xdr:row>
      <xdr:rowOff>0</xdr:rowOff>
    </xdr:from>
    <xdr:ext cx="47625" cy="285750"/>
    <xdr:sp macro="" textlink="">
      <xdr:nvSpPr>
        <xdr:cNvPr id="6480" name="Shape 3">
          <a:extLst>
            <a:ext uri="{FF2B5EF4-FFF2-40B4-BE49-F238E27FC236}">
              <a16:creationId xmlns:a16="http://schemas.microsoft.com/office/drawing/2014/main" id="{EC6562DD-C004-499F-ADFE-D8454B6760F7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107</xdr:row>
      <xdr:rowOff>0</xdr:rowOff>
    </xdr:from>
    <xdr:ext cx="47625" cy="285750"/>
    <xdr:sp macro="" textlink="">
      <xdr:nvSpPr>
        <xdr:cNvPr id="6481" name="Shape 3">
          <a:extLst>
            <a:ext uri="{FF2B5EF4-FFF2-40B4-BE49-F238E27FC236}">
              <a16:creationId xmlns:a16="http://schemas.microsoft.com/office/drawing/2014/main" id="{3371ABBA-C358-4FD5-B1A6-F7705357A164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107</xdr:row>
      <xdr:rowOff>0</xdr:rowOff>
    </xdr:from>
    <xdr:ext cx="47625" cy="285750"/>
    <xdr:sp macro="" textlink="">
      <xdr:nvSpPr>
        <xdr:cNvPr id="6482" name="Shape 3">
          <a:extLst>
            <a:ext uri="{FF2B5EF4-FFF2-40B4-BE49-F238E27FC236}">
              <a16:creationId xmlns:a16="http://schemas.microsoft.com/office/drawing/2014/main" id="{020F126C-64F0-4847-93AD-E34E2C1846B3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107</xdr:row>
      <xdr:rowOff>0</xdr:rowOff>
    </xdr:from>
    <xdr:ext cx="47625" cy="285750"/>
    <xdr:sp macro="" textlink="">
      <xdr:nvSpPr>
        <xdr:cNvPr id="6483" name="Shape 3">
          <a:extLst>
            <a:ext uri="{FF2B5EF4-FFF2-40B4-BE49-F238E27FC236}">
              <a16:creationId xmlns:a16="http://schemas.microsoft.com/office/drawing/2014/main" id="{98C292EC-3C8E-4F3E-83C2-12F0320AA31D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107</xdr:row>
      <xdr:rowOff>0</xdr:rowOff>
    </xdr:from>
    <xdr:ext cx="47625" cy="285750"/>
    <xdr:sp macro="" textlink="">
      <xdr:nvSpPr>
        <xdr:cNvPr id="6484" name="Shape 3">
          <a:extLst>
            <a:ext uri="{FF2B5EF4-FFF2-40B4-BE49-F238E27FC236}">
              <a16:creationId xmlns:a16="http://schemas.microsoft.com/office/drawing/2014/main" id="{C4E0E844-2E4B-4C7E-B4C2-FEB7D917D433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107</xdr:row>
      <xdr:rowOff>0</xdr:rowOff>
    </xdr:from>
    <xdr:ext cx="47625" cy="285750"/>
    <xdr:sp macro="" textlink="">
      <xdr:nvSpPr>
        <xdr:cNvPr id="6485" name="Shape 3">
          <a:extLst>
            <a:ext uri="{FF2B5EF4-FFF2-40B4-BE49-F238E27FC236}">
              <a16:creationId xmlns:a16="http://schemas.microsoft.com/office/drawing/2014/main" id="{D9024D32-B730-47CF-9585-C8215219BB2F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107</xdr:row>
      <xdr:rowOff>0</xdr:rowOff>
    </xdr:from>
    <xdr:ext cx="47625" cy="285750"/>
    <xdr:sp macro="" textlink="">
      <xdr:nvSpPr>
        <xdr:cNvPr id="6486" name="Shape 3">
          <a:extLst>
            <a:ext uri="{FF2B5EF4-FFF2-40B4-BE49-F238E27FC236}">
              <a16:creationId xmlns:a16="http://schemas.microsoft.com/office/drawing/2014/main" id="{87785DCF-7C19-4C8D-B40D-43D39C2802E7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107</xdr:row>
      <xdr:rowOff>0</xdr:rowOff>
    </xdr:from>
    <xdr:ext cx="47625" cy="285750"/>
    <xdr:sp macro="" textlink="">
      <xdr:nvSpPr>
        <xdr:cNvPr id="6487" name="Shape 3">
          <a:extLst>
            <a:ext uri="{FF2B5EF4-FFF2-40B4-BE49-F238E27FC236}">
              <a16:creationId xmlns:a16="http://schemas.microsoft.com/office/drawing/2014/main" id="{FA2C265A-72F5-4A6D-AC58-ECFFBD88C384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107</xdr:row>
      <xdr:rowOff>0</xdr:rowOff>
    </xdr:from>
    <xdr:ext cx="47625" cy="285750"/>
    <xdr:sp macro="" textlink="">
      <xdr:nvSpPr>
        <xdr:cNvPr id="6488" name="Shape 3">
          <a:extLst>
            <a:ext uri="{FF2B5EF4-FFF2-40B4-BE49-F238E27FC236}">
              <a16:creationId xmlns:a16="http://schemas.microsoft.com/office/drawing/2014/main" id="{5B3D4116-74CA-48C2-B8A8-3DB88E65FCDE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107</xdr:row>
      <xdr:rowOff>0</xdr:rowOff>
    </xdr:from>
    <xdr:ext cx="47625" cy="285750"/>
    <xdr:sp macro="" textlink="">
      <xdr:nvSpPr>
        <xdr:cNvPr id="6489" name="Shape 3">
          <a:extLst>
            <a:ext uri="{FF2B5EF4-FFF2-40B4-BE49-F238E27FC236}">
              <a16:creationId xmlns:a16="http://schemas.microsoft.com/office/drawing/2014/main" id="{2D255306-5155-49B8-9C38-D7A943337109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107</xdr:row>
      <xdr:rowOff>0</xdr:rowOff>
    </xdr:from>
    <xdr:ext cx="47625" cy="285750"/>
    <xdr:sp macro="" textlink="">
      <xdr:nvSpPr>
        <xdr:cNvPr id="6490" name="Shape 3">
          <a:extLst>
            <a:ext uri="{FF2B5EF4-FFF2-40B4-BE49-F238E27FC236}">
              <a16:creationId xmlns:a16="http://schemas.microsoft.com/office/drawing/2014/main" id="{57E17343-2E2C-47B0-BD7B-DED6A136C130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107</xdr:row>
      <xdr:rowOff>0</xdr:rowOff>
    </xdr:from>
    <xdr:ext cx="47625" cy="285750"/>
    <xdr:sp macro="" textlink="">
      <xdr:nvSpPr>
        <xdr:cNvPr id="6491" name="Shape 3">
          <a:extLst>
            <a:ext uri="{FF2B5EF4-FFF2-40B4-BE49-F238E27FC236}">
              <a16:creationId xmlns:a16="http://schemas.microsoft.com/office/drawing/2014/main" id="{D560AA16-BBB0-44A6-AA21-25F6AE2271C0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107</xdr:row>
      <xdr:rowOff>0</xdr:rowOff>
    </xdr:from>
    <xdr:ext cx="47625" cy="285750"/>
    <xdr:sp macro="" textlink="">
      <xdr:nvSpPr>
        <xdr:cNvPr id="6492" name="Shape 3">
          <a:extLst>
            <a:ext uri="{FF2B5EF4-FFF2-40B4-BE49-F238E27FC236}">
              <a16:creationId xmlns:a16="http://schemas.microsoft.com/office/drawing/2014/main" id="{84682DE9-95CF-49A4-97AA-77E21257B19F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107</xdr:row>
      <xdr:rowOff>0</xdr:rowOff>
    </xdr:from>
    <xdr:ext cx="47625" cy="285750"/>
    <xdr:sp macro="" textlink="">
      <xdr:nvSpPr>
        <xdr:cNvPr id="6493" name="Shape 3">
          <a:extLst>
            <a:ext uri="{FF2B5EF4-FFF2-40B4-BE49-F238E27FC236}">
              <a16:creationId xmlns:a16="http://schemas.microsoft.com/office/drawing/2014/main" id="{A939DC41-1AEB-4796-9BA5-83A90390240A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107</xdr:row>
      <xdr:rowOff>0</xdr:rowOff>
    </xdr:from>
    <xdr:ext cx="47625" cy="285750"/>
    <xdr:sp macro="" textlink="">
      <xdr:nvSpPr>
        <xdr:cNvPr id="6494" name="Shape 3">
          <a:extLst>
            <a:ext uri="{FF2B5EF4-FFF2-40B4-BE49-F238E27FC236}">
              <a16:creationId xmlns:a16="http://schemas.microsoft.com/office/drawing/2014/main" id="{C653C990-4EDF-4A88-BD69-C07D06F8F923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107</xdr:row>
      <xdr:rowOff>0</xdr:rowOff>
    </xdr:from>
    <xdr:ext cx="47625" cy="285750"/>
    <xdr:sp macro="" textlink="">
      <xdr:nvSpPr>
        <xdr:cNvPr id="6495" name="Shape 3">
          <a:extLst>
            <a:ext uri="{FF2B5EF4-FFF2-40B4-BE49-F238E27FC236}">
              <a16:creationId xmlns:a16="http://schemas.microsoft.com/office/drawing/2014/main" id="{FECE016D-2860-4455-B2A9-3405B3C88CC6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107</xdr:row>
      <xdr:rowOff>0</xdr:rowOff>
    </xdr:from>
    <xdr:ext cx="47625" cy="285750"/>
    <xdr:sp macro="" textlink="">
      <xdr:nvSpPr>
        <xdr:cNvPr id="6496" name="Shape 3">
          <a:extLst>
            <a:ext uri="{FF2B5EF4-FFF2-40B4-BE49-F238E27FC236}">
              <a16:creationId xmlns:a16="http://schemas.microsoft.com/office/drawing/2014/main" id="{D6E36886-C399-424D-BD70-E02CDCC9767D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107</xdr:row>
      <xdr:rowOff>0</xdr:rowOff>
    </xdr:from>
    <xdr:ext cx="47625" cy="285750"/>
    <xdr:sp macro="" textlink="">
      <xdr:nvSpPr>
        <xdr:cNvPr id="6497" name="Shape 3">
          <a:extLst>
            <a:ext uri="{FF2B5EF4-FFF2-40B4-BE49-F238E27FC236}">
              <a16:creationId xmlns:a16="http://schemas.microsoft.com/office/drawing/2014/main" id="{854FBBB2-51BB-46F2-B4DD-7E66CA32454A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107</xdr:row>
      <xdr:rowOff>0</xdr:rowOff>
    </xdr:from>
    <xdr:ext cx="47625" cy="285750"/>
    <xdr:sp macro="" textlink="">
      <xdr:nvSpPr>
        <xdr:cNvPr id="6498" name="Shape 3">
          <a:extLst>
            <a:ext uri="{FF2B5EF4-FFF2-40B4-BE49-F238E27FC236}">
              <a16:creationId xmlns:a16="http://schemas.microsoft.com/office/drawing/2014/main" id="{C48D70BF-0D34-492B-BA53-D8CE69A57FF0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107</xdr:row>
      <xdr:rowOff>0</xdr:rowOff>
    </xdr:from>
    <xdr:ext cx="47625" cy="285750"/>
    <xdr:sp macro="" textlink="">
      <xdr:nvSpPr>
        <xdr:cNvPr id="6499" name="Shape 3">
          <a:extLst>
            <a:ext uri="{FF2B5EF4-FFF2-40B4-BE49-F238E27FC236}">
              <a16:creationId xmlns:a16="http://schemas.microsoft.com/office/drawing/2014/main" id="{AF01F56F-1EA5-4292-86BE-0F8C1C22F1A9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107</xdr:row>
      <xdr:rowOff>0</xdr:rowOff>
    </xdr:from>
    <xdr:ext cx="47625" cy="285750"/>
    <xdr:sp macro="" textlink="">
      <xdr:nvSpPr>
        <xdr:cNvPr id="6500" name="Shape 3">
          <a:extLst>
            <a:ext uri="{FF2B5EF4-FFF2-40B4-BE49-F238E27FC236}">
              <a16:creationId xmlns:a16="http://schemas.microsoft.com/office/drawing/2014/main" id="{6C490B12-2015-4472-8DB0-C3D742FA12ED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107</xdr:row>
      <xdr:rowOff>0</xdr:rowOff>
    </xdr:from>
    <xdr:ext cx="47625" cy="285750"/>
    <xdr:sp macro="" textlink="">
      <xdr:nvSpPr>
        <xdr:cNvPr id="6501" name="Shape 3">
          <a:extLst>
            <a:ext uri="{FF2B5EF4-FFF2-40B4-BE49-F238E27FC236}">
              <a16:creationId xmlns:a16="http://schemas.microsoft.com/office/drawing/2014/main" id="{618BCE3B-D60F-4D5D-A066-00FB1D51712E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107</xdr:row>
      <xdr:rowOff>0</xdr:rowOff>
    </xdr:from>
    <xdr:ext cx="47625" cy="285750"/>
    <xdr:sp macro="" textlink="">
      <xdr:nvSpPr>
        <xdr:cNvPr id="6502" name="Shape 3">
          <a:extLst>
            <a:ext uri="{FF2B5EF4-FFF2-40B4-BE49-F238E27FC236}">
              <a16:creationId xmlns:a16="http://schemas.microsoft.com/office/drawing/2014/main" id="{A3B2FFC9-1D6D-464B-9EB9-9C8BF250F5A3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107</xdr:row>
      <xdr:rowOff>0</xdr:rowOff>
    </xdr:from>
    <xdr:ext cx="47625" cy="285750"/>
    <xdr:sp macro="" textlink="">
      <xdr:nvSpPr>
        <xdr:cNvPr id="6503" name="Shape 3">
          <a:extLst>
            <a:ext uri="{FF2B5EF4-FFF2-40B4-BE49-F238E27FC236}">
              <a16:creationId xmlns:a16="http://schemas.microsoft.com/office/drawing/2014/main" id="{26F5EF63-C379-47F5-9704-04569579D11F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107</xdr:row>
      <xdr:rowOff>0</xdr:rowOff>
    </xdr:from>
    <xdr:ext cx="47625" cy="285750"/>
    <xdr:sp macro="" textlink="">
      <xdr:nvSpPr>
        <xdr:cNvPr id="6504" name="Shape 3">
          <a:extLst>
            <a:ext uri="{FF2B5EF4-FFF2-40B4-BE49-F238E27FC236}">
              <a16:creationId xmlns:a16="http://schemas.microsoft.com/office/drawing/2014/main" id="{C61AD07D-C1F7-4BBE-909B-5FC5463599BF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107</xdr:row>
      <xdr:rowOff>0</xdr:rowOff>
    </xdr:from>
    <xdr:ext cx="47625" cy="285750"/>
    <xdr:sp macro="" textlink="">
      <xdr:nvSpPr>
        <xdr:cNvPr id="6505" name="Shape 3">
          <a:extLst>
            <a:ext uri="{FF2B5EF4-FFF2-40B4-BE49-F238E27FC236}">
              <a16:creationId xmlns:a16="http://schemas.microsoft.com/office/drawing/2014/main" id="{BB4CAF2A-CC6E-4C0C-9B13-7B4C3BD24081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107</xdr:row>
      <xdr:rowOff>0</xdr:rowOff>
    </xdr:from>
    <xdr:ext cx="47625" cy="285750"/>
    <xdr:sp macro="" textlink="">
      <xdr:nvSpPr>
        <xdr:cNvPr id="6506" name="Shape 3">
          <a:extLst>
            <a:ext uri="{FF2B5EF4-FFF2-40B4-BE49-F238E27FC236}">
              <a16:creationId xmlns:a16="http://schemas.microsoft.com/office/drawing/2014/main" id="{1292A3B0-BBAE-4EAF-886D-7F1ACD6EB76E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107</xdr:row>
      <xdr:rowOff>0</xdr:rowOff>
    </xdr:from>
    <xdr:ext cx="47625" cy="285750"/>
    <xdr:sp macro="" textlink="">
      <xdr:nvSpPr>
        <xdr:cNvPr id="6507" name="Shape 3">
          <a:extLst>
            <a:ext uri="{FF2B5EF4-FFF2-40B4-BE49-F238E27FC236}">
              <a16:creationId xmlns:a16="http://schemas.microsoft.com/office/drawing/2014/main" id="{1422B910-CDB0-421A-88FB-B9576814E206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107</xdr:row>
      <xdr:rowOff>0</xdr:rowOff>
    </xdr:from>
    <xdr:ext cx="47625" cy="285750"/>
    <xdr:sp macro="" textlink="">
      <xdr:nvSpPr>
        <xdr:cNvPr id="6508" name="Shape 3">
          <a:extLst>
            <a:ext uri="{FF2B5EF4-FFF2-40B4-BE49-F238E27FC236}">
              <a16:creationId xmlns:a16="http://schemas.microsoft.com/office/drawing/2014/main" id="{C3A73B29-9233-40C9-9997-09DCD37E866A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107</xdr:row>
      <xdr:rowOff>0</xdr:rowOff>
    </xdr:from>
    <xdr:ext cx="47625" cy="285750"/>
    <xdr:sp macro="" textlink="">
      <xdr:nvSpPr>
        <xdr:cNvPr id="6509" name="Shape 3">
          <a:extLst>
            <a:ext uri="{FF2B5EF4-FFF2-40B4-BE49-F238E27FC236}">
              <a16:creationId xmlns:a16="http://schemas.microsoft.com/office/drawing/2014/main" id="{C3CE86BD-95F1-4B24-8D8D-680C37D08379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107</xdr:row>
      <xdr:rowOff>0</xdr:rowOff>
    </xdr:from>
    <xdr:ext cx="47625" cy="285750"/>
    <xdr:sp macro="" textlink="">
      <xdr:nvSpPr>
        <xdr:cNvPr id="6510" name="Shape 3">
          <a:extLst>
            <a:ext uri="{FF2B5EF4-FFF2-40B4-BE49-F238E27FC236}">
              <a16:creationId xmlns:a16="http://schemas.microsoft.com/office/drawing/2014/main" id="{18F31638-8E1D-41FC-A345-0E0D1D0ACC52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107</xdr:row>
      <xdr:rowOff>0</xdr:rowOff>
    </xdr:from>
    <xdr:ext cx="47625" cy="285750"/>
    <xdr:sp macro="" textlink="">
      <xdr:nvSpPr>
        <xdr:cNvPr id="6511" name="Shape 3">
          <a:extLst>
            <a:ext uri="{FF2B5EF4-FFF2-40B4-BE49-F238E27FC236}">
              <a16:creationId xmlns:a16="http://schemas.microsoft.com/office/drawing/2014/main" id="{442C0B8F-D082-4351-8D82-23D95F2D8F62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107</xdr:row>
      <xdr:rowOff>0</xdr:rowOff>
    </xdr:from>
    <xdr:ext cx="47625" cy="285750"/>
    <xdr:sp macro="" textlink="">
      <xdr:nvSpPr>
        <xdr:cNvPr id="6512" name="Shape 3">
          <a:extLst>
            <a:ext uri="{FF2B5EF4-FFF2-40B4-BE49-F238E27FC236}">
              <a16:creationId xmlns:a16="http://schemas.microsoft.com/office/drawing/2014/main" id="{73693873-59D6-4BF0-AD7F-16B757C4374B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107</xdr:row>
      <xdr:rowOff>0</xdr:rowOff>
    </xdr:from>
    <xdr:ext cx="47625" cy="285750"/>
    <xdr:sp macro="" textlink="">
      <xdr:nvSpPr>
        <xdr:cNvPr id="6513" name="Shape 3">
          <a:extLst>
            <a:ext uri="{FF2B5EF4-FFF2-40B4-BE49-F238E27FC236}">
              <a16:creationId xmlns:a16="http://schemas.microsoft.com/office/drawing/2014/main" id="{5C7C52F7-B24B-4CE3-A8D3-CAA215EB0EC6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107</xdr:row>
      <xdr:rowOff>0</xdr:rowOff>
    </xdr:from>
    <xdr:ext cx="47625" cy="285750"/>
    <xdr:sp macro="" textlink="">
      <xdr:nvSpPr>
        <xdr:cNvPr id="6514" name="Shape 3">
          <a:extLst>
            <a:ext uri="{FF2B5EF4-FFF2-40B4-BE49-F238E27FC236}">
              <a16:creationId xmlns:a16="http://schemas.microsoft.com/office/drawing/2014/main" id="{63247268-5616-4441-AE33-D473EFC92D6D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107</xdr:row>
      <xdr:rowOff>0</xdr:rowOff>
    </xdr:from>
    <xdr:ext cx="47625" cy="285750"/>
    <xdr:sp macro="" textlink="">
      <xdr:nvSpPr>
        <xdr:cNvPr id="6515" name="Shape 3">
          <a:extLst>
            <a:ext uri="{FF2B5EF4-FFF2-40B4-BE49-F238E27FC236}">
              <a16:creationId xmlns:a16="http://schemas.microsoft.com/office/drawing/2014/main" id="{78106B0E-1A68-49D4-86A8-D42D6C484127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107</xdr:row>
      <xdr:rowOff>0</xdr:rowOff>
    </xdr:from>
    <xdr:ext cx="47625" cy="285750"/>
    <xdr:sp macro="" textlink="">
      <xdr:nvSpPr>
        <xdr:cNvPr id="6516" name="Shape 3">
          <a:extLst>
            <a:ext uri="{FF2B5EF4-FFF2-40B4-BE49-F238E27FC236}">
              <a16:creationId xmlns:a16="http://schemas.microsoft.com/office/drawing/2014/main" id="{35CCC9FD-D586-4086-97F6-9A2020966FE1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107</xdr:row>
      <xdr:rowOff>0</xdr:rowOff>
    </xdr:from>
    <xdr:ext cx="47625" cy="285750"/>
    <xdr:sp macro="" textlink="">
      <xdr:nvSpPr>
        <xdr:cNvPr id="6517" name="Shape 3">
          <a:extLst>
            <a:ext uri="{FF2B5EF4-FFF2-40B4-BE49-F238E27FC236}">
              <a16:creationId xmlns:a16="http://schemas.microsoft.com/office/drawing/2014/main" id="{1630945E-06F1-4910-AD92-D40AB351CAFB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107</xdr:row>
      <xdr:rowOff>0</xdr:rowOff>
    </xdr:from>
    <xdr:ext cx="47625" cy="285750"/>
    <xdr:sp macro="" textlink="">
      <xdr:nvSpPr>
        <xdr:cNvPr id="6518" name="Shape 3">
          <a:extLst>
            <a:ext uri="{FF2B5EF4-FFF2-40B4-BE49-F238E27FC236}">
              <a16:creationId xmlns:a16="http://schemas.microsoft.com/office/drawing/2014/main" id="{B7B35D80-FA2C-43BC-9490-31E38355EECC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107</xdr:row>
      <xdr:rowOff>0</xdr:rowOff>
    </xdr:from>
    <xdr:ext cx="47625" cy="285750"/>
    <xdr:sp macro="" textlink="">
      <xdr:nvSpPr>
        <xdr:cNvPr id="6519" name="Shape 3">
          <a:extLst>
            <a:ext uri="{FF2B5EF4-FFF2-40B4-BE49-F238E27FC236}">
              <a16:creationId xmlns:a16="http://schemas.microsoft.com/office/drawing/2014/main" id="{7B21AEC4-19CD-4A0F-8126-49142F48732A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107</xdr:row>
      <xdr:rowOff>0</xdr:rowOff>
    </xdr:from>
    <xdr:ext cx="47625" cy="285750"/>
    <xdr:sp macro="" textlink="">
      <xdr:nvSpPr>
        <xdr:cNvPr id="6520" name="Shape 3">
          <a:extLst>
            <a:ext uri="{FF2B5EF4-FFF2-40B4-BE49-F238E27FC236}">
              <a16:creationId xmlns:a16="http://schemas.microsoft.com/office/drawing/2014/main" id="{B96A9951-1D90-4288-BDB6-05BEADC365DE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107</xdr:row>
      <xdr:rowOff>0</xdr:rowOff>
    </xdr:from>
    <xdr:ext cx="47625" cy="285750"/>
    <xdr:sp macro="" textlink="">
      <xdr:nvSpPr>
        <xdr:cNvPr id="6521" name="Shape 3">
          <a:extLst>
            <a:ext uri="{FF2B5EF4-FFF2-40B4-BE49-F238E27FC236}">
              <a16:creationId xmlns:a16="http://schemas.microsoft.com/office/drawing/2014/main" id="{2723DA14-3998-4555-8E63-7738746AABE2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107</xdr:row>
      <xdr:rowOff>0</xdr:rowOff>
    </xdr:from>
    <xdr:ext cx="47625" cy="285750"/>
    <xdr:sp macro="" textlink="">
      <xdr:nvSpPr>
        <xdr:cNvPr id="6522" name="Shape 3">
          <a:extLst>
            <a:ext uri="{FF2B5EF4-FFF2-40B4-BE49-F238E27FC236}">
              <a16:creationId xmlns:a16="http://schemas.microsoft.com/office/drawing/2014/main" id="{08AC473F-BE1A-4A9F-A5A3-06892DA13E79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107</xdr:row>
      <xdr:rowOff>0</xdr:rowOff>
    </xdr:from>
    <xdr:ext cx="47625" cy="285750"/>
    <xdr:sp macro="" textlink="">
      <xdr:nvSpPr>
        <xdr:cNvPr id="6523" name="Shape 3">
          <a:extLst>
            <a:ext uri="{FF2B5EF4-FFF2-40B4-BE49-F238E27FC236}">
              <a16:creationId xmlns:a16="http://schemas.microsoft.com/office/drawing/2014/main" id="{2918CED0-DEB5-4128-8564-657B2B9282A0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107</xdr:row>
      <xdr:rowOff>0</xdr:rowOff>
    </xdr:from>
    <xdr:ext cx="47625" cy="285750"/>
    <xdr:sp macro="" textlink="">
      <xdr:nvSpPr>
        <xdr:cNvPr id="6524" name="Shape 3">
          <a:extLst>
            <a:ext uri="{FF2B5EF4-FFF2-40B4-BE49-F238E27FC236}">
              <a16:creationId xmlns:a16="http://schemas.microsoft.com/office/drawing/2014/main" id="{67B679DD-8FD4-469D-A5DF-D0B68AEC4357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107</xdr:row>
      <xdr:rowOff>0</xdr:rowOff>
    </xdr:from>
    <xdr:ext cx="47625" cy="285750"/>
    <xdr:sp macro="" textlink="">
      <xdr:nvSpPr>
        <xdr:cNvPr id="6525" name="Shape 3">
          <a:extLst>
            <a:ext uri="{FF2B5EF4-FFF2-40B4-BE49-F238E27FC236}">
              <a16:creationId xmlns:a16="http://schemas.microsoft.com/office/drawing/2014/main" id="{5614A208-1FDC-4D5D-BE6C-2BDB7FE545D4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107</xdr:row>
      <xdr:rowOff>0</xdr:rowOff>
    </xdr:from>
    <xdr:ext cx="47625" cy="285750"/>
    <xdr:sp macro="" textlink="">
      <xdr:nvSpPr>
        <xdr:cNvPr id="6526" name="Shape 3">
          <a:extLst>
            <a:ext uri="{FF2B5EF4-FFF2-40B4-BE49-F238E27FC236}">
              <a16:creationId xmlns:a16="http://schemas.microsoft.com/office/drawing/2014/main" id="{BFB57B86-A602-47C1-8EF0-689FD7E5CE5B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107</xdr:row>
      <xdr:rowOff>0</xdr:rowOff>
    </xdr:from>
    <xdr:ext cx="47625" cy="285750"/>
    <xdr:sp macro="" textlink="">
      <xdr:nvSpPr>
        <xdr:cNvPr id="6527" name="Shape 3">
          <a:extLst>
            <a:ext uri="{FF2B5EF4-FFF2-40B4-BE49-F238E27FC236}">
              <a16:creationId xmlns:a16="http://schemas.microsoft.com/office/drawing/2014/main" id="{EB2790AE-05E3-47DE-9263-10815C9C0BEE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107</xdr:row>
      <xdr:rowOff>0</xdr:rowOff>
    </xdr:from>
    <xdr:ext cx="47625" cy="285750"/>
    <xdr:sp macro="" textlink="">
      <xdr:nvSpPr>
        <xdr:cNvPr id="6528" name="Shape 3">
          <a:extLst>
            <a:ext uri="{FF2B5EF4-FFF2-40B4-BE49-F238E27FC236}">
              <a16:creationId xmlns:a16="http://schemas.microsoft.com/office/drawing/2014/main" id="{10DD5CFF-6C10-47B6-9482-2322D9109271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107</xdr:row>
      <xdr:rowOff>0</xdr:rowOff>
    </xdr:from>
    <xdr:ext cx="47625" cy="285750"/>
    <xdr:sp macro="" textlink="">
      <xdr:nvSpPr>
        <xdr:cNvPr id="6529" name="Shape 3">
          <a:extLst>
            <a:ext uri="{FF2B5EF4-FFF2-40B4-BE49-F238E27FC236}">
              <a16:creationId xmlns:a16="http://schemas.microsoft.com/office/drawing/2014/main" id="{ACBE5D2F-B841-46B0-961C-521617AA505F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107</xdr:row>
      <xdr:rowOff>0</xdr:rowOff>
    </xdr:from>
    <xdr:ext cx="47625" cy="285750"/>
    <xdr:sp macro="" textlink="">
      <xdr:nvSpPr>
        <xdr:cNvPr id="6530" name="Shape 3">
          <a:extLst>
            <a:ext uri="{FF2B5EF4-FFF2-40B4-BE49-F238E27FC236}">
              <a16:creationId xmlns:a16="http://schemas.microsoft.com/office/drawing/2014/main" id="{71D2D5BA-5503-49DE-9406-8E0350444536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107</xdr:row>
      <xdr:rowOff>0</xdr:rowOff>
    </xdr:from>
    <xdr:ext cx="47625" cy="285750"/>
    <xdr:sp macro="" textlink="">
      <xdr:nvSpPr>
        <xdr:cNvPr id="6531" name="Shape 3">
          <a:extLst>
            <a:ext uri="{FF2B5EF4-FFF2-40B4-BE49-F238E27FC236}">
              <a16:creationId xmlns:a16="http://schemas.microsoft.com/office/drawing/2014/main" id="{ADD57E5C-BF28-490F-8781-8B78C00F28ED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107</xdr:row>
      <xdr:rowOff>0</xdr:rowOff>
    </xdr:from>
    <xdr:ext cx="47625" cy="285750"/>
    <xdr:sp macro="" textlink="">
      <xdr:nvSpPr>
        <xdr:cNvPr id="6532" name="Shape 3">
          <a:extLst>
            <a:ext uri="{FF2B5EF4-FFF2-40B4-BE49-F238E27FC236}">
              <a16:creationId xmlns:a16="http://schemas.microsoft.com/office/drawing/2014/main" id="{07B4E650-9154-4B7F-911C-D1030393A3F8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107</xdr:row>
      <xdr:rowOff>0</xdr:rowOff>
    </xdr:from>
    <xdr:ext cx="47625" cy="285750"/>
    <xdr:sp macro="" textlink="">
      <xdr:nvSpPr>
        <xdr:cNvPr id="6533" name="Shape 3">
          <a:extLst>
            <a:ext uri="{FF2B5EF4-FFF2-40B4-BE49-F238E27FC236}">
              <a16:creationId xmlns:a16="http://schemas.microsoft.com/office/drawing/2014/main" id="{5E2B0949-DCE8-4651-8427-9C31FB562720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107</xdr:row>
      <xdr:rowOff>0</xdr:rowOff>
    </xdr:from>
    <xdr:ext cx="47625" cy="285750"/>
    <xdr:sp macro="" textlink="">
      <xdr:nvSpPr>
        <xdr:cNvPr id="6534" name="Shape 3">
          <a:extLst>
            <a:ext uri="{FF2B5EF4-FFF2-40B4-BE49-F238E27FC236}">
              <a16:creationId xmlns:a16="http://schemas.microsoft.com/office/drawing/2014/main" id="{B498BB4B-EA08-4B04-B339-8C4E083F381E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107</xdr:row>
      <xdr:rowOff>0</xdr:rowOff>
    </xdr:from>
    <xdr:ext cx="47625" cy="285750"/>
    <xdr:sp macro="" textlink="">
      <xdr:nvSpPr>
        <xdr:cNvPr id="6535" name="Shape 3">
          <a:extLst>
            <a:ext uri="{FF2B5EF4-FFF2-40B4-BE49-F238E27FC236}">
              <a16:creationId xmlns:a16="http://schemas.microsoft.com/office/drawing/2014/main" id="{41BD644F-4468-4CB9-A448-8595CE2BB7AB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107</xdr:row>
      <xdr:rowOff>0</xdr:rowOff>
    </xdr:from>
    <xdr:ext cx="47625" cy="285750"/>
    <xdr:sp macro="" textlink="">
      <xdr:nvSpPr>
        <xdr:cNvPr id="6536" name="Shape 3">
          <a:extLst>
            <a:ext uri="{FF2B5EF4-FFF2-40B4-BE49-F238E27FC236}">
              <a16:creationId xmlns:a16="http://schemas.microsoft.com/office/drawing/2014/main" id="{626BE5DE-3100-4669-812B-987D91EC708D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107</xdr:row>
      <xdr:rowOff>0</xdr:rowOff>
    </xdr:from>
    <xdr:ext cx="47625" cy="285750"/>
    <xdr:sp macro="" textlink="">
      <xdr:nvSpPr>
        <xdr:cNvPr id="6537" name="Shape 3">
          <a:extLst>
            <a:ext uri="{FF2B5EF4-FFF2-40B4-BE49-F238E27FC236}">
              <a16:creationId xmlns:a16="http://schemas.microsoft.com/office/drawing/2014/main" id="{14A83E69-771E-4EF3-A4A3-AA1655A28515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107</xdr:row>
      <xdr:rowOff>0</xdr:rowOff>
    </xdr:from>
    <xdr:ext cx="47625" cy="285750"/>
    <xdr:sp macro="" textlink="">
      <xdr:nvSpPr>
        <xdr:cNvPr id="6538" name="Shape 3">
          <a:extLst>
            <a:ext uri="{FF2B5EF4-FFF2-40B4-BE49-F238E27FC236}">
              <a16:creationId xmlns:a16="http://schemas.microsoft.com/office/drawing/2014/main" id="{EF957F6F-5F4F-42ED-AC9B-2FFFBEAC1104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107</xdr:row>
      <xdr:rowOff>0</xdr:rowOff>
    </xdr:from>
    <xdr:ext cx="47625" cy="285750"/>
    <xdr:sp macro="" textlink="">
      <xdr:nvSpPr>
        <xdr:cNvPr id="6539" name="Shape 3">
          <a:extLst>
            <a:ext uri="{FF2B5EF4-FFF2-40B4-BE49-F238E27FC236}">
              <a16:creationId xmlns:a16="http://schemas.microsoft.com/office/drawing/2014/main" id="{19DE1060-597D-443C-8F69-DBFABEFE0D55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107</xdr:row>
      <xdr:rowOff>0</xdr:rowOff>
    </xdr:from>
    <xdr:ext cx="47625" cy="285750"/>
    <xdr:sp macro="" textlink="">
      <xdr:nvSpPr>
        <xdr:cNvPr id="6540" name="Shape 3">
          <a:extLst>
            <a:ext uri="{FF2B5EF4-FFF2-40B4-BE49-F238E27FC236}">
              <a16:creationId xmlns:a16="http://schemas.microsoft.com/office/drawing/2014/main" id="{14858D90-5787-44B7-B3FC-772A96181AD4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107</xdr:row>
      <xdr:rowOff>0</xdr:rowOff>
    </xdr:from>
    <xdr:ext cx="47625" cy="285750"/>
    <xdr:sp macro="" textlink="">
      <xdr:nvSpPr>
        <xdr:cNvPr id="6541" name="Shape 3">
          <a:extLst>
            <a:ext uri="{FF2B5EF4-FFF2-40B4-BE49-F238E27FC236}">
              <a16:creationId xmlns:a16="http://schemas.microsoft.com/office/drawing/2014/main" id="{2AA3724B-8A6F-4968-AD9C-2BA3852FD935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-9525</xdr:colOff>
      <xdr:row>107</xdr:row>
      <xdr:rowOff>0</xdr:rowOff>
    </xdr:from>
    <xdr:ext cx="47625" cy="285750"/>
    <xdr:sp macro="" textlink="">
      <xdr:nvSpPr>
        <xdr:cNvPr id="6542" name="Shape 3">
          <a:extLst>
            <a:ext uri="{FF2B5EF4-FFF2-40B4-BE49-F238E27FC236}">
              <a16:creationId xmlns:a16="http://schemas.microsoft.com/office/drawing/2014/main" id="{0B492A03-182C-4580-AE27-C33C308FC57C}"/>
            </a:ext>
          </a:extLst>
        </xdr:cNvPr>
        <xdr:cNvSpPr txBox="1"/>
      </xdr:nvSpPr>
      <xdr:spPr>
        <a:xfrm>
          <a:off x="720661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-9525</xdr:colOff>
      <xdr:row>107</xdr:row>
      <xdr:rowOff>0</xdr:rowOff>
    </xdr:from>
    <xdr:ext cx="47625" cy="285750"/>
    <xdr:sp macro="" textlink="">
      <xdr:nvSpPr>
        <xdr:cNvPr id="6543" name="Shape 3">
          <a:extLst>
            <a:ext uri="{FF2B5EF4-FFF2-40B4-BE49-F238E27FC236}">
              <a16:creationId xmlns:a16="http://schemas.microsoft.com/office/drawing/2014/main" id="{BA423FC7-5C13-4143-B934-06D2B370333B}"/>
            </a:ext>
          </a:extLst>
        </xdr:cNvPr>
        <xdr:cNvSpPr txBox="1"/>
      </xdr:nvSpPr>
      <xdr:spPr>
        <a:xfrm>
          <a:off x="720661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544" name="Shape 3">
          <a:extLst>
            <a:ext uri="{FF2B5EF4-FFF2-40B4-BE49-F238E27FC236}">
              <a16:creationId xmlns:a16="http://schemas.microsoft.com/office/drawing/2014/main" id="{55B01955-7417-4896-B6AC-271C15DC953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545" name="Shape 3">
          <a:extLst>
            <a:ext uri="{FF2B5EF4-FFF2-40B4-BE49-F238E27FC236}">
              <a16:creationId xmlns:a16="http://schemas.microsoft.com/office/drawing/2014/main" id="{98E49368-AC38-43A1-AA16-0C95EF64D9B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546" name="Shape 3">
          <a:extLst>
            <a:ext uri="{FF2B5EF4-FFF2-40B4-BE49-F238E27FC236}">
              <a16:creationId xmlns:a16="http://schemas.microsoft.com/office/drawing/2014/main" id="{AE6E452D-A957-4BFF-87AA-D5F230E8129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547" name="Shape 3">
          <a:extLst>
            <a:ext uri="{FF2B5EF4-FFF2-40B4-BE49-F238E27FC236}">
              <a16:creationId xmlns:a16="http://schemas.microsoft.com/office/drawing/2014/main" id="{B2712DC5-9749-4274-A3DB-CD9324EFFE9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548" name="Shape 3">
          <a:extLst>
            <a:ext uri="{FF2B5EF4-FFF2-40B4-BE49-F238E27FC236}">
              <a16:creationId xmlns:a16="http://schemas.microsoft.com/office/drawing/2014/main" id="{7D598204-CFC2-4EE1-BCBE-C0C9DEB1B7B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549" name="Shape 3">
          <a:extLst>
            <a:ext uri="{FF2B5EF4-FFF2-40B4-BE49-F238E27FC236}">
              <a16:creationId xmlns:a16="http://schemas.microsoft.com/office/drawing/2014/main" id="{ECCFA36E-E2B8-45CE-B925-6076B216957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550" name="Shape 3">
          <a:extLst>
            <a:ext uri="{FF2B5EF4-FFF2-40B4-BE49-F238E27FC236}">
              <a16:creationId xmlns:a16="http://schemas.microsoft.com/office/drawing/2014/main" id="{39DBC291-3EF6-4869-B60A-6961EFB030B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551" name="Shape 3">
          <a:extLst>
            <a:ext uri="{FF2B5EF4-FFF2-40B4-BE49-F238E27FC236}">
              <a16:creationId xmlns:a16="http://schemas.microsoft.com/office/drawing/2014/main" id="{A6CEC66E-8D04-4F2C-9E8E-E4C1DC7BE35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552" name="Shape 3">
          <a:extLst>
            <a:ext uri="{FF2B5EF4-FFF2-40B4-BE49-F238E27FC236}">
              <a16:creationId xmlns:a16="http://schemas.microsoft.com/office/drawing/2014/main" id="{173FA995-2EE4-431B-869F-CEDB3A33673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553" name="Shape 3">
          <a:extLst>
            <a:ext uri="{FF2B5EF4-FFF2-40B4-BE49-F238E27FC236}">
              <a16:creationId xmlns:a16="http://schemas.microsoft.com/office/drawing/2014/main" id="{9248A194-F504-4DF8-B6FC-16CF2FB828B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554" name="Shape 3">
          <a:extLst>
            <a:ext uri="{FF2B5EF4-FFF2-40B4-BE49-F238E27FC236}">
              <a16:creationId xmlns:a16="http://schemas.microsoft.com/office/drawing/2014/main" id="{119876C0-4870-4CA6-A62F-CA5CF6B9450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555" name="Shape 3">
          <a:extLst>
            <a:ext uri="{FF2B5EF4-FFF2-40B4-BE49-F238E27FC236}">
              <a16:creationId xmlns:a16="http://schemas.microsoft.com/office/drawing/2014/main" id="{3287F3C4-730D-42FE-945D-08A50C5F4FA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556" name="Shape 3">
          <a:extLst>
            <a:ext uri="{FF2B5EF4-FFF2-40B4-BE49-F238E27FC236}">
              <a16:creationId xmlns:a16="http://schemas.microsoft.com/office/drawing/2014/main" id="{CD0B2D27-570F-46E6-B794-E616D34131A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557" name="Shape 3">
          <a:extLst>
            <a:ext uri="{FF2B5EF4-FFF2-40B4-BE49-F238E27FC236}">
              <a16:creationId xmlns:a16="http://schemas.microsoft.com/office/drawing/2014/main" id="{53401C2E-EA03-46CC-8416-99BC9912FE1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558" name="Shape 3">
          <a:extLst>
            <a:ext uri="{FF2B5EF4-FFF2-40B4-BE49-F238E27FC236}">
              <a16:creationId xmlns:a16="http://schemas.microsoft.com/office/drawing/2014/main" id="{41CA7C0D-0632-49BF-9CF9-ECD4DF45DC4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559" name="Shape 3">
          <a:extLst>
            <a:ext uri="{FF2B5EF4-FFF2-40B4-BE49-F238E27FC236}">
              <a16:creationId xmlns:a16="http://schemas.microsoft.com/office/drawing/2014/main" id="{05BFCB86-C010-4741-90A1-9089215EF1C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560" name="Shape 3">
          <a:extLst>
            <a:ext uri="{FF2B5EF4-FFF2-40B4-BE49-F238E27FC236}">
              <a16:creationId xmlns:a16="http://schemas.microsoft.com/office/drawing/2014/main" id="{B19D0214-7D32-46A7-BF9B-8991DE8D97E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561" name="Shape 3">
          <a:extLst>
            <a:ext uri="{FF2B5EF4-FFF2-40B4-BE49-F238E27FC236}">
              <a16:creationId xmlns:a16="http://schemas.microsoft.com/office/drawing/2014/main" id="{464B3011-415F-4585-AF8B-DF01BFE8F6A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562" name="Shape 3">
          <a:extLst>
            <a:ext uri="{FF2B5EF4-FFF2-40B4-BE49-F238E27FC236}">
              <a16:creationId xmlns:a16="http://schemas.microsoft.com/office/drawing/2014/main" id="{69444A40-E123-4916-BE98-DA177B377DE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563" name="Shape 3">
          <a:extLst>
            <a:ext uri="{FF2B5EF4-FFF2-40B4-BE49-F238E27FC236}">
              <a16:creationId xmlns:a16="http://schemas.microsoft.com/office/drawing/2014/main" id="{183192D3-B8A4-44AE-9C32-59CBD30BF4D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564" name="Shape 3">
          <a:extLst>
            <a:ext uri="{FF2B5EF4-FFF2-40B4-BE49-F238E27FC236}">
              <a16:creationId xmlns:a16="http://schemas.microsoft.com/office/drawing/2014/main" id="{4D8FDE66-7D5B-4F87-9C15-D8F9E4C7F05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565" name="Shape 3">
          <a:extLst>
            <a:ext uri="{FF2B5EF4-FFF2-40B4-BE49-F238E27FC236}">
              <a16:creationId xmlns:a16="http://schemas.microsoft.com/office/drawing/2014/main" id="{12B2D9BE-1570-43D6-8E78-5853D394D49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566" name="Shape 3">
          <a:extLst>
            <a:ext uri="{FF2B5EF4-FFF2-40B4-BE49-F238E27FC236}">
              <a16:creationId xmlns:a16="http://schemas.microsoft.com/office/drawing/2014/main" id="{C3E8A85C-77CD-467B-98A9-88EEBB5DCC0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567" name="Shape 3">
          <a:extLst>
            <a:ext uri="{FF2B5EF4-FFF2-40B4-BE49-F238E27FC236}">
              <a16:creationId xmlns:a16="http://schemas.microsoft.com/office/drawing/2014/main" id="{F5545B17-8F8B-4229-8634-694E2ACBC53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568" name="Shape 3">
          <a:extLst>
            <a:ext uri="{FF2B5EF4-FFF2-40B4-BE49-F238E27FC236}">
              <a16:creationId xmlns:a16="http://schemas.microsoft.com/office/drawing/2014/main" id="{24846BA2-BA71-4182-8577-5C53C595ADF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569" name="Shape 3">
          <a:extLst>
            <a:ext uri="{FF2B5EF4-FFF2-40B4-BE49-F238E27FC236}">
              <a16:creationId xmlns:a16="http://schemas.microsoft.com/office/drawing/2014/main" id="{07D3727B-AAFC-465A-9251-AF3703A279F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570" name="Shape 3">
          <a:extLst>
            <a:ext uri="{FF2B5EF4-FFF2-40B4-BE49-F238E27FC236}">
              <a16:creationId xmlns:a16="http://schemas.microsoft.com/office/drawing/2014/main" id="{ED944936-DC13-4F27-9A88-C1F9BA35682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571" name="Shape 3">
          <a:extLst>
            <a:ext uri="{FF2B5EF4-FFF2-40B4-BE49-F238E27FC236}">
              <a16:creationId xmlns:a16="http://schemas.microsoft.com/office/drawing/2014/main" id="{A77C2F97-92D8-4DC7-A1AD-5752FA6ED7D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572" name="Shape 3">
          <a:extLst>
            <a:ext uri="{FF2B5EF4-FFF2-40B4-BE49-F238E27FC236}">
              <a16:creationId xmlns:a16="http://schemas.microsoft.com/office/drawing/2014/main" id="{3DB29DAB-2016-4695-ABB9-B17B04B6823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573" name="Shape 3">
          <a:extLst>
            <a:ext uri="{FF2B5EF4-FFF2-40B4-BE49-F238E27FC236}">
              <a16:creationId xmlns:a16="http://schemas.microsoft.com/office/drawing/2014/main" id="{59DADF0F-D739-493A-9D14-96323BB77A6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574" name="Shape 3">
          <a:extLst>
            <a:ext uri="{FF2B5EF4-FFF2-40B4-BE49-F238E27FC236}">
              <a16:creationId xmlns:a16="http://schemas.microsoft.com/office/drawing/2014/main" id="{F39AAD69-06E8-4A27-AD9B-A7B7D3E0D06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575" name="Shape 3">
          <a:extLst>
            <a:ext uri="{FF2B5EF4-FFF2-40B4-BE49-F238E27FC236}">
              <a16:creationId xmlns:a16="http://schemas.microsoft.com/office/drawing/2014/main" id="{E97B1291-5CC1-4627-B58E-076FC7A8EA9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576" name="Shape 3">
          <a:extLst>
            <a:ext uri="{FF2B5EF4-FFF2-40B4-BE49-F238E27FC236}">
              <a16:creationId xmlns:a16="http://schemas.microsoft.com/office/drawing/2014/main" id="{A49480A2-DD26-4E3F-AC56-B3F52AB380E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577" name="Shape 3">
          <a:extLst>
            <a:ext uri="{FF2B5EF4-FFF2-40B4-BE49-F238E27FC236}">
              <a16:creationId xmlns:a16="http://schemas.microsoft.com/office/drawing/2014/main" id="{5FF0607C-F4F4-49CC-B27E-3FAB9278ED5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578" name="Shape 3">
          <a:extLst>
            <a:ext uri="{FF2B5EF4-FFF2-40B4-BE49-F238E27FC236}">
              <a16:creationId xmlns:a16="http://schemas.microsoft.com/office/drawing/2014/main" id="{DA33F84A-E02E-4334-B8D9-980DEDFFE2A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579" name="Shape 3">
          <a:extLst>
            <a:ext uri="{FF2B5EF4-FFF2-40B4-BE49-F238E27FC236}">
              <a16:creationId xmlns:a16="http://schemas.microsoft.com/office/drawing/2014/main" id="{1E5E06CB-909D-4BAA-8430-C400584D1A3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580" name="Shape 3">
          <a:extLst>
            <a:ext uri="{FF2B5EF4-FFF2-40B4-BE49-F238E27FC236}">
              <a16:creationId xmlns:a16="http://schemas.microsoft.com/office/drawing/2014/main" id="{03FEA1F1-FB80-4BFD-AFB4-304DA3A9985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581" name="Shape 3">
          <a:extLst>
            <a:ext uri="{FF2B5EF4-FFF2-40B4-BE49-F238E27FC236}">
              <a16:creationId xmlns:a16="http://schemas.microsoft.com/office/drawing/2014/main" id="{9A39D90A-4483-4715-AA75-C5FEF982B99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582" name="Shape 3">
          <a:extLst>
            <a:ext uri="{FF2B5EF4-FFF2-40B4-BE49-F238E27FC236}">
              <a16:creationId xmlns:a16="http://schemas.microsoft.com/office/drawing/2014/main" id="{E736A64C-3E1D-4521-9DFA-14F6D4F6ABD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583" name="Shape 3">
          <a:extLst>
            <a:ext uri="{FF2B5EF4-FFF2-40B4-BE49-F238E27FC236}">
              <a16:creationId xmlns:a16="http://schemas.microsoft.com/office/drawing/2014/main" id="{70C5AFE9-12F4-4796-BE1C-BA942AD16EC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584" name="Shape 3">
          <a:extLst>
            <a:ext uri="{FF2B5EF4-FFF2-40B4-BE49-F238E27FC236}">
              <a16:creationId xmlns:a16="http://schemas.microsoft.com/office/drawing/2014/main" id="{BDA29F89-4E73-4EF6-A12F-E0217D9C873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585" name="Shape 3">
          <a:extLst>
            <a:ext uri="{FF2B5EF4-FFF2-40B4-BE49-F238E27FC236}">
              <a16:creationId xmlns:a16="http://schemas.microsoft.com/office/drawing/2014/main" id="{28D7B7B5-4DDE-4D91-B9A5-6A07BD808D9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586" name="Shape 3">
          <a:extLst>
            <a:ext uri="{FF2B5EF4-FFF2-40B4-BE49-F238E27FC236}">
              <a16:creationId xmlns:a16="http://schemas.microsoft.com/office/drawing/2014/main" id="{2657BACB-4D90-4208-BE05-77DE9CADE66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587" name="Shape 3">
          <a:extLst>
            <a:ext uri="{FF2B5EF4-FFF2-40B4-BE49-F238E27FC236}">
              <a16:creationId xmlns:a16="http://schemas.microsoft.com/office/drawing/2014/main" id="{186A551F-14D8-4A49-B956-871FD305BFD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588" name="Shape 3">
          <a:extLst>
            <a:ext uri="{FF2B5EF4-FFF2-40B4-BE49-F238E27FC236}">
              <a16:creationId xmlns:a16="http://schemas.microsoft.com/office/drawing/2014/main" id="{314DF519-E133-4E55-A637-6AB5D4EA565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589" name="Shape 3">
          <a:extLst>
            <a:ext uri="{FF2B5EF4-FFF2-40B4-BE49-F238E27FC236}">
              <a16:creationId xmlns:a16="http://schemas.microsoft.com/office/drawing/2014/main" id="{A5844C31-B02D-4093-AF0D-BE2F436A9D4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590" name="Shape 3">
          <a:extLst>
            <a:ext uri="{FF2B5EF4-FFF2-40B4-BE49-F238E27FC236}">
              <a16:creationId xmlns:a16="http://schemas.microsoft.com/office/drawing/2014/main" id="{6758F2A1-EF85-4FC1-B69C-DCFE97EE834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591" name="Shape 3">
          <a:extLst>
            <a:ext uri="{FF2B5EF4-FFF2-40B4-BE49-F238E27FC236}">
              <a16:creationId xmlns:a16="http://schemas.microsoft.com/office/drawing/2014/main" id="{B69A8CC9-A3F3-4108-8E23-F1169862D31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592" name="Shape 3">
          <a:extLst>
            <a:ext uri="{FF2B5EF4-FFF2-40B4-BE49-F238E27FC236}">
              <a16:creationId xmlns:a16="http://schemas.microsoft.com/office/drawing/2014/main" id="{0C7A7FFC-DBB7-4CA7-A910-2F5106BEF1E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593" name="Shape 3">
          <a:extLst>
            <a:ext uri="{FF2B5EF4-FFF2-40B4-BE49-F238E27FC236}">
              <a16:creationId xmlns:a16="http://schemas.microsoft.com/office/drawing/2014/main" id="{5379A8BA-2E6D-4BD5-9DDE-208A5B7547D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594" name="Shape 3">
          <a:extLst>
            <a:ext uri="{FF2B5EF4-FFF2-40B4-BE49-F238E27FC236}">
              <a16:creationId xmlns:a16="http://schemas.microsoft.com/office/drawing/2014/main" id="{E8139587-B853-4233-AE14-B0161F128FF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595" name="Shape 3">
          <a:extLst>
            <a:ext uri="{FF2B5EF4-FFF2-40B4-BE49-F238E27FC236}">
              <a16:creationId xmlns:a16="http://schemas.microsoft.com/office/drawing/2014/main" id="{AE5A8CA5-A3F1-433A-9948-42E44B86A65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596" name="Shape 3">
          <a:extLst>
            <a:ext uri="{FF2B5EF4-FFF2-40B4-BE49-F238E27FC236}">
              <a16:creationId xmlns:a16="http://schemas.microsoft.com/office/drawing/2014/main" id="{8EDD2B97-C91A-49DB-A2EE-66737A25C55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597" name="Shape 3">
          <a:extLst>
            <a:ext uri="{FF2B5EF4-FFF2-40B4-BE49-F238E27FC236}">
              <a16:creationId xmlns:a16="http://schemas.microsoft.com/office/drawing/2014/main" id="{A1778ABD-EDD0-4E30-B15D-20F1594FF31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598" name="Shape 3">
          <a:extLst>
            <a:ext uri="{FF2B5EF4-FFF2-40B4-BE49-F238E27FC236}">
              <a16:creationId xmlns:a16="http://schemas.microsoft.com/office/drawing/2014/main" id="{5E95560F-86DA-4CCC-A0A5-46BD88895ED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599" name="Shape 3">
          <a:extLst>
            <a:ext uri="{FF2B5EF4-FFF2-40B4-BE49-F238E27FC236}">
              <a16:creationId xmlns:a16="http://schemas.microsoft.com/office/drawing/2014/main" id="{D085CE69-362C-4DA9-994E-FA1C2F4ACBB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600" name="Shape 3">
          <a:extLst>
            <a:ext uri="{FF2B5EF4-FFF2-40B4-BE49-F238E27FC236}">
              <a16:creationId xmlns:a16="http://schemas.microsoft.com/office/drawing/2014/main" id="{911636E3-15DE-4DBB-8CC7-BA43D418E95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601" name="Shape 3">
          <a:extLst>
            <a:ext uri="{FF2B5EF4-FFF2-40B4-BE49-F238E27FC236}">
              <a16:creationId xmlns:a16="http://schemas.microsoft.com/office/drawing/2014/main" id="{D035F2C3-F9B4-454E-A2C4-832135F8414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602" name="Shape 3">
          <a:extLst>
            <a:ext uri="{FF2B5EF4-FFF2-40B4-BE49-F238E27FC236}">
              <a16:creationId xmlns:a16="http://schemas.microsoft.com/office/drawing/2014/main" id="{7620D69D-EA94-451E-8A43-A50B5FC708F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603" name="Shape 3">
          <a:extLst>
            <a:ext uri="{FF2B5EF4-FFF2-40B4-BE49-F238E27FC236}">
              <a16:creationId xmlns:a16="http://schemas.microsoft.com/office/drawing/2014/main" id="{FE28DF33-B890-443C-83F7-AEA33BC349E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604" name="Shape 3">
          <a:extLst>
            <a:ext uri="{FF2B5EF4-FFF2-40B4-BE49-F238E27FC236}">
              <a16:creationId xmlns:a16="http://schemas.microsoft.com/office/drawing/2014/main" id="{0CE5368C-4941-4C05-B12E-A57B9507890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605" name="Shape 3">
          <a:extLst>
            <a:ext uri="{FF2B5EF4-FFF2-40B4-BE49-F238E27FC236}">
              <a16:creationId xmlns:a16="http://schemas.microsoft.com/office/drawing/2014/main" id="{C0F7AC94-1E75-4955-B122-43F5CA8BD64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606" name="Shape 3">
          <a:extLst>
            <a:ext uri="{FF2B5EF4-FFF2-40B4-BE49-F238E27FC236}">
              <a16:creationId xmlns:a16="http://schemas.microsoft.com/office/drawing/2014/main" id="{A9D63156-73A0-46A5-85A3-268AF37B32D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607" name="Shape 3">
          <a:extLst>
            <a:ext uri="{FF2B5EF4-FFF2-40B4-BE49-F238E27FC236}">
              <a16:creationId xmlns:a16="http://schemas.microsoft.com/office/drawing/2014/main" id="{3B280BAE-2D3F-4AB3-9484-0D3A403AD97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608" name="Shape 3">
          <a:extLst>
            <a:ext uri="{FF2B5EF4-FFF2-40B4-BE49-F238E27FC236}">
              <a16:creationId xmlns:a16="http://schemas.microsoft.com/office/drawing/2014/main" id="{33CF0D45-0FFE-4889-B91A-383FAE19AFA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609" name="Shape 3">
          <a:extLst>
            <a:ext uri="{FF2B5EF4-FFF2-40B4-BE49-F238E27FC236}">
              <a16:creationId xmlns:a16="http://schemas.microsoft.com/office/drawing/2014/main" id="{B7DA30CE-58C3-4D37-AF24-DFBEE9674D7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610" name="Shape 3">
          <a:extLst>
            <a:ext uri="{FF2B5EF4-FFF2-40B4-BE49-F238E27FC236}">
              <a16:creationId xmlns:a16="http://schemas.microsoft.com/office/drawing/2014/main" id="{0E12C9C9-E136-41D8-9B18-DA3AEFF26BB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611" name="Shape 3">
          <a:extLst>
            <a:ext uri="{FF2B5EF4-FFF2-40B4-BE49-F238E27FC236}">
              <a16:creationId xmlns:a16="http://schemas.microsoft.com/office/drawing/2014/main" id="{3B31E809-FC42-4A01-B607-4FE50741C71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612" name="Shape 3">
          <a:extLst>
            <a:ext uri="{FF2B5EF4-FFF2-40B4-BE49-F238E27FC236}">
              <a16:creationId xmlns:a16="http://schemas.microsoft.com/office/drawing/2014/main" id="{09D37177-3FC1-4E49-A68B-7C5316D00B2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613" name="Shape 3">
          <a:extLst>
            <a:ext uri="{FF2B5EF4-FFF2-40B4-BE49-F238E27FC236}">
              <a16:creationId xmlns:a16="http://schemas.microsoft.com/office/drawing/2014/main" id="{A1492780-8C33-432C-AEDA-738AECEAD2D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614" name="Shape 3">
          <a:extLst>
            <a:ext uri="{FF2B5EF4-FFF2-40B4-BE49-F238E27FC236}">
              <a16:creationId xmlns:a16="http://schemas.microsoft.com/office/drawing/2014/main" id="{7752C011-26AC-4591-B5B4-88BB6B16BF3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615" name="Shape 3">
          <a:extLst>
            <a:ext uri="{FF2B5EF4-FFF2-40B4-BE49-F238E27FC236}">
              <a16:creationId xmlns:a16="http://schemas.microsoft.com/office/drawing/2014/main" id="{731BC0E2-DDFB-4C9B-B108-1A00C373C1C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616" name="Shape 3">
          <a:extLst>
            <a:ext uri="{FF2B5EF4-FFF2-40B4-BE49-F238E27FC236}">
              <a16:creationId xmlns:a16="http://schemas.microsoft.com/office/drawing/2014/main" id="{0347B7CF-AD47-4B11-8C0B-06782CE1C70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617" name="Shape 3">
          <a:extLst>
            <a:ext uri="{FF2B5EF4-FFF2-40B4-BE49-F238E27FC236}">
              <a16:creationId xmlns:a16="http://schemas.microsoft.com/office/drawing/2014/main" id="{735882F0-A03E-42C2-BFAC-FED42356BCA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618" name="Shape 3">
          <a:extLst>
            <a:ext uri="{FF2B5EF4-FFF2-40B4-BE49-F238E27FC236}">
              <a16:creationId xmlns:a16="http://schemas.microsoft.com/office/drawing/2014/main" id="{A16D56D1-5D0C-49D4-BD79-C8AECDD02FA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619" name="Shape 3">
          <a:extLst>
            <a:ext uri="{FF2B5EF4-FFF2-40B4-BE49-F238E27FC236}">
              <a16:creationId xmlns:a16="http://schemas.microsoft.com/office/drawing/2014/main" id="{9E7FC3C0-B566-49A5-A180-D089ABCFB71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620" name="Shape 3">
          <a:extLst>
            <a:ext uri="{FF2B5EF4-FFF2-40B4-BE49-F238E27FC236}">
              <a16:creationId xmlns:a16="http://schemas.microsoft.com/office/drawing/2014/main" id="{1DBE552C-68DA-41DC-900E-000FD27B29B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621" name="Shape 3">
          <a:extLst>
            <a:ext uri="{FF2B5EF4-FFF2-40B4-BE49-F238E27FC236}">
              <a16:creationId xmlns:a16="http://schemas.microsoft.com/office/drawing/2014/main" id="{872462D8-673A-434C-AFA0-D2A3E88ED4B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622" name="Shape 3">
          <a:extLst>
            <a:ext uri="{FF2B5EF4-FFF2-40B4-BE49-F238E27FC236}">
              <a16:creationId xmlns:a16="http://schemas.microsoft.com/office/drawing/2014/main" id="{AB0D7400-99CC-4551-8028-3621C6D0728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623" name="Shape 3">
          <a:extLst>
            <a:ext uri="{FF2B5EF4-FFF2-40B4-BE49-F238E27FC236}">
              <a16:creationId xmlns:a16="http://schemas.microsoft.com/office/drawing/2014/main" id="{43B62F5C-BBEC-49A8-B7DB-2F398B55F85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624" name="Shape 3">
          <a:extLst>
            <a:ext uri="{FF2B5EF4-FFF2-40B4-BE49-F238E27FC236}">
              <a16:creationId xmlns:a16="http://schemas.microsoft.com/office/drawing/2014/main" id="{F23EEBC3-95ED-4EC5-8621-E4D23F08CD2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625" name="Shape 3">
          <a:extLst>
            <a:ext uri="{FF2B5EF4-FFF2-40B4-BE49-F238E27FC236}">
              <a16:creationId xmlns:a16="http://schemas.microsoft.com/office/drawing/2014/main" id="{0FCCDFE1-43B3-45FF-85BC-0AFEA6F36F8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626" name="Shape 3">
          <a:extLst>
            <a:ext uri="{FF2B5EF4-FFF2-40B4-BE49-F238E27FC236}">
              <a16:creationId xmlns:a16="http://schemas.microsoft.com/office/drawing/2014/main" id="{83BDC85A-5FE7-4624-8BFD-AAAB37AED6E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627" name="Shape 3">
          <a:extLst>
            <a:ext uri="{FF2B5EF4-FFF2-40B4-BE49-F238E27FC236}">
              <a16:creationId xmlns:a16="http://schemas.microsoft.com/office/drawing/2014/main" id="{1DC2EA26-7FE8-486D-BD27-DAD429B2741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628" name="Shape 3">
          <a:extLst>
            <a:ext uri="{FF2B5EF4-FFF2-40B4-BE49-F238E27FC236}">
              <a16:creationId xmlns:a16="http://schemas.microsoft.com/office/drawing/2014/main" id="{100DBB1C-4EB0-413D-B857-C274B43BCE9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629" name="Shape 3">
          <a:extLst>
            <a:ext uri="{FF2B5EF4-FFF2-40B4-BE49-F238E27FC236}">
              <a16:creationId xmlns:a16="http://schemas.microsoft.com/office/drawing/2014/main" id="{0BCD6BE4-872B-461E-9647-0CA4EECD983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22</xdr:col>
      <xdr:colOff>-9525</xdr:colOff>
      <xdr:row>107</xdr:row>
      <xdr:rowOff>0</xdr:rowOff>
    </xdr:from>
    <xdr:ext cx="47625" cy="285750"/>
    <xdr:sp macro="" textlink="">
      <xdr:nvSpPr>
        <xdr:cNvPr id="6630" name="Shape 3">
          <a:extLst>
            <a:ext uri="{FF2B5EF4-FFF2-40B4-BE49-F238E27FC236}">
              <a16:creationId xmlns:a16="http://schemas.microsoft.com/office/drawing/2014/main" id="{41BACC5B-1BB6-4119-A839-21CFBDC64238}"/>
            </a:ext>
          </a:extLst>
        </xdr:cNvPr>
        <xdr:cNvSpPr txBox="1"/>
      </xdr:nvSpPr>
      <xdr:spPr>
        <a:xfrm>
          <a:off x="1078039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22</xdr:col>
      <xdr:colOff>-9525</xdr:colOff>
      <xdr:row>107</xdr:row>
      <xdr:rowOff>0</xdr:rowOff>
    </xdr:from>
    <xdr:ext cx="47625" cy="285750"/>
    <xdr:sp macro="" textlink="">
      <xdr:nvSpPr>
        <xdr:cNvPr id="6631" name="Shape 3">
          <a:extLst>
            <a:ext uri="{FF2B5EF4-FFF2-40B4-BE49-F238E27FC236}">
              <a16:creationId xmlns:a16="http://schemas.microsoft.com/office/drawing/2014/main" id="{325F8F7A-6EC6-48C3-B29B-310C282F0214}"/>
            </a:ext>
          </a:extLst>
        </xdr:cNvPr>
        <xdr:cNvSpPr txBox="1"/>
      </xdr:nvSpPr>
      <xdr:spPr>
        <a:xfrm>
          <a:off x="1078039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632" name="Shape 3">
          <a:extLst>
            <a:ext uri="{FF2B5EF4-FFF2-40B4-BE49-F238E27FC236}">
              <a16:creationId xmlns:a16="http://schemas.microsoft.com/office/drawing/2014/main" id="{4B2D79D8-3E99-4ACF-88B6-4C463940C6D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633" name="Shape 3">
          <a:extLst>
            <a:ext uri="{FF2B5EF4-FFF2-40B4-BE49-F238E27FC236}">
              <a16:creationId xmlns:a16="http://schemas.microsoft.com/office/drawing/2014/main" id="{AB66DB42-5DF1-40D1-8A6C-D4822042780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634" name="Shape 3">
          <a:extLst>
            <a:ext uri="{FF2B5EF4-FFF2-40B4-BE49-F238E27FC236}">
              <a16:creationId xmlns:a16="http://schemas.microsoft.com/office/drawing/2014/main" id="{4B080E5E-E13F-4C11-A884-D7E14805949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635" name="Shape 3">
          <a:extLst>
            <a:ext uri="{FF2B5EF4-FFF2-40B4-BE49-F238E27FC236}">
              <a16:creationId xmlns:a16="http://schemas.microsoft.com/office/drawing/2014/main" id="{0B73069C-5CE9-4D86-9439-E38523E9E5F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636" name="Shape 3">
          <a:extLst>
            <a:ext uri="{FF2B5EF4-FFF2-40B4-BE49-F238E27FC236}">
              <a16:creationId xmlns:a16="http://schemas.microsoft.com/office/drawing/2014/main" id="{00F167B9-3FBE-4C28-B643-8B51858425B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637" name="Shape 3">
          <a:extLst>
            <a:ext uri="{FF2B5EF4-FFF2-40B4-BE49-F238E27FC236}">
              <a16:creationId xmlns:a16="http://schemas.microsoft.com/office/drawing/2014/main" id="{459F1355-E201-44FE-95CE-7041798882D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638" name="Shape 3">
          <a:extLst>
            <a:ext uri="{FF2B5EF4-FFF2-40B4-BE49-F238E27FC236}">
              <a16:creationId xmlns:a16="http://schemas.microsoft.com/office/drawing/2014/main" id="{D66DBCA1-B72A-4AE3-ABEC-9681726A436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639" name="Shape 3">
          <a:extLst>
            <a:ext uri="{FF2B5EF4-FFF2-40B4-BE49-F238E27FC236}">
              <a16:creationId xmlns:a16="http://schemas.microsoft.com/office/drawing/2014/main" id="{3D79BA3D-132C-447E-AC01-AD5324F99B0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640" name="Shape 3">
          <a:extLst>
            <a:ext uri="{FF2B5EF4-FFF2-40B4-BE49-F238E27FC236}">
              <a16:creationId xmlns:a16="http://schemas.microsoft.com/office/drawing/2014/main" id="{8CC27500-8B9E-4995-8BED-F53F02CD3C9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641" name="Shape 3">
          <a:extLst>
            <a:ext uri="{FF2B5EF4-FFF2-40B4-BE49-F238E27FC236}">
              <a16:creationId xmlns:a16="http://schemas.microsoft.com/office/drawing/2014/main" id="{AEA29BFB-4BA9-4C3B-BB94-36ECD2B9B9E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642" name="Shape 3">
          <a:extLst>
            <a:ext uri="{FF2B5EF4-FFF2-40B4-BE49-F238E27FC236}">
              <a16:creationId xmlns:a16="http://schemas.microsoft.com/office/drawing/2014/main" id="{9EC6CC79-7AFC-4662-AC5C-0BA0FC52DBE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643" name="Shape 3">
          <a:extLst>
            <a:ext uri="{FF2B5EF4-FFF2-40B4-BE49-F238E27FC236}">
              <a16:creationId xmlns:a16="http://schemas.microsoft.com/office/drawing/2014/main" id="{9F4664DB-7FA7-4ED0-A126-2012182FA00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644" name="Shape 3">
          <a:extLst>
            <a:ext uri="{FF2B5EF4-FFF2-40B4-BE49-F238E27FC236}">
              <a16:creationId xmlns:a16="http://schemas.microsoft.com/office/drawing/2014/main" id="{0BE2A3F1-1F15-4D74-9D02-5B60D64F1E8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645" name="Shape 3">
          <a:extLst>
            <a:ext uri="{FF2B5EF4-FFF2-40B4-BE49-F238E27FC236}">
              <a16:creationId xmlns:a16="http://schemas.microsoft.com/office/drawing/2014/main" id="{B0DA097B-2DE8-4BA3-9C7F-DDBD0241CF6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646" name="Shape 3">
          <a:extLst>
            <a:ext uri="{FF2B5EF4-FFF2-40B4-BE49-F238E27FC236}">
              <a16:creationId xmlns:a16="http://schemas.microsoft.com/office/drawing/2014/main" id="{39D10793-5508-4110-A889-CEF3149B0BE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647" name="Shape 3">
          <a:extLst>
            <a:ext uri="{FF2B5EF4-FFF2-40B4-BE49-F238E27FC236}">
              <a16:creationId xmlns:a16="http://schemas.microsoft.com/office/drawing/2014/main" id="{81EF0299-0F56-49D1-99F9-30D61C7FF98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648" name="Shape 3">
          <a:extLst>
            <a:ext uri="{FF2B5EF4-FFF2-40B4-BE49-F238E27FC236}">
              <a16:creationId xmlns:a16="http://schemas.microsoft.com/office/drawing/2014/main" id="{5168AAD7-B481-41A2-A39D-3ECD2EF171C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649" name="Shape 3">
          <a:extLst>
            <a:ext uri="{FF2B5EF4-FFF2-40B4-BE49-F238E27FC236}">
              <a16:creationId xmlns:a16="http://schemas.microsoft.com/office/drawing/2014/main" id="{9E5127AB-9EE7-4C36-B431-EDB4B37F007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650" name="Shape 3">
          <a:extLst>
            <a:ext uri="{FF2B5EF4-FFF2-40B4-BE49-F238E27FC236}">
              <a16:creationId xmlns:a16="http://schemas.microsoft.com/office/drawing/2014/main" id="{21A8E14A-8DA6-4FBE-88E5-806F2DCA6F9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651" name="Shape 3">
          <a:extLst>
            <a:ext uri="{FF2B5EF4-FFF2-40B4-BE49-F238E27FC236}">
              <a16:creationId xmlns:a16="http://schemas.microsoft.com/office/drawing/2014/main" id="{103D10C5-7CD2-4939-82F3-4FCD50AA118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652" name="Shape 3">
          <a:extLst>
            <a:ext uri="{FF2B5EF4-FFF2-40B4-BE49-F238E27FC236}">
              <a16:creationId xmlns:a16="http://schemas.microsoft.com/office/drawing/2014/main" id="{0B1A6781-846F-403A-96F2-9121E90224B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653" name="Shape 3">
          <a:extLst>
            <a:ext uri="{FF2B5EF4-FFF2-40B4-BE49-F238E27FC236}">
              <a16:creationId xmlns:a16="http://schemas.microsoft.com/office/drawing/2014/main" id="{294D4103-97F9-4321-8234-5F3583286E6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654" name="Shape 3">
          <a:extLst>
            <a:ext uri="{FF2B5EF4-FFF2-40B4-BE49-F238E27FC236}">
              <a16:creationId xmlns:a16="http://schemas.microsoft.com/office/drawing/2014/main" id="{03E69BDF-2E01-44CA-88EA-AD71F50B85E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655" name="Shape 3">
          <a:extLst>
            <a:ext uri="{FF2B5EF4-FFF2-40B4-BE49-F238E27FC236}">
              <a16:creationId xmlns:a16="http://schemas.microsoft.com/office/drawing/2014/main" id="{428B1F98-05FB-471F-835B-D7914848905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656" name="Shape 3">
          <a:extLst>
            <a:ext uri="{FF2B5EF4-FFF2-40B4-BE49-F238E27FC236}">
              <a16:creationId xmlns:a16="http://schemas.microsoft.com/office/drawing/2014/main" id="{7EDCC994-9120-4722-8AAF-0410773B6E1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657" name="Shape 3">
          <a:extLst>
            <a:ext uri="{FF2B5EF4-FFF2-40B4-BE49-F238E27FC236}">
              <a16:creationId xmlns:a16="http://schemas.microsoft.com/office/drawing/2014/main" id="{DCE0D2A4-ECFC-436D-9B39-8F75B4D7D16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658" name="Shape 3">
          <a:extLst>
            <a:ext uri="{FF2B5EF4-FFF2-40B4-BE49-F238E27FC236}">
              <a16:creationId xmlns:a16="http://schemas.microsoft.com/office/drawing/2014/main" id="{F403ED5E-65FA-47D9-9487-1F79BDC35C8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659" name="Shape 3">
          <a:extLst>
            <a:ext uri="{FF2B5EF4-FFF2-40B4-BE49-F238E27FC236}">
              <a16:creationId xmlns:a16="http://schemas.microsoft.com/office/drawing/2014/main" id="{982ACE6E-55E2-4DB7-9DFD-A09A491A3CF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660" name="Shape 3">
          <a:extLst>
            <a:ext uri="{FF2B5EF4-FFF2-40B4-BE49-F238E27FC236}">
              <a16:creationId xmlns:a16="http://schemas.microsoft.com/office/drawing/2014/main" id="{B0CBF7D2-FA4D-470D-BF4A-4FBD43AFEFF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661" name="Shape 3">
          <a:extLst>
            <a:ext uri="{FF2B5EF4-FFF2-40B4-BE49-F238E27FC236}">
              <a16:creationId xmlns:a16="http://schemas.microsoft.com/office/drawing/2014/main" id="{8944F1B7-CA5B-4E3C-8278-37ADCCA9A01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662" name="Shape 3">
          <a:extLst>
            <a:ext uri="{FF2B5EF4-FFF2-40B4-BE49-F238E27FC236}">
              <a16:creationId xmlns:a16="http://schemas.microsoft.com/office/drawing/2014/main" id="{73D9415F-78C2-4A7D-B37F-1F64069C01D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663" name="Shape 3">
          <a:extLst>
            <a:ext uri="{FF2B5EF4-FFF2-40B4-BE49-F238E27FC236}">
              <a16:creationId xmlns:a16="http://schemas.microsoft.com/office/drawing/2014/main" id="{27D23E89-6D2A-471F-AD8B-853BFB66B8C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664" name="Shape 3">
          <a:extLst>
            <a:ext uri="{FF2B5EF4-FFF2-40B4-BE49-F238E27FC236}">
              <a16:creationId xmlns:a16="http://schemas.microsoft.com/office/drawing/2014/main" id="{AA0CACDE-CE0D-4C22-9576-D960D6616D6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665" name="Shape 3">
          <a:extLst>
            <a:ext uri="{FF2B5EF4-FFF2-40B4-BE49-F238E27FC236}">
              <a16:creationId xmlns:a16="http://schemas.microsoft.com/office/drawing/2014/main" id="{704BACA5-FE59-467B-8932-3F9C07435C5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666" name="Shape 3">
          <a:extLst>
            <a:ext uri="{FF2B5EF4-FFF2-40B4-BE49-F238E27FC236}">
              <a16:creationId xmlns:a16="http://schemas.microsoft.com/office/drawing/2014/main" id="{6FD64D62-3F67-4FBE-A08B-DF5F07CF824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667" name="Shape 3">
          <a:extLst>
            <a:ext uri="{FF2B5EF4-FFF2-40B4-BE49-F238E27FC236}">
              <a16:creationId xmlns:a16="http://schemas.microsoft.com/office/drawing/2014/main" id="{6EF6F504-2126-4808-9248-BA552D1A7E4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668" name="Shape 3">
          <a:extLst>
            <a:ext uri="{FF2B5EF4-FFF2-40B4-BE49-F238E27FC236}">
              <a16:creationId xmlns:a16="http://schemas.microsoft.com/office/drawing/2014/main" id="{B6BBA27B-A96E-4DB6-8658-40FFF4BBF5E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669" name="Shape 3">
          <a:extLst>
            <a:ext uri="{FF2B5EF4-FFF2-40B4-BE49-F238E27FC236}">
              <a16:creationId xmlns:a16="http://schemas.microsoft.com/office/drawing/2014/main" id="{06DE92D4-B5D0-45D3-9CAF-5875AFD4F32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670" name="Shape 3">
          <a:extLst>
            <a:ext uri="{FF2B5EF4-FFF2-40B4-BE49-F238E27FC236}">
              <a16:creationId xmlns:a16="http://schemas.microsoft.com/office/drawing/2014/main" id="{80B9D7DE-81BA-4469-B640-DB4669FA4EF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671" name="Shape 3">
          <a:extLst>
            <a:ext uri="{FF2B5EF4-FFF2-40B4-BE49-F238E27FC236}">
              <a16:creationId xmlns:a16="http://schemas.microsoft.com/office/drawing/2014/main" id="{96B06F78-6C6A-418A-B785-94F14190306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672" name="Shape 3">
          <a:extLst>
            <a:ext uri="{FF2B5EF4-FFF2-40B4-BE49-F238E27FC236}">
              <a16:creationId xmlns:a16="http://schemas.microsoft.com/office/drawing/2014/main" id="{D8655C91-35A9-41C3-A732-E259D311CEF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673" name="Shape 3">
          <a:extLst>
            <a:ext uri="{FF2B5EF4-FFF2-40B4-BE49-F238E27FC236}">
              <a16:creationId xmlns:a16="http://schemas.microsoft.com/office/drawing/2014/main" id="{B8908DE2-3D41-44D6-832B-F5B904AE805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674" name="Shape 3">
          <a:extLst>
            <a:ext uri="{FF2B5EF4-FFF2-40B4-BE49-F238E27FC236}">
              <a16:creationId xmlns:a16="http://schemas.microsoft.com/office/drawing/2014/main" id="{DAD5CA9A-8E66-47F0-9565-FF2F3D047E4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675" name="Shape 3">
          <a:extLst>
            <a:ext uri="{FF2B5EF4-FFF2-40B4-BE49-F238E27FC236}">
              <a16:creationId xmlns:a16="http://schemas.microsoft.com/office/drawing/2014/main" id="{7973E202-E8C3-43D2-8860-DF747F77D40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676" name="Shape 3">
          <a:extLst>
            <a:ext uri="{FF2B5EF4-FFF2-40B4-BE49-F238E27FC236}">
              <a16:creationId xmlns:a16="http://schemas.microsoft.com/office/drawing/2014/main" id="{B50DD6D8-2EB0-408E-BA98-A2D5AF19F78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677" name="Shape 3">
          <a:extLst>
            <a:ext uri="{FF2B5EF4-FFF2-40B4-BE49-F238E27FC236}">
              <a16:creationId xmlns:a16="http://schemas.microsoft.com/office/drawing/2014/main" id="{1D209219-BB66-4975-AF11-1E621A8612A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678" name="Shape 3">
          <a:extLst>
            <a:ext uri="{FF2B5EF4-FFF2-40B4-BE49-F238E27FC236}">
              <a16:creationId xmlns:a16="http://schemas.microsoft.com/office/drawing/2014/main" id="{99B16B3B-ADC0-4BE8-9DEE-18A450F8C9F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679" name="Shape 3">
          <a:extLst>
            <a:ext uri="{FF2B5EF4-FFF2-40B4-BE49-F238E27FC236}">
              <a16:creationId xmlns:a16="http://schemas.microsoft.com/office/drawing/2014/main" id="{934B4BD3-81B5-4DBD-9F19-F61F83A88EB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680" name="Shape 3">
          <a:extLst>
            <a:ext uri="{FF2B5EF4-FFF2-40B4-BE49-F238E27FC236}">
              <a16:creationId xmlns:a16="http://schemas.microsoft.com/office/drawing/2014/main" id="{56B6EBBB-B4D7-438E-A040-B2373161F30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681" name="Shape 3">
          <a:extLst>
            <a:ext uri="{FF2B5EF4-FFF2-40B4-BE49-F238E27FC236}">
              <a16:creationId xmlns:a16="http://schemas.microsoft.com/office/drawing/2014/main" id="{B69ABB2C-AF17-4D26-8BE3-ABB212658F3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682" name="Shape 3">
          <a:extLst>
            <a:ext uri="{FF2B5EF4-FFF2-40B4-BE49-F238E27FC236}">
              <a16:creationId xmlns:a16="http://schemas.microsoft.com/office/drawing/2014/main" id="{E3B4D78D-918C-4626-906B-D9DECAE202D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683" name="Shape 3">
          <a:extLst>
            <a:ext uri="{FF2B5EF4-FFF2-40B4-BE49-F238E27FC236}">
              <a16:creationId xmlns:a16="http://schemas.microsoft.com/office/drawing/2014/main" id="{604D07E6-AF19-4977-A58D-8C83569F2C7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684" name="Shape 3">
          <a:extLst>
            <a:ext uri="{FF2B5EF4-FFF2-40B4-BE49-F238E27FC236}">
              <a16:creationId xmlns:a16="http://schemas.microsoft.com/office/drawing/2014/main" id="{3C49A6C8-9BAD-467D-ACD7-4E995A0D5FE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685" name="Shape 3">
          <a:extLst>
            <a:ext uri="{FF2B5EF4-FFF2-40B4-BE49-F238E27FC236}">
              <a16:creationId xmlns:a16="http://schemas.microsoft.com/office/drawing/2014/main" id="{8B0F56E4-CFDD-47E4-8321-62E2BD1F4A4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686" name="Shape 3">
          <a:extLst>
            <a:ext uri="{FF2B5EF4-FFF2-40B4-BE49-F238E27FC236}">
              <a16:creationId xmlns:a16="http://schemas.microsoft.com/office/drawing/2014/main" id="{B842AB20-4E18-4692-8259-5B2F5D8047A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687" name="Shape 3">
          <a:extLst>
            <a:ext uri="{FF2B5EF4-FFF2-40B4-BE49-F238E27FC236}">
              <a16:creationId xmlns:a16="http://schemas.microsoft.com/office/drawing/2014/main" id="{6D4C8124-5953-4AA9-A023-12DA8820D08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688" name="Shape 3">
          <a:extLst>
            <a:ext uri="{FF2B5EF4-FFF2-40B4-BE49-F238E27FC236}">
              <a16:creationId xmlns:a16="http://schemas.microsoft.com/office/drawing/2014/main" id="{66035390-B94B-4670-BE10-65FD9B62EB6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689" name="Shape 3">
          <a:extLst>
            <a:ext uri="{FF2B5EF4-FFF2-40B4-BE49-F238E27FC236}">
              <a16:creationId xmlns:a16="http://schemas.microsoft.com/office/drawing/2014/main" id="{0D834EE2-36A6-45C3-A00F-02339E8603E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690" name="Shape 3">
          <a:extLst>
            <a:ext uri="{FF2B5EF4-FFF2-40B4-BE49-F238E27FC236}">
              <a16:creationId xmlns:a16="http://schemas.microsoft.com/office/drawing/2014/main" id="{85195ADE-3E19-4C59-B1CC-4B05D0A2EE6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691" name="Shape 3">
          <a:extLst>
            <a:ext uri="{FF2B5EF4-FFF2-40B4-BE49-F238E27FC236}">
              <a16:creationId xmlns:a16="http://schemas.microsoft.com/office/drawing/2014/main" id="{33A962CD-FC04-4BE9-8189-8CF0DB5AB3D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692" name="Shape 3">
          <a:extLst>
            <a:ext uri="{FF2B5EF4-FFF2-40B4-BE49-F238E27FC236}">
              <a16:creationId xmlns:a16="http://schemas.microsoft.com/office/drawing/2014/main" id="{DBA92A69-2005-4B9A-976E-661323F6467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693" name="Shape 3">
          <a:extLst>
            <a:ext uri="{FF2B5EF4-FFF2-40B4-BE49-F238E27FC236}">
              <a16:creationId xmlns:a16="http://schemas.microsoft.com/office/drawing/2014/main" id="{04DB84E8-B0FC-4290-A379-226C4CC2E96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694" name="Shape 3">
          <a:extLst>
            <a:ext uri="{FF2B5EF4-FFF2-40B4-BE49-F238E27FC236}">
              <a16:creationId xmlns:a16="http://schemas.microsoft.com/office/drawing/2014/main" id="{F6EF830B-923A-4C61-8523-29388C8825C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695" name="Shape 3">
          <a:extLst>
            <a:ext uri="{FF2B5EF4-FFF2-40B4-BE49-F238E27FC236}">
              <a16:creationId xmlns:a16="http://schemas.microsoft.com/office/drawing/2014/main" id="{290EEE55-2E43-462E-9ABE-5EC88DFCE96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696" name="Shape 3">
          <a:extLst>
            <a:ext uri="{FF2B5EF4-FFF2-40B4-BE49-F238E27FC236}">
              <a16:creationId xmlns:a16="http://schemas.microsoft.com/office/drawing/2014/main" id="{02D5AFAC-849E-4FFA-83D6-E6C6AB18EEA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697" name="Shape 3">
          <a:extLst>
            <a:ext uri="{FF2B5EF4-FFF2-40B4-BE49-F238E27FC236}">
              <a16:creationId xmlns:a16="http://schemas.microsoft.com/office/drawing/2014/main" id="{CAAC271A-7B2A-472E-9F76-023FD347316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698" name="Shape 3">
          <a:extLst>
            <a:ext uri="{FF2B5EF4-FFF2-40B4-BE49-F238E27FC236}">
              <a16:creationId xmlns:a16="http://schemas.microsoft.com/office/drawing/2014/main" id="{AC7E638D-803C-4874-87E9-B7272A7D9A1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699" name="Shape 3">
          <a:extLst>
            <a:ext uri="{FF2B5EF4-FFF2-40B4-BE49-F238E27FC236}">
              <a16:creationId xmlns:a16="http://schemas.microsoft.com/office/drawing/2014/main" id="{51E4F2C3-970C-4FD0-B791-2CA1F4628E7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700" name="Shape 3">
          <a:extLst>
            <a:ext uri="{FF2B5EF4-FFF2-40B4-BE49-F238E27FC236}">
              <a16:creationId xmlns:a16="http://schemas.microsoft.com/office/drawing/2014/main" id="{337EC8FF-7B47-4EF9-90A8-645D52C30A2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701" name="Shape 3">
          <a:extLst>
            <a:ext uri="{FF2B5EF4-FFF2-40B4-BE49-F238E27FC236}">
              <a16:creationId xmlns:a16="http://schemas.microsoft.com/office/drawing/2014/main" id="{469EA695-EFED-47A9-9BC2-7ACCD021AB3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702" name="Shape 3">
          <a:extLst>
            <a:ext uri="{FF2B5EF4-FFF2-40B4-BE49-F238E27FC236}">
              <a16:creationId xmlns:a16="http://schemas.microsoft.com/office/drawing/2014/main" id="{8EB4F662-B8EB-4861-AD5B-BC5F6A781E5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703" name="Shape 3">
          <a:extLst>
            <a:ext uri="{FF2B5EF4-FFF2-40B4-BE49-F238E27FC236}">
              <a16:creationId xmlns:a16="http://schemas.microsoft.com/office/drawing/2014/main" id="{46EB3C4A-BFD6-4E0E-BB11-A9CE3967487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704" name="Shape 3">
          <a:extLst>
            <a:ext uri="{FF2B5EF4-FFF2-40B4-BE49-F238E27FC236}">
              <a16:creationId xmlns:a16="http://schemas.microsoft.com/office/drawing/2014/main" id="{FB970CD2-9317-46BD-8708-D93D4B19F19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705" name="Shape 3">
          <a:extLst>
            <a:ext uri="{FF2B5EF4-FFF2-40B4-BE49-F238E27FC236}">
              <a16:creationId xmlns:a16="http://schemas.microsoft.com/office/drawing/2014/main" id="{18556B2A-C578-4A49-84A5-9DD8A30B236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706" name="Shape 3">
          <a:extLst>
            <a:ext uri="{FF2B5EF4-FFF2-40B4-BE49-F238E27FC236}">
              <a16:creationId xmlns:a16="http://schemas.microsoft.com/office/drawing/2014/main" id="{06F5264B-14E4-419F-8DCA-4842EC72D1F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707" name="Shape 3">
          <a:extLst>
            <a:ext uri="{FF2B5EF4-FFF2-40B4-BE49-F238E27FC236}">
              <a16:creationId xmlns:a16="http://schemas.microsoft.com/office/drawing/2014/main" id="{2F6B9375-9569-4083-80FA-43A1A354E05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708" name="Shape 3">
          <a:extLst>
            <a:ext uri="{FF2B5EF4-FFF2-40B4-BE49-F238E27FC236}">
              <a16:creationId xmlns:a16="http://schemas.microsoft.com/office/drawing/2014/main" id="{513A9A91-7C96-4E6D-A925-6B98217CBA0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709" name="Shape 3">
          <a:extLst>
            <a:ext uri="{FF2B5EF4-FFF2-40B4-BE49-F238E27FC236}">
              <a16:creationId xmlns:a16="http://schemas.microsoft.com/office/drawing/2014/main" id="{55398D68-7CB7-4D21-BFB8-C2EBD9EB366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710" name="Shape 3">
          <a:extLst>
            <a:ext uri="{FF2B5EF4-FFF2-40B4-BE49-F238E27FC236}">
              <a16:creationId xmlns:a16="http://schemas.microsoft.com/office/drawing/2014/main" id="{B5C130A7-115E-47E7-A99F-713F9B483AC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711" name="Shape 3">
          <a:extLst>
            <a:ext uri="{FF2B5EF4-FFF2-40B4-BE49-F238E27FC236}">
              <a16:creationId xmlns:a16="http://schemas.microsoft.com/office/drawing/2014/main" id="{ECC94D17-84D2-4F34-87AC-236E020046F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712" name="Shape 3">
          <a:extLst>
            <a:ext uri="{FF2B5EF4-FFF2-40B4-BE49-F238E27FC236}">
              <a16:creationId xmlns:a16="http://schemas.microsoft.com/office/drawing/2014/main" id="{83212657-833E-4D54-852A-F80D09DC90B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713" name="Shape 3">
          <a:extLst>
            <a:ext uri="{FF2B5EF4-FFF2-40B4-BE49-F238E27FC236}">
              <a16:creationId xmlns:a16="http://schemas.microsoft.com/office/drawing/2014/main" id="{0288A4ED-C66D-4E96-84A1-F5196AEE551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714" name="Shape 3">
          <a:extLst>
            <a:ext uri="{FF2B5EF4-FFF2-40B4-BE49-F238E27FC236}">
              <a16:creationId xmlns:a16="http://schemas.microsoft.com/office/drawing/2014/main" id="{F60B0B85-DF56-4A92-AA65-A17FA6750D9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715" name="Shape 3">
          <a:extLst>
            <a:ext uri="{FF2B5EF4-FFF2-40B4-BE49-F238E27FC236}">
              <a16:creationId xmlns:a16="http://schemas.microsoft.com/office/drawing/2014/main" id="{F08079F1-7833-4559-AD2F-53B4C467CA5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716" name="Shape 3">
          <a:extLst>
            <a:ext uri="{FF2B5EF4-FFF2-40B4-BE49-F238E27FC236}">
              <a16:creationId xmlns:a16="http://schemas.microsoft.com/office/drawing/2014/main" id="{93543B7E-5DAD-42A6-9E1A-3D18FB91A9F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717" name="Shape 3">
          <a:extLst>
            <a:ext uri="{FF2B5EF4-FFF2-40B4-BE49-F238E27FC236}">
              <a16:creationId xmlns:a16="http://schemas.microsoft.com/office/drawing/2014/main" id="{DDF152E9-2AA3-4C68-BA77-2B0F567284D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22</xdr:col>
      <xdr:colOff>-9525</xdr:colOff>
      <xdr:row>107</xdr:row>
      <xdr:rowOff>0</xdr:rowOff>
    </xdr:from>
    <xdr:ext cx="47625" cy="285750"/>
    <xdr:sp macro="" textlink="">
      <xdr:nvSpPr>
        <xdr:cNvPr id="6718" name="Shape 3">
          <a:extLst>
            <a:ext uri="{FF2B5EF4-FFF2-40B4-BE49-F238E27FC236}">
              <a16:creationId xmlns:a16="http://schemas.microsoft.com/office/drawing/2014/main" id="{F098D012-3A25-49FF-9DC2-5FDA955F79F9}"/>
            </a:ext>
          </a:extLst>
        </xdr:cNvPr>
        <xdr:cNvSpPr txBox="1"/>
      </xdr:nvSpPr>
      <xdr:spPr>
        <a:xfrm>
          <a:off x="1078039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22</xdr:col>
      <xdr:colOff>-9525</xdr:colOff>
      <xdr:row>107</xdr:row>
      <xdr:rowOff>0</xdr:rowOff>
    </xdr:from>
    <xdr:ext cx="47625" cy="285750"/>
    <xdr:sp macro="" textlink="">
      <xdr:nvSpPr>
        <xdr:cNvPr id="6719" name="Shape 3">
          <a:extLst>
            <a:ext uri="{FF2B5EF4-FFF2-40B4-BE49-F238E27FC236}">
              <a16:creationId xmlns:a16="http://schemas.microsoft.com/office/drawing/2014/main" id="{A161EE59-E82B-4D0C-8864-7B73B5287F9F}"/>
            </a:ext>
          </a:extLst>
        </xdr:cNvPr>
        <xdr:cNvSpPr txBox="1"/>
      </xdr:nvSpPr>
      <xdr:spPr>
        <a:xfrm>
          <a:off x="1078039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720" name="Shape 3">
          <a:extLst>
            <a:ext uri="{FF2B5EF4-FFF2-40B4-BE49-F238E27FC236}">
              <a16:creationId xmlns:a16="http://schemas.microsoft.com/office/drawing/2014/main" id="{43C9E3A6-6636-44F4-BC4D-CD761A7EFEC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721" name="Shape 3">
          <a:extLst>
            <a:ext uri="{FF2B5EF4-FFF2-40B4-BE49-F238E27FC236}">
              <a16:creationId xmlns:a16="http://schemas.microsoft.com/office/drawing/2014/main" id="{4A8AB6B6-D96C-42CB-93D2-643ECF90374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722" name="Shape 3">
          <a:extLst>
            <a:ext uri="{FF2B5EF4-FFF2-40B4-BE49-F238E27FC236}">
              <a16:creationId xmlns:a16="http://schemas.microsoft.com/office/drawing/2014/main" id="{06471773-EFDC-42F7-BC51-66A2FC94049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723" name="Shape 3">
          <a:extLst>
            <a:ext uri="{FF2B5EF4-FFF2-40B4-BE49-F238E27FC236}">
              <a16:creationId xmlns:a16="http://schemas.microsoft.com/office/drawing/2014/main" id="{6C15ADD1-5F38-4A8A-894F-53979FB15F2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724" name="Shape 3">
          <a:extLst>
            <a:ext uri="{FF2B5EF4-FFF2-40B4-BE49-F238E27FC236}">
              <a16:creationId xmlns:a16="http://schemas.microsoft.com/office/drawing/2014/main" id="{2EE6FFC9-DC6F-4070-845F-F93FD653C12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725" name="Shape 3">
          <a:extLst>
            <a:ext uri="{FF2B5EF4-FFF2-40B4-BE49-F238E27FC236}">
              <a16:creationId xmlns:a16="http://schemas.microsoft.com/office/drawing/2014/main" id="{E4021987-4CFD-484D-BA04-78180042C68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726" name="Shape 3">
          <a:extLst>
            <a:ext uri="{FF2B5EF4-FFF2-40B4-BE49-F238E27FC236}">
              <a16:creationId xmlns:a16="http://schemas.microsoft.com/office/drawing/2014/main" id="{C3A53BEE-566D-44EC-92DA-EF4650A269D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727" name="Shape 3">
          <a:extLst>
            <a:ext uri="{FF2B5EF4-FFF2-40B4-BE49-F238E27FC236}">
              <a16:creationId xmlns:a16="http://schemas.microsoft.com/office/drawing/2014/main" id="{E1E2D657-BC76-4145-950D-AC395293ADD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728" name="Shape 3">
          <a:extLst>
            <a:ext uri="{FF2B5EF4-FFF2-40B4-BE49-F238E27FC236}">
              <a16:creationId xmlns:a16="http://schemas.microsoft.com/office/drawing/2014/main" id="{AA367B5B-6A22-4CC6-9FCD-09B223F4F9C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729" name="Shape 3">
          <a:extLst>
            <a:ext uri="{FF2B5EF4-FFF2-40B4-BE49-F238E27FC236}">
              <a16:creationId xmlns:a16="http://schemas.microsoft.com/office/drawing/2014/main" id="{A8DF3ECF-325D-466C-A096-A2982C04B8B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730" name="Shape 3">
          <a:extLst>
            <a:ext uri="{FF2B5EF4-FFF2-40B4-BE49-F238E27FC236}">
              <a16:creationId xmlns:a16="http://schemas.microsoft.com/office/drawing/2014/main" id="{8132DEA7-39C5-45D7-A10F-71BE4E6E31B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731" name="Shape 3">
          <a:extLst>
            <a:ext uri="{FF2B5EF4-FFF2-40B4-BE49-F238E27FC236}">
              <a16:creationId xmlns:a16="http://schemas.microsoft.com/office/drawing/2014/main" id="{59CC79C1-5FC1-439B-B26A-F64E63EB19B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732" name="Shape 3">
          <a:extLst>
            <a:ext uri="{FF2B5EF4-FFF2-40B4-BE49-F238E27FC236}">
              <a16:creationId xmlns:a16="http://schemas.microsoft.com/office/drawing/2014/main" id="{458DE422-DC67-4528-9111-B9F8068A38E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733" name="Shape 3">
          <a:extLst>
            <a:ext uri="{FF2B5EF4-FFF2-40B4-BE49-F238E27FC236}">
              <a16:creationId xmlns:a16="http://schemas.microsoft.com/office/drawing/2014/main" id="{5BDE83A8-9369-4D3D-AD3D-1076A3A3CF0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734" name="Shape 3">
          <a:extLst>
            <a:ext uri="{FF2B5EF4-FFF2-40B4-BE49-F238E27FC236}">
              <a16:creationId xmlns:a16="http://schemas.microsoft.com/office/drawing/2014/main" id="{38EE8A7F-FFC3-4A90-856A-313C707A9A2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735" name="Shape 3">
          <a:extLst>
            <a:ext uri="{FF2B5EF4-FFF2-40B4-BE49-F238E27FC236}">
              <a16:creationId xmlns:a16="http://schemas.microsoft.com/office/drawing/2014/main" id="{D1BBA201-D25E-4304-A2CF-AAF82CC3FE4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736" name="Shape 3">
          <a:extLst>
            <a:ext uri="{FF2B5EF4-FFF2-40B4-BE49-F238E27FC236}">
              <a16:creationId xmlns:a16="http://schemas.microsoft.com/office/drawing/2014/main" id="{81921DD6-A734-42A5-9434-5FF138088F1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737" name="Shape 3">
          <a:extLst>
            <a:ext uri="{FF2B5EF4-FFF2-40B4-BE49-F238E27FC236}">
              <a16:creationId xmlns:a16="http://schemas.microsoft.com/office/drawing/2014/main" id="{1A92B7FA-C6C7-4144-93DE-60D6D5B561E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738" name="Shape 3">
          <a:extLst>
            <a:ext uri="{FF2B5EF4-FFF2-40B4-BE49-F238E27FC236}">
              <a16:creationId xmlns:a16="http://schemas.microsoft.com/office/drawing/2014/main" id="{7007A9E3-588A-4EDF-9350-E7C427A252F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739" name="Shape 3">
          <a:extLst>
            <a:ext uri="{FF2B5EF4-FFF2-40B4-BE49-F238E27FC236}">
              <a16:creationId xmlns:a16="http://schemas.microsoft.com/office/drawing/2014/main" id="{10B74965-7DEC-40BB-9644-4BCED0DD11A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740" name="Shape 3">
          <a:extLst>
            <a:ext uri="{FF2B5EF4-FFF2-40B4-BE49-F238E27FC236}">
              <a16:creationId xmlns:a16="http://schemas.microsoft.com/office/drawing/2014/main" id="{B83D6D05-5762-45B4-84A0-2C65479887A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741" name="Shape 3">
          <a:extLst>
            <a:ext uri="{FF2B5EF4-FFF2-40B4-BE49-F238E27FC236}">
              <a16:creationId xmlns:a16="http://schemas.microsoft.com/office/drawing/2014/main" id="{FCF99DBB-AA9F-438A-95C5-EA2A4323249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742" name="Shape 3">
          <a:extLst>
            <a:ext uri="{FF2B5EF4-FFF2-40B4-BE49-F238E27FC236}">
              <a16:creationId xmlns:a16="http://schemas.microsoft.com/office/drawing/2014/main" id="{A0ED11F4-7DC1-43D7-B63A-D783280667E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743" name="Shape 3">
          <a:extLst>
            <a:ext uri="{FF2B5EF4-FFF2-40B4-BE49-F238E27FC236}">
              <a16:creationId xmlns:a16="http://schemas.microsoft.com/office/drawing/2014/main" id="{17F7ACE0-31C7-4EFD-9A79-9DB0A8045D7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744" name="Shape 3">
          <a:extLst>
            <a:ext uri="{FF2B5EF4-FFF2-40B4-BE49-F238E27FC236}">
              <a16:creationId xmlns:a16="http://schemas.microsoft.com/office/drawing/2014/main" id="{AAB1649C-1755-41B1-9966-933D1FBC737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745" name="Shape 3">
          <a:extLst>
            <a:ext uri="{FF2B5EF4-FFF2-40B4-BE49-F238E27FC236}">
              <a16:creationId xmlns:a16="http://schemas.microsoft.com/office/drawing/2014/main" id="{BDFD203B-EC3D-4A19-BD30-A0ED159BB70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746" name="Shape 3">
          <a:extLst>
            <a:ext uri="{FF2B5EF4-FFF2-40B4-BE49-F238E27FC236}">
              <a16:creationId xmlns:a16="http://schemas.microsoft.com/office/drawing/2014/main" id="{1335CA13-F7D5-4B12-8447-0967DC04E2B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747" name="Shape 3">
          <a:extLst>
            <a:ext uri="{FF2B5EF4-FFF2-40B4-BE49-F238E27FC236}">
              <a16:creationId xmlns:a16="http://schemas.microsoft.com/office/drawing/2014/main" id="{C32492A0-A7F2-4ECC-AB3E-43C5E3807E5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748" name="Shape 3">
          <a:extLst>
            <a:ext uri="{FF2B5EF4-FFF2-40B4-BE49-F238E27FC236}">
              <a16:creationId xmlns:a16="http://schemas.microsoft.com/office/drawing/2014/main" id="{AAA9ADA5-0280-48CC-B1A4-0CBB94AA57C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749" name="Shape 3">
          <a:extLst>
            <a:ext uri="{FF2B5EF4-FFF2-40B4-BE49-F238E27FC236}">
              <a16:creationId xmlns:a16="http://schemas.microsoft.com/office/drawing/2014/main" id="{5875B1C8-3802-462E-B3E8-2D949A2C6DF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750" name="Shape 3">
          <a:extLst>
            <a:ext uri="{FF2B5EF4-FFF2-40B4-BE49-F238E27FC236}">
              <a16:creationId xmlns:a16="http://schemas.microsoft.com/office/drawing/2014/main" id="{4963D346-A6B2-474E-A969-3F8F5BFC905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751" name="Shape 3">
          <a:extLst>
            <a:ext uri="{FF2B5EF4-FFF2-40B4-BE49-F238E27FC236}">
              <a16:creationId xmlns:a16="http://schemas.microsoft.com/office/drawing/2014/main" id="{7897B982-782B-4A9C-8DE9-20E62C9C9E4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752" name="Shape 3">
          <a:extLst>
            <a:ext uri="{FF2B5EF4-FFF2-40B4-BE49-F238E27FC236}">
              <a16:creationId xmlns:a16="http://schemas.microsoft.com/office/drawing/2014/main" id="{6C9A6293-08F7-44AA-9477-DF123FB573B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753" name="Shape 3">
          <a:extLst>
            <a:ext uri="{FF2B5EF4-FFF2-40B4-BE49-F238E27FC236}">
              <a16:creationId xmlns:a16="http://schemas.microsoft.com/office/drawing/2014/main" id="{26F98A71-E6EE-4BFA-B179-EDE58F84B7A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754" name="Shape 3">
          <a:extLst>
            <a:ext uri="{FF2B5EF4-FFF2-40B4-BE49-F238E27FC236}">
              <a16:creationId xmlns:a16="http://schemas.microsoft.com/office/drawing/2014/main" id="{B7C88178-9C97-4C3E-876D-08BD38C21D0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755" name="Shape 3">
          <a:extLst>
            <a:ext uri="{FF2B5EF4-FFF2-40B4-BE49-F238E27FC236}">
              <a16:creationId xmlns:a16="http://schemas.microsoft.com/office/drawing/2014/main" id="{299ED3D7-63C0-4DD4-A4D4-77395012208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756" name="Shape 3">
          <a:extLst>
            <a:ext uri="{FF2B5EF4-FFF2-40B4-BE49-F238E27FC236}">
              <a16:creationId xmlns:a16="http://schemas.microsoft.com/office/drawing/2014/main" id="{07237B55-53BB-4A23-8D0A-C73C1568C7B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757" name="Shape 3">
          <a:extLst>
            <a:ext uri="{FF2B5EF4-FFF2-40B4-BE49-F238E27FC236}">
              <a16:creationId xmlns:a16="http://schemas.microsoft.com/office/drawing/2014/main" id="{0A2E4279-AAE0-48DC-ABAF-64044987D23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758" name="Shape 3">
          <a:extLst>
            <a:ext uri="{FF2B5EF4-FFF2-40B4-BE49-F238E27FC236}">
              <a16:creationId xmlns:a16="http://schemas.microsoft.com/office/drawing/2014/main" id="{860961F7-1E61-4681-AAE1-0B97E7DE4FC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759" name="Shape 3">
          <a:extLst>
            <a:ext uri="{FF2B5EF4-FFF2-40B4-BE49-F238E27FC236}">
              <a16:creationId xmlns:a16="http://schemas.microsoft.com/office/drawing/2014/main" id="{7BC77174-9AB8-4E71-8899-B285C97A5A3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760" name="Shape 3">
          <a:extLst>
            <a:ext uri="{FF2B5EF4-FFF2-40B4-BE49-F238E27FC236}">
              <a16:creationId xmlns:a16="http://schemas.microsoft.com/office/drawing/2014/main" id="{BB832720-5777-4276-8B5A-E70FC59ADBC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761" name="Shape 3">
          <a:extLst>
            <a:ext uri="{FF2B5EF4-FFF2-40B4-BE49-F238E27FC236}">
              <a16:creationId xmlns:a16="http://schemas.microsoft.com/office/drawing/2014/main" id="{6AB884ED-B651-442B-80ED-451F3365951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762" name="Shape 3">
          <a:extLst>
            <a:ext uri="{FF2B5EF4-FFF2-40B4-BE49-F238E27FC236}">
              <a16:creationId xmlns:a16="http://schemas.microsoft.com/office/drawing/2014/main" id="{2FBA3485-1884-45BE-9DF8-69FEC2A780E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763" name="Shape 3">
          <a:extLst>
            <a:ext uri="{FF2B5EF4-FFF2-40B4-BE49-F238E27FC236}">
              <a16:creationId xmlns:a16="http://schemas.microsoft.com/office/drawing/2014/main" id="{F8DCF093-BBEA-45A6-BDC4-9739BFEA73E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764" name="Shape 3">
          <a:extLst>
            <a:ext uri="{FF2B5EF4-FFF2-40B4-BE49-F238E27FC236}">
              <a16:creationId xmlns:a16="http://schemas.microsoft.com/office/drawing/2014/main" id="{73B17907-44D4-4C73-991F-181C7DB78C4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765" name="Shape 3">
          <a:extLst>
            <a:ext uri="{FF2B5EF4-FFF2-40B4-BE49-F238E27FC236}">
              <a16:creationId xmlns:a16="http://schemas.microsoft.com/office/drawing/2014/main" id="{157D6C11-047E-4034-A81F-C33F69989C4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766" name="Shape 3">
          <a:extLst>
            <a:ext uri="{FF2B5EF4-FFF2-40B4-BE49-F238E27FC236}">
              <a16:creationId xmlns:a16="http://schemas.microsoft.com/office/drawing/2014/main" id="{78744492-0E13-4095-9DDB-3BD4BAA5D57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767" name="Shape 3">
          <a:extLst>
            <a:ext uri="{FF2B5EF4-FFF2-40B4-BE49-F238E27FC236}">
              <a16:creationId xmlns:a16="http://schemas.microsoft.com/office/drawing/2014/main" id="{CB9E7A21-6664-41F2-AF17-22AD5F6CBCF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768" name="Shape 3">
          <a:extLst>
            <a:ext uri="{FF2B5EF4-FFF2-40B4-BE49-F238E27FC236}">
              <a16:creationId xmlns:a16="http://schemas.microsoft.com/office/drawing/2014/main" id="{5C667E12-5D9B-4EC6-A704-5BCB714EFEA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769" name="Shape 3">
          <a:extLst>
            <a:ext uri="{FF2B5EF4-FFF2-40B4-BE49-F238E27FC236}">
              <a16:creationId xmlns:a16="http://schemas.microsoft.com/office/drawing/2014/main" id="{E6B50A49-75CB-4478-BAAA-094DF453E72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770" name="Shape 3">
          <a:extLst>
            <a:ext uri="{FF2B5EF4-FFF2-40B4-BE49-F238E27FC236}">
              <a16:creationId xmlns:a16="http://schemas.microsoft.com/office/drawing/2014/main" id="{4A9C9DCA-640E-4B62-B2F1-B183C2D3785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771" name="Shape 3">
          <a:extLst>
            <a:ext uri="{FF2B5EF4-FFF2-40B4-BE49-F238E27FC236}">
              <a16:creationId xmlns:a16="http://schemas.microsoft.com/office/drawing/2014/main" id="{69B764A1-E73B-4536-A4A0-F8B8DBE424B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772" name="Shape 3">
          <a:extLst>
            <a:ext uri="{FF2B5EF4-FFF2-40B4-BE49-F238E27FC236}">
              <a16:creationId xmlns:a16="http://schemas.microsoft.com/office/drawing/2014/main" id="{B4318428-EE3E-4335-871E-03139E3B22F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773" name="Shape 3">
          <a:extLst>
            <a:ext uri="{FF2B5EF4-FFF2-40B4-BE49-F238E27FC236}">
              <a16:creationId xmlns:a16="http://schemas.microsoft.com/office/drawing/2014/main" id="{C4CBB687-E08A-4C4E-9F75-A246B5F9B7A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774" name="Shape 3">
          <a:extLst>
            <a:ext uri="{FF2B5EF4-FFF2-40B4-BE49-F238E27FC236}">
              <a16:creationId xmlns:a16="http://schemas.microsoft.com/office/drawing/2014/main" id="{1DBBCA7C-893B-47A4-A3B0-0FB290C1B97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775" name="Shape 3">
          <a:extLst>
            <a:ext uri="{FF2B5EF4-FFF2-40B4-BE49-F238E27FC236}">
              <a16:creationId xmlns:a16="http://schemas.microsoft.com/office/drawing/2014/main" id="{FE29378D-53EC-464C-8A8D-4434D317A5B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776" name="Shape 3">
          <a:extLst>
            <a:ext uri="{FF2B5EF4-FFF2-40B4-BE49-F238E27FC236}">
              <a16:creationId xmlns:a16="http://schemas.microsoft.com/office/drawing/2014/main" id="{66F77C4C-80E2-460A-84C7-6DE62D4B115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777" name="Shape 3">
          <a:extLst>
            <a:ext uri="{FF2B5EF4-FFF2-40B4-BE49-F238E27FC236}">
              <a16:creationId xmlns:a16="http://schemas.microsoft.com/office/drawing/2014/main" id="{C3638B5D-66F4-4E9D-AE0E-54F9CB13B0A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778" name="Shape 3">
          <a:extLst>
            <a:ext uri="{FF2B5EF4-FFF2-40B4-BE49-F238E27FC236}">
              <a16:creationId xmlns:a16="http://schemas.microsoft.com/office/drawing/2014/main" id="{4403FA0B-8270-44FE-9950-0D7C73C389A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779" name="Shape 3">
          <a:extLst>
            <a:ext uri="{FF2B5EF4-FFF2-40B4-BE49-F238E27FC236}">
              <a16:creationId xmlns:a16="http://schemas.microsoft.com/office/drawing/2014/main" id="{5DCCF32B-8DA1-4185-9222-649B4E21F22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780" name="Shape 3">
          <a:extLst>
            <a:ext uri="{FF2B5EF4-FFF2-40B4-BE49-F238E27FC236}">
              <a16:creationId xmlns:a16="http://schemas.microsoft.com/office/drawing/2014/main" id="{2F347425-8C32-4552-B6B1-0E53E44D4C6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781" name="Shape 3">
          <a:extLst>
            <a:ext uri="{FF2B5EF4-FFF2-40B4-BE49-F238E27FC236}">
              <a16:creationId xmlns:a16="http://schemas.microsoft.com/office/drawing/2014/main" id="{D555461F-81A5-4325-8777-5DE064109D8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782" name="Shape 3">
          <a:extLst>
            <a:ext uri="{FF2B5EF4-FFF2-40B4-BE49-F238E27FC236}">
              <a16:creationId xmlns:a16="http://schemas.microsoft.com/office/drawing/2014/main" id="{24F87D94-038F-43DC-A7F6-212B3A1A15E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783" name="Shape 3">
          <a:extLst>
            <a:ext uri="{FF2B5EF4-FFF2-40B4-BE49-F238E27FC236}">
              <a16:creationId xmlns:a16="http://schemas.microsoft.com/office/drawing/2014/main" id="{0147ABF6-9DCE-4518-A771-C21F27C37A4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784" name="Shape 3">
          <a:extLst>
            <a:ext uri="{FF2B5EF4-FFF2-40B4-BE49-F238E27FC236}">
              <a16:creationId xmlns:a16="http://schemas.microsoft.com/office/drawing/2014/main" id="{FA175783-25B0-408F-9929-8139B5605C5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785" name="Shape 3">
          <a:extLst>
            <a:ext uri="{FF2B5EF4-FFF2-40B4-BE49-F238E27FC236}">
              <a16:creationId xmlns:a16="http://schemas.microsoft.com/office/drawing/2014/main" id="{40D5CABD-BFF5-4F1C-BCF4-FECEAD353E6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786" name="Shape 3">
          <a:extLst>
            <a:ext uri="{FF2B5EF4-FFF2-40B4-BE49-F238E27FC236}">
              <a16:creationId xmlns:a16="http://schemas.microsoft.com/office/drawing/2014/main" id="{C84B9F4F-F8E6-4217-B66F-F36BFEA4AB3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787" name="Shape 3">
          <a:extLst>
            <a:ext uri="{FF2B5EF4-FFF2-40B4-BE49-F238E27FC236}">
              <a16:creationId xmlns:a16="http://schemas.microsoft.com/office/drawing/2014/main" id="{C1B1E5F6-F8D0-4C2E-B164-F86109F292C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788" name="Shape 3">
          <a:extLst>
            <a:ext uri="{FF2B5EF4-FFF2-40B4-BE49-F238E27FC236}">
              <a16:creationId xmlns:a16="http://schemas.microsoft.com/office/drawing/2014/main" id="{1B4D8D08-CAD8-43CE-8E0E-2F51C44720E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789" name="Shape 3">
          <a:extLst>
            <a:ext uri="{FF2B5EF4-FFF2-40B4-BE49-F238E27FC236}">
              <a16:creationId xmlns:a16="http://schemas.microsoft.com/office/drawing/2014/main" id="{8085F12C-AB01-409B-BF11-E96BB8C97A1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790" name="Shape 3">
          <a:extLst>
            <a:ext uri="{FF2B5EF4-FFF2-40B4-BE49-F238E27FC236}">
              <a16:creationId xmlns:a16="http://schemas.microsoft.com/office/drawing/2014/main" id="{48FA5AC1-2DD2-4EFE-A06E-350A033C20C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791" name="Shape 3">
          <a:extLst>
            <a:ext uri="{FF2B5EF4-FFF2-40B4-BE49-F238E27FC236}">
              <a16:creationId xmlns:a16="http://schemas.microsoft.com/office/drawing/2014/main" id="{8E0E8B75-91C1-40B4-8C54-BCCB0F07CF2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792" name="Shape 3">
          <a:extLst>
            <a:ext uri="{FF2B5EF4-FFF2-40B4-BE49-F238E27FC236}">
              <a16:creationId xmlns:a16="http://schemas.microsoft.com/office/drawing/2014/main" id="{CB83CADB-7EB1-4060-997B-57259C5AFEB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793" name="Shape 3">
          <a:extLst>
            <a:ext uri="{FF2B5EF4-FFF2-40B4-BE49-F238E27FC236}">
              <a16:creationId xmlns:a16="http://schemas.microsoft.com/office/drawing/2014/main" id="{D0562C36-4DBB-4FD6-9F63-7B13D7C6B83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794" name="Shape 3">
          <a:extLst>
            <a:ext uri="{FF2B5EF4-FFF2-40B4-BE49-F238E27FC236}">
              <a16:creationId xmlns:a16="http://schemas.microsoft.com/office/drawing/2014/main" id="{D229EBCB-9D0E-4BB4-A38A-AED675D1BBD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795" name="Shape 3">
          <a:extLst>
            <a:ext uri="{FF2B5EF4-FFF2-40B4-BE49-F238E27FC236}">
              <a16:creationId xmlns:a16="http://schemas.microsoft.com/office/drawing/2014/main" id="{EEE3C3D1-9E44-40AE-BF77-5F1B6AA18AD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796" name="Shape 3">
          <a:extLst>
            <a:ext uri="{FF2B5EF4-FFF2-40B4-BE49-F238E27FC236}">
              <a16:creationId xmlns:a16="http://schemas.microsoft.com/office/drawing/2014/main" id="{3D36B2FD-9A6D-47C2-A709-8FD3B293AF5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797" name="Shape 3">
          <a:extLst>
            <a:ext uri="{FF2B5EF4-FFF2-40B4-BE49-F238E27FC236}">
              <a16:creationId xmlns:a16="http://schemas.microsoft.com/office/drawing/2014/main" id="{65BB2696-CDA3-4042-B8B8-3415C28AD31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798" name="Shape 3">
          <a:extLst>
            <a:ext uri="{FF2B5EF4-FFF2-40B4-BE49-F238E27FC236}">
              <a16:creationId xmlns:a16="http://schemas.microsoft.com/office/drawing/2014/main" id="{1CD101BF-1134-49E6-82A7-5F8D7D63B6C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799" name="Shape 3">
          <a:extLst>
            <a:ext uri="{FF2B5EF4-FFF2-40B4-BE49-F238E27FC236}">
              <a16:creationId xmlns:a16="http://schemas.microsoft.com/office/drawing/2014/main" id="{F1302AEA-FCFC-4D2A-A3D9-05033837D01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800" name="Shape 3">
          <a:extLst>
            <a:ext uri="{FF2B5EF4-FFF2-40B4-BE49-F238E27FC236}">
              <a16:creationId xmlns:a16="http://schemas.microsoft.com/office/drawing/2014/main" id="{72E84857-CC51-4D40-8173-3E833192885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801" name="Shape 3">
          <a:extLst>
            <a:ext uri="{FF2B5EF4-FFF2-40B4-BE49-F238E27FC236}">
              <a16:creationId xmlns:a16="http://schemas.microsoft.com/office/drawing/2014/main" id="{920A2172-9B0B-497A-B738-D68A1138CA7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802" name="Shape 3">
          <a:extLst>
            <a:ext uri="{FF2B5EF4-FFF2-40B4-BE49-F238E27FC236}">
              <a16:creationId xmlns:a16="http://schemas.microsoft.com/office/drawing/2014/main" id="{E206D6BE-19AA-4DBF-8121-0A08EFF1F62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803" name="Shape 3">
          <a:extLst>
            <a:ext uri="{FF2B5EF4-FFF2-40B4-BE49-F238E27FC236}">
              <a16:creationId xmlns:a16="http://schemas.microsoft.com/office/drawing/2014/main" id="{FB915C27-4F02-49C1-ACF2-9E1B8C7751D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804" name="Shape 3">
          <a:extLst>
            <a:ext uri="{FF2B5EF4-FFF2-40B4-BE49-F238E27FC236}">
              <a16:creationId xmlns:a16="http://schemas.microsoft.com/office/drawing/2014/main" id="{6A5D3721-B6C6-43DB-B4D1-FBF9FC7B7CE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107</xdr:row>
      <xdr:rowOff>0</xdr:rowOff>
    </xdr:from>
    <xdr:ext cx="47625" cy="285750"/>
    <xdr:sp macro="" textlink="">
      <xdr:nvSpPr>
        <xdr:cNvPr id="6805" name="Shape 3">
          <a:extLst>
            <a:ext uri="{FF2B5EF4-FFF2-40B4-BE49-F238E27FC236}">
              <a16:creationId xmlns:a16="http://schemas.microsoft.com/office/drawing/2014/main" id="{6FB79DFE-DEC7-47BE-BCF1-42C033CB240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22</xdr:col>
      <xdr:colOff>-9525</xdr:colOff>
      <xdr:row>107</xdr:row>
      <xdr:rowOff>0</xdr:rowOff>
    </xdr:from>
    <xdr:ext cx="47625" cy="285750"/>
    <xdr:sp macro="" textlink="">
      <xdr:nvSpPr>
        <xdr:cNvPr id="6806" name="Shape 3">
          <a:extLst>
            <a:ext uri="{FF2B5EF4-FFF2-40B4-BE49-F238E27FC236}">
              <a16:creationId xmlns:a16="http://schemas.microsoft.com/office/drawing/2014/main" id="{692A120A-A55A-4A46-AFF4-6FFCFA176DF8}"/>
            </a:ext>
          </a:extLst>
        </xdr:cNvPr>
        <xdr:cNvSpPr txBox="1"/>
      </xdr:nvSpPr>
      <xdr:spPr>
        <a:xfrm>
          <a:off x="1078039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22</xdr:col>
      <xdr:colOff>-9525</xdr:colOff>
      <xdr:row>107</xdr:row>
      <xdr:rowOff>0</xdr:rowOff>
    </xdr:from>
    <xdr:ext cx="47625" cy="285750"/>
    <xdr:sp macro="" textlink="">
      <xdr:nvSpPr>
        <xdr:cNvPr id="6807" name="Shape 3">
          <a:extLst>
            <a:ext uri="{FF2B5EF4-FFF2-40B4-BE49-F238E27FC236}">
              <a16:creationId xmlns:a16="http://schemas.microsoft.com/office/drawing/2014/main" id="{23932B80-06F3-4DD9-BFA5-181EF39C0A7C}"/>
            </a:ext>
          </a:extLst>
        </xdr:cNvPr>
        <xdr:cNvSpPr txBox="1"/>
      </xdr:nvSpPr>
      <xdr:spPr>
        <a:xfrm>
          <a:off x="1078039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108</xdr:row>
      <xdr:rowOff>0</xdr:rowOff>
    </xdr:from>
    <xdr:ext cx="47625" cy="285750"/>
    <xdr:sp macro="" textlink="">
      <xdr:nvSpPr>
        <xdr:cNvPr id="6808" name="Shape 3">
          <a:extLst>
            <a:ext uri="{FF2B5EF4-FFF2-40B4-BE49-F238E27FC236}">
              <a16:creationId xmlns:a16="http://schemas.microsoft.com/office/drawing/2014/main" id="{97F6C64D-1CBA-4CC2-BAF3-0B6F73CF0CEA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108</xdr:row>
      <xdr:rowOff>0</xdr:rowOff>
    </xdr:from>
    <xdr:ext cx="47625" cy="285750"/>
    <xdr:sp macro="" textlink="">
      <xdr:nvSpPr>
        <xdr:cNvPr id="6809" name="Shape 3">
          <a:extLst>
            <a:ext uri="{FF2B5EF4-FFF2-40B4-BE49-F238E27FC236}">
              <a16:creationId xmlns:a16="http://schemas.microsoft.com/office/drawing/2014/main" id="{E17F48B1-AC9E-47F4-BE15-2C3EBF759084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108</xdr:row>
      <xdr:rowOff>0</xdr:rowOff>
    </xdr:from>
    <xdr:ext cx="47625" cy="285750"/>
    <xdr:sp macro="" textlink="">
      <xdr:nvSpPr>
        <xdr:cNvPr id="6810" name="Shape 3">
          <a:extLst>
            <a:ext uri="{FF2B5EF4-FFF2-40B4-BE49-F238E27FC236}">
              <a16:creationId xmlns:a16="http://schemas.microsoft.com/office/drawing/2014/main" id="{B32D7C1F-780E-4B30-B89F-9A63A5638D89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108</xdr:row>
      <xdr:rowOff>0</xdr:rowOff>
    </xdr:from>
    <xdr:ext cx="47625" cy="285750"/>
    <xdr:sp macro="" textlink="">
      <xdr:nvSpPr>
        <xdr:cNvPr id="6811" name="Shape 3">
          <a:extLst>
            <a:ext uri="{FF2B5EF4-FFF2-40B4-BE49-F238E27FC236}">
              <a16:creationId xmlns:a16="http://schemas.microsoft.com/office/drawing/2014/main" id="{10480E86-3DDC-4F6E-B102-62FFD25420A6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108</xdr:row>
      <xdr:rowOff>0</xdr:rowOff>
    </xdr:from>
    <xdr:ext cx="47625" cy="285750"/>
    <xdr:sp macro="" textlink="">
      <xdr:nvSpPr>
        <xdr:cNvPr id="6812" name="Shape 3">
          <a:extLst>
            <a:ext uri="{FF2B5EF4-FFF2-40B4-BE49-F238E27FC236}">
              <a16:creationId xmlns:a16="http://schemas.microsoft.com/office/drawing/2014/main" id="{B2387D7E-191A-4665-86CC-7C3633A8A775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108</xdr:row>
      <xdr:rowOff>0</xdr:rowOff>
    </xdr:from>
    <xdr:ext cx="47625" cy="285750"/>
    <xdr:sp macro="" textlink="">
      <xdr:nvSpPr>
        <xdr:cNvPr id="6813" name="Shape 3">
          <a:extLst>
            <a:ext uri="{FF2B5EF4-FFF2-40B4-BE49-F238E27FC236}">
              <a16:creationId xmlns:a16="http://schemas.microsoft.com/office/drawing/2014/main" id="{D3148AD5-9A90-4B94-B1BF-EE115B07A3B0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108</xdr:row>
      <xdr:rowOff>0</xdr:rowOff>
    </xdr:from>
    <xdr:ext cx="47625" cy="285750"/>
    <xdr:sp macro="" textlink="">
      <xdr:nvSpPr>
        <xdr:cNvPr id="6814" name="Shape 3">
          <a:extLst>
            <a:ext uri="{FF2B5EF4-FFF2-40B4-BE49-F238E27FC236}">
              <a16:creationId xmlns:a16="http://schemas.microsoft.com/office/drawing/2014/main" id="{DB8122C4-A8A5-452D-9A7A-55E385BA429D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108</xdr:row>
      <xdr:rowOff>0</xdr:rowOff>
    </xdr:from>
    <xdr:ext cx="47625" cy="285750"/>
    <xdr:sp macro="" textlink="">
      <xdr:nvSpPr>
        <xdr:cNvPr id="6815" name="Shape 3">
          <a:extLst>
            <a:ext uri="{FF2B5EF4-FFF2-40B4-BE49-F238E27FC236}">
              <a16:creationId xmlns:a16="http://schemas.microsoft.com/office/drawing/2014/main" id="{8683CC7B-652C-47C0-8AB1-C05107F34E70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108</xdr:row>
      <xdr:rowOff>0</xdr:rowOff>
    </xdr:from>
    <xdr:ext cx="47625" cy="285750"/>
    <xdr:sp macro="" textlink="">
      <xdr:nvSpPr>
        <xdr:cNvPr id="6816" name="Shape 3">
          <a:extLst>
            <a:ext uri="{FF2B5EF4-FFF2-40B4-BE49-F238E27FC236}">
              <a16:creationId xmlns:a16="http://schemas.microsoft.com/office/drawing/2014/main" id="{B3961601-B481-4B1A-B755-68F787DAF7BE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108</xdr:row>
      <xdr:rowOff>0</xdr:rowOff>
    </xdr:from>
    <xdr:ext cx="47625" cy="285750"/>
    <xdr:sp macro="" textlink="">
      <xdr:nvSpPr>
        <xdr:cNvPr id="6817" name="Shape 3">
          <a:extLst>
            <a:ext uri="{FF2B5EF4-FFF2-40B4-BE49-F238E27FC236}">
              <a16:creationId xmlns:a16="http://schemas.microsoft.com/office/drawing/2014/main" id="{E9C59564-16A3-45B2-A3ED-3823F37B24C1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108</xdr:row>
      <xdr:rowOff>0</xdr:rowOff>
    </xdr:from>
    <xdr:ext cx="47625" cy="285750"/>
    <xdr:sp macro="" textlink="">
      <xdr:nvSpPr>
        <xdr:cNvPr id="6818" name="Shape 3">
          <a:extLst>
            <a:ext uri="{FF2B5EF4-FFF2-40B4-BE49-F238E27FC236}">
              <a16:creationId xmlns:a16="http://schemas.microsoft.com/office/drawing/2014/main" id="{5C3C0862-D277-436C-942A-ABE8010DAD6D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108</xdr:row>
      <xdr:rowOff>0</xdr:rowOff>
    </xdr:from>
    <xdr:ext cx="47625" cy="285750"/>
    <xdr:sp macro="" textlink="">
      <xdr:nvSpPr>
        <xdr:cNvPr id="6819" name="Shape 3">
          <a:extLst>
            <a:ext uri="{FF2B5EF4-FFF2-40B4-BE49-F238E27FC236}">
              <a16:creationId xmlns:a16="http://schemas.microsoft.com/office/drawing/2014/main" id="{48A7749D-44D2-44F2-AA4C-56B0803F1E7C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108</xdr:row>
      <xdr:rowOff>0</xdr:rowOff>
    </xdr:from>
    <xdr:ext cx="47625" cy="285750"/>
    <xdr:sp macro="" textlink="">
      <xdr:nvSpPr>
        <xdr:cNvPr id="6820" name="Shape 3">
          <a:extLst>
            <a:ext uri="{FF2B5EF4-FFF2-40B4-BE49-F238E27FC236}">
              <a16:creationId xmlns:a16="http://schemas.microsoft.com/office/drawing/2014/main" id="{2B31210A-1ECD-478D-9A91-1917F77B1C0E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108</xdr:row>
      <xdr:rowOff>0</xdr:rowOff>
    </xdr:from>
    <xdr:ext cx="47625" cy="285750"/>
    <xdr:sp macro="" textlink="">
      <xdr:nvSpPr>
        <xdr:cNvPr id="6821" name="Shape 3">
          <a:extLst>
            <a:ext uri="{FF2B5EF4-FFF2-40B4-BE49-F238E27FC236}">
              <a16:creationId xmlns:a16="http://schemas.microsoft.com/office/drawing/2014/main" id="{9E9246DD-A825-40D5-AD19-D850BD5F3DAF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108</xdr:row>
      <xdr:rowOff>0</xdr:rowOff>
    </xdr:from>
    <xdr:ext cx="47625" cy="285750"/>
    <xdr:sp macro="" textlink="">
      <xdr:nvSpPr>
        <xdr:cNvPr id="6822" name="Shape 3">
          <a:extLst>
            <a:ext uri="{FF2B5EF4-FFF2-40B4-BE49-F238E27FC236}">
              <a16:creationId xmlns:a16="http://schemas.microsoft.com/office/drawing/2014/main" id="{FD7D6D08-474E-40D0-A37A-6E6FAE29AF23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108</xdr:row>
      <xdr:rowOff>0</xdr:rowOff>
    </xdr:from>
    <xdr:ext cx="47625" cy="285750"/>
    <xdr:sp macro="" textlink="">
      <xdr:nvSpPr>
        <xdr:cNvPr id="6823" name="Shape 3">
          <a:extLst>
            <a:ext uri="{FF2B5EF4-FFF2-40B4-BE49-F238E27FC236}">
              <a16:creationId xmlns:a16="http://schemas.microsoft.com/office/drawing/2014/main" id="{01392A90-E58F-46CE-9D13-82975032C752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108</xdr:row>
      <xdr:rowOff>0</xdr:rowOff>
    </xdr:from>
    <xdr:ext cx="47625" cy="285750"/>
    <xdr:sp macro="" textlink="">
      <xdr:nvSpPr>
        <xdr:cNvPr id="6824" name="Shape 3">
          <a:extLst>
            <a:ext uri="{FF2B5EF4-FFF2-40B4-BE49-F238E27FC236}">
              <a16:creationId xmlns:a16="http://schemas.microsoft.com/office/drawing/2014/main" id="{41ED0C30-E5D9-425B-9D29-7C3F17601E41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108</xdr:row>
      <xdr:rowOff>0</xdr:rowOff>
    </xdr:from>
    <xdr:ext cx="47625" cy="285750"/>
    <xdr:sp macro="" textlink="">
      <xdr:nvSpPr>
        <xdr:cNvPr id="6825" name="Shape 3">
          <a:extLst>
            <a:ext uri="{FF2B5EF4-FFF2-40B4-BE49-F238E27FC236}">
              <a16:creationId xmlns:a16="http://schemas.microsoft.com/office/drawing/2014/main" id="{7536C876-5C91-4ADE-B299-C5A0109BC384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108</xdr:row>
      <xdr:rowOff>0</xdr:rowOff>
    </xdr:from>
    <xdr:ext cx="47625" cy="285750"/>
    <xdr:sp macro="" textlink="">
      <xdr:nvSpPr>
        <xdr:cNvPr id="6826" name="Shape 3">
          <a:extLst>
            <a:ext uri="{FF2B5EF4-FFF2-40B4-BE49-F238E27FC236}">
              <a16:creationId xmlns:a16="http://schemas.microsoft.com/office/drawing/2014/main" id="{3180426F-AD8E-45D4-A281-A57D7194FF09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108</xdr:row>
      <xdr:rowOff>0</xdr:rowOff>
    </xdr:from>
    <xdr:ext cx="47625" cy="285750"/>
    <xdr:sp macro="" textlink="">
      <xdr:nvSpPr>
        <xdr:cNvPr id="6827" name="Shape 3">
          <a:extLst>
            <a:ext uri="{FF2B5EF4-FFF2-40B4-BE49-F238E27FC236}">
              <a16:creationId xmlns:a16="http://schemas.microsoft.com/office/drawing/2014/main" id="{7F29F1CD-3023-42F7-AEE6-B6920D4AF261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108</xdr:row>
      <xdr:rowOff>0</xdr:rowOff>
    </xdr:from>
    <xdr:ext cx="47625" cy="285750"/>
    <xdr:sp macro="" textlink="">
      <xdr:nvSpPr>
        <xdr:cNvPr id="6828" name="Shape 3">
          <a:extLst>
            <a:ext uri="{FF2B5EF4-FFF2-40B4-BE49-F238E27FC236}">
              <a16:creationId xmlns:a16="http://schemas.microsoft.com/office/drawing/2014/main" id="{A8B29055-C255-4972-9CBA-F61275DA8F65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108</xdr:row>
      <xdr:rowOff>0</xdr:rowOff>
    </xdr:from>
    <xdr:ext cx="47625" cy="285750"/>
    <xdr:sp macro="" textlink="">
      <xdr:nvSpPr>
        <xdr:cNvPr id="6829" name="Shape 3">
          <a:extLst>
            <a:ext uri="{FF2B5EF4-FFF2-40B4-BE49-F238E27FC236}">
              <a16:creationId xmlns:a16="http://schemas.microsoft.com/office/drawing/2014/main" id="{1ECC76F7-2EB2-4D42-B2F7-5B0E20436D0F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108</xdr:row>
      <xdr:rowOff>0</xdr:rowOff>
    </xdr:from>
    <xdr:ext cx="47625" cy="285750"/>
    <xdr:sp macro="" textlink="">
      <xdr:nvSpPr>
        <xdr:cNvPr id="6830" name="Shape 3">
          <a:extLst>
            <a:ext uri="{FF2B5EF4-FFF2-40B4-BE49-F238E27FC236}">
              <a16:creationId xmlns:a16="http://schemas.microsoft.com/office/drawing/2014/main" id="{6D12F307-C16C-4F94-B5B2-BA0AFF8BF9D2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108</xdr:row>
      <xdr:rowOff>0</xdr:rowOff>
    </xdr:from>
    <xdr:ext cx="47625" cy="285750"/>
    <xdr:sp macro="" textlink="">
      <xdr:nvSpPr>
        <xdr:cNvPr id="6831" name="Shape 3">
          <a:extLst>
            <a:ext uri="{FF2B5EF4-FFF2-40B4-BE49-F238E27FC236}">
              <a16:creationId xmlns:a16="http://schemas.microsoft.com/office/drawing/2014/main" id="{74312839-509F-4B5B-AA80-FC6262EDF53E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108</xdr:row>
      <xdr:rowOff>0</xdr:rowOff>
    </xdr:from>
    <xdr:ext cx="47625" cy="285750"/>
    <xdr:sp macro="" textlink="">
      <xdr:nvSpPr>
        <xdr:cNvPr id="6832" name="Shape 3">
          <a:extLst>
            <a:ext uri="{FF2B5EF4-FFF2-40B4-BE49-F238E27FC236}">
              <a16:creationId xmlns:a16="http://schemas.microsoft.com/office/drawing/2014/main" id="{94E9E23E-9A37-4A75-BE22-DCB018101C1E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108</xdr:row>
      <xdr:rowOff>0</xdr:rowOff>
    </xdr:from>
    <xdr:ext cx="47625" cy="285750"/>
    <xdr:sp macro="" textlink="">
      <xdr:nvSpPr>
        <xdr:cNvPr id="6833" name="Shape 3">
          <a:extLst>
            <a:ext uri="{FF2B5EF4-FFF2-40B4-BE49-F238E27FC236}">
              <a16:creationId xmlns:a16="http://schemas.microsoft.com/office/drawing/2014/main" id="{19BC84CD-60B6-4764-B64E-A38A32B63B3E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108</xdr:row>
      <xdr:rowOff>0</xdr:rowOff>
    </xdr:from>
    <xdr:ext cx="47625" cy="285750"/>
    <xdr:sp macro="" textlink="">
      <xdr:nvSpPr>
        <xdr:cNvPr id="6834" name="Shape 3">
          <a:extLst>
            <a:ext uri="{FF2B5EF4-FFF2-40B4-BE49-F238E27FC236}">
              <a16:creationId xmlns:a16="http://schemas.microsoft.com/office/drawing/2014/main" id="{4BEDA972-0E08-42AB-8B8A-42EB37A2ABDB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108</xdr:row>
      <xdr:rowOff>0</xdr:rowOff>
    </xdr:from>
    <xdr:ext cx="47625" cy="285750"/>
    <xdr:sp macro="" textlink="">
      <xdr:nvSpPr>
        <xdr:cNvPr id="6835" name="Shape 3">
          <a:extLst>
            <a:ext uri="{FF2B5EF4-FFF2-40B4-BE49-F238E27FC236}">
              <a16:creationId xmlns:a16="http://schemas.microsoft.com/office/drawing/2014/main" id="{5246C7AE-1753-46AD-8954-10E27A744E9E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108</xdr:row>
      <xdr:rowOff>0</xdr:rowOff>
    </xdr:from>
    <xdr:ext cx="47625" cy="285750"/>
    <xdr:sp macro="" textlink="">
      <xdr:nvSpPr>
        <xdr:cNvPr id="6836" name="Shape 3">
          <a:extLst>
            <a:ext uri="{FF2B5EF4-FFF2-40B4-BE49-F238E27FC236}">
              <a16:creationId xmlns:a16="http://schemas.microsoft.com/office/drawing/2014/main" id="{CC4138C2-B698-4E91-B0C2-CBD53D251606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108</xdr:row>
      <xdr:rowOff>0</xdr:rowOff>
    </xdr:from>
    <xdr:ext cx="47625" cy="285750"/>
    <xdr:sp macro="" textlink="">
      <xdr:nvSpPr>
        <xdr:cNvPr id="6837" name="Shape 3">
          <a:extLst>
            <a:ext uri="{FF2B5EF4-FFF2-40B4-BE49-F238E27FC236}">
              <a16:creationId xmlns:a16="http://schemas.microsoft.com/office/drawing/2014/main" id="{13999662-0076-4294-B550-C343FC0034C1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108</xdr:row>
      <xdr:rowOff>0</xdr:rowOff>
    </xdr:from>
    <xdr:ext cx="47625" cy="285750"/>
    <xdr:sp macro="" textlink="">
      <xdr:nvSpPr>
        <xdr:cNvPr id="6838" name="Shape 3">
          <a:extLst>
            <a:ext uri="{FF2B5EF4-FFF2-40B4-BE49-F238E27FC236}">
              <a16:creationId xmlns:a16="http://schemas.microsoft.com/office/drawing/2014/main" id="{DE8656CD-2EAD-498F-B533-7D945FEDDBBC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108</xdr:row>
      <xdr:rowOff>0</xdr:rowOff>
    </xdr:from>
    <xdr:ext cx="47625" cy="285750"/>
    <xdr:sp macro="" textlink="">
      <xdr:nvSpPr>
        <xdr:cNvPr id="6839" name="Shape 3">
          <a:extLst>
            <a:ext uri="{FF2B5EF4-FFF2-40B4-BE49-F238E27FC236}">
              <a16:creationId xmlns:a16="http://schemas.microsoft.com/office/drawing/2014/main" id="{6791B601-BB6F-4FB7-9C4E-B81FCB268AD0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108</xdr:row>
      <xdr:rowOff>0</xdr:rowOff>
    </xdr:from>
    <xdr:ext cx="47625" cy="285750"/>
    <xdr:sp macro="" textlink="">
      <xdr:nvSpPr>
        <xdr:cNvPr id="6840" name="Shape 3">
          <a:extLst>
            <a:ext uri="{FF2B5EF4-FFF2-40B4-BE49-F238E27FC236}">
              <a16:creationId xmlns:a16="http://schemas.microsoft.com/office/drawing/2014/main" id="{D7B87DCA-3A6E-442B-AA23-BB90D935AC1A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108</xdr:row>
      <xdr:rowOff>0</xdr:rowOff>
    </xdr:from>
    <xdr:ext cx="47625" cy="285750"/>
    <xdr:sp macro="" textlink="">
      <xdr:nvSpPr>
        <xdr:cNvPr id="6841" name="Shape 3">
          <a:extLst>
            <a:ext uri="{FF2B5EF4-FFF2-40B4-BE49-F238E27FC236}">
              <a16:creationId xmlns:a16="http://schemas.microsoft.com/office/drawing/2014/main" id="{741930BD-0257-440E-A358-BDB0AB132850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108</xdr:row>
      <xdr:rowOff>0</xdr:rowOff>
    </xdr:from>
    <xdr:ext cx="47625" cy="285750"/>
    <xdr:sp macro="" textlink="">
      <xdr:nvSpPr>
        <xdr:cNvPr id="6842" name="Shape 3">
          <a:extLst>
            <a:ext uri="{FF2B5EF4-FFF2-40B4-BE49-F238E27FC236}">
              <a16:creationId xmlns:a16="http://schemas.microsoft.com/office/drawing/2014/main" id="{CB09E832-6518-4CB7-AD97-D0F3A3AFB45C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108</xdr:row>
      <xdr:rowOff>0</xdr:rowOff>
    </xdr:from>
    <xdr:ext cx="47625" cy="285750"/>
    <xdr:sp macro="" textlink="">
      <xdr:nvSpPr>
        <xdr:cNvPr id="6843" name="Shape 3">
          <a:extLst>
            <a:ext uri="{FF2B5EF4-FFF2-40B4-BE49-F238E27FC236}">
              <a16:creationId xmlns:a16="http://schemas.microsoft.com/office/drawing/2014/main" id="{BFFE82BD-999D-4041-A249-C9F604A5D483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108</xdr:row>
      <xdr:rowOff>0</xdr:rowOff>
    </xdr:from>
    <xdr:ext cx="47625" cy="285750"/>
    <xdr:sp macro="" textlink="">
      <xdr:nvSpPr>
        <xdr:cNvPr id="6844" name="Shape 3">
          <a:extLst>
            <a:ext uri="{FF2B5EF4-FFF2-40B4-BE49-F238E27FC236}">
              <a16:creationId xmlns:a16="http://schemas.microsoft.com/office/drawing/2014/main" id="{5EF642FA-8FF6-4561-ACE7-2BBA9E93E281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108</xdr:row>
      <xdr:rowOff>0</xdr:rowOff>
    </xdr:from>
    <xdr:ext cx="47625" cy="285750"/>
    <xdr:sp macro="" textlink="">
      <xdr:nvSpPr>
        <xdr:cNvPr id="6845" name="Shape 3">
          <a:extLst>
            <a:ext uri="{FF2B5EF4-FFF2-40B4-BE49-F238E27FC236}">
              <a16:creationId xmlns:a16="http://schemas.microsoft.com/office/drawing/2014/main" id="{63885163-23BD-4373-87FA-F347D73CE224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108</xdr:row>
      <xdr:rowOff>0</xdr:rowOff>
    </xdr:from>
    <xdr:ext cx="47625" cy="285750"/>
    <xdr:sp macro="" textlink="">
      <xdr:nvSpPr>
        <xdr:cNvPr id="6846" name="Shape 3">
          <a:extLst>
            <a:ext uri="{FF2B5EF4-FFF2-40B4-BE49-F238E27FC236}">
              <a16:creationId xmlns:a16="http://schemas.microsoft.com/office/drawing/2014/main" id="{BBCD64A5-C82E-41F6-8638-DDC55DDE9A21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108</xdr:row>
      <xdr:rowOff>0</xdr:rowOff>
    </xdr:from>
    <xdr:ext cx="47625" cy="285750"/>
    <xdr:sp macro="" textlink="">
      <xdr:nvSpPr>
        <xdr:cNvPr id="6847" name="Shape 3">
          <a:extLst>
            <a:ext uri="{FF2B5EF4-FFF2-40B4-BE49-F238E27FC236}">
              <a16:creationId xmlns:a16="http://schemas.microsoft.com/office/drawing/2014/main" id="{B51C7303-F234-4810-B92E-0A8763100DC2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108</xdr:row>
      <xdr:rowOff>0</xdr:rowOff>
    </xdr:from>
    <xdr:ext cx="47625" cy="285750"/>
    <xdr:sp macro="" textlink="">
      <xdr:nvSpPr>
        <xdr:cNvPr id="6848" name="Shape 3">
          <a:extLst>
            <a:ext uri="{FF2B5EF4-FFF2-40B4-BE49-F238E27FC236}">
              <a16:creationId xmlns:a16="http://schemas.microsoft.com/office/drawing/2014/main" id="{5029E9E3-8D48-4DC7-89E0-FB69F1689249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108</xdr:row>
      <xdr:rowOff>0</xdr:rowOff>
    </xdr:from>
    <xdr:ext cx="47625" cy="285750"/>
    <xdr:sp macro="" textlink="">
      <xdr:nvSpPr>
        <xdr:cNvPr id="6849" name="Shape 3">
          <a:extLst>
            <a:ext uri="{FF2B5EF4-FFF2-40B4-BE49-F238E27FC236}">
              <a16:creationId xmlns:a16="http://schemas.microsoft.com/office/drawing/2014/main" id="{A6187832-5738-4798-A079-1098290F74C9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108</xdr:row>
      <xdr:rowOff>0</xdr:rowOff>
    </xdr:from>
    <xdr:ext cx="47625" cy="285750"/>
    <xdr:sp macro="" textlink="">
      <xdr:nvSpPr>
        <xdr:cNvPr id="6850" name="Shape 3">
          <a:extLst>
            <a:ext uri="{FF2B5EF4-FFF2-40B4-BE49-F238E27FC236}">
              <a16:creationId xmlns:a16="http://schemas.microsoft.com/office/drawing/2014/main" id="{E3F50718-E889-4CEF-94EA-1EE835445F38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108</xdr:row>
      <xdr:rowOff>0</xdr:rowOff>
    </xdr:from>
    <xdr:ext cx="47625" cy="285750"/>
    <xdr:sp macro="" textlink="">
      <xdr:nvSpPr>
        <xdr:cNvPr id="6851" name="Shape 3">
          <a:extLst>
            <a:ext uri="{FF2B5EF4-FFF2-40B4-BE49-F238E27FC236}">
              <a16:creationId xmlns:a16="http://schemas.microsoft.com/office/drawing/2014/main" id="{547302C4-F4E5-4791-B849-6C44C2C441BC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108</xdr:row>
      <xdr:rowOff>0</xdr:rowOff>
    </xdr:from>
    <xdr:ext cx="47625" cy="285750"/>
    <xdr:sp macro="" textlink="">
      <xdr:nvSpPr>
        <xdr:cNvPr id="6852" name="Shape 3">
          <a:extLst>
            <a:ext uri="{FF2B5EF4-FFF2-40B4-BE49-F238E27FC236}">
              <a16:creationId xmlns:a16="http://schemas.microsoft.com/office/drawing/2014/main" id="{0369F882-3700-4C4E-AAEA-15FDC75DD763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108</xdr:row>
      <xdr:rowOff>0</xdr:rowOff>
    </xdr:from>
    <xdr:ext cx="47625" cy="285750"/>
    <xdr:sp macro="" textlink="">
      <xdr:nvSpPr>
        <xdr:cNvPr id="6853" name="Shape 3">
          <a:extLst>
            <a:ext uri="{FF2B5EF4-FFF2-40B4-BE49-F238E27FC236}">
              <a16:creationId xmlns:a16="http://schemas.microsoft.com/office/drawing/2014/main" id="{41A827D5-D145-4744-96BE-F9D1A9B901A6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108</xdr:row>
      <xdr:rowOff>0</xdr:rowOff>
    </xdr:from>
    <xdr:ext cx="47625" cy="285750"/>
    <xdr:sp macro="" textlink="">
      <xdr:nvSpPr>
        <xdr:cNvPr id="6854" name="Shape 3">
          <a:extLst>
            <a:ext uri="{FF2B5EF4-FFF2-40B4-BE49-F238E27FC236}">
              <a16:creationId xmlns:a16="http://schemas.microsoft.com/office/drawing/2014/main" id="{BD0CF6BA-8B33-43E4-985D-562A6E077020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108</xdr:row>
      <xdr:rowOff>0</xdr:rowOff>
    </xdr:from>
    <xdr:ext cx="47625" cy="285750"/>
    <xdr:sp macro="" textlink="">
      <xdr:nvSpPr>
        <xdr:cNvPr id="6855" name="Shape 3">
          <a:extLst>
            <a:ext uri="{FF2B5EF4-FFF2-40B4-BE49-F238E27FC236}">
              <a16:creationId xmlns:a16="http://schemas.microsoft.com/office/drawing/2014/main" id="{7F70E62E-6429-4BE2-84FB-293CA4095D4C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108</xdr:row>
      <xdr:rowOff>0</xdr:rowOff>
    </xdr:from>
    <xdr:ext cx="47625" cy="285750"/>
    <xdr:sp macro="" textlink="">
      <xdr:nvSpPr>
        <xdr:cNvPr id="6856" name="Shape 3">
          <a:extLst>
            <a:ext uri="{FF2B5EF4-FFF2-40B4-BE49-F238E27FC236}">
              <a16:creationId xmlns:a16="http://schemas.microsoft.com/office/drawing/2014/main" id="{C1F36A6D-CE53-4D46-AD79-5D79742AFDAA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108</xdr:row>
      <xdr:rowOff>0</xdr:rowOff>
    </xdr:from>
    <xdr:ext cx="47625" cy="285750"/>
    <xdr:sp macro="" textlink="">
      <xdr:nvSpPr>
        <xdr:cNvPr id="6857" name="Shape 3">
          <a:extLst>
            <a:ext uri="{FF2B5EF4-FFF2-40B4-BE49-F238E27FC236}">
              <a16:creationId xmlns:a16="http://schemas.microsoft.com/office/drawing/2014/main" id="{3187581D-9586-4EFC-87C6-1045D9F41293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108</xdr:row>
      <xdr:rowOff>0</xdr:rowOff>
    </xdr:from>
    <xdr:ext cx="47625" cy="285750"/>
    <xdr:sp macro="" textlink="">
      <xdr:nvSpPr>
        <xdr:cNvPr id="6858" name="Shape 3">
          <a:extLst>
            <a:ext uri="{FF2B5EF4-FFF2-40B4-BE49-F238E27FC236}">
              <a16:creationId xmlns:a16="http://schemas.microsoft.com/office/drawing/2014/main" id="{23EBF272-4DB6-40FA-841F-B872C98DCBD4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108</xdr:row>
      <xdr:rowOff>0</xdr:rowOff>
    </xdr:from>
    <xdr:ext cx="47625" cy="285750"/>
    <xdr:sp macro="" textlink="">
      <xdr:nvSpPr>
        <xdr:cNvPr id="6859" name="Shape 3">
          <a:extLst>
            <a:ext uri="{FF2B5EF4-FFF2-40B4-BE49-F238E27FC236}">
              <a16:creationId xmlns:a16="http://schemas.microsoft.com/office/drawing/2014/main" id="{6ED60645-34FB-42B3-9999-865F3C80BB03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108</xdr:row>
      <xdr:rowOff>0</xdr:rowOff>
    </xdr:from>
    <xdr:ext cx="47625" cy="285750"/>
    <xdr:sp macro="" textlink="">
      <xdr:nvSpPr>
        <xdr:cNvPr id="6860" name="Shape 3">
          <a:extLst>
            <a:ext uri="{FF2B5EF4-FFF2-40B4-BE49-F238E27FC236}">
              <a16:creationId xmlns:a16="http://schemas.microsoft.com/office/drawing/2014/main" id="{0DA34011-4121-434D-9335-3B0EA2A468D3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108</xdr:row>
      <xdr:rowOff>0</xdr:rowOff>
    </xdr:from>
    <xdr:ext cx="47625" cy="285750"/>
    <xdr:sp macro="" textlink="">
      <xdr:nvSpPr>
        <xdr:cNvPr id="6861" name="Shape 3">
          <a:extLst>
            <a:ext uri="{FF2B5EF4-FFF2-40B4-BE49-F238E27FC236}">
              <a16:creationId xmlns:a16="http://schemas.microsoft.com/office/drawing/2014/main" id="{7F909A10-7C23-45CA-8201-2F59A38309BF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108</xdr:row>
      <xdr:rowOff>0</xdr:rowOff>
    </xdr:from>
    <xdr:ext cx="47625" cy="285750"/>
    <xdr:sp macro="" textlink="">
      <xdr:nvSpPr>
        <xdr:cNvPr id="6862" name="Shape 3">
          <a:extLst>
            <a:ext uri="{FF2B5EF4-FFF2-40B4-BE49-F238E27FC236}">
              <a16:creationId xmlns:a16="http://schemas.microsoft.com/office/drawing/2014/main" id="{0F520354-815E-4E71-86E5-3AD00C1F9B9B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108</xdr:row>
      <xdr:rowOff>0</xdr:rowOff>
    </xdr:from>
    <xdr:ext cx="47625" cy="285750"/>
    <xdr:sp macro="" textlink="">
      <xdr:nvSpPr>
        <xdr:cNvPr id="6863" name="Shape 3">
          <a:extLst>
            <a:ext uri="{FF2B5EF4-FFF2-40B4-BE49-F238E27FC236}">
              <a16:creationId xmlns:a16="http://schemas.microsoft.com/office/drawing/2014/main" id="{B1A629A8-D2CD-4C67-BF1A-347189923FF1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108</xdr:row>
      <xdr:rowOff>0</xdr:rowOff>
    </xdr:from>
    <xdr:ext cx="47625" cy="285750"/>
    <xdr:sp macro="" textlink="">
      <xdr:nvSpPr>
        <xdr:cNvPr id="6864" name="Shape 3">
          <a:extLst>
            <a:ext uri="{FF2B5EF4-FFF2-40B4-BE49-F238E27FC236}">
              <a16:creationId xmlns:a16="http://schemas.microsoft.com/office/drawing/2014/main" id="{EA06A081-F39E-44C3-A980-3204D6E09C47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108</xdr:row>
      <xdr:rowOff>0</xdr:rowOff>
    </xdr:from>
    <xdr:ext cx="47625" cy="285750"/>
    <xdr:sp macro="" textlink="">
      <xdr:nvSpPr>
        <xdr:cNvPr id="6865" name="Shape 3">
          <a:extLst>
            <a:ext uri="{FF2B5EF4-FFF2-40B4-BE49-F238E27FC236}">
              <a16:creationId xmlns:a16="http://schemas.microsoft.com/office/drawing/2014/main" id="{07B990C8-06B1-43AD-A972-E33ED7EF12C0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108</xdr:row>
      <xdr:rowOff>0</xdr:rowOff>
    </xdr:from>
    <xdr:ext cx="47625" cy="285750"/>
    <xdr:sp macro="" textlink="">
      <xdr:nvSpPr>
        <xdr:cNvPr id="6866" name="Shape 3">
          <a:extLst>
            <a:ext uri="{FF2B5EF4-FFF2-40B4-BE49-F238E27FC236}">
              <a16:creationId xmlns:a16="http://schemas.microsoft.com/office/drawing/2014/main" id="{C3AB8804-D593-43C9-9076-9637C4BA9D96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108</xdr:row>
      <xdr:rowOff>0</xdr:rowOff>
    </xdr:from>
    <xdr:ext cx="47625" cy="285750"/>
    <xdr:sp macro="" textlink="">
      <xdr:nvSpPr>
        <xdr:cNvPr id="6867" name="Shape 3">
          <a:extLst>
            <a:ext uri="{FF2B5EF4-FFF2-40B4-BE49-F238E27FC236}">
              <a16:creationId xmlns:a16="http://schemas.microsoft.com/office/drawing/2014/main" id="{8A345165-169E-4738-AD21-105794088935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108</xdr:row>
      <xdr:rowOff>0</xdr:rowOff>
    </xdr:from>
    <xdr:ext cx="47625" cy="285750"/>
    <xdr:sp macro="" textlink="">
      <xdr:nvSpPr>
        <xdr:cNvPr id="6868" name="Shape 3">
          <a:extLst>
            <a:ext uri="{FF2B5EF4-FFF2-40B4-BE49-F238E27FC236}">
              <a16:creationId xmlns:a16="http://schemas.microsoft.com/office/drawing/2014/main" id="{C0C0C859-4179-4972-B2E5-AE59B3B31C55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108</xdr:row>
      <xdr:rowOff>0</xdr:rowOff>
    </xdr:from>
    <xdr:ext cx="47625" cy="285750"/>
    <xdr:sp macro="" textlink="">
      <xdr:nvSpPr>
        <xdr:cNvPr id="6869" name="Shape 3">
          <a:extLst>
            <a:ext uri="{FF2B5EF4-FFF2-40B4-BE49-F238E27FC236}">
              <a16:creationId xmlns:a16="http://schemas.microsoft.com/office/drawing/2014/main" id="{571DD97C-D613-4B4A-91B5-9BBC3021B98A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108</xdr:row>
      <xdr:rowOff>0</xdr:rowOff>
    </xdr:from>
    <xdr:ext cx="47625" cy="285750"/>
    <xdr:sp macro="" textlink="">
      <xdr:nvSpPr>
        <xdr:cNvPr id="6870" name="Shape 3">
          <a:extLst>
            <a:ext uri="{FF2B5EF4-FFF2-40B4-BE49-F238E27FC236}">
              <a16:creationId xmlns:a16="http://schemas.microsoft.com/office/drawing/2014/main" id="{D7E2536B-0E54-4F68-8AB7-9DE8F9F5B943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108</xdr:row>
      <xdr:rowOff>0</xdr:rowOff>
    </xdr:from>
    <xdr:ext cx="47625" cy="285750"/>
    <xdr:sp macro="" textlink="">
      <xdr:nvSpPr>
        <xdr:cNvPr id="6871" name="Shape 3">
          <a:extLst>
            <a:ext uri="{FF2B5EF4-FFF2-40B4-BE49-F238E27FC236}">
              <a16:creationId xmlns:a16="http://schemas.microsoft.com/office/drawing/2014/main" id="{E3FB9FA2-238F-4A87-8061-FA96749F0438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108</xdr:row>
      <xdr:rowOff>0</xdr:rowOff>
    </xdr:from>
    <xdr:ext cx="47625" cy="285750"/>
    <xdr:sp macro="" textlink="">
      <xdr:nvSpPr>
        <xdr:cNvPr id="6872" name="Shape 3">
          <a:extLst>
            <a:ext uri="{FF2B5EF4-FFF2-40B4-BE49-F238E27FC236}">
              <a16:creationId xmlns:a16="http://schemas.microsoft.com/office/drawing/2014/main" id="{00E5E3D2-3B79-424A-8F33-A249B9D7378D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108</xdr:row>
      <xdr:rowOff>0</xdr:rowOff>
    </xdr:from>
    <xdr:ext cx="47625" cy="285750"/>
    <xdr:sp macro="" textlink="">
      <xdr:nvSpPr>
        <xdr:cNvPr id="6873" name="Shape 3">
          <a:extLst>
            <a:ext uri="{FF2B5EF4-FFF2-40B4-BE49-F238E27FC236}">
              <a16:creationId xmlns:a16="http://schemas.microsoft.com/office/drawing/2014/main" id="{41196F83-16E6-4396-8159-3805B075057F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108</xdr:row>
      <xdr:rowOff>0</xdr:rowOff>
    </xdr:from>
    <xdr:ext cx="47625" cy="285750"/>
    <xdr:sp macro="" textlink="">
      <xdr:nvSpPr>
        <xdr:cNvPr id="6874" name="Shape 3">
          <a:extLst>
            <a:ext uri="{FF2B5EF4-FFF2-40B4-BE49-F238E27FC236}">
              <a16:creationId xmlns:a16="http://schemas.microsoft.com/office/drawing/2014/main" id="{B3573025-C5D9-4825-B4A6-8BC9B188BA6A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108</xdr:row>
      <xdr:rowOff>0</xdr:rowOff>
    </xdr:from>
    <xdr:ext cx="47625" cy="285750"/>
    <xdr:sp macro="" textlink="">
      <xdr:nvSpPr>
        <xdr:cNvPr id="6875" name="Shape 3">
          <a:extLst>
            <a:ext uri="{FF2B5EF4-FFF2-40B4-BE49-F238E27FC236}">
              <a16:creationId xmlns:a16="http://schemas.microsoft.com/office/drawing/2014/main" id="{E4C69C66-9CF4-45DF-AD4B-1D64CE3819ED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108</xdr:row>
      <xdr:rowOff>0</xdr:rowOff>
    </xdr:from>
    <xdr:ext cx="47625" cy="285750"/>
    <xdr:sp macro="" textlink="">
      <xdr:nvSpPr>
        <xdr:cNvPr id="6876" name="Shape 3">
          <a:extLst>
            <a:ext uri="{FF2B5EF4-FFF2-40B4-BE49-F238E27FC236}">
              <a16:creationId xmlns:a16="http://schemas.microsoft.com/office/drawing/2014/main" id="{5E805AB8-8B78-4D35-AFBB-566C6A18BC8E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108</xdr:row>
      <xdr:rowOff>0</xdr:rowOff>
    </xdr:from>
    <xdr:ext cx="47625" cy="285750"/>
    <xdr:sp macro="" textlink="">
      <xdr:nvSpPr>
        <xdr:cNvPr id="6877" name="Shape 3">
          <a:extLst>
            <a:ext uri="{FF2B5EF4-FFF2-40B4-BE49-F238E27FC236}">
              <a16:creationId xmlns:a16="http://schemas.microsoft.com/office/drawing/2014/main" id="{7B53F8A8-35C0-433A-A54F-61BCB077E992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108</xdr:row>
      <xdr:rowOff>0</xdr:rowOff>
    </xdr:from>
    <xdr:ext cx="47625" cy="285750"/>
    <xdr:sp macro="" textlink="">
      <xdr:nvSpPr>
        <xdr:cNvPr id="6878" name="Shape 3">
          <a:extLst>
            <a:ext uri="{FF2B5EF4-FFF2-40B4-BE49-F238E27FC236}">
              <a16:creationId xmlns:a16="http://schemas.microsoft.com/office/drawing/2014/main" id="{81644D91-9ADB-464A-B62D-582E039D571C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108</xdr:row>
      <xdr:rowOff>0</xdr:rowOff>
    </xdr:from>
    <xdr:ext cx="47625" cy="285750"/>
    <xdr:sp macro="" textlink="">
      <xdr:nvSpPr>
        <xdr:cNvPr id="6879" name="Shape 3">
          <a:extLst>
            <a:ext uri="{FF2B5EF4-FFF2-40B4-BE49-F238E27FC236}">
              <a16:creationId xmlns:a16="http://schemas.microsoft.com/office/drawing/2014/main" id="{807AB699-6468-4632-A618-1838ED1E537C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108</xdr:row>
      <xdr:rowOff>0</xdr:rowOff>
    </xdr:from>
    <xdr:ext cx="47625" cy="285750"/>
    <xdr:sp macro="" textlink="">
      <xdr:nvSpPr>
        <xdr:cNvPr id="6880" name="Shape 3">
          <a:extLst>
            <a:ext uri="{FF2B5EF4-FFF2-40B4-BE49-F238E27FC236}">
              <a16:creationId xmlns:a16="http://schemas.microsoft.com/office/drawing/2014/main" id="{C3385C1B-DA83-41D7-9820-95EFF737EED1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108</xdr:row>
      <xdr:rowOff>0</xdr:rowOff>
    </xdr:from>
    <xdr:ext cx="47625" cy="285750"/>
    <xdr:sp macro="" textlink="">
      <xdr:nvSpPr>
        <xdr:cNvPr id="6881" name="Shape 3">
          <a:extLst>
            <a:ext uri="{FF2B5EF4-FFF2-40B4-BE49-F238E27FC236}">
              <a16:creationId xmlns:a16="http://schemas.microsoft.com/office/drawing/2014/main" id="{684EE969-3143-4966-B5C8-E3B914250B6B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108</xdr:row>
      <xdr:rowOff>0</xdr:rowOff>
    </xdr:from>
    <xdr:ext cx="47625" cy="285750"/>
    <xdr:sp macro="" textlink="">
      <xdr:nvSpPr>
        <xdr:cNvPr id="6882" name="Shape 3">
          <a:extLst>
            <a:ext uri="{FF2B5EF4-FFF2-40B4-BE49-F238E27FC236}">
              <a16:creationId xmlns:a16="http://schemas.microsoft.com/office/drawing/2014/main" id="{761797FD-FB05-4D13-AFA0-945E91D1361A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108</xdr:row>
      <xdr:rowOff>0</xdr:rowOff>
    </xdr:from>
    <xdr:ext cx="47625" cy="285750"/>
    <xdr:sp macro="" textlink="">
      <xdr:nvSpPr>
        <xdr:cNvPr id="6883" name="Shape 3">
          <a:extLst>
            <a:ext uri="{FF2B5EF4-FFF2-40B4-BE49-F238E27FC236}">
              <a16:creationId xmlns:a16="http://schemas.microsoft.com/office/drawing/2014/main" id="{595A86BE-2A33-4A5C-9CED-C5333EAF1781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108</xdr:row>
      <xdr:rowOff>0</xdr:rowOff>
    </xdr:from>
    <xdr:ext cx="47625" cy="285750"/>
    <xdr:sp macro="" textlink="">
      <xdr:nvSpPr>
        <xdr:cNvPr id="6884" name="Shape 3">
          <a:extLst>
            <a:ext uri="{FF2B5EF4-FFF2-40B4-BE49-F238E27FC236}">
              <a16:creationId xmlns:a16="http://schemas.microsoft.com/office/drawing/2014/main" id="{BEA8D615-65DB-44FF-8FED-E12D0992924A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108</xdr:row>
      <xdr:rowOff>0</xdr:rowOff>
    </xdr:from>
    <xdr:ext cx="47625" cy="285750"/>
    <xdr:sp macro="" textlink="">
      <xdr:nvSpPr>
        <xdr:cNvPr id="6885" name="Shape 3">
          <a:extLst>
            <a:ext uri="{FF2B5EF4-FFF2-40B4-BE49-F238E27FC236}">
              <a16:creationId xmlns:a16="http://schemas.microsoft.com/office/drawing/2014/main" id="{71C32499-1D40-4FFF-B360-75A1E1E5A512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108</xdr:row>
      <xdr:rowOff>0</xdr:rowOff>
    </xdr:from>
    <xdr:ext cx="47625" cy="285750"/>
    <xdr:sp macro="" textlink="">
      <xdr:nvSpPr>
        <xdr:cNvPr id="6886" name="Shape 3">
          <a:extLst>
            <a:ext uri="{FF2B5EF4-FFF2-40B4-BE49-F238E27FC236}">
              <a16:creationId xmlns:a16="http://schemas.microsoft.com/office/drawing/2014/main" id="{FF17F29B-9AAF-4461-ADF0-71CB84092FE5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108</xdr:row>
      <xdr:rowOff>0</xdr:rowOff>
    </xdr:from>
    <xdr:ext cx="47625" cy="285750"/>
    <xdr:sp macro="" textlink="">
      <xdr:nvSpPr>
        <xdr:cNvPr id="6887" name="Shape 3">
          <a:extLst>
            <a:ext uri="{FF2B5EF4-FFF2-40B4-BE49-F238E27FC236}">
              <a16:creationId xmlns:a16="http://schemas.microsoft.com/office/drawing/2014/main" id="{2D510A7E-0758-48A3-8621-9403C6FA153C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108</xdr:row>
      <xdr:rowOff>0</xdr:rowOff>
    </xdr:from>
    <xdr:ext cx="47625" cy="285750"/>
    <xdr:sp macro="" textlink="">
      <xdr:nvSpPr>
        <xdr:cNvPr id="6888" name="Shape 3">
          <a:extLst>
            <a:ext uri="{FF2B5EF4-FFF2-40B4-BE49-F238E27FC236}">
              <a16:creationId xmlns:a16="http://schemas.microsoft.com/office/drawing/2014/main" id="{A65D4DA6-7E53-4366-8B59-7322B8159AA2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108</xdr:row>
      <xdr:rowOff>0</xdr:rowOff>
    </xdr:from>
    <xdr:ext cx="47625" cy="285750"/>
    <xdr:sp macro="" textlink="">
      <xdr:nvSpPr>
        <xdr:cNvPr id="6889" name="Shape 3">
          <a:extLst>
            <a:ext uri="{FF2B5EF4-FFF2-40B4-BE49-F238E27FC236}">
              <a16:creationId xmlns:a16="http://schemas.microsoft.com/office/drawing/2014/main" id="{2F8A12BA-D766-4596-936C-D8E58813440F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108</xdr:row>
      <xdr:rowOff>0</xdr:rowOff>
    </xdr:from>
    <xdr:ext cx="47625" cy="285750"/>
    <xdr:sp macro="" textlink="">
      <xdr:nvSpPr>
        <xdr:cNvPr id="6890" name="Shape 3">
          <a:extLst>
            <a:ext uri="{FF2B5EF4-FFF2-40B4-BE49-F238E27FC236}">
              <a16:creationId xmlns:a16="http://schemas.microsoft.com/office/drawing/2014/main" id="{68C12036-B1F1-4F36-A328-E752E02878AE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108</xdr:row>
      <xdr:rowOff>0</xdr:rowOff>
    </xdr:from>
    <xdr:ext cx="47625" cy="285750"/>
    <xdr:sp macro="" textlink="">
      <xdr:nvSpPr>
        <xdr:cNvPr id="6891" name="Shape 3">
          <a:extLst>
            <a:ext uri="{FF2B5EF4-FFF2-40B4-BE49-F238E27FC236}">
              <a16:creationId xmlns:a16="http://schemas.microsoft.com/office/drawing/2014/main" id="{BC7642DF-7768-4E23-9407-094B62D2E3E8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108</xdr:row>
      <xdr:rowOff>0</xdr:rowOff>
    </xdr:from>
    <xdr:ext cx="47625" cy="285750"/>
    <xdr:sp macro="" textlink="">
      <xdr:nvSpPr>
        <xdr:cNvPr id="6892" name="Shape 3">
          <a:extLst>
            <a:ext uri="{FF2B5EF4-FFF2-40B4-BE49-F238E27FC236}">
              <a16:creationId xmlns:a16="http://schemas.microsoft.com/office/drawing/2014/main" id="{81B37BED-5466-4D30-97B0-2D89AE9F998D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108</xdr:row>
      <xdr:rowOff>0</xdr:rowOff>
    </xdr:from>
    <xdr:ext cx="47625" cy="285750"/>
    <xdr:sp macro="" textlink="">
      <xdr:nvSpPr>
        <xdr:cNvPr id="6893" name="Shape 3">
          <a:extLst>
            <a:ext uri="{FF2B5EF4-FFF2-40B4-BE49-F238E27FC236}">
              <a16:creationId xmlns:a16="http://schemas.microsoft.com/office/drawing/2014/main" id="{F5A29512-4A1D-47BB-8E45-7FD6AA97A57C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-9525</xdr:colOff>
      <xdr:row>108</xdr:row>
      <xdr:rowOff>0</xdr:rowOff>
    </xdr:from>
    <xdr:ext cx="47625" cy="285750"/>
    <xdr:sp macro="" textlink="">
      <xdr:nvSpPr>
        <xdr:cNvPr id="6894" name="Shape 3">
          <a:extLst>
            <a:ext uri="{FF2B5EF4-FFF2-40B4-BE49-F238E27FC236}">
              <a16:creationId xmlns:a16="http://schemas.microsoft.com/office/drawing/2014/main" id="{7DB66D46-5395-468A-9C91-041AA3FD6C4E}"/>
            </a:ext>
          </a:extLst>
        </xdr:cNvPr>
        <xdr:cNvSpPr txBox="1"/>
      </xdr:nvSpPr>
      <xdr:spPr>
        <a:xfrm>
          <a:off x="720661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-9525</xdr:colOff>
      <xdr:row>108</xdr:row>
      <xdr:rowOff>0</xdr:rowOff>
    </xdr:from>
    <xdr:ext cx="47625" cy="285750"/>
    <xdr:sp macro="" textlink="">
      <xdr:nvSpPr>
        <xdr:cNvPr id="6895" name="Shape 3">
          <a:extLst>
            <a:ext uri="{FF2B5EF4-FFF2-40B4-BE49-F238E27FC236}">
              <a16:creationId xmlns:a16="http://schemas.microsoft.com/office/drawing/2014/main" id="{CB76D03C-53E1-46BF-8677-DB07D3413F62}"/>
            </a:ext>
          </a:extLst>
        </xdr:cNvPr>
        <xdr:cNvSpPr txBox="1"/>
      </xdr:nvSpPr>
      <xdr:spPr>
        <a:xfrm>
          <a:off x="720661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6896" name="Shape 3">
          <a:extLst>
            <a:ext uri="{FF2B5EF4-FFF2-40B4-BE49-F238E27FC236}">
              <a16:creationId xmlns:a16="http://schemas.microsoft.com/office/drawing/2014/main" id="{BFBECE09-5C01-4361-B236-B635B48E92D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6897" name="Shape 3">
          <a:extLst>
            <a:ext uri="{FF2B5EF4-FFF2-40B4-BE49-F238E27FC236}">
              <a16:creationId xmlns:a16="http://schemas.microsoft.com/office/drawing/2014/main" id="{BFCFFE87-EDF8-4F6F-84DA-A59EF5CBEA5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6898" name="Shape 3">
          <a:extLst>
            <a:ext uri="{FF2B5EF4-FFF2-40B4-BE49-F238E27FC236}">
              <a16:creationId xmlns:a16="http://schemas.microsoft.com/office/drawing/2014/main" id="{6D7A0621-095B-4F8A-9A51-093085DD871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6899" name="Shape 3">
          <a:extLst>
            <a:ext uri="{FF2B5EF4-FFF2-40B4-BE49-F238E27FC236}">
              <a16:creationId xmlns:a16="http://schemas.microsoft.com/office/drawing/2014/main" id="{438685EC-F2A3-4EED-877D-985314DF0DC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6900" name="Shape 3">
          <a:extLst>
            <a:ext uri="{FF2B5EF4-FFF2-40B4-BE49-F238E27FC236}">
              <a16:creationId xmlns:a16="http://schemas.microsoft.com/office/drawing/2014/main" id="{317B1792-D810-47B8-8FB6-7C5C0D6843C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6901" name="Shape 3">
          <a:extLst>
            <a:ext uri="{FF2B5EF4-FFF2-40B4-BE49-F238E27FC236}">
              <a16:creationId xmlns:a16="http://schemas.microsoft.com/office/drawing/2014/main" id="{9C28C346-8A27-43CE-9762-A0CC0339565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6902" name="Shape 3">
          <a:extLst>
            <a:ext uri="{FF2B5EF4-FFF2-40B4-BE49-F238E27FC236}">
              <a16:creationId xmlns:a16="http://schemas.microsoft.com/office/drawing/2014/main" id="{F833C4E7-D6DE-4B60-AF4F-894DAF6018F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6903" name="Shape 3">
          <a:extLst>
            <a:ext uri="{FF2B5EF4-FFF2-40B4-BE49-F238E27FC236}">
              <a16:creationId xmlns:a16="http://schemas.microsoft.com/office/drawing/2014/main" id="{1555B69A-F115-4719-9807-D782F9F66E4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6904" name="Shape 3">
          <a:extLst>
            <a:ext uri="{FF2B5EF4-FFF2-40B4-BE49-F238E27FC236}">
              <a16:creationId xmlns:a16="http://schemas.microsoft.com/office/drawing/2014/main" id="{078FA86D-B008-4FEE-A7F7-BF950DE1E29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6905" name="Shape 3">
          <a:extLst>
            <a:ext uri="{FF2B5EF4-FFF2-40B4-BE49-F238E27FC236}">
              <a16:creationId xmlns:a16="http://schemas.microsoft.com/office/drawing/2014/main" id="{2E701C7E-2FF1-4039-AC78-CBF75060036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6906" name="Shape 3">
          <a:extLst>
            <a:ext uri="{FF2B5EF4-FFF2-40B4-BE49-F238E27FC236}">
              <a16:creationId xmlns:a16="http://schemas.microsoft.com/office/drawing/2014/main" id="{C66E4CC8-F254-419A-A3A0-DB6481BA145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6907" name="Shape 3">
          <a:extLst>
            <a:ext uri="{FF2B5EF4-FFF2-40B4-BE49-F238E27FC236}">
              <a16:creationId xmlns:a16="http://schemas.microsoft.com/office/drawing/2014/main" id="{D5C9FB48-6F07-41B6-82C9-C428FAD7792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6908" name="Shape 3">
          <a:extLst>
            <a:ext uri="{FF2B5EF4-FFF2-40B4-BE49-F238E27FC236}">
              <a16:creationId xmlns:a16="http://schemas.microsoft.com/office/drawing/2014/main" id="{4E20D272-D420-4B68-9709-7B5D25B3CB3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6909" name="Shape 3">
          <a:extLst>
            <a:ext uri="{FF2B5EF4-FFF2-40B4-BE49-F238E27FC236}">
              <a16:creationId xmlns:a16="http://schemas.microsoft.com/office/drawing/2014/main" id="{2956B650-52C3-40DF-A01B-F1C14080AC7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6910" name="Shape 3">
          <a:extLst>
            <a:ext uri="{FF2B5EF4-FFF2-40B4-BE49-F238E27FC236}">
              <a16:creationId xmlns:a16="http://schemas.microsoft.com/office/drawing/2014/main" id="{9BB3C9FB-CEBB-4F3C-AD16-44D351294E0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6911" name="Shape 3">
          <a:extLst>
            <a:ext uri="{FF2B5EF4-FFF2-40B4-BE49-F238E27FC236}">
              <a16:creationId xmlns:a16="http://schemas.microsoft.com/office/drawing/2014/main" id="{33B5CC0C-A276-4F10-B52D-B46C83E47A6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6912" name="Shape 3">
          <a:extLst>
            <a:ext uri="{FF2B5EF4-FFF2-40B4-BE49-F238E27FC236}">
              <a16:creationId xmlns:a16="http://schemas.microsoft.com/office/drawing/2014/main" id="{A04DC47D-6DAD-4DA2-86D4-844FAF34509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6913" name="Shape 3">
          <a:extLst>
            <a:ext uri="{FF2B5EF4-FFF2-40B4-BE49-F238E27FC236}">
              <a16:creationId xmlns:a16="http://schemas.microsoft.com/office/drawing/2014/main" id="{A0CB797F-639C-4B71-A269-433AE38CEB9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6914" name="Shape 3">
          <a:extLst>
            <a:ext uri="{FF2B5EF4-FFF2-40B4-BE49-F238E27FC236}">
              <a16:creationId xmlns:a16="http://schemas.microsoft.com/office/drawing/2014/main" id="{52E949D8-5B32-45E1-A045-5BCD240FADD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6915" name="Shape 3">
          <a:extLst>
            <a:ext uri="{FF2B5EF4-FFF2-40B4-BE49-F238E27FC236}">
              <a16:creationId xmlns:a16="http://schemas.microsoft.com/office/drawing/2014/main" id="{F72EB0FA-F9C4-4FDC-96B8-550F4B1DC6B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6916" name="Shape 3">
          <a:extLst>
            <a:ext uri="{FF2B5EF4-FFF2-40B4-BE49-F238E27FC236}">
              <a16:creationId xmlns:a16="http://schemas.microsoft.com/office/drawing/2014/main" id="{42175A57-93A5-4006-BD9D-150A56578C4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6917" name="Shape 3">
          <a:extLst>
            <a:ext uri="{FF2B5EF4-FFF2-40B4-BE49-F238E27FC236}">
              <a16:creationId xmlns:a16="http://schemas.microsoft.com/office/drawing/2014/main" id="{DF974181-5A79-4F3A-B4A3-BEE567B563D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6918" name="Shape 3">
          <a:extLst>
            <a:ext uri="{FF2B5EF4-FFF2-40B4-BE49-F238E27FC236}">
              <a16:creationId xmlns:a16="http://schemas.microsoft.com/office/drawing/2014/main" id="{C5148AC6-8B87-4D76-B333-CD53DE59577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6919" name="Shape 3">
          <a:extLst>
            <a:ext uri="{FF2B5EF4-FFF2-40B4-BE49-F238E27FC236}">
              <a16:creationId xmlns:a16="http://schemas.microsoft.com/office/drawing/2014/main" id="{79541E0D-4472-4494-B81C-FC5B3533197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6920" name="Shape 3">
          <a:extLst>
            <a:ext uri="{FF2B5EF4-FFF2-40B4-BE49-F238E27FC236}">
              <a16:creationId xmlns:a16="http://schemas.microsoft.com/office/drawing/2014/main" id="{A9C9572F-4955-4143-B6A8-86FECF80CCB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6921" name="Shape 3">
          <a:extLst>
            <a:ext uri="{FF2B5EF4-FFF2-40B4-BE49-F238E27FC236}">
              <a16:creationId xmlns:a16="http://schemas.microsoft.com/office/drawing/2014/main" id="{D05F3EDB-1E70-42E5-8A5C-AEF766087E1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6922" name="Shape 3">
          <a:extLst>
            <a:ext uri="{FF2B5EF4-FFF2-40B4-BE49-F238E27FC236}">
              <a16:creationId xmlns:a16="http://schemas.microsoft.com/office/drawing/2014/main" id="{4539E2C1-58C9-4B53-91AB-7AA4C90F255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6923" name="Shape 3">
          <a:extLst>
            <a:ext uri="{FF2B5EF4-FFF2-40B4-BE49-F238E27FC236}">
              <a16:creationId xmlns:a16="http://schemas.microsoft.com/office/drawing/2014/main" id="{6DAB19FC-BB82-47E0-823A-D267BD13B15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6924" name="Shape 3">
          <a:extLst>
            <a:ext uri="{FF2B5EF4-FFF2-40B4-BE49-F238E27FC236}">
              <a16:creationId xmlns:a16="http://schemas.microsoft.com/office/drawing/2014/main" id="{E10ACDB3-CA94-49E0-A012-24F45F0BFD7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6925" name="Shape 3">
          <a:extLst>
            <a:ext uri="{FF2B5EF4-FFF2-40B4-BE49-F238E27FC236}">
              <a16:creationId xmlns:a16="http://schemas.microsoft.com/office/drawing/2014/main" id="{29D6463B-59BC-4DC5-ADEA-B03EB2FCA25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6926" name="Shape 3">
          <a:extLst>
            <a:ext uri="{FF2B5EF4-FFF2-40B4-BE49-F238E27FC236}">
              <a16:creationId xmlns:a16="http://schemas.microsoft.com/office/drawing/2014/main" id="{2647768D-056A-4CB2-8515-A9CED52264B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6927" name="Shape 3">
          <a:extLst>
            <a:ext uri="{FF2B5EF4-FFF2-40B4-BE49-F238E27FC236}">
              <a16:creationId xmlns:a16="http://schemas.microsoft.com/office/drawing/2014/main" id="{77A6119B-F225-47AB-B510-32FEF5BF651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6928" name="Shape 3">
          <a:extLst>
            <a:ext uri="{FF2B5EF4-FFF2-40B4-BE49-F238E27FC236}">
              <a16:creationId xmlns:a16="http://schemas.microsoft.com/office/drawing/2014/main" id="{B3E32F0C-D9C8-406C-89B1-891B4D3B5BA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6929" name="Shape 3">
          <a:extLst>
            <a:ext uri="{FF2B5EF4-FFF2-40B4-BE49-F238E27FC236}">
              <a16:creationId xmlns:a16="http://schemas.microsoft.com/office/drawing/2014/main" id="{C3CFE1D6-C1EB-48D4-8C2A-1F26AFBA4E9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6930" name="Shape 3">
          <a:extLst>
            <a:ext uri="{FF2B5EF4-FFF2-40B4-BE49-F238E27FC236}">
              <a16:creationId xmlns:a16="http://schemas.microsoft.com/office/drawing/2014/main" id="{5EE97DC5-FFA9-45B3-9DFF-8809F9B5393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6931" name="Shape 3">
          <a:extLst>
            <a:ext uri="{FF2B5EF4-FFF2-40B4-BE49-F238E27FC236}">
              <a16:creationId xmlns:a16="http://schemas.microsoft.com/office/drawing/2014/main" id="{08245F4C-608D-4567-A158-BA0044FE548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6932" name="Shape 3">
          <a:extLst>
            <a:ext uri="{FF2B5EF4-FFF2-40B4-BE49-F238E27FC236}">
              <a16:creationId xmlns:a16="http://schemas.microsoft.com/office/drawing/2014/main" id="{2878A265-3A3F-4221-87E8-0CAA3D6F416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6933" name="Shape 3">
          <a:extLst>
            <a:ext uri="{FF2B5EF4-FFF2-40B4-BE49-F238E27FC236}">
              <a16:creationId xmlns:a16="http://schemas.microsoft.com/office/drawing/2014/main" id="{180B7EF3-B4FE-4BF9-984E-9CF9260330C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6934" name="Shape 3">
          <a:extLst>
            <a:ext uri="{FF2B5EF4-FFF2-40B4-BE49-F238E27FC236}">
              <a16:creationId xmlns:a16="http://schemas.microsoft.com/office/drawing/2014/main" id="{A98D13CC-2F40-40B0-9FA6-A36553C03BA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6935" name="Shape 3">
          <a:extLst>
            <a:ext uri="{FF2B5EF4-FFF2-40B4-BE49-F238E27FC236}">
              <a16:creationId xmlns:a16="http://schemas.microsoft.com/office/drawing/2014/main" id="{805600F9-2944-4575-BB56-80C0C25107A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6936" name="Shape 3">
          <a:extLst>
            <a:ext uri="{FF2B5EF4-FFF2-40B4-BE49-F238E27FC236}">
              <a16:creationId xmlns:a16="http://schemas.microsoft.com/office/drawing/2014/main" id="{77A52E6B-C1CF-456F-911B-519045A8EC7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6937" name="Shape 3">
          <a:extLst>
            <a:ext uri="{FF2B5EF4-FFF2-40B4-BE49-F238E27FC236}">
              <a16:creationId xmlns:a16="http://schemas.microsoft.com/office/drawing/2014/main" id="{CDD47ADF-B7A8-48C1-A56B-3F2DB97AEA7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6938" name="Shape 3">
          <a:extLst>
            <a:ext uri="{FF2B5EF4-FFF2-40B4-BE49-F238E27FC236}">
              <a16:creationId xmlns:a16="http://schemas.microsoft.com/office/drawing/2014/main" id="{285DCE99-8247-42BF-B112-404602481D4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6939" name="Shape 3">
          <a:extLst>
            <a:ext uri="{FF2B5EF4-FFF2-40B4-BE49-F238E27FC236}">
              <a16:creationId xmlns:a16="http://schemas.microsoft.com/office/drawing/2014/main" id="{832B4997-CB55-4CA1-89C8-2B814272184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6940" name="Shape 3">
          <a:extLst>
            <a:ext uri="{FF2B5EF4-FFF2-40B4-BE49-F238E27FC236}">
              <a16:creationId xmlns:a16="http://schemas.microsoft.com/office/drawing/2014/main" id="{B95098C7-4625-492D-A8D4-564DD79F137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6941" name="Shape 3">
          <a:extLst>
            <a:ext uri="{FF2B5EF4-FFF2-40B4-BE49-F238E27FC236}">
              <a16:creationId xmlns:a16="http://schemas.microsoft.com/office/drawing/2014/main" id="{34EFCA9B-CA7C-4AE7-A3B3-B640A8F6706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6942" name="Shape 3">
          <a:extLst>
            <a:ext uri="{FF2B5EF4-FFF2-40B4-BE49-F238E27FC236}">
              <a16:creationId xmlns:a16="http://schemas.microsoft.com/office/drawing/2014/main" id="{C0D239E5-3865-40C8-98FB-98CC633B960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6943" name="Shape 3">
          <a:extLst>
            <a:ext uri="{FF2B5EF4-FFF2-40B4-BE49-F238E27FC236}">
              <a16:creationId xmlns:a16="http://schemas.microsoft.com/office/drawing/2014/main" id="{315A3139-F30A-4EEA-9331-F31C4F4994D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6944" name="Shape 3">
          <a:extLst>
            <a:ext uri="{FF2B5EF4-FFF2-40B4-BE49-F238E27FC236}">
              <a16:creationId xmlns:a16="http://schemas.microsoft.com/office/drawing/2014/main" id="{F4EBDBCC-B65C-452B-A948-FECAC16A0BC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6945" name="Shape 3">
          <a:extLst>
            <a:ext uri="{FF2B5EF4-FFF2-40B4-BE49-F238E27FC236}">
              <a16:creationId xmlns:a16="http://schemas.microsoft.com/office/drawing/2014/main" id="{5B3C445B-4273-47F3-B663-FD0C73E7A2A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6946" name="Shape 3">
          <a:extLst>
            <a:ext uri="{FF2B5EF4-FFF2-40B4-BE49-F238E27FC236}">
              <a16:creationId xmlns:a16="http://schemas.microsoft.com/office/drawing/2014/main" id="{2765100C-3ACC-47EB-BF65-2236F8290DA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6947" name="Shape 3">
          <a:extLst>
            <a:ext uri="{FF2B5EF4-FFF2-40B4-BE49-F238E27FC236}">
              <a16:creationId xmlns:a16="http://schemas.microsoft.com/office/drawing/2014/main" id="{AEC0E658-7FDE-43FE-9AF5-C133F19540C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6948" name="Shape 3">
          <a:extLst>
            <a:ext uri="{FF2B5EF4-FFF2-40B4-BE49-F238E27FC236}">
              <a16:creationId xmlns:a16="http://schemas.microsoft.com/office/drawing/2014/main" id="{304C74A7-912A-485A-97B8-FFBE7B3BC1E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6949" name="Shape 3">
          <a:extLst>
            <a:ext uri="{FF2B5EF4-FFF2-40B4-BE49-F238E27FC236}">
              <a16:creationId xmlns:a16="http://schemas.microsoft.com/office/drawing/2014/main" id="{E3443156-6698-4CA5-90C0-9520BBFFF54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6950" name="Shape 3">
          <a:extLst>
            <a:ext uri="{FF2B5EF4-FFF2-40B4-BE49-F238E27FC236}">
              <a16:creationId xmlns:a16="http://schemas.microsoft.com/office/drawing/2014/main" id="{0F38FAF2-A085-46E6-A698-9D471D90F71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6951" name="Shape 3">
          <a:extLst>
            <a:ext uri="{FF2B5EF4-FFF2-40B4-BE49-F238E27FC236}">
              <a16:creationId xmlns:a16="http://schemas.microsoft.com/office/drawing/2014/main" id="{E80A2C74-F106-47DB-8129-6067BC665A2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6952" name="Shape 3">
          <a:extLst>
            <a:ext uri="{FF2B5EF4-FFF2-40B4-BE49-F238E27FC236}">
              <a16:creationId xmlns:a16="http://schemas.microsoft.com/office/drawing/2014/main" id="{3E5A54FE-9138-4B9B-B5AD-92BFAE787EE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6953" name="Shape 3">
          <a:extLst>
            <a:ext uri="{FF2B5EF4-FFF2-40B4-BE49-F238E27FC236}">
              <a16:creationId xmlns:a16="http://schemas.microsoft.com/office/drawing/2014/main" id="{704A4229-AC78-4F54-854F-DA0A009A4C4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6954" name="Shape 3">
          <a:extLst>
            <a:ext uri="{FF2B5EF4-FFF2-40B4-BE49-F238E27FC236}">
              <a16:creationId xmlns:a16="http://schemas.microsoft.com/office/drawing/2014/main" id="{38F5D523-67B1-4BAC-8F84-836CA0F2A02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6955" name="Shape 3">
          <a:extLst>
            <a:ext uri="{FF2B5EF4-FFF2-40B4-BE49-F238E27FC236}">
              <a16:creationId xmlns:a16="http://schemas.microsoft.com/office/drawing/2014/main" id="{902D21AC-9461-4D74-9CD5-3FFA0AC800D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6956" name="Shape 3">
          <a:extLst>
            <a:ext uri="{FF2B5EF4-FFF2-40B4-BE49-F238E27FC236}">
              <a16:creationId xmlns:a16="http://schemas.microsoft.com/office/drawing/2014/main" id="{694DC744-1F16-4542-AAAE-AE05612005B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6957" name="Shape 3">
          <a:extLst>
            <a:ext uri="{FF2B5EF4-FFF2-40B4-BE49-F238E27FC236}">
              <a16:creationId xmlns:a16="http://schemas.microsoft.com/office/drawing/2014/main" id="{91DFD44D-3F35-49AD-8BA6-9256D863ED7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6958" name="Shape 3">
          <a:extLst>
            <a:ext uri="{FF2B5EF4-FFF2-40B4-BE49-F238E27FC236}">
              <a16:creationId xmlns:a16="http://schemas.microsoft.com/office/drawing/2014/main" id="{F9FFDF9C-B375-4911-92EF-6F1CF36051D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6959" name="Shape 3">
          <a:extLst>
            <a:ext uri="{FF2B5EF4-FFF2-40B4-BE49-F238E27FC236}">
              <a16:creationId xmlns:a16="http://schemas.microsoft.com/office/drawing/2014/main" id="{C107D73B-CFA2-450B-A36D-C03A735D9A2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6960" name="Shape 3">
          <a:extLst>
            <a:ext uri="{FF2B5EF4-FFF2-40B4-BE49-F238E27FC236}">
              <a16:creationId xmlns:a16="http://schemas.microsoft.com/office/drawing/2014/main" id="{38ABA4EF-8787-40FD-AD95-6E8AE1309CC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6961" name="Shape 3">
          <a:extLst>
            <a:ext uri="{FF2B5EF4-FFF2-40B4-BE49-F238E27FC236}">
              <a16:creationId xmlns:a16="http://schemas.microsoft.com/office/drawing/2014/main" id="{B31A7CB2-F8B4-41F1-9FF7-1764AABEABA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6962" name="Shape 3">
          <a:extLst>
            <a:ext uri="{FF2B5EF4-FFF2-40B4-BE49-F238E27FC236}">
              <a16:creationId xmlns:a16="http://schemas.microsoft.com/office/drawing/2014/main" id="{2A1F6F20-82DC-4CBB-A0E5-5B6D6F97718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6963" name="Shape 3">
          <a:extLst>
            <a:ext uri="{FF2B5EF4-FFF2-40B4-BE49-F238E27FC236}">
              <a16:creationId xmlns:a16="http://schemas.microsoft.com/office/drawing/2014/main" id="{A96C074C-3271-42DF-8414-2FDAE5DAB87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6964" name="Shape 3">
          <a:extLst>
            <a:ext uri="{FF2B5EF4-FFF2-40B4-BE49-F238E27FC236}">
              <a16:creationId xmlns:a16="http://schemas.microsoft.com/office/drawing/2014/main" id="{C6922D1F-CE98-4BCD-9A40-F3FA65B729B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6965" name="Shape 3">
          <a:extLst>
            <a:ext uri="{FF2B5EF4-FFF2-40B4-BE49-F238E27FC236}">
              <a16:creationId xmlns:a16="http://schemas.microsoft.com/office/drawing/2014/main" id="{C1D2E000-E373-488A-90C1-2D80B414902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6966" name="Shape 3">
          <a:extLst>
            <a:ext uri="{FF2B5EF4-FFF2-40B4-BE49-F238E27FC236}">
              <a16:creationId xmlns:a16="http://schemas.microsoft.com/office/drawing/2014/main" id="{3796DC65-CFFF-40AC-8824-D6BA0E81EBB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6967" name="Shape 3">
          <a:extLst>
            <a:ext uri="{FF2B5EF4-FFF2-40B4-BE49-F238E27FC236}">
              <a16:creationId xmlns:a16="http://schemas.microsoft.com/office/drawing/2014/main" id="{2A6F4609-1B97-4079-BAD5-E80229CFB57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6968" name="Shape 3">
          <a:extLst>
            <a:ext uri="{FF2B5EF4-FFF2-40B4-BE49-F238E27FC236}">
              <a16:creationId xmlns:a16="http://schemas.microsoft.com/office/drawing/2014/main" id="{F3B15DF2-F37A-40E4-B4FF-4322831DB41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6969" name="Shape 3">
          <a:extLst>
            <a:ext uri="{FF2B5EF4-FFF2-40B4-BE49-F238E27FC236}">
              <a16:creationId xmlns:a16="http://schemas.microsoft.com/office/drawing/2014/main" id="{CA78EC29-B3FC-4442-9EF9-E1AE5299E08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6970" name="Shape 3">
          <a:extLst>
            <a:ext uri="{FF2B5EF4-FFF2-40B4-BE49-F238E27FC236}">
              <a16:creationId xmlns:a16="http://schemas.microsoft.com/office/drawing/2014/main" id="{BD72A393-B730-4377-8B3D-9DBBF6E3608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6971" name="Shape 3">
          <a:extLst>
            <a:ext uri="{FF2B5EF4-FFF2-40B4-BE49-F238E27FC236}">
              <a16:creationId xmlns:a16="http://schemas.microsoft.com/office/drawing/2014/main" id="{86F0DFE7-9359-4A87-96DB-4B710DD0BD6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6972" name="Shape 3">
          <a:extLst>
            <a:ext uri="{FF2B5EF4-FFF2-40B4-BE49-F238E27FC236}">
              <a16:creationId xmlns:a16="http://schemas.microsoft.com/office/drawing/2014/main" id="{B04519EF-25FF-48F8-A6CC-B7DD03F6670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6973" name="Shape 3">
          <a:extLst>
            <a:ext uri="{FF2B5EF4-FFF2-40B4-BE49-F238E27FC236}">
              <a16:creationId xmlns:a16="http://schemas.microsoft.com/office/drawing/2014/main" id="{B6D01A65-EFFA-4045-8067-2E067F81F8B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6974" name="Shape 3">
          <a:extLst>
            <a:ext uri="{FF2B5EF4-FFF2-40B4-BE49-F238E27FC236}">
              <a16:creationId xmlns:a16="http://schemas.microsoft.com/office/drawing/2014/main" id="{85CA51F6-1DEA-4102-957E-159686CB505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6975" name="Shape 3">
          <a:extLst>
            <a:ext uri="{FF2B5EF4-FFF2-40B4-BE49-F238E27FC236}">
              <a16:creationId xmlns:a16="http://schemas.microsoft.com/office/drawing/2014/main" id="{5FC48111-E9BD-4506-BA2B-5E473A60047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6976" name="Shape 3">
          <a:extLst>
            <a:ext uri="{FF2B5EF4-FFF2-40B4-BE49-F238E27FC236}">
              <a16:creationId xmlns:a16="http://schemas.microsoft.com/office/drawing/2014/main" id="{1E614D8D-66F1-485A-8BB8-3C7B63EED22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6977" name="Shape 3">
          <a:extLst>
            <a:ext uri="{FF2B5EF4-FFF2-40B4-BE49-F238E27FC236}">
              <a16:creationId xmlns:a16="http://schemas.microsoft.com/office/drawing/2014/main" id="{592FAFA1-6305-4E9C-864A-10B84B555A6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6978" name="Shape 3">
          <a:extLst>
            <a:ext uri="{FF2B5EF4-FFF2-40B4-BE49-F238E27FC236}">
              <a16:creationId xmlns:a16="http://schemas.microsoft.com/office/drawing/2014/main" id="{DF79139D-9477-45B9-885B-78187B33614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6979" name="Shape 3">
          <a:extLst>
            <a:ext uri="{FF2B5EF4-FFF2-40B4-BE49-F238E27FC236}">
              <a16:creationId xmlns:a16="http://schemas.microsoft.com/office/drawing/2014/main" id="{F5B3762F-35D1-4CB0-A324-BD909CE0467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6980" name="Shape 3">
          <a:extLst>
            <a:ext uri="{FF2B5EF4-FFF2-40B4-BE49-F238E27FC236}">
              <a16:creationId xmlns:a16="http://schemas.microsoft.com/office/drawing/2014/main" id="{51E68AFC-F70D-44F1-A83F-F920F426CAC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6981" name="Shape 3">
          <a:extLst>
            <a:ext uri="{FF2B5EF4-FFF2-40B4-BE49-F238E27FC236}">
              <a16:creationId xmlns:a16="http://schemas.microsoft.com/office/drawing/2014/main" id="{F2605630-6349-4C0F-8B1C-9A8CF584CF0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22</xdr:col>
      <xdr:colOff>-9525</xdr:colOff>
      <xdr:row>108</xdr:row>
      <xdr:rowOff>0</xdr:rowOff>
    </xdr:from>
    <xdr:ext cx="47625" cy="285750"/>
    <xdr:sp macro="" textlink="">
      <xdr:nvSpPr>
        <xdr:cNvPr id="6982" name="Shape 3">
          <a:extLst>
            <a:ext uri="{FF2B5EF4-FFF2-40B4-BE49-F238E27FC236}">
              <a16:creationId xmlns:a16="http://schemas.microsoft.com/office/drawing/2014/main" id="{876C3049-0FBB-4AAF-9800-910ED164B388}"/>
            </a:ext>
          </a:extLst>
        </xdr:cNvPr>
        <xdr:cNvSpPr txBox="1"/>
      </xdr:nvSpPr>
      <xdr:spPr>
        <a:xfrm>
          <a:off x="1078039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22</xdr:col>
      <xdr:colOff>-9525</xdr:colOff>
      <xdr:row>108</xdr:row>
      <xdr:rowOff>0</xdr:rowOff>
    </xdr:from>
    <xdr:ext cx="47625" cy="285750"/>
    <xdr:sp macro="" textlink="">
      <xdr:nvSpPr>
        <xdr:cNvPr id="6983" name="Shape 3">
          <a:extLst>
            <a:ext uri="{FF2B5EF4-FFF2-40B4-BE49-F238E27FC236}">
              <a16:creationId xmlns:a16="http://schemas.microsoft.com/office/drawing/2014/main" id="{D2CBA637-1558-4677-B607-A14CC3D3433D}"/>
            </a:ext>
          </a:extLst>
        </xdr:cNvPr>
        <xdr:cNvSpPr txBox="1"/>
      </xdr:nvSpPr>
      <xdr:spPr>
        <a:xfrm>
          <a:off x="1078039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6984" name="Shape 3">
          <a:extLst>
            <a:ext uri="{FF2B5EF4-FFF2-40B4-BE49-F238E27FC236}">
              <a16:creationId xmlns:a16="http://schemas.microsoft.com/office/drawing/2014/main" id="{462E00C5-A007-487D-952D-7FF43EAE0A8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6985" name="Shape 3">
          <a:extLst>
            <a:ext uri="{FF2B5EF4-FFF2-40B4-BE49-F238E27FC236}">
              <a16:creationId xmlns:a16="http://schemas.microsoft.com/office/drawing/2014/main" id="{E0C5B7FD-3F3C-44C5-9C1B-3F7337E88F0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6986" name="Shape 3">
          <a:extLst>
            <a:ext uri="{FF2B5EF4-FFF2-40B4-BE49-F238E27FC236}">
              <a16:creationId xmlns:a16="http://schemas.microsoft.com/office/drawing/2014/main" id="{B4159CA8-EFE8-49BC-954D-58F6ADC9B5B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6987" name="Shape 3">
          <a:extLst>
            <a:ext uri="{FF2B5EF4-FFF2-40B4-BE49-F238E27FC236}">
              <a16:creationId xmlns:a16="http://schemas.microsoft.com/office/drawing/2014/main" id="{2D46F419-7258-48A3-9F2A-DF8864CF106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6988" name="Shape 3">
          <a:extLst>
            <a:ext uri="{FF2B5EF4-FFF2-40B4-BE49-F238E27FC236}">
              <a16:creationId xmlns:a16="http://schemas.microsoft.com/office/drawing/2014/main" id="{87918238-BF65-4A52-847C-C6D1F56DB23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6989" name="Shape 3">
          <a:extLst>
            <a:ext uri="{FF2B5EF4-FFF2-40B4-BE49-F238E27FC236}">
              <a16:creationId xmlns:a16="http://schemas.microsoft.com/office/drawing/2014/main" id="{0DBD625C-6D11-42F1-B83B-9E969AF9ACC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6990" name="Shape 3">
          <a:extLst>
            <a:ext uri="{FF2B5EF4-FFF2-40B4-BE49-F238E27FC236}">
              <a16:creationId xmlns:a16="http://schemas.microsoft.com/office/drawing/2014/main" id="{56B89FFE-5AD7-4855-AAC3-908AA0914EB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6991" name="Shape 3">
          <a:extLst>
            <a:ext uri="{FF2B5EF4-FFF2-40B4-BE49-F238E27FC236}">
              <a16:creationId xmlns:a16="http://schemas.microsoft.com/office/drawing/2014/main" id="{4402B8CD-8C25-4FFD-8E9A-520DEA6DB76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6992" name="Shape 3">
          <a:extLst>
            <a:ext uri="{FF2B5EF4-FFF2-40B4-BE49-F238E27FC236}">
              <a16:creationId xmlns:a16="http://schemas.microsoft.com/office/drawing/2014/main" id="{9374F54E-A165-4215-9EAA-33B3D5F3386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6993" name="Shape 3">
          <a:extLst>
            <a:ext uri="{FF2B5EF4-FFF2-40B4-BE49-F238E27FC236}">
              <a16:creationId xmlns:a16="http://schemas.microsoft.com/office/drawing/2014/main" id="{86F18811-2D87-4D0B-84A7-48DA69618DB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6994" name="Shape 3">
          <a:extLst>
            <a:ext uri="{FF2B5EF4-FFF2-40B4-BE49-F238E27FC236}">
              <a16:creationId xmlns:a16="http://schemas.microsoft.com/office/drawing/2014/main" id="{67BE6472-6758-4F58-9DB5-66D1AE7C094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6995" name="Shape 3">
          <a:extLst>
            <a:ext uri="{FF2B5EF4-FFF2-40B4-BE49-F238E27FC236}">
              <a16:creationId xmlns:a16="http://schemas.microsoft.com/office/drawing/2014/main" id="{2D1AAD28-13E5-4ED7-B0F2-D479F57849F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6996" name="Shape 3">
          <a:extLst>
            <a:ext uri="{FF2B5EF4-FFF2-40B4-BE49-F238E27FC236}">
              <a16:creationId xmlns:a16="http://schemas.microsoft.com/office/drawing/2014/main" id="{F934B852-C3E3-4119-A4C3-65D6B2CCCFE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6997" name="Shape 3">
          <a:extLst>
            <a:ext uri="{FF2B5EF4-FFF2-40B4-BE49-F238E27FC236}">
              <a16:creationId xmlns:a16="http://schemas.microsoft.com/office/drawing/2014/main" id="{FEFEA84B-D8FE-4E18-BCDD-DB09B69F40A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6998" name="Shape 3">
          <a:extLst>
            <a:ext uri="{FF2B5EF4-FFF2-40B4-BE49-F238E27FC236}">
              <a16:creationId xmlns:a16="http://schemas.microsoft.com/office/drawing/2014/main" id="{3BAFA30A-DCED-4CC6-AB1F-5FCBBAB55B4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6999" name="Shape 3">
          <a:extLst>
            <a:ext uri="{FF2B5EF4-FFF2-40B4-BE49-F238E27FC236}">
              <a16:creationId xmlns:a16="http://schemas.microsoft.com/office/drawing/2014/main" id="{96A1A68D-A4EE-4CB6-8901-2C2FA3BBC48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000" name="Shape 3">
          <a:extLst>
            <a:ext uri="{FF2B5EF4-FFF2-40B4-BE49-F238E27FC236}">
              <a16:creationId xmlns:a16="http://schemas.microsoft.com/office/drawing/2014/main" id="{E4B2754F-F858-4020-90AD-C98EC931C3A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001" name="Shape 3">
          <a:extLst>
            <a:ext uri="{FF2B5EF4-FFF2-40B4-BE49-F238E27FC236}">
              <a16:creationId xmlns:a16="http://schemas.microsoft.com/office/drawing/2014/main" id="{3398ADC2-7BA3-4B49-87A7-11CA2B52A6C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002" name="Shape 3">
          <a:extLst>
            <a:ext uri="{FF2B5EF4-FFF2-40B4-BE49-F238E27FC236}">
              <a16:creationId xmlns:a16="http://schemas.microsoft.com/office/drawing/2014/main" id="{B0005D54-1B87-46DE-BF2E-B4E3F5661D5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003" name="Shape 3">
          <a:extLst>
            <a:ext uri="{FF2B5EF4-FFF2-40B4-BE49-F238E27FC236}">
              <a16:creationId xmlns:a16="http://schemas.microsoft.com/office/drawing/2014/main" id="{B48D993B-9A0F-44E5-9E35-59F98F2F623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004" name="Shape 3">
          <a:extLst>
            <a:ext uri="{FF2B5EF4-FFF2-40B4-BE49-F238E27FC236}">
              <a16:creationId xmlns:a16="http://schemas.microsoft.com/office/drawing/2014/main" id="{140628C2-F075-4939-8975-E2BA4667096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005" name="Shape 3">
          <a:extLst>
            <a:ext uri="{FF2B5EF4-FFF2-40B4-BE49-F238E27FC236}">
              <a16:creationId xmlns:a16="http://schemas.microsoft.com/office/drawing/2014/main" id="{3F030A24-1948-40E4-9441-F9EADCF1E5E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006" name="Shape 3">
          <a:extLst>
            <a:ext uri="{FF2B5EF4-FFF2-40B4-BE49-F238E27FC236}">
              <a16:creationId xmlns:a16="http://schemas.microsoft.com/office/drawing/2014/main" id="{437288AE-B71E-4A89-AB82-DF84AA92A04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007" name="Shape 3">
          <a:extLst>
            <a:ext uri="{FF2B5EF4-FFF2-40B4-BE49-F238E27FC236}">
              <a16:creationId xmlns:a16="http://schemas.microsoft.com/office/drawing/2014/main" id="{636AFCD2-2CEE-4F73-A062-93163AAA837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008" name="Shape 3">
          <a:extLst>
            <a:ext uri="{FF2B5EF4-FFF2-40B4-BE49-F238E27FC236}">
              <a16:creationId xmlns:a16="http://schemas.microsoft.com/office/drawing/2014/main" id="{5F2E6DC0-AA3E-4F31-B8D8-45DE08625B7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009" name="Shape 3">
          <a:extLst>
            <a:ext uri="{FF2B5EF4-FFF2-40B4-BE49-F238E27FC236}">
              <a16:creationId xmlns:a16="http://schemas.microsoft.com/office/drawing/2014/main" id="{25884D3A-420A-4D4C-9EF4-928A1AB3AFC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010" name="Shape 3">
          <a:extLst>
            <a:ext uri="{FF2B5EF4-FFF2-40B4-BE49-F238E27FC236}">
              <a16:creationId xmlns:a16="http://schemas.microsoft.com/office/drawing/2014/main" id="{72D221F5-EC16-44AD-9A42-03C43C944BB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011" name="Shape 3">
          <a:extLst>
            <a:ext uri="{FF2B5EF4-FFF2-40B4-BE49-F238E27FC236}">
              <a16:creationId xmlns:a16="http://schemas.microsoft.com/office/drawing/2014/main" id="{DEC6A5DC-DCB1-4D15-842D-C926EEBE6D3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012" name="Shape 3">
          <a:extLst>
            <a:ext uri="{FF2B5EF4-FFF2-40B4-BE49-F238E27FC236}">
              <a16:creationId xmlns:a16="http://schemas.microsoft.com/office/drawing/2014/main" id="{0FC98413-9321-441B-92A6-17F376ECF31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013" name="Shape 3">
          <a:extLst>
            <a:ext uri="{FF2B5EF4-FFF2-40B4-BE49-F238E27FC236}">
              <a16:creationId xmlns:a16="http://schemas.microsoft.com/office/drawing/2014/main" id="{AF8C2E4F-9534-411F-8558-D5272A9DE26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014" name="Shape 3">
          <a:extLst>
            <a:ext uri="{FF2B5EF4-FFF2-40B4-BE49-F238E27FC236}">
              <a16:creationId xmlns:a16="http://schemas.microsoft.com/office/drawing/2014/main" id="{B84FFD68-F107-44C4-9465-7FBED4FD8BC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015" name="Shape 3">
          <a:extLst>
            <a:ext uri="{FF2B5EF4-FFF2-40B4-BE49-F238E27FC236}">
              <a16:creationId xmlns:a16="http://schemas.microsoft.com/office/drawing/2014/main" id="{C3A3DEFE-4C1D-49EF-BE9B-2485C67890A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016" name="Shape 3">
          <a:extLst>
            <a:ext uri="{FF2B5EF4-FFF2-40B4-BE49-F238E27FC236}">
              <a16:creationId xmlns:a16="http://schemas.microsoft.com/office/drawing/2014/main" id="{BBDE6395-24B3-42DF-87EC-88E92626A06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017" name="Shape 3">
          <a:extLst>
            <a:ext uri="{FF2B5EF4-FFF2-40B4-BE49-F238E27FC236}">
              <a16:creationId xmlns:a16="http://schemas.microsoft.com/office/drawing/2014/main" id="{3FDE4200-949F-4593-85CF-921A1EF82F7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018" name="Shape 3">
          <a:extLst>
            <a:ext uri="{FF2B5EF4-FFF2-40B4-BE49-F238E27FC236}">
              <a16:creationId xmlns:a16="http://schemas.microsoft.com/office/drawing/2014/main" id="{0B4220AF-4B1F-4767-8749-9C95AFA5099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019" name="Shape 3">
          <a:extLst>
            <a:ext uri="{FF2B5EF4-FFF2-40B4-BE49-F238E27FC236}">
              <a16:creationId xmlns:a16="http://schemas.microsoft.com/office/drawing/2014/main" id="{C71A93ED-4905-435A-8F9E-FCA6DC159A1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020" name="Shape 3">
          <a:extLst>
            <a:ext uri="{FF2B5EF4-FFF2-40B4-BE49-F238E27FC236}">
              <a16:creationId xmlns:a16="http://schemas.microsoft.com/office/drawing/2014/main" id="{6041AF73-4E51-413D-BD7A-2C9C6FC5DAA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021" name="Shape 3">
          <a:extLst>
            <a:ext uri="{FF2B5EF4-FFF2-40B4-BE49-F238E27FC236}">
              <a16:creationId xmlns:a16="http://schemas.microsoft.com/office/drawing/2014/main" id="{3D072B52-2295-48CD-9A8A-4B63DA46F28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022" name="Shape 3">
          <a:extLst>
            <a:ext uri="{FF2B5EF4-FFF2-40B4-BE49-F238E27FC236}">
              <a16:creationId xmlns:a16="http://schemas.microsoft.com/office/drawing/2014/main" id="{AA531F8B-0BC9-47C8-9E1E-11D600FB9B8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023" name="Shape 3">
          <a:extLst>
            <a:ext uri="{FF2B5EF4-FFF2-40B4-BE49-F238E27FC236}">
              <a16:creationId xmlns:a16="http://schemas.microsoft.com/office/drawing/2014/main" id="{0A90BFE4-7BC9-4B15-B423-89FB587AC2C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024" name="Shape 3">
          <a:extLst>
            <a:ext uri="{FF2B5EF4-FFF2-40B4-BE49-F238E27FC236}">
              <a16:creationId xmlns:a16="http://schemas.microsoft.com/office/drawing/2014/main" id="{A9080614-7E96-49D2-A4D1-1B06B34E864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025" name="Shape 3">
          <a:extLst>
            <a:ext uri="{FF2B5EF4-FFF2-40B4-BE49-F238E27FC236}">
              <a16:creationId xmlns:a16="http://schemas.microsoft.com/office/drawing/2014/main" id="{29A81CB5-C8E6-40EE-85DC-5CBF62246AD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026" name="Shape 3">
          <a:extLst>
            <a:ext uri="{FF2B5EF4-FFF2-40B4-BE49-F238E27FC236}">
              <a16:creationId xmlns:a16="http://schemas.microsoft.com/office/drawing/2014/main" id="{DDC58E53-6044-45A6-84E5-F3D5F1C1BCA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027" name="Shape 3">
          <a:extLst>
            <a:ext uri="{FF2B5EF4-FFF2-40B4-BE49-F238E27FC236}">
              <a16:creationId xmlns:a16="http://schemas.microsoft.com/office/drawing/2014/main" id="{7AD298DD-BCE3-48E9-901A-160C0C1B966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028" name="Shape 3">
          <a:extLst>
            <a:ext uri="{FF2B5EF4-FFF2-40B4-BE49-F238E27FC236}">
              <a16:creationId xmlns:a16="http://schemas.microsoft.com/office/drawing/2014/main" id="{02ED3912-A112-4119-89B6-992E6BF87D1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029" name="Shape 3">
          <a:extLst>
            <a:ext uri="{FF2B5EF4-FFF2-40B4-BE49-F238E27FC236}">
              <a16:creationId xmlns:a16="http://schemas.microsoft.com/office/drawing/2014/main" id="{257634B5-D9AD-483A-81EF-6EBAC4F2B21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030" name="Shape 3">
          <a:extLst>
            <a:ext uri="{FF2B5EF4-FFF2-40B4-BE49-F238E27FC236}">
              <a16:creationId xmlns:a16="http://schemas.microsoft.com/office/drawing/2014/main" id="{963111B4-4B10-4D8B-88EC-BEAB248C541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031" name="Shape 3">
          <a:extLst>
            <a:ext uri="{FF2B5EF4-FFF2-40B4-BE49-F238E27FC236}">
              <a16:creationId xmlns:a16="http://schemas.microsoft.com/office/drawing/2014/main" id="{13716A88-9E87-4BC8-B64D-9B2403E3BE2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032" name="Shape 3">
          <a:extLst>
            <a:ext uri="{FF2B5EF4-FFF2-40B4-BE49-F238E27FC236}">
              <a16:creationId xmlns:a16="http://schemas.microsoft.com/office/drawing/2014/main" id="{D1143D32-9CBE-4EF3-980F-A41BA6B8E6B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033" name="Shape 3">
          <a:extLst>
            <a:ext uri="{FF2B5EF4-FFF2-40B4-BE49-F238E27FC236}">
              <a16:creationId xmlns:a16="http://schemas.microsoft.com/office/drawing/2014/main" id="{B47C52C6-EE94-4D67-B3D0-B2DD25695E4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034" name="Shape 3">
          <a:extLst>
            <a:ext uri="{FF2B5EF4-FFF2-40B4-BE49-F238E27FC236}">
              <a16:creationId xmlns:a16="http://schemas.microsoft.com/office/drawing/2014/main" id="{77A94DF0-A4E0-415F-8F70-9A3D6181F3C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035" name="Shape 3">
          <a:extLst>
            <a:ext uri="{FF2B5EF4-FFF2-40B4-BE49-F238E27FC236}">
              <a16:creationId xmlns:a16="http://schemas.microsoft.com/office/drawing/2014/main" id="{9B6F4EFC-B0F7-4C39-B8C2-A2F78AE98C4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036" name="Shape 3">
          <a:extLst>
            <a:ext uri="{FF2B5EF4-FFF2-40B4-BE49-F238E27FC236}">
              <a16:creationId xmlns:a16="http://schemas.microsoft.com/office/drawing/2014/main" id="{E897E3F8-9EE8-4145-B569-3A074F5774E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037" name="Shape 3">
          <a:extLst>
            <a:ext uri="{FF2B5EF4-FFF2-40B4-BE49-F238E27FC236}">
              <a16:creationId xmlns:a16="http://schemas.microsoft.com/office/drawing/2014/main" id="{A5BF9CA6-6084-40D9-BC00-BEC0621DC5A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038" name="Shape 3">
          <a:extLst>
            <a:ext uri="{FF2B5EF4-FFF2-40B4-BE49-F238E27FC236}">
              <a16:creationId xmlns:a16="http://schemas.microsoft.com/office/drawing/2014/main" id="{7A831FF0-5C45-41AF-AF84-C0D4D8A2C4D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039" name="Shape 3">
          <a:extLst>
            <a:ext uri="{FF2B5EF4-FFF2-40B4-BE49-F238E27FC236}">
              <a16:creationId xmlns:a16="http://schemas.microsoft.com/office/drawing/2014/main" id="{7595D589-226E-4A6B-BE1E-5D79A1CA682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040" name="Shape 3">
          <a:extLst>
            <a:ext uri="{FF2B5EF4-FFF2-40B4-BE49-F238E27FC236}">
              <a16:creationId xmlns:a16="http://schemas.microsoft.com/office/drawing/2014/main" id="{D6F1315E-FFCE-4139-9F96-6944C7AE899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041" name="Shape 3">
          <a:extLst>
            <a:ext uri="{FF2B5EF4-FFF2-40B4-BE49-F238E27FC236}">
              <a16:creationId xmlns:a16="http://schemas.microsoft.com/office/drawing/2014/main" id="{20963B9E-0A1A-4699-BF65-7658AD53C7D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042" name="Shape 3">
          <a:extLst>
            <a:ext uri="{FF2B5EF4-FFF2-40B4-BE49-F238E27FC236}">
              <a16:creationId xmlns:a16="http://schemas.microsoft.com/office/drawing/2014/main" id="{EAE01324-F7B2-4923-94DB-9887F6FC5C1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043" name="Shape 3">
          <a:extLst>
            <a:ext uri="{FF2B5EF4-FFF2-40B4-BE49-F238E27FC236}">
              <a16:creationId xmlns:a16="http://schemas.microsoft.com/office/drawing/2014/main" id="{7396091D-7596-4AC6-9F31-4CCAE0C7E64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044" name="Shape 3">
          <a:extLst>
            <a:ext uri="{FF2B5EF4-FFF2-40B4-BE49-F238E27FC236}">
              <a16:creationId xmlns:a16="http://schemas.microsoft.com/office/drawing/2014/main" id="{441A7F3A-EDAD-4EC9-9BBD-C0198624B57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045" name="Shape 3">
          <a:extLst>
            <a:ext uri="{FF2B5EF4-FFF2-40B4-BE49-F238E27FC236}">
              <a16:creationId xmlns:a16="http://schemas.microsoft.com/office/drawing/2014/main" id="{7B144459-CC39-4D6D-BA39-4C14C1781F7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046" name="Shape 3">
          <a:extLst>
            <a:ext uri="{FF2B5EF4-FFF2-40B4-BE49-F238E27FC236}">
              <a16:creationId xmlns:a16="http://schemas.microsoft.com/office/drawing/2014/main" id="{71F6792D-6CC1-4323-8743-188912CC5DF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047" name="Shape 3">
          <a:extLst>
            <a:ext uri="{FF2B5EF4-FFF2-40B4-BE49-F238E27FC236}">
              <a16:creationId xmlns:a16="http://schemas.microsoft.com/office/drawing/2014/main" id="{507C7B82-A830-4F22-B575-B3219C376E0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048" name="Shape 3">
          <a:extLst>
            <a:ext uri="{FF2B5EF4-FFF2-40B4-BE49-F238E27FC236}">
              <a16:creationId xmlns:a16="http://schemas.microsoft.com/office/drawing/2014/main" id="{1A051C2A-FB41-402B-8FC8-7E6278EF797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049" name="Shape 3">
          <a:extLst>
            <a:ext uri="{FF2B5EF4-FFF2-40B4-BE49-F238E27FC236}">
              <a16:creationId xmlns:a16="http://schemas.microsoft.com/office/drawing/2014/main" id="{D3A0414E-0147-4766-AA83-42FEB6FA6DE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050" name="Shape 3">
          <a:extLst>
            <a:ext uri="{FF2B5EF4-FFF2-40B4-BE49-F238E27FC236}">
              <a16:creationId xmlns:a16="http://schemas.microsoft.com/office/drawing/2014/main" id="{C37E38B4-EF81-47F3-BBB9-E5E4F909688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051" name="Shape 3">
          <a:extLst>
            <a:ext uri="{FF2B5EF4-FFF2-40B4-BE49-F238E27FC236}">
              <a16:creationId xmlns:a16="http://schemas.microsoft.com/office/drawing/2014/main" id="{FDF6C888-B910-4844-BAB2-559D8E1249B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052" name="Shape 3">
          <a:extLst>
            <a:ext uri="{FF2B5EF4-FFF2-40B4-BE49-F238E27FC236}">
              <a16:creationId xmlns:a16="http://schemas.microsoft.com/office/drawing/2014/main" id="{6F38B373-9168-488E-8BE6-7B36B08F47C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053" name="Shape 3">
          <a:extLst>
            <a:ext uri="{FF2B5EF4-FFF2-40B4-BE49-F238E27FC236}">
              <a16:creationId xmlns:a16="http://schemas.microsoft.com/office/drawing/2014/main" id="{32CE0053-1627-4535-A404-CCF77F8B68B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054" name="Shape 3">
          <a:extLst>
            <a:ext uri="{FF2B5EF4-FFF2-40B4-BE49-F238E27FC236}">
              <a16:creationId xmlns:a16="http://schemas.microsoft.com/office/drawing/2014/main" id="{E9E84617-477F-49B6-B504-9DB1A68F79F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055" name="Shape 3">
          <a:extLst>
            <a:ext uri="{FF2B5EF4-FFF2-40B4-BE49-F238E27FC236}">
              <a16:creationId xmlns:a16="http://schemas.microsoft.com/office/drawing/2014/main" id="{4CFA3C23-A94E-4EC4-AA59-1A501B7BEA1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056" name="Shape 3">
          <a:extLst>
            <a:ext uri="{FF2B5EF4-FFF2-40B4-BE49-F238E27FC236}">
              <a16:creationId xmlns:a16="http://schemas.microsoft.com/office/drawing/2014/main" id="{1822910B-5DAF-4673-A735-6FE3D6EFF83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057" name="Shape 3">
          <a:extLst>
            <a:ext uri="{FF2B5EF4-FFF2-40B4-BE49-F238E27FC236}">
              <a16:creationId xmlns:a16="http://schemas.microsoft.com/office/drawing/2014/main" id="{146BCD8F-F3C9-44EF-B0DD-F81C804CD84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058" name="Shape 3">
          <a:extLst>
            <a:ext uri="{FF2B5EF4-FFF2-40B4-BE49-F238E27FC236}">
              <a16:creationId xmlns:a16="http://schemas.microsoft.com/office/drawing/2014/main" id="{9BECED05-8AAC-475A-A1AA-58B856AC588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059" name="Shape 3">
          <a:extLst>
            <a:ext uri="{FF2B5EF4-FFF2-40B4-BE49-F238E27FC236}">
              <a16:creationId xmlns:a16="http://schemas.microsoft.com/office/drawing/2014/main" id="{CA171D65-39D0-4365-B1A5-B9510953A6A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060" name="Shape 3">
          <a:extLst>
            <a:ext uri="{FF2B5EF4-FFF2-40B4-BE49-F238E27FC236}">
              <a16:creationId xmlns:a16="http://schemas.microsoft.com/office/drawing/2014/main" id="{4DC94C95-B281-4821-B221-69BB03A84BC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061" name="Shape 3">
          <a:extLst>
            <a:ext uri="{FF2B5EF4-FFF2-40B4-BE49-F238E27FC236}">
              <a16:creationId xmlns:a16="http://schemas.microsoft.com/office/drawing/2014/main" id="{CF66B5B2-9433-4E8E-9E74-B6C51D7225E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062" name="Shape 3">
          <a:extLst>
            <a:ext uri="{FF2B5EF4-FFF2-40B4-BE49-F238E27FC236}">
              <a16:creationId xmlns:a16="http://schemas.microsoft.com/office/drawing/2014/main" id="{9008D052-C204-4283-A5F2-A83D48270F0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063" name="Shape 3">
          <a:extLst>
            <a:ext uri="{FF2B5EF4-FFF2-40B4-BE49-F238E27FC236}">
              <a16:creationId xmlns:a16="http://schemas.microsoft.com/office/drawing/2014/main" id="{11F0AC9A-8DC9-4D9C-A5DB-5415092E2A4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064" name="Shape 3">
          <a:extLst>
            <a:ext uri="{FF2B5EF4-FFF2-40B4-BE49-F238E27FC236}">
              <a16:creationId xmlns:a16="http://schemas.microsoft.com/office/drawing/2014/main" id="{BDF8C3F3-4A6B-4B2C-B921-731A895DA7B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065" name="Shape 3">
          <a:extLst>
            <a:ext uri="{FF2B5EF4-FFF2-40B4-BE49-F238E27FC236}">
              <a16:creationId xmlns:a16="http://schemas.microsoft.com/office/drawing/2014/main" id="{927E564D-6D02-4FFE-990C-3B845CAF989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066" name="Shape 3">
          <a:extLst>
            <a:ext uri="{FF2B5EF4-FFF2-40B4-BE49-F238E27FC236}">
              <a16:creationId xmlns:a16="http://schemas.microsoft.com/office/drawing/2014/main" id="{0A225270-990A-44F7-BD82-E771C532801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067" name="Shape 3">
          <a:extLst>
            <a:ext uri="{FF2B5EF4-FFF2-40B4-BE49-F238E27FC236}">
              <a16:creationId xmlns:a16="http://schemas.microsoft.com/office/drawing/2014/main" id="{D77824BD-2C65-48E3-B417-F5FDC8A94EF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068" name="Shape 3">
          <a:extLst>
            <a:ext uri="{FF2B5EF4-FFF2-40B4-BE49-F238E27FC236}">
              <a16:creationId xmlns:a16="http://schemas.microsoft.com/office/drawing/2014/main" id="{94E1580E-9FF4-4050-BE30-8660C33FF14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069" name="Shape 3">
          <a:extLst>
            <a:ext uri="{FF2B5EF4-FFF2-40B4-BE49-F238E27FC236}">
              <a16:creationId xmlns:a16="http://schemas.microsoft.com/office/drawing/2014/main" id="{9F1F812F-FB19-46D5-966B-9337DE98115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22</xdr:col>
      <xdr:colOff>-9525</xdr:colOff>
      <xdr:row>108</xdr:row>
      <xdr:rowOff>0</xdr:rowOff>
    </xdr:from>
    <xdr:ext cx="47625" cy="285750"/>
    <xdr:sp macro="" textlink="">
      <xdr:nvSpPr>
        <xdr:cNvPr id="7070" name="Shape 3">
          <a:extLst>
            <a:ext uri="{FF2B5EF4-FFF2-40B4-BE49-F238E27FC236}">
              <a16:creationId xmlns:a16="http://schemas.microsoft.com/office/drawing/2014/main" id="{2C75518D-EEA3-427D-B45A-EF2572133665}"/>
            </a:ext>
          </a:extLst>
        </xdr:cNvPr>
        <xdr:cNvSpPr txBox="1"/>
      </xdr:nvSpPr>
      <xdr:spPr>
        <a:xfrm>
          <a:off x="1078039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22</xdr:col>
      <xdr:colOff>-9525</xdr:colOff>
      <xdr:row>108</xdr:row>
      <xdr:rowOff>0</xdr:rowOff>
    </xdr:from>
    <xdr:ext cx="47625" cy="285750"/>
    <xdr:sp macro="" textlink="">
      <xdr:nvSpPr>
        <xdr:cNvPr id="7071" name="Shape 3">
          <a:extLst>
            <a:ext uri="{FF2B5EF4-FFF2-40B4-BE49-F238E27FC236}">
              <a16:creationId xmlns:a16="http://schemas.microsoft.com/office/drawing/2014/main" id="{B1DD8465-BAD1-4C2F-BA29-AEBB24672546}"/>
            </a:ext>
          </a:extLst>
        </xdr:cNvPr>
        <xdr:cNvSpPr txBox="1"/>
      </xdr:nvSpPr>
      <xdr:spPr>
        <a:xfrm>
          <a:off x="1078039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072" name="Shape 3">
          <a:extLst>
            <a:ext uri="{FF2B5EF4-FFF2-40B4-BE49-F238E27FC236}">
              <a16:creationId xmlns:a16="http://schemas.microsoft.com/office/drawing/2014/main" id="{A1F18C55-0552-4F8E-9B5F-C079CCB48F0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073" name="Shape 3">
          <a:extLst>
            <a:ext uri="{FF2B5EF4-FFF2-40B4-BE49-F238E27FC236}">
              <a16:creationId xmlns:a16="http://schemas.microsoft.com/office/drawing/2014/main" id="{8A899031-5ECC-4B48-9898-572ACA563FE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074" name="Shape 3">
          <a:extLst>
            <a:ext uri="{FF2B5EF4-FFF2-40B4-BE49-F238E27FC236}">
              <a16:creationId xmlns:a16="http://schemas.microsoft.com/office/drawing/2014/main" id="{E016C738-1D12-43C4-BC5E-ACB2DEAD6E6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075" name="Shape 3">
          <a:extLst>
            <a:ext uri="{FF2B5EF4-FFF2-40B4-BE49-F238E27FC236}">
              <a16:creationId xmlns:a16="http://schemas.microsoft.com/office/drawing/2014/main" id="{82E3D40B-B7A4-4596-BB38-2BE259372C1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076" name="Shape 3">
          <a:extLst>
            <a:ext uri="{FF2B5EF4-FFF2-40B4-BE49-F238E27FC236}">
              <a16:creationId xmlns:a16="http://schemas.microsoft.com/office/drawing/2014/main" id="{2F82E9B1-704A-484C-9406-C7D137D3EB7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077" name="Shape 3">
          <a:extLst>
            <a:ext uri="{FF2B5EF4-FFF2-40B4-BE49-F238E27FC236}">
              <a16:creationId xmlns:a16="http://schemas.microsoft.com/office/drawing/2014/main" id="{D2619690-13E8-4CB5-B453-C9D9FB58D50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078" name="Shape 3">
          <a:extLst>
            <a:ext uri="{FF2B5EF4-FFF2-40B4-BE49-F238E27FC236}">
              <a16:creationId xmlns:a16="http://schemas.microsoft.com/office/drawing/2014/main" id="{72785A4A-2B75-46BB-97FC-83AE0E3F191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079" name="Shape 3">
          <a:extLst>
            <a:ext uri="{FF2B5EF4-FFF2-40B4-BE49-F238E27FC236}">
              <a16:creationId xmlns:a16="http://schemas.microsoft.com/office/drawing/2014/main" id="{9AE0C1CC-5788-4C64-B2CF-5204851AF6C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080" name="Shape 3">
          <a:extLst>
            <a:ext uri="{FF2B5EF4-FFF2-40B4-BE49-F238E27FC236}">
              <a16:creationId xmlns:a16="http://schemas.microsoft.com/office/drawing/2014/main" id="{85068BE2-2E88-47BF-B0AB-974E0F19C52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081" name="Shape 3">
          <a:extLst>
            <a:ext uri="{FF2B5EF4-FFF2-40B4-BE49-F238E27FC236}">
              <a16:creationId xmlns:a16="http://schemas.microsoft.com/office/drawing/2014/main" id="{6B4A9600-8B22-4A90-ACF7-6C91359767B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082" name="Shape 3">
          <a:extLst>
            <a:ext uri="{FF2B5EF4-FFF2-40B4-BE49-F238E27FC236}">
              <a16:creationId xmlns:a16="http://schemas.microsoft.com/office/drawing/2014/main" id="{24348D42-E1FF-48FA-ACF7-DE2FDEE9A53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083" name="Shape 3">
          <a:extLst>
            <a:ext uri="{FF2B5EF4-FFF2-40B4-BE49-F238E27FC236}">
              <a16:creationId xmlns:a16="http://schemas.microsoft.com/office/drawing/2014/main" id="{E87BF2DA-D1D5-4181-B3A2-B0C289B1BAA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084" name="Shape 3">
          <a:extLst>
            <a:ext uri="{FF2B5EF4-FFF2-40B4-BE49-F238E27FC236}">
              <a16:creationId xmlns:a16="http://schemas.microsoft.com/office/drawing/2014/main" id="{DEB3EF43-C5C0-49C0-BF50-431F438DC1E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085" name="Shape 3">
          <a:extLst>
            <a:ext uri="{FF2B5EF4-FFF2-40B4-BE49-F238E27FC236}">
              <a16:creationId xmlns:a16="http://schemas.microsoft.com/office/drawing/2014/main" id="{A3BA5F43-D490-4783-9E2C-9791295FB30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086" name="Shape 3">
          <a:extLst>
            <a:ext uri="{FF2B5EF4-FFF2-40B4-BE49-F238E27FC236}">
              <a16:creationId xmlns:a16="http://schemas.microsoft.com/office/drawing/2014/main" id="{6E8EAEC1-C430-4F5E-A3C9-85274AE4436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087" name="Shape 3">
          <a:extLst>
            <a:ext uri="{FF2B5EF4-FFF2-40B4-BE49-F238E27FC236}">
              <a16:creationId xmlns:a16="http://schemas.microsoft.com/office/drawing/2014/main" id="{EFC93916-37AD-46C7-8CE6-A2A8278FE7A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088" name="Shape 3">
          <a:extLst>
            <a:ext uri="{FF2B5EF4-FFF2-40B4-BE49-F238E27FC236}">
              <a16:creationId xmlns:a16="http://schemas.microsoft.com/office/drawing/2014/main" id="{0B77C834-911C-41CA-B901-713EAB8B2EB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089" name="Shape 3">
          <a:extLst>
            <a:ext uri="{FF2B5EF4-FFF2-40B4-BE49-F238E27FC236}">
              <a16:creationId xmlns:a16="http://schemas.microsoft.com/office/drawing/2014/main" id="{58933358-633A-4478-88FA-C8F5667A0E8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090" name="Shape 3">
          <a:extLst>
            <a:ext uri="{FF2B5EF4-FFF2-40B4-BE49-F238E27FC236}">
              <a16:creationId xmlns:a16="http://schemas.microsoft.com/office/drawing/2014/main" id="{4F34BEE7-F02D-46E4-AB2B-3BFFDCAC4CB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091" name="Shape 3">
          <a:extLst>
            <a:ext uri="{FF2B5EF4-FFF2-40B4-BE49-F238E27FC236}">
              <a16:creationId xmlns:a16="http://schemas.microsoft.com/office/drawing/2014/main" id="{F99429C9-0A35-4DB1-9C5B-D3E4E24BC9B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092" name="Shape 3">
          <a:extLst>
            <a:ext uri="{FF2B5EF4-FFF2-40B4-BE49-F238E27FC236}">
              <a16:creationId xmlns:a16="http://schemas.microsoft.com/office/drawing/2014/main" id="{B985ED24-D0F3-4004-8631-886B47BCAEF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093" name="Shape 3">
          <a:extLst>
            <a:ext uri="{FF2B5EF4-FFF2-40B4-BE49-F238E27FC236}">
              <a16:creationId xmlns:a16="http://schemas.microsoft.com/office/drawing/2014/main" id="{C70A0821-4796-4ADC-ACA9-971B85BCBEA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094" name="Shape 3">
          <a:extLst>
            <a:ext uri="{FF2B5EF4-FFF2-40B4-BE49-F238E27FC236}">
              <a16:creationId xmlns:a16="http://schemas.microsoft.com/office/drawing/2014/main" id="{E47C1D5D-C6FE-4B40-B607-E2AAF1ED55C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095" name="Shape 3">
          <a:extLst>
            <a:ext uri="{FF2B5EF4-FFF2-40B4-BE49-F238E27FC236}">
              <a16:creationId xmlns:a16="http://schemas.microsoft.com/office/drawing/2014/main" id="{1CCF7D14-1FAD-4A0D-A42A-7ABDE5561A6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096" name="Shape 3">
          <a:extLst>
            <a:ext uri="{FF2B5EF4-FFF2-40B4-BE49-F238E27FC236}">
              <a16:creationId xmlns:a16="http://schemas.microsoft.com/office/drawing/2014/main" id="{BBE2A3BB-1CEB-479C-80FF-5E8D10B2AA7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097" name="Shape 3">
          <a:extLst>
            <a:ext uri="{FF2B5EF4-FFF2-40B4-BE49-F238E27FC236}">
              <a16:creationId xmlns:a16="http://schemas.microsoft.com/office/drawing/2014/main" id="{55EB30D8-1172-4373-AF49-88BD37DA331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098" name="Shape 3">
          <a:extLst>
            <a:ext uri="{FF2B5EF4-FFF2-40B4-BE49-F238E27FC236}">
              <a16:creationId xmlns:a16="http://schemas.microsoft.com/office/drawing/2014/main" id="{89C7C7A9-43B3-4D35-8F27-B509C9F7768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099" name="Shape 3">
          <a:extLst>
            <a:ext uri="{FF2B5EF4-FFF2-40B4-BE49-F238E27FC236}">
              <a16:creationId xmlns:a16="http://schemas.microsoft.com/office/drawing/2014/main" id="{65DD708B-BE5E-4285-BA55-7492098F467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100" name="Shape 3">
          <a:extLst>
            <a:ext uri="{FF2B5EF4-FFF2-40B4-BE49-F238E27FC236}">
              <a16:creationId xmlns:a16="http://schemas.microsoft.com/office/drawing/2014/main" id="{9583C5C3-A56A-4D82-A729-B792E46DA57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101" name="Shape 3">
          <a:extLst>
            <a:ext uri="{FF2B5EF4-FFF2-40B4-BE49-F238E27FC236}">
              <a16:creationId xmlns:a16="http://schemas.microsoft.com/office/drawing/2014/main" id="{54B69F0D-0D17-40FD-99BF-3EB63ECCCBA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102" name="Shape 3">
          <a:extLst>
            <a:ext uri="{FF2B5EF4-FFF2-40B4-BE49-F238E27FC236}">
              <a16:creationId xmlns:a16="http://schemas.microsoft.com/office/drawing/2014/main" id="{7E18FD30-35B8-4C44-935B-715947E64F0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103" name="Shape 3">
          <a:extLst>
            <a:ext uri="{FF2B5EF4-FFF2-40B4-BE49-F238E27FC236}">
              <a16:creationId xmlns:a16="http://schemas.microsoft.com/office/drawing/2014/main" id="{080E7C43-08BD-4321-95BF-387897D5C35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104" name="Shape 3">
          <a:extLst>
            <a:ext uri="{FF2B5EF4-FFF2-40B4-BE49-F238E27FC236}">
              <a16:creationId xmlns:a16="http://schemas.microsoft.com/office/drawing/2014/main" id="{6EEE546A-4466-45F8-9967-8B1C9B21ED0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105" name="Shape 3">
          <a:extLst>
            <a:ext uri="{FF2B5EF4-FFF2-40B4-BE49-F238E27FC236}">
              <a16:creationId xmlns:a16="http://schemas.microsoft.com/office/drawing/2014/main" id="{59F3F83A-4CE0-4635-B0A5-19E7AC98C77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106" name="Shape 3">
          <a:extLst>
            <a:ext uri="{FF2B5EF4-FFF2-40B4-BE49-F238E27FC236}">
              <a16:creationId xmlns:a16="http://schemas.microsoft.com/office/drawing/2014/main" id="{468B2006-8FF1-4DAF-8734-80152162976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107" name="Shape 3">
          <a:extLst>
            <a:ext uri="{FF2B5EF4-FFF2-40B4-BE49-F238E27FC236}">
              <a16:creationId xmlns:a16="http://schemas.microsoft.com/office/drawing/2014/main" id="{3EEDF7EF-6A94-4D55-9AB3-019669000A6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108" name="Shape 3">
          <a:extLst>
            <a:ext uri="{FF2B5EF4-FFF2-40B4-BE49-F238E27FC236}">
              <a16:creationId xmlns:a16="http://schemas.microsoft.com/office/drawing/2014/main" id="{C5D4DEBA-E02D-4A5D-B899-63FA182ED49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109" name="Shape 3">
          <a:extLst>
            <a:ext uri="{FF2B5EF4-FFF2-40B4-BE49-F238E27FC236}">
              <a16:creationId xmlns:a16="http://schemas.microsoft.com/office/drawing/2014/main" id="{E5C18632-CF46-4FD0-BF01-8991CDB5C1E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110" name="Shape 3">
          <a:extLst>
            <a:ext uri="{FF2B5EF4-FFF2-40B4-BE49-F238E27FC236}">
              <a16:creationId xmlns:a16="http://schemas.microsoft.com/office/drawing/2014/main" id="{C4D7CDD4-4355-4353-9F98-CC2543F7E27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111" name="Shape 3">
          <a:extLst>
            <a:ext uri="{FF2B5EF4-FFF2-40B4-BE49-F238E27FC236}">
              <a16:creationId xmlns:a16="http://schemas.microsoft.com/office/drawing/2014/main" id="{576E3574-072A-4047-99F3-B108D78B47A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112" name="Shape 3">
          <a:extLst>
            <a:ext uri="{FF2B5EF4-FFF2-40B4-BE49-F238E27FC236}">
              <a16:creationId xmlns:a16="http://schemas.microsoft.com/office/drawing/2014/main" id="{643E859A-3A6A-418F-A2A6-A07FE1F9CC1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113" name="Shape 3">
          <a:extLst>
            <a:ext uri="{FF2B5EF4-FFF2-40B4-BE49-F238E27FC236}">
              <a16:creationId xmlns:a16="http://schemas.microsoft.com/office/drawing/2014/main" id="{4CE43DEC-EAB8-494D-88A2-445907D97FC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114" name="Shape 3">
          <a:extLst>
            <a:ext uri="{FF2B5EF4-FFF2-40B4-BE49-F238E27FC236}">
              <a16:creationId xmlns:a16="http://schemas.microsoft.com/office/drawing/2014/main" id="{F4E3F2C6-D06C-483E-892D-A846B11903F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115" name="Shape 3">
          <a:extLst>
            <a:ext uri="{FF2B5EF4-FFF2-40B4-BE49-F238E27FC236}">
              <a16:creationId xmlns:a16="http://schemas.microsoft.com/office/drawing/2014/main" id="{CF682FAC-58E2-4711-BCCB-D8B36E0DF0C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116" name="Shape 3">
          <a:extLst>
            <a:ext uri="{FF2B5EF4-FFF2-40B4-BE49-F238E27FC236}">
              <a16:creationId xmlns:a16="http://schemas.microsoft.com/office/drawing/2014/main" id="{24893F5C-19EF-4FF6-9292-31BE4FB434D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117" name="Shape 3">
          <a:extLst>
            <a:ext uri="{FF2B5EF4-FFF2-40B4-BE49-F238E27FC236}">
              <a16:creationId xmlns:a16="http://schemas.microsoft.com/office/drawing/2014/main" id="{548898D0-857B-4AE5-8B04-C9A7266C152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118" name="Shape 3">
          <a:extLst>
            <a:ext uri="{FF2B5EF4-FFF2-40B4-BE49-F238E27FC236}">
              <a16:creationId xmlns:a16="http://schemas.microsoft.com/office/drawing/2014/main" id="{F721EBEE-6FA9-49B5-B6A7-9C1640ACF3B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119" name="Shape 3">
          <a:extLst>
            <a:ext uri="{FF2B5EF4-FFF2-40B4-BE49-F238E27FC236}">
              <a16:creationId xmlns:a16="http://schemas.microsoft.com/office/drawing/2014/main" id="{30014AF1-D157-4816-B877-F795B2C40E3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120" name="Shape 3">
          <a:extLst>
            <a:ext uri="{FF2B5EF4-FFF2-40B4-BE49-F238E27FC236}">
              <a16:creationId xmlns:a16="http://schemas.microsoft.com/office/drawing/2014/main" id="{50EC8A28-D0B5-4EC6-A587-F6A2DC4B4E1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121" name="Shape 3">
          <a:extLst>
            <a:ext uri="{FF2B5EF4-FFF2-40B4-BE49-F238E27FC236}">
              <a16:creationId xmlns:a16="http://schemas.microsoft.com/office/drawing/2014/main" id="{8E276BB6-FEA6-4910-A58D-27683E90EED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122" name="Shape 3">
          <a:extLst>
            <a:ext uri="{FF2B5EF4-FFF2-40B4-BE49-F238E27FC236}">
              <a16:creationId xmlns:a16="http://schemas.microsoft.com/office/drawing/2014/main" id="{E05EA292-A4E5-49BE-8F70-49BF0114B3F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123" name="Shape 3">
          <a:extLst>
            <a:ext uri="{FF2B5EF4-FFF2-40B4-BE49-F238E27FC236}">
              <a16:creationId xmlns:a16="http://schemas.microsoft.com/office/drawing/2014/main" id="{6E3C43A6-4508-4EC6-BE53-443C5F32A45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124" name="Shape 3">
          <a:extLst>
            <a:ext uri="{FF2B5EF4-FFF2-40B4-BE49-F238E27FC236}">
              <a16:creationId xmlns:a16="http://schemas.microsoft.com/office/drawing/2014/main" id="{88CC2FAD-77C1-4B25-B763-6F392824839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125" name="Shape 3">
          <a:extLst>
            <a:ext uri="{FF2B5EF4-FFF2-40B4-BE49-F238E27FC236}">
              <a16:creationId xmlns:a16="http://schemas.microsoft.com/office/drawing/2014/main" id="{3EE8E98C-ECD1-412A-B590-6B7EB9193F8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126" name="Shape 3">
          <a:extLst>
            <a:ext uri="{FF2B5EF4-FFF2-40B4-BE49-F238E27FC236}">
              <a16:creationId xmlns:a16="http://schemas.microsoft.com/office/drawing/2014/main" id="{03D6C26D-2973-4C81-9E8E-377DC94D367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127" name="Shape 3">
          <a:extLst>
            <a:ext uri="{FF2B5EF4-FFF2-40B4-BE49-F238E27FC236}">
              <a16:creationId xmlns:a16="http://schemas.microsoft.com/office/drawing/2014/main" id="{D0EE7BB9-5381-423D-9649-347601A9D99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128" name="Shape 3">
          <a:extLst>
            <a:ext uri="{FF2B5EF4-FFF2-40B4-BE49-F238E27FC236}">
              <a16:creationId xmlns:a16="http://schemas.microsoft.com/office/drawing/2014/main" id="{CD3D17EB-156D-423D-897E-DAED8F40E17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129" name="Shape 3">
          <a:extLst>
            <a:ext uri="{FF2B5EF4-FFF2-40B4-BE49-F238E27FC236}">
              <a16:creationId xmlns:a16="http://schemas.microsoft.com/office/drawing/2014/main" id="{6B218471-0B02-4952-84C1-785E4804BAB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130" name="Shape 3">
          <a:extLst>
            <a:ext uri="{FF2B5EF4-FFF2-40B4-BE49-F238E27FC236}">
              <a16:creationId xmlns:a16="http://schemas.microsoft.com/office/drawing/2014/main" id="{EF5C2310-E47D-4ED0-9054-3D6010B3C78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131" name="Shape 3">
          <a:extLst>
            <a:ext uri="{FF2B5EF4-FFF2-40B4-BE49-F238E27FC236}">
              <a16:creationId xmlns:a16="http://schemas.microsoft.com/office/drawing/2014/main" id="{ADE6FAF4-DB07-4F66-9152-FF7D9EC76C4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132" name="Shape 3">
          <a:extLst>
            <a:ext uri="{FF2B5EF4-FFF2-40B4-BE49-F238E27FC236}">
              <a16:creationId xmlns:a16="http://schemas.microsoft.com/office/drawing/2014/main" id="{962F7300-0DCE-4534-B3BD-CE2FA28F390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133" name="Shape 3">
          <a:extLst>
            <a:ext uri="{FF2B5EF4-FFF2-40B4-BE49-F238E27FC236}">
              <a16:creationId xmlns:a16="http://schemas.microsoft.com/office/drawing/2014/main" id="{388AD75A-8562-4065-8EAB-ABA24E456AF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134" name="Shape 3">
          <a:extLst>
            <a:ext uri="{FF2B5EF4-FFF2-40B4-BE49-F238E27FC236}">
              <a16:creationId xmlns:a16="http://schemas.microsoft.com/office/drawing/2014/main" id="{D59D0108-62ED-4057-B173-A79F47552DC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135" name="Shape 3">
          <a:extLst>
            <a:ext uri="{FF2B5EF4-FFF2-40B4-BE49-F238E27FC236}">
              <a16:creationId xmlns:a16="http://schemas.microsoft.com/office/drawing/2014/main" id="{27BC7EC0-CCAB-46B0-A75F-1131D4AD656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136" name="Shape 3">
          <a:extLst>
            <a:ext uri="{FF2B5EF4-FFF2-40B4-BE49-F238E27FC236}">
              <a16:creationId xmlns:a16="http://schemas.microsoft.com/office/drawing/2014/main" id="{635D4F7F-DBD6-4CAD-A24C-F61E1087F90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137" name="Shape 3">
          <a:extLst>
            <a:ext uri="{FF2B5EF4-FFF2-40B4-BE49-F238E27FC236}">
              <a16:creationId xmlns:a16="http://schemas.microsoft.com/office/drawing/2014/main" id="{0E41D3E9-786F-4857-84EB-DE3D62A666E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138" name="Shape 3">
          <a:extLst>
            <a:ext uri="{FF2B5EF4-FFF2-40B4-BE49-F238E27FC236}">
              <a16:creationId xmlns:a16="http://schemas.microsoft.com/office/drawing/2014/main" id="{9152A9F6-812D-43CE-8E8C-CEA69B95563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139" name="Shape 3">
          <a:extLst>
            <a:ext uri="{FF2B5EF4-FFF2-40B4-BE49-F238E27FC236}">
              <a16:creationId xmlns:a16="http://schemas.microsoft.com/office/drawing/2014/main" id="{B9AC29F5-6669-4A50-BFB8-DF5F08C8D35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140" name="Shape 3">
          <a:extLst>
            <a:ext uri="{FF2B5EF4-FFF2-40B4-BE49-F238E27FC236}">
              <a16:creationId xmlns:a16="http://schemas.microsoft.com/office/drawing/2014/main" id="{2F552E10-670C-4D00-AB6B-F30DA11932D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141" name="Shape 3">
          <a:extLst>
            <a:ext uri="{FF2B5EF4-FFF2-40B4-BE49-F238E27FC236}">
              <a16:creationId xmlns:a16="http://schemas.microsoft.com/office/drawing/2014/main" id="{3C9AEB72-64E4-42AF-8DB0-8B4A8128E66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142" name="Shape 3">
          <a:extLst>
            <a:ext uri="{FF2B5EF4-FFF2-40B4-BE49-F238E27FC236}">
              <a16:creationId xmlns:a16="http://schemas.microsoft.com/office/drawing/2014/main" id="{3A3ED9FA-27DD-418A-BEDF-2C9C00877A8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143" name="Shape 3">
          <a:extLst>
            <a:ext uri="{FF2B5EF4-FFF2-40B4-BE49-F238E27FC236}">
              <a16:creationId xmlns:a16="http://schemas.microsoft.com/office/drawing/2014/main" id="{E516E1D3-0C3F-474D-AE64-DBF5F80A3F3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144" name="Shape 3">
          <a:extLst>
            <a:ext uri="{FF2B5EF4-FFF2-40B4-BE49-F238E27FC236}">
              <a16:creationId xmlns:a16="http://schemas.microsoft.com/office/drawing/2014/main" id="{C735A05C-72F5-47AA-87D7-F99168A5926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145" name="Shape 3">
          <a:extLst>
            <a:ext uri="{FF2B5EF4-FFF2-40B4-BE49-F238E27FC236}">
              <a16:creationId xmlns:a16="http://schemas.microsoft.com/office/drawing/2014/main" id="{96359A43-A8CB-4497-884A-DC52D81B1FC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146" name="Shape 3">
          <a:extLst>
            <a:ext uri="{FF2B5EF4-FFF2-40B4-BE49-F238E27FC236}">
              <a16:creationId xmlns:a16="http://schemas.microsoft.com/office/drawing/2014/main" id="{AA7A3FC4-B8AB-432D-A1AF-674E3972E35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147" name="Shape 3">
          <a:extLst>
            <a:ext uri="{FF2B5EF4-FFF2-40B4-BE49-F238E27FC236}">
              <a16:creationId xmlns:a16="http://schemas.microsoft.com/office/drawing/2014/main" id="{FFC48503-A4EA-4533-9F5A-6D24E47B30F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148" name="Shape 3">
          <a:extLst>
            <a:ext uri="{FF2B5EF4-FFF2-40B4-BE49-F238E27FC236}">
              <a16:creationId xmlns:a16="http://schemas.microsoft.com/office/drawing/2014/main" id="{3E54990E-A646-45A5-A242-976C36C976D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149" name="Shape 3">
          <a:extLst>
            <a:ext uri="{FF2B5EF4-FFF2-40B4-BE49-F238E27FC236}">
              <a16:creationId xmlns:a16="http://schemas.microsoft.com/office/drawing/2014/main" id="{80EE4E55-34DA-4E38-B063-CF0A6861510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150" name="Shape 3">
          <a:extLst>
            <a:ext uri="{FF2B5EF4-FFF2-40B4-BE49-F238E27FC236}">
              <a16:creationId xmlns:a16="http://schemas.microsoft.com/office/drawing/2014/main" id="{EDEA5050-6360-4ADE-A06C-3F20CA738E4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151" name="Shape 3">
          <a:extLst>
            <a:ext uri="{FF2B5EF4-FFF2-40B4-BE49-F238E27FC236}">
              <a16:creationId xmlns:a16="http://schemas.microsoft.com/office/drawing/2014/main" id="{6A605FFD-532F-4E6A-9EFB-AED5CB7FA7C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152" name="Shape 3">
          <a:extLst>
            <a:ext uri="{FF2B5EF4-FFF2-40B4-BE49-F238E27FC236}">
              <a16:creationId xmlns:a16="http://schemas.microsoft.com/office/drawing/2014/main" id="{3F379A4D-3482-475D-B362-E2ABFAA46B7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153" name="Shape 3">
          <a:extLst>
            <a:ext uri="{FF2B5EF4-FFF2-40B4-BE49-F238E27FC236}">
              <a16:creationId xmlns:a16="http://schemas.microsoft.com/office/drawing/2014/main" id="{D7115D43-F24C-4CFE-80FC-9EE58C26CE4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154" name="Shape 3">
          <a:extLst>
            <a:ext uri="{FF2B5EF4-FFF2-40B4-BE49-F238E27FC236}">
              <a16:creationId xmlns:a16="http://schemas.microsoft.com/office/drawing/2014/main" id="{5783033A-75C8-4783-8AE3-9A5ED0A08C0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155" name="Shape 3">
          <a:extLst>
            <a:ext uri="{FF2B5EF4-FFF2-40B4-BE49-F238E27FC236}">
              <a16:creationId xmlns:a16="http://schemas.microsoft.com/office/drawing/2014/main" id="{CA193B72-C04C-4FCA-B335-0A169B713E7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156" name="Shape 3">
          <a:extLst>
            <a:ext uri="{FF2B5EF4-FFF2-40B4-BE49-F238E27FC236}">
              <a16:creationId xmlns:a16="http://schemas.microsoft.com/office/drawing/2014/main" id="{29207DCA-F3F2-42C3-A286-2C44DEB13F2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108</xdr:row>
      <xdr:rowOff>0</xdr:rowOff>
    </xdr:from>
    <xdr:ext cx="47625" cy="285750"/>
    <xdr:sp macro="" textlink="">
      <xdr:nvSpPr>
        <xdr:cNvPr id="7157" name="Shape 3">
          <a:extLst>
            <a:ext uri="{FF2B5EF4-FFF2-40B4-BE49-F238E27FC236}">
              <a16:creationId xmlns:a16="http://schemas.microsoft.com/office/drawing/2014/main" id="{E09B8538-432A-4363-BB70-70E03EEA7E7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22</xdr:col>
      <xdr:colOff>-9525</xdr:colOff>
      <xdr:row>108</xdr:row>
      <xdr:rowOff>0</xdr:rowOff>
    </xdr:from>
    <xdr:ext cx="47625" cy="285750"/>
    <xdr:sp macro="" textlink="">
      <xdr:nvSpPr>
        <xdr:cNvPr id="7158" name="Shape 3">
          <a:extLst>
            <a:ext uri="{FF2B5EF4-FFF2-40B4-BE49-F238E27FC236}">
              <a16:creationId xmlns:a16="http://schemas.microsoft.com/office/drawing/2014/main" id="{D6B1789F-883F-46EF-8CDE-DE3BCC363327}"/>
            </a:ext>
          </a:extLst>
        </xdr:cNvPr>
        <xdr:cNvSpPr txBox="1"/>
      </xdr:nvSpPr>
      <xdr:spPr>
        <a:xfrm>
          <a:off x="1078039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22</xdr:col>
      <xdr:colOff>-9525</xdr:colOff>
      <xdr:row>108</xdr:row>
      <xdr:rowOff>0</xdr:rowOff>
    </xdr:from>
    <xdr:ext cx="47625" cy="285750"/>
    <xdr:sp macro="" textlink="">
      <xdr:nvSpPr>
        <xdr:cNvPr id="7159" name="Shape 3">
          <a:extLst>
            <a:ext uri="{FF2B5EF4-FFF2-40B4-BE49-F238E27FC236}">
              <a16:creationId xmlns:a16="http://schemas.microsoft.com/office/drawing/2014/main" id="{6408D4BF-2103-4A22-864C-425E17A84D15}"/>
            </a:ext>
          </a:extLst>
        </xdr:cNvPr>
        <xdr:cNvSpPr txBox="1"/>
      </xdr:nvSpPr>
      <xdr:spPr>
        <a:xfrm>
          <a:off x="1078039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109</xdr:row>
      <xdr:rowOff>0</xdr:rowOff>
    </xdr:from>
    <xdr:ext cx="47625" cy="285750"/>
    <xdr:sp macro="" textlink="">
      <xdr:nvSpPr>
        <xdr:cNvPr id="7160" name="Shape 3">
          <a:extLst>
            <a:ext uri="{FF2B5EF4-FFF2-40B4-BE49-F238E27FC236}">
              <a16:creationId xmlns:a16="http://schemas.microsoft.com/office/drawing/2014/main" id="{D71A4CA6-3961-40FF-9FC3-E3BCE240A4EC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109</xdr:row>
      <xdr:rowOff>0</xdr:rowOff>
    </xdr:from>
    <xdr:ext cx="47625" cy="285750"/>
    <xdr:sp macro="" textlink="">
      <xdr:nvSpPr>
        <xdr:cNvPr id="7161" name="Shape 3">
          <a:extLst>
            <a:ext uri="{FF2B5EF4-FFF2-40B4-BE49-F238E27FC236}">
              <a16:creationId xmlns:a16="http://schemas.microsoft.com/office/drawing/2014/main" id="{17CB6FED-5AA1-4629-8DAB-4021E1779F41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109</xdr:row>
      <xdr:rowOff>0</xdr:rowOff>
    </xdr:from>
    <xdr:ext cx="47625" cy="285750"/>
    <xdr:sp macro="" textlink="">
      <xdr:nvSpPr>
        <xdr:cNvPr id="7162" name="Shape 3">
          <a:extLst>
            <a:ext uri="{FF2B5EF4-FFF2-40B4-BE49-F238E27FC236}">
              <a16:creationId xmlns:a16="http://schemas.microsoft.com/office/drawing/2014/main" id="{2279D33B-2EE6-4F05-885A-B5C4C5D81A8B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109</xdr:row>
      <xdr:rowOff>0</xdr:rowOff>
    </xdr:from>
    <xdr:ext cx="47625" cy="285750"/>
    <xdr:sp macro="" textlink="">
      <xdr:nvSpPr>
        <xdr:cNvPr id="7163" name="Shape 3">
          <a:extLst>
            <a:ext uri="{FF2B5EF4-FFF2-40B4-BE49-F238E27FC236}">
              <a16:creationId xmlns:a16="http://schemas.microsoft.com/office/drawing/2014/main" id="{7AE1BB31-36D6-4F83-8339-36C756A1BBE7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109</xdr:row>
      <xdr:rowOff>0</xdr:rowOff>
    </xdr:from>
    <xdr:ext cx="47625" cy="285750"/>
    <xdr:sp macro="" textlink="">
      <xdr:nvSpPr>
        <xdr:cNvPr id="7164" name="Shape 3">
          <a:extLst>
            <a:ext uri="{FF2B5EF4-FFF2-40B4-BE49-F238E27FC236}">
              <a16:creationId xmlns:a16="http://schemas.microsoft.com/office/drawing/2014/main" id="{DB96A21F-204D-4FF8-BDDE-6EE9B50A9380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109</xdr:row>
      <xdr:rowOff>0</xdr:rowOff>
    </xdr:from>
    <xdr:ext cx="47625" cy="285750"/>
    <xdr:sp macro="" textlink="">
      <xdr:nvSpPr>
        <xdr:cNvPr id="7165" name="Shape 3">
          <a:extLst>
            <a:ext uri="{FF2B5EF4-FFF2-40B4-BE49-F238E27FC236}">
              <a16:creationId xmlns:a16="http://schemas.microsoft.com/office/drawing/2014/main" id="{39CED4D3-31E4-4A98-9D72-01AFFDBFCE49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109</xdr:row>
      <xdr:rowOff>0</xdr:rowOff>
    </xdr:from>
    <xdr:ext cx="47625" cy="285750"/>
    <xdr:sp macro="" textlink="">
      <xdr:nvSpPr>
        <xdr:cNvPr id="7166" name="Shape 3">
          <a:extLst>
            <a:ext uri="{FF2B5EF4-FFF2-40B4-BE49-F238E27FC236}">
              <a16:creationId xmlns:a16="http://schemas.microsoft.com/office/drawing/2014/main" id="{0D2D52F6-441E-47A6-9A56-CE3444CE37BE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109</xdr:row>
      <xdr:rowOff>0</xdr:rowOff>
    </xdr:from>
    <xdr:ext cx="47625" cy="285750"/>
    <xdr:sp macro="" textlink="">
      <xdr:nvSpPr>
        <xdr:cNvPr id="7167" name="Shape 3">
          <a:extLst>
            <a:ext uri="{FF2B5EF4-FFF2-40B4-BE49-F238E27FC236}">
              <a16:creationId xmlns:a16="http://schemas.microsoft.com/office/drawing/2014/main" id="{05F13C16-F01B-41D8-BA1A-FEE1AD0133E5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109</xdr:row>
      <xdr:rowOff>0</xdr:rowOff>
    </xdr:from>
    <xdr:ext cx="47625" cy="285750"/>
    <xdr:sp macro="" textlink="">
      <xdr:nvSpPr>
        <xdr:cNvPr id="7168" name="Shape 3">
          <a:extLst>
            <a:ext uri="{FF2B5EF4-FFF2-40B4-BE49-F238E27FC236}">
              <a16:creationId xmlns:a16="http://schemas.microsoft.com/office/drawing/2014/main" id="{8CB1A056-F887-40E8-B896-B96120E1EB10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109</xdr:row>
      <xdr:rowOff>0</xdr:rowOff>
    </xdr:from>
    <xdr:ext cx="47625" cy="285750"/>
    <xdr:sp macro="" textlink="">
      <xdr:nvSpPr>
        <xdr:cNvPr id="7169" name="Shape 3">
          <a:extLst>
            <a:ext uri="{FF2B5EF4-FFF2-40B4-BE49-F238E27FC236}">
              <a16:creationId xmlns:a16="http://schemas.microsoft.com/office/drawing/2014/main" id="{4548684B-A6D5-4EF2-A527-D5C9DF9E597F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109</xdr:row>
      <xdr:rowOff>0</xdr:rowOff>
    </xdr:from>
    <xdr:ext cx="47625" cy="285750"/>
    <xdr:sp macro="" textlink="">
      <xdr:nvSpPr>
        <xdr:cNvPr id="7170" name="Shape 3">
          <a:extLst>
            <a:ext uri="{FF2B5EF4-FFF2-40B4-BE49-F238E27FC236}">
              <a16:creationId xmlns:a16="http://schemas.microsoft.com/office/drawing/2014/main" id="{81EADA16-92FF-444C-B420-646D35FD2DDE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109</xdr:row>
      <xdr:rowOff>0</xdr:rowOff>
    </xdr:from>
    <xdr:ext cx="47625" cy="285750"/>
    <xdr:sp macro="" textlink="">
      <xdr:nvSpPr>
        <xdr:cNvPr id="7171" name="Shape 3">
          <a:extLst>
            <a:ext uri="{FF2B5EF4-FFF2-40B4-BE49-F238E27FC236}">
              <a16:creationId xmlns:a16="http://schemas.microsoft.com/office/drawing/2014/main" id="{AE883BE3-48A8-4035-A027-7C0877C0C72B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109</xdr:row>
      <xdr:rowOff>0</xdr:rowOff>
    </xdr:from>
    <xdr:ext cx="47625" cy="285750"/>
    <xdr:sp macro="" textlink="">
      <xdr:nvSpPr>
        <xdr:cNvPr id="7172" name="Shape 3">
          <a:extLst>
            <a:ext uri="{FF2B5EF4-FFF2-40B4-BE49-F238E27FC236}">
              <a16:creationId xmlns:a16="http://schemas.microsoft.com/office/drawing/2014/main" id="{B1BD5207-8235-4CED-9C69-79FBCA9AA2AD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109</xdr:row>
      <xdr:rowOff>0</xdr:rowOff>
    </xdr:from>
    <xdr:ext cx="47625" cy="285750"/>
    <xdr:sp macro="" textlink="">
      <xdr:nvSpPr>
        <xdr:cNvPr id="7173" name="Shape 3">
          <a:extLst>
            <a:ext uri="{FF2B5EF4-FFF2-40B4-BE49-F238E27FC236}">
              <a16:creationId xmlns:a16="http://schemas.microsoft.com/office/drawing/2014/main" id="{02022BDF-1A08-4F7F-A2CD-BF5C9D91BE19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109</xdr:row>
      <xdr:rowOff>0</xdr:rowOff>
    </xdr:from>
    <xdr:ext cx="47625" cy="285750"/>
    <xdr:sp macro="" textlink="">
      <xdr:nvSpPr>
        <xdr:cNvPr id="7174" name="Shape 3">
          <a:extLst>
            <a:ext uri="{FF2B5EF4-FFF2-40B4-BE49-F238E27FC236}">
              <a16:creationId xmlns:a16="http://schemas.microsoft.com/office/drawing/2014/main" id="{16D39288-EAFC-4E5F-8328-DCCA7FA258ED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109</xdr:row>
      <xdr:rowOff>0</xdr:rowOff>
    </xdr:from>
    <xdr:ext cx="47625" cy="285750"/>
    <xdr:sp macro="" textlink="">
      <xdr:nvSpPr>
        <xdr:cNvPr id="7175" name="Shape 3">
          <a:extLst>
            <a:ext uri="{FF2B5EF4-FFF2-40B4-BE49-F238E27FC236}">
              <a16:creationId xmlns:a16="http://schemas.microsoft.com/office/drawing/2014/main" id="{F9066602-893E-4157-9B57-88BFA02C976B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109</xdr:row>
      <xdr:rowOff>0</xdr:rowOff>
    </xdr:from>
    <xdr:ext cx="47625" cy="285750"/>
    <xdr:sp macro="" textlink="">
      <xdr:nvSpPr>
        <xdr:cNvPr id="7176" name="Shape 3">
          <a:extLst>
            <a:ext uri="{FF2B5EF4-FFF2-40B4-BE49-F238E27FC236}">
              <a16:creationId xmlns:a16="http://schemas.microsoft.com/office/drawing/2014/main" id="{455F8B8D-6DE9-4C68-87FC-DACE8E6CF803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109</xdr:row>
      <xdr:rowOff>0</xdr:rowOff>
    </xdr:from>
    <xdr:ext cx="47625" cy="285750"/>
    <xdr:sp macro="" textlink="">
      <xdr:nvSpPr>
        <xdr:cNvPr id="7177" name="Shape 3">
          <a:extLst>
            <a:ext uri="{FF2B5EF4-FFF2-40B4-BE49-F238E27FC236}">
              <a16:creationId xmlns:a16="http://schemas.microsoft.com/office/drawing/2014/main" id="{707240E2-4FD7-4BE3-81F1-497B94BECF31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109</xdr:row>
      <xdr:rowOff>0</xdr:rowOff>
    </xdr:from>
    <xdr:ext cx="47625" cy="285750"/>
    <xdr:sp macro="" textlink="">
      <xdr:nvSpPr>
        <xdr:cNvPr id="7178" name="Shape 3">
          <a:extLst>
            <a:ext uri="{FF2B5EF4-FFF2-40B4-BE49-F238E27FC236}">
              <a16:creationId xmlns:a16="http://schemas.microsoft.com/office/drawing/2014/main" id="{E36F49FF-8C15-47C4-9072-C19B68EA46FB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109</xdr:row>
      <xdr:rowOff>0</xdr:rowOff>
    </xdr:from>
    <xdr:ext cx="47625" cy="285750"/>
    <xdr:sp macro="" textlink="">
      <xdr:nvSpPr>
        <xdr:cNvPr id="7179" name="Shape 3">
          <a:extLst>
            <a:ext uri="{FF2B5EF4-FFF2-40B4-BE49-F238E27FC236}">
              <a16:creationId xmlns:a16="http://schemas.microsoft.com/office/drawing/2014/main" id="{FD4747D8-7D09-4A4B-B7AE-C69898B2490C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109</xdr:row>
      <xdr:rowOff>0</xdr:rowOff>
    </xdr:from>
    <xdr:ext cx="47625" cy="285750"/>
    <xdr:sp macro="" textlink="">
      <xdr:nvSpPr>
        <xdr:cNvPr id="7180" name="Shape 3">
          <a:extLst>
            <a:ext uri="{FF2B5EF4-FFF2-40B4-BE49-F238E27FC236}">
              <a16:creationId xmlns:a16="http://schemas.microsoft.com/office/drawing/2014/main" id="{AC5D85C6-7736-4702-B29B-95E8E22E12EC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109</xdr:row>
      <xdr:rowOff>0</xdr:rowOff>
    </xdr:from>
    <xdr:ext cx="47625" cy="285750"/>
    <xdr:sp macro="" textlink="">
      <xdr:nvSpPr>
        <xdr:cNvPr id="7181" name="Shape 3">
          <a:extLst>
            <a:ext uri="{FF2B5EF4-FFF2-40B4-BE49-F238E27FC236}">
              <a16:creationId xmlns:a16="http://schemas.microsoft.com/office/drawing/2014/main" id="{5CE5617F-D623-4D66-8BFC-DB0B6CF63E3A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109</xdr:row>
      <xdr:rowOff>0</xdr:rowOff>
    </xdr:from>
    <xdr:ext cx="47625" cy="285750"/>
    <xdr:sp macro="" textlink="">
      <xdr:nvSpPr>
        <xdr:cNvPr id="7182" name="Shape 3">
          <a:extLst>
            <a:ext uri="{FF2B5EF4-FFF2-40B4-BE49-F238E27FC236}">
              <a16:creationId xmlns:a16="http://schemas.microsoft.com/office/drawing/2014/main" id="{3EEA9AE4-A20A-4761-9CFC-3856C5148DD4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109</xdr:row>
      <xdr:rowOff>0</xdr:rowOff>
    </xdr:from>
    <xdr:ext cx="47625" cy="285750"/>
    <xdr:sp macro="" textlink="">
      <xdr:nvSpPr>
        <xdr:cNvPr id="7183" name="Shape 3">
          <a:extLst>
            <a:ext uri="{FF2B5EF4-FFF2-40B4-BE49-F238E27FC236}">
              <a16:creationId xmlns:a16="http://schemas.microsoft.com/office/drawing/2014/main" id="{9D04DEF2-24A7-4F9F-9EC2-8A7E314A5C1E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109</xdr:row>
      <xdr:rowOff>0</xdr:rowOff>
    </xdr:from>
    <xdr:ext cx="47625" cy="285750"/>
    <xdr:sp macro="" textlink="">
      <xdr:nvSpPr>
        <xdr:cNvPr id="7184" name="Shape 3">
          <a:extLst>
            <a:ext uri="{FF2B5EF4-FFF2-40B4-BE49-F238E27FC236}">
              <a16:creationId xmlns:a16="http://schemas.microsoft.com/office/drawing/2014/main" id="{28F4087C-5048-4DED-9DFC-F51B13A79C55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109</xdr:row>
      <xdr:rowOff>0</xdr:rowOff>
    </xdr:from>
    <xdr:ext cx="47625" cy="285750"/>
    <xdr:sp macro="" textlink="">
      <xdr:nvSpPr>
        <xdr:cNvPr id="7185" name="Shape 3">
          <a:extLst>
            <a:ext uri="{FF2B5EF4-FFF2-40B4-BE49-F238E27FC236}">
              <a16:creationId xmlns:a16="http://schemas.microsoft.com/office/drawing/2014/main" id="{8C8F5BAE-5A2C-4E78-849A-6685EED85D3E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109</xdr:row>
      <xdr:rowOff>0</xdr:rowOff>
    </xdr:from>
    <xdr:ext cx="47625" cy="285750"/>
    <xdr:sp macro="" textlink="">
      <xdr:nvSpPr>
        <xdr:cNvPr id="7186" name="Shape 3">
          <a:extLst>
            <a:ext uri="{FF2B5EF4-FFF2-40B4-BE49-F238E27FC236}">
              <a16:creationId xmlns:a16="http://schemas.microsoft.com/office/drawing/2014/main" id="{8620E8A1-9832-4480-A1A8-A3D801876A8D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109</xdr:row>
      <xdr:rowOff>0</xdr:rowOff>
    </xdr:from>
    <xdr:ext cx="47625" cy="285750"/>
    <xdr:sp macro="" textlink="">
      <xdr:nvSpPr>
        <xdr:cNvPr id="7187" name="Shape 3">
          <a:extLst>
            <a:ext uri="{FF2B5EF4-FFF2-40B4-BE49-F238E27FC236}">
              <a16:creationId xmlns:a16="http://schemas.microsoft.com/office/drawing/2014/main" id="{0A685ED3-8476-4B26-981C-6E1A523169F5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109</xdr:row>
      <xdr:rowOff>0</xdr:rowOff>
    </xdr:from>
    <xdr:ext cx="47625" cy="285750"/>
    <xdr:sp macro="" textlink="">
      <xdr:nvSpPr>
        <xdr:cNvPr id="7188" name="Shape 3">
          <a:extLst>
            <a:ext uri="{FF2B5EF4-FFF2-40B4-BE49-F238E27FC236}">
              <a16:creationId xmlns:a16="http://schemas.microsoft.com/office/drawing/2014/main" id="{C5D9C900-1B7C-404B-8B90-C379A34B4303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109</xdr:row>
      <xdr:rowOff>0</xdr:rowOff>
    </xdr:from>
    <xdr:ext cx="47625" cy="285750"/>
    <xdr:sp macro="" textlink="">
      <xdr:nvSpPr>
        <xdr:cNvPr id="7189" name="Shape 3">
          <a:extLst>
            <a:ext uri="{FF2B5EF4-FFF2-40B4-BE49-F238E27FC236}">
              <a16:creationId xmlns:a16="http://schemas.microsoft.com/office/drawing/2014/main" id="{4155B2A8-83B1-443F-B9F1-FE2CE6C2B34C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109</xdr:row>
      <xdr:rowOff>0</xdr:rowOff>
    </xdr:from>
    <xdr:ext cx="47625" cy="285750"/>
    <xdr:sp macro="" textlink="">
      <xdr:nvSpPr>
        <xdr:cNvPr id="7190" name="Shape 3">
          <a:extLst>
            <a:ext uri="{FF2B5EF4-FFF2-40B4-BE49-F238E27FC236}">
              <a16:creationId xmlns:a16="http://schemas.microsoft.com/office/drawing/2014/main" id="{191E24FE-CAAD-4E6C-A543-A7BAA6757DC1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109</xdr:row>
      <xdr:rowOff>0</xdr:rowOff>
    </xdr:from>
    <xdr:ext cx="47625" cy="285750"/>
    <xdr:sp macro="" textlink="">
      <xdr:nvSpPr>
        <xdr:cNvPr id="7191" name="Shape 3">
          <a:extLst>
            <a:ext uri="{FF2B5EF4-FFF2-40B4-BE49-F238E27FC236}">
              <a16:creationId xmlns:a16="http://schemas.microsoft.com/office/drawing/2014/main" id="{A179DA46-A6B8-4CC8-99BA-ACB1B996422A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109</xdr:row>
      <xdr:rowOff>0</xdr:rowOff>
    </xdr:from>
    <xdr:ext cx="47625" cy="285750"/>
    <xdr:sp macro="" textlink="">
      <xdr:nvSpPr>
        <xdr:cNvPr id="7192" name="Shape 3">
          <a:extLst>
            <a:ext uri="{FF2B5EF4-FFF2-40B4-BE49-F238E27FC236}">
              <a16:creationId xmlns:a16="http://schemas.microsoft.com/office/drawing/2014/main" id="{F7937C88-07A2-437B-A331-E8EFEA23C910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109</xdr:row>
      <xdr:rowOff>0</xdr:rowOff>
    </xdr:from>
    <xdr:ext cx="47625" cy="285750"/>
    <xdr:sp macro="" textlink="">
      <xdr:nvSpPr>
        <xdr:cNvPr id="7193" name="Shape 3">
          <a:extLst>
            <a:ext uri="{FF2B5EF4-FFF2-40B4-BE49-F238E27FC236}">
              <a16:creationId xmlns:a16="http://schemas.microsoft.com/office/drawing/2014/main" id="{05AAB19C-58DC-4CE3-8D73-150F46D57682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109</xdr:row>
      <xdr:rowOff>0</xdr:rowOff>
    </xdr:from>
    <xdr:ext cx="47625" cy="285750"/>
    <xdr:sp macro="" textlink="">
      <xdr:nvSpPr>
        <xdr:cNvPr id="7194" name="Shape 3">
          <a:extLst>
            <a:ext uri="{FF2B5EF4-FFF2-40B4-BE49-F238E27FC236}">
              <a16:creationId xmlns:a16="http://schemas.microsoft.com/office/drawing/2014/main" id="{6D2F2DCF-6591-43A6-B69F-E6B0A1E5D9C1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109</xdr:row>
      <xdr:rowOff>0</xdr:rowOff>
    </xdr:from>
    <xdr:ext cx="47625" cy="285750"/>
    <xdr:sp macro="" textlink="">
      <xdr:nvSpPr>
        <xdr:cNvPr id="7195" name="Shape 3">
          <a:extLst>
            <a:ext uri="{FF2B5EF4-FFF2-40B4-BE49-F238E27FC236}">
              <a16:creationId xmlns:a16="http://schemas.microsoft.com/office/drawing/2014/main" id="{B4470C06-CE09-4F83-99CA-5C1F657EF2AD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109</xdr:row>
      <xdr:rowOff>0</xdr:rowOff>
    </xdr:from>
    <xdr:ext cx="47625" cy="285750"/>
    <xdr:sp macro="" textlink="">
      <xdr:nvSpPr>
        <xdr:cNvPr id="7196" name="Shape 3">
          <a:extLst>
            <a:ext uri="{FF2B5EF4-FFF2-40B4-BE49-F238E27FC236}">
              <a16:creationId xmlns:a16="http://schemas.microsoft.com/office/drawing/2014/main" id="{7F7DC0D6-74AE-46F3-91CB-2EF49DF7EE85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109</xdr:row>
      <xdr:rowOff>0</xdr:rowOff>
    </xdr:from>
    <xdr:ext cx="47625" cy="285750"/>
    <xdr:sp macro="" textlink="">
      <xdr:nvSpPr>
        <xdr:cNvPr id="7197" name="Shape 3">
          <a:extLst>
            <a:ext uri="{FF2B5EF4-FFF2-40B4-BE49-F238E27FC236}">
              <a16:creationId xmlns:a16="http://schemas.microsoft.com/office/drawing/2014/main" id="{79A28C3F-753C-49CB-B2E0-5BFCFC1683AE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109</xdr:row>
      <xdr:rowOff>0</xdr:rowOff>
    </xdr:from>
    <xdr:ext cx="47625" cy="285750"/>
    <xdr:sp macro="" textlink="">
      <xdr:nvSpPr>
        <xdr:cNvPr id="7198" name="Shape 3">
          <a:extLst>
            <a:ext uri="{FF2B5EF4-FFF2-40B4-BE49-F238E27FC236}">
              <a16:creationId xmlns:a16="http://schemas.microsoft.com/office/drawing/2014/main" id="{27100CEE-5C1A-4A28-987A-429EAAAFBD90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109</xdr:row>
      <xdr:rowOff>0</xdr:rowOff>
    </xdr:from>
    <xdr:ext cx="47625" cy="285750"/>
    <xdr:sp macro="" textlink="">
      <xdr:nvSpPr>
        <xdr:cNvPr id="7199" name="Shape 3">
          <a:extLst>
            <a:ext uri="{FF2B5EF4-FFF2-40B4-BE49-F238E27FC236}">
              <a16:creationId xmlns:a16="http://schemas.microsoft.com/office/drawing/2014/main" id="{A5748E92-DD6B-4A04-9B4D-982FB195027F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109</xdr:row>
      <xdr:rowOff>0</xdr:rowOff>
    </xdr:from>
    <xdr:ext cx="47625" cy="285750"/>
    <xdr:sp macro="" textlink="">
      <xdr:nvSpPr>
        <xdr:cNvPr id="7200" name="Shape 3">
          <a:extLst>
            <a:ext uri="{FF2B5EF4-FFF2-40B4-BE49-F238E27FC236}">
              <a16:creationId xmlns:a16="http://schemas.microsoft.com/office/drawing/2014/main" id="{046BF0BE-6D10-4B26-A26E-42DD714ECD2A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109</xdr:row>
      <xdr:rowOff>0</xdr:rowOff>
    </xdr:from>
    <xdr:ext cx="47625" cy="285750"/>
    <xdr:sp macro="" textlink="">
      <xdr:nvSpPr>
        <xdr:cNvPr id="7201" name="Shape 3">
          <a:extLst>
            <a:ext uri="{FF2B5EF4-FFF2-40B4-BE49-F238E27FC236}">
              <a16:creationId xmlns:a16="http://schemas.microsoft.com/office/drawing/2014/main" id="{AC9215D2-48E7-4FCF-9247-EBB7A9FCE1E8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109</xdr:row>
      <xdr:rowOff>0</xdr:rowOff>
    </xdr:from>
    <xdr:ext cx="47625" cy="285750"/>
    <xdr:sp macro="" textlink="">
      <xdr:nvSpPr>
        <xdr:cNvPr id="7202" name="Shape 3">
          <a:extLst>
            <a:ext uri="{FF2B5EF4-FFF2-40B4-BE49-F238E27FC236}">
              <a16:creationId xmlns:a16="http://schemas.microsoft.com/office/drawing/2014/main" id="{B5427C3B-F9EB-4ED6-976D-4F10563C774A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109</xdr:row>
      <xdr:rowOff>0</xdr:rowOff>
    </xdr:from>
    <xdr:ext cx="47625" cy="285750"/>
    <xdr:sp macro="" textlink="">
      <xdr:nvSpPr>
        <xdr:cNvPr id="7203" name="Shape 3">
          <a:extLst>
            <a:ext uri="{FF2B5EF4-FFF2-40B4-BE49-F238E27FC236}">
              <a16:creationId xmlns:a16="http://schemas.microsoft.com/office/drawing/2014/main" id="{FD61A412-BC10-48E5-9FF3-B0EF4AA58EAA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109</xdr:row>
      <xdr:rowOff>0</xdr:rowOff>
    </xdr:from>
    <xdr:ext cx="47625" cy="285750"/>
    <xdr:sp macro="" textlink="">
      <xdr:nvSpPr>
        <xdr:cNvPr id="7204" name="Shape 3">
          <a:extLst>
            <a:ext uri="{FF2B5EF4-FFF2-40B4-BE49-F238E27FC236}">
              <a16:creationId xmlns:a16="http://schemas.microsoft.com/office/drawing/2014/main" id="{489DD882-634D-4202-9794-87E31ABC6DF6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109</xdr:row>
      <xdr:rowOff>0</xdr:rowOff>
    </xdr:from>
    <xdr:ext cx="47625" cy="285750"/>
    <xdr:sp macro="" textlink="">
      <xdr:nvSpPr>
        <xdr:cNvPr id="7205" name="Shape 3">
          <a:extLst>
            <a:ext uri="{FF2B5EF4-FFF2-40B4-BE49-F238E27FC236}">
              <a16:creationId xmlns:a16="http://schemas.microsoft.com/office/drawing/2014/main" id="{39FB339F-719A-4441-9CA0-A6313F1E1FAE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109</xdr:row>
      <xdr:rowOff>0</xdr:rowOff>
    </xdr:from>
    <xdr:ext cx="47625" cy="285750"/>
    <xdr:sp macro="" textlink="">
      <xdr:nvSpPr>
        <xdr:cNvPr id="7206" name="Shape 3">
          <a:extLst>
            <a:ext uri="{FF2B5EF4-FFF2-40B4-BE49-F238E27FC236}">
              <a16:creationId xmlns:a16="http://schemas.microsoft.com/office/drawing/2014/main" id="{99CE7289-1997-4B00-86A3-025DA6BD137C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109</xdr:row>
      <xdr:rowOff>0</xdr:rowOff>
    </xdr:from>
    <xdr:ext cx="47625" cy="285750"/>
    <xdr:sp macro="" textlink="">
      <xdr:nvSpPr>
        <xdr:cNvPr id="7207" name="Shape 3">
          <a:extLst>
            <a:ext uri="{FF2B5EF4-FFF2-40B4-BE49-F238E27FC236}">
              <a16:creationId xmlns:a16="http://schemas.microsoft.com/office/drawing/2014/main" id="{EF8143B2-953D-42E2-AD15-0417BB669026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109</xdr:row>
      <xdr:rowOff>0</xdr:rowOff>
    </xdr:from>
    <xdr:ext cx="47625" cy="285750"/>
    <xdr:sp macro="" textlink="">
      <xdr:nvSpPr>
        <xdr:cNvPr id="7208" name="Shape 3">
          <a:extLst>
            <a:ext uri="{FF2B5EF4-FFF2-40B4-BE49-F238E27FC236}">
              <a16:creationId xmlns:a16="http://schemas.microsoft.com/office/drawing/2014/main" id="{6607CF3E-6D4F-42F2-B412-79F5E391D441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109</xdr:row>
      <xdr:rowOff>0</xdr:rowOff>
    </xdr:from>
    <xdr:ext cx="47625" cy="285750"/>
    <xdr:sp macro="" textlink="">
      <xdr:nvSpPr>
        <xdr:cNvPr id="7209" name="Shape 3">
          <a:extLst>
            <a:ext uri="{FF2B5EF4-FFF2-40B4-BE49-F238E27FC236}">
              <a16:creationId xmlns:a16="http://schemas.microsoft.com/office/drawing/2014/main" id="{B262FD28-4DC2-47DE-A916-09C53139D9E2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109</xdr:row>
      <xdr:rowOff>0</xdr:rowOff>
    </xdr:from>
    <xdr:ext cx="47625" cy="285750"/>
    <xdr:sp macro="" textlink="">
      <xdr:nvSpPr>
        <xdr:cNvPr id="7210" name="Shape 3">
          <a:extLst>
            <a:ext uri="{FF2B5EF4-FFF2-40B4-BE49-F238E27FC236}">
              <a16:creationId xmlns:a16="http://schemas.microsoft.com/office/drawing/2014/main" id="{60E52FB3-B1E6-4ED1-89C3-E2C357040BE6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109</xdr:row>
      <xdr:rowOff>0</xdr:rowOff>
    </xdr:from>
    <xdr:ext cx="47625" cy="285750"/>
    <xdr:sp macro="" textlink="">
      <xdr:nvSpPr>
        <xdr:cNvPr id="7211" name="Shape 3">
          <a:extLst>
            <a:ext uri="{FF2B5EF4-FFF2-40B4-BE49-F238E27FC236}">
              <a16:creationId xmlns:a16="http://schemas.microsoft.com/office/drawing/2014/main" id="{A125C142-F034-44FD-A5EC-FF66920C589A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109</xdr:row>
      <xdr:rowOff>0</xdr:rowOff>
    </xdr:from>
    <xdr:ext cx="47625" cy="285750"/>
    <xdr:sp macro="" textlink="">
      <xdr:nvSpPr>
        <xdr:cNvPr id="7212" name="Shape 3">
          <a:extLst>
            <a:ext uri="{FF2B5EF4-FFF2-40B4-BE49-F238E27FC236}">
              <a16:creationId xmlns:a16="http://schemas.microsoft.com/office/drawing/2014/main" id="{51487E70-4773-43D2-9F8E-BA90E0445EEC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109</xdr:row>
      <xdr:rowOff>0</xdr:rowOff>
    </xdr:from>
    <xdr:ext cx="47625" cy="285750"/>
    <xdr:sp macro="" textlink="">
      <xdr:nvSpPr>
        <xdr:cNvPr id="7213" name="Shape 3">
          <a:extLst>
            <a:ext uri="{FF2B5EF4-FFF2-40B4-BE49-F238E27FC236}">
              <a16:creationId xmlns:a16="http://schemas.microsoft.com/office/drawing/2014/main" id="{81E77C4A-FD58-43C2-851D-F3261B3C7347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109</xdr:row>
      <xdr:rowOff>0</xdr:rowOff>
    </xdr:from>
    <xdr:ext cx="47625" cy="285750"/>
    <xdr:sp macro="" textlink="">
      <xdr:nvSpPr>
        <xdr:cNvPr id="7214" name="Shape 3">
          <a:extLst>
            <a:ext uri="{FF2B5EF4-FFF2-40B4-BE49-F238E27FC236}">
              <a16:creationId xmlns:a16="http://schemas.microsoft.com/office/drawing/2014/main" id="{584CB77A-7C43-4BCD-9291-7439F89B6B29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109</xdr:row>
      <xdr:rowOff>0</xdr:rowOff>
    </xdr:from>
    <xdr:ext cx="47625" cy="285750"/>
    <xdr:sp macro="" textlink="">
      <xdr:nvSpPr>
        <xdr:cNvPr id="7215" name="Shape 3">
          <a:extLst>
            <a:ext uri="{FF2B5EF4-FFF2-40B4-BE49-F238E27FC236}">
              <a16:creationId xmlns:a16="http://schemas.microsoft.com/office/drawing/2014/main" id="{62069F7C-59AB-4FEA-AEEA-63077700FCA5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109</xdr:row>
      <xdr:rowOff>0</xdr:rowOff>
    </xdr:from>
    <xdr:ext cx="47625" cy="285750"/>
    <xdr:sp macro="" textlink="">
      <xdr:nvSpPr>
        <xdr:cNvPr id="7216" name="Shape 3">
          <a:extLst>
            <a:ext uri="{FF2B5EF4-FFF2-40B4-BE49-F238E27FC236}">
              <a16:creationId xmlns:a16="http://schemas.microsoft.com/office/drawing/2014/main" id="{2F9B58EE-DFF8-450B-B5F1-8BBF3A69F588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109</xdr:row>
      <xdr:rowOff>0</xdr:rowOff>
    </xdr:from>
    <xdr:ext cx="47625" cy="285750"/>
    <xdr:sp macro="" textlink="">
      <xdr:nvSpPr>
        <xdr:cNvPr id="7217" name="Shape 3">
          <a:extLst>
            <a:ext uri="{FF2B5EF4-FFF2-40B4-BE49-F238E27FC236}">
              <a16:creationId xmlns:a16="http://schemas.microsoft.com/office/drawing/2014/main" id="{8BB1E5BE-AE13-4686-9EE3-543CBD9BA35E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109</xdr:row>
      <xdr:rowOff>0</xdr:rowOff>
    </xdr:from>
    <xdr:ext cx="47625" cy="285750"/>
    <xdr:sp macro="" textlink="">
      <xdr:nvSpPr>
        <xdr:cNvPr id="7218" name="Shape 3">
          <a:extLst>
            <a:ext uri="{FF2B5EF4-FFF2-40B4-BE49-F238E27FC236}">
              <a16:creationId xmlns:a16="http://schemas.microsoft.com/office/drawing/2014/main" id="{8D2E0CBC-7F44-4A14-B062-BFDB607D1DBB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109</xdr:row>
      <xdr:rowOff>0</xdr:rowOff>
    </xdr:from>
    <xdr:ext cx="47625" cy="285750"/>
    <xdr:sp macro="" textlink="">
      <xdr:nvSpPr>
        <xdr:cNvPr id="7219" name="Shape 3">
          <a:extLst>
            <a:ext uri="{FF2B5EF4-FFF2-40B4-BE49-F238E27FC236}">
              <a16:creationId xmlns:a16="http://schemas.microsoft.com/office/drawing/2014/main" id="{12408A00-3A34-4EC5-BDC7-B1E42DAB07A7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109</xdr:row>
      <xdr:rowOff>0</xdr:rowOff>
    </xdr:from>
    <xdr:ext cx="47625" cy="285750"/>
    <xdr:sp macro="" textlink="">
      <xdr:nvSpPr>
        <xdr:cNvPr id="7220" name="Shape 3">
          <a:extLst>
            <a:ext uri="{FF2B5EF4-FFF2-40B4-BE49-F238E27FC236}">
              <a16:creationId xmlns:a16="http://schemas.microsoft.com/office/drawing/2014/main" id="{3C2D292B-B4A0-4F96-B45E-FB26123C6E5F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109</xdr:row>
      <xdr:rowOff>0</xdr:rowOff>
    </xdr:from>
    <xdr:ext cx="47625" cy="285750"/>
    <xdr:sp macro="" textlink="">
      <xdr:nvSpPr>
        <xdr:cNvPr id="7221" name="Shape 3">
          <a:extLst>
            <a:ext uri="{FF2B5EF4-FFF2-40B4-BE49-F238E27FC236}">
              <a16:creationId xmlns:a16="http://schemas.microsoft.com/office/drawing/2014/main" id="{9D06F22A-C544-4312-B4A4-569634110AE9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109</xdr:row>
      <xdr:rowOff>0</xdr:rowOff>
    </xdr:from>
    <xdr:ext cx="47625" cy="285750"/>
    <xdr:sp macro="" textlink="">
      <xdr:nvSpPr>
        <xdr:cNvPr id="7222" name="Shape 3">
          <a:extLst>
            <a:ext uri="{FF2B5EF4-FFF2-40B4-BE49-F238E27FC236}">
              <a16:creationId xmlns:a16="http://schemas.microsoft.com/office/drawing/2014/main" id="{40FE8221-5B7E-484E-9A9D-1B8B4ADD6462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109</xdr:row>
      <xdr:rowOff>0</xdr:rowOff>
    </xdr:from>
    <xdr:ext cx="47625" cy="285750"/>
    <xdr:sp macro="" textlink="">
      <xdr:nvSpPr>
        <xdr:cNvPr id="7223" name="Shape 3">
          <a:extLst>
            <a:ext uri="{FF2B5EF4-FFF2-40B4-BE49-F238E27FC236}">
              <a16:creationId xmlns:a16="http://schemas.microsoft.com/office/drawing/2014/main" id="{D3AE417D-52B9-40AF-A771-729B5E8D5B38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109</xdr:row>
      <xdr:rowOff>0</xdr:rowOff>
    </xdr:from>
    <xdr:ext cx="47625" cy="285750"/>
    <xdr:sp macro="" textlink="">
      <xdr:nvSpPr>
        <xdr:cNvPr id="7224" name="Shape 3">
          <a:extLst>
            <a:ext uri="{FF2B5EF4-FFF2-40B4-BE49-F238E27FC236}">
              <a16:creationId xmlns:a16="http://schemas.microsoft.com/office/drawing/2014/main" id="{1B0D738B-5890-4A3C-9BD6-068639913FD4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109</xdr:row>
      <xdr:rowOff>0</xdr:rowOff>
    </xdr:from>
    <xdr:ext cx="47625" cy="285750"/>
    <xdr:sp macro="" textlink="">
      <xdr:nvSpPr>
        <xdr:cNvPr id="7225" name="Shape 3">
          <a:extLst>
            <a:ext uri="{FF2B5EF4-FFF2-40B4-BE49-F238E27FC236}">
              <a16:creationId xmlns:a16="http://schemas.microsoft.com/office/drawing/2014/main" id="{656EA97B-659A-40F8-B144-CBBC354E27B0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109</xdr:row>
      <xdr:rowOff>0</xdr:rowOff>
    </xdr:from>
    <xdr:ext cx="47625" cy="285750"/>
    <xdr:sp macro="" textlink="">
      <xdr:nvSpPr>
        <xdr:cNvPr id="7226" name="Shape 3">
          <a:extLst>
            <a:ext uri="{FF2B5EF4-FFF2-40B4-BE49-F238E27FC236}">
              <a16:creationId xmlns:a16="http://schemas.microsoft.com/office/drawing/2014/main" id="{79A39EFA-A647-4DC6-8A44-9AE383019E00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109</xdr:row>
      <xdr:rowOff>0</xdr:rowOff>
    </xdr:from>
    <xdr:ext cx="47625" cy="285750"/>
    <xdr:sp macro="" textlink="">
      <xdr:nvSpPr>
        <xdr:cNvPr id="7227" name="Shape 3">
          <a:extLst>
            <a:ext uri="{FF2B5EF4-FFF2-40B4-BE49-F238E27FC236}">
              <a16:creationId xmlns:a16="http://schemas.microsoft.com/office/drawing/2014/main" id="{224FB9D0-9FC7-45F0-9DCB-3494B27119AC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109</xdr:row>
      <xdr:rowOff>0</xdr:rowOff>
    </xdr:from>
    <xdr:ext cx="47625" cy="285750"/>
    <xdr:sp macro="" textlink="">
      <xdr:nvSpPr>
        <xdr:cNvPr id="7228" name="Shape 3">
          <a:extLst>
            <a:ext uri="{FF2B5EF4-FFF2-40B4-BE49-F238E27FC236}">
              <a16:creationId xmlns:a16="http://schemas.microsoft.com/office/drawing/2014/main" id="{899F2329-A8DB-4D4B-968B-E1D3D394404C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109</xdr:row>
      <xdr:rowOff>0</xdr:rowOff>
    </xdr:from>
    <xdr:ext cx="47625" cy="285750"/>
    <xdr:sp macro="" textlink="">
      <xdr:nvSpPr>
        <xdr:cNvPr id="7229" name="Shape 3">
          <a:extLst>
            <a:ext uri="{FF2B5EF4-FFF2-40B4-BE49-F238E27FC236}">
              <a16:creationId xmlns:a16="http://schemas.microsoft.com/office/drawing/2014/main" id="{AF4B42E8-0425-401F-95C0-B6F4E6557E0A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109</xdr:row>
      <xdr:rowOff>0</xdr:rowOff>
    </xdr:from>
    <xdr:ext cx="47625" cy="285750"/>
    <xdr:sp macro="" textlink="">
      <xdr:nvSpPr>
        <xdr:cNvPr id="7230" name="Shape 3">
          <a:extLst>
            <a:ext uri="{FF2B5EF4-FFF2-40B4-BE49-F238E27FC236}">
              <a16:creationId xmlns:a16="http://schemas.microsoft.com/office/drawing/2014/main" id="{0AB79983-78B8-48DE-B4B6-1F689BC77410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109</xdr:row>
      <xdr:rowOff>0</xdr:rowOff>
    </xdr:from>
    <xdr:ext cx="47625" cy="285750"/>
    <xdr:sp macro="" textlink="">
      <xdr:nvSpPr>
        <xdr:cNvPr id="7231" name="Shape 3">
          <a:extLst>
            <a:ext uri="{FF2B5EF4-FFF2-40B4-BE49-F238E27FC236}">
              <a16:creationId xmlns:a16="http://schemas.microsoft.com/office/drawing/2014/main" id="{58DC0419-04AF-453C-89E2-45409FF2C86B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109</xdr:row>
      <xdr:rowOff>0</xdr:rowOff>
    </xdr:from>
    <xdr:ext cx="47625" cy="285750"/>
    <xdr:sp macro="" textlink="">
      <xdr:nvSpPr>
        <xdr:cNvPr id="7232" name="Shape 3">
          <a:extLst>
            <a:ext uri="{FF2B5EF4-FFF2-40B4-BE49-F238E27FC236}">
              <a16:creationId xmlns:a16="http://schemas.microsoft.com/office/drawing/2014/main" id="{64A6961C-7FC8-4169-AEEE-445FD033AE1F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109</xdr:row>
      <xdr:rowOff>0</xdr:rowOff>
    </xdr:from>
    <xdr:ext cx="47625" cy="285750"/>
    <xdr:sp macro="" textlink="">
      <xdr:nvSpPr>
        <xdr:cNvPr id="7233" name="Shape 3">
          <a:extLst>
            <a:ext uri="{FF2B5EF4-FFF2-40B4-BE49-F238E27FC236}">
              <a16:creationId xmlns:a16="http://schemas.microsoft.com/office/drawing/2014/main" id="{318121B2-2944-4F1A-A8C1-87F278DE348F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109</xdr:row>
      <xdr:rowOff>0</xdr:rowOff>
    </xdr:from>
    <xdr:ext cx="47625" cy="285750"/>
    <xdr:sp macro="" textlink="">
      <xdr:nvSpPr>
        <xdr:cNvPr id="7234" name="Shape 3">
          <a:extLst>
            <a:ext uri="{FF2B5EF4-FFF2-40B4-BE49-F238E27FC236}">
              <a16:creationId xmlns:a16="http://schemas.microsoft.com/office/drawing/2014/main" id="{6D39CE4D-3EB4-429E-9676-65869DD2D7A3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109</xdr:row>
      <xdr:rowOff>0</xdr:rowOff>
    </xdr:from>
    <xdr:ext cx="47625" cy="285750"/>
    <xdr:sp macro="" textlink="">
      <xdr:nvSpPr>
        <xdr:cNvPr id="7235" name="Shape 3">
          <a:extLst>
            <a:ext uri="{FF2B5EF4-FFF2-40B4-BE49-F238E27FC236}">
              <a16:creationId xmlns:a16="http://schemas.microsoft.com/office/drawing/2014/main" id="{8A206067-8864-411F-91E0-BCAB12B69B41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109</xdr:row>
      <xdr:rowOff>0</xdr:rowOff>
    </xdr:from>
    <xdr:ext cx="47625" cy="285750"/>
    <xdr:sp macro="" textlink="">
      <xdr:nvSpPr>
        <xdr:cNvPr id="7236" name="Shape 3">
          <a:extLst>
            <a:ext uri="{FF2B5EF4-FFF2-40B4-BE49-F238E27FC236}">
              <a16:creationId xmlns:a16="http://schemas.microsoft.com/office/drawing/2014/main" id="{3009FB4A-4434-4083-A98B-DAC2E8E717A8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109</xdr:row>
      <xdr:rowOff>0</xdr:rowOff>
    </xdr:from>
    <xdr:ext cx="47625" cy="285750"/>
    <xdr:sp macro="" textlink="">
      <xdr:nvSpPr>
        <xdr:cNvPr id="7237" name="Shape 3">
          <a:extLst>
            <a:ext uri="{FF2B5EF4-FFF2-40B4-BE49-F238E27FC236}">
              <a16:creationId xmlns:a16="http://schemas.microsoft.com/office/drawing/2014/main" id="{9086D978-EB7E-4B10-955F-751736B0DCF0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109</xdr:row>
      <xdr:rowOff>0</xdr:rowOff>
    </xdr:from>
    <xdr:ext cx="47625" cy="285750"/>
    <xdr:sp macro="" textlink="">
      <xdr:nvSpPr>
        <xdr:cNvPr id="7238" name="Shape 3">
          <a:extLst>
            <a:ext uri="{FF2B5EF4-FFF2-40B4-BE49-F238E27FC236}">
              <a16:creationId xmlns:a16="http://schemas.microsoft.com/office/drawing/2014/main" id="{8A744FA3-D3B9-477C-9B53-E40EBA1D72E0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109</xdr:row>
      <xdr:rowOff>0</xdr:rowOff>
    </xdr:from>
    <xdr:ext cx="47625" cy="285750"/>
    <xdr:sp macro="" textlink="">
      <xdr:nvSpPr>
        <xdr:cNvPr id="7239" name="Shape 3">
          <a:extLst>
            <a:ext uri="{FF2B5EF4-FFF2-40B4-BE49-F238E27FC236}">
              <a16:creationId xmlns:a16="http://schemas.microsoft.com/office/drawing/2014/main" id="{9CE22B55-EC22-4AAD-9F25-DA285BC65F82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109</xdr:row>
      <xdr:rowOff>0</xdr:rowOff>
    </xdr:from>
    <xdr:ext cx="47625" cy="285750"/>
    <xdr:sp macro="" textlink="">
      <xdr:nvSpPr>
        <xdr:cNvPr id="7240" name="Shape 3">
          <a:extLst>
            <a:ext uri="{FF2B5EF4-FFF2-40B4-BE49-F238E27FC236}">
              <a16:creationId xmlns:a16="http://schemas.microsoft.com/office/drawing/2014/main" id="{169584F0-60DA-4EEF-9AA6-EE4BDB345C3C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109</xdr:row>
      <xdr:rowOff>0</xdr:rowOff>
    </xdr:from>
    <xdr:ext cx="47625" cy="285750"/>
    <xdr:sp macro="" textlink="">
      <xdr:nvSpPr>
        <xdr:cNvPr id="7241" name="Shape 3">
          <a:extLst>
            <a:ext uri="{FF2B5EF4-FFF2-40B4-BE49-F238E27FC236}">
              <a16:creationId xmlns:a16="http://schemas.microsoft.com/office/drawing/2014/main" id="{6B3F7B4A-A27B-4BDA-B2C6-36BC8F7C0D36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109</xdr:row>
      <xdr:rowOff>0</xdr:rowOff>
    </xdr:from>
    <xdr:ext cx="47625" cy="285750"/>
    <xdr:sp macro="" textlink="">
      <xdr:nvSpPr>
        <xdr:cNvPr id="7242" name="Shape 3">
          <a:extLst>
            <a:ext uri="{FF2B5EF4-FFF2-40B4-BE49-F238E27FC236}">
              <a16:creationId xmlns:a16="http://schemas.microsoft.com/office/drawing/2014/main" id="{65A06038-47AA-43AC-82C5-CFFD83E66C97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109</xdr:row>
      <xdr:rowOff>0</xdr:rowOff>
    </xdr:from>
    <xdr:ext cx="47625" cy="285750"/>
    <xdr:sp macro="" textlink="">
      <xdr:nvSpPr>
        <xdr:cNvPr id="7243" name="Shape 3">
          <a:extLst>
            <a:ext uri="{FF2B5EF4-FFF2-40B4-BE49-F238E27FC236}">
              <a16:creationId xmlns:a16="http://schemas.microsoft.com/office/drawing/2014/main" id="{3DF9CFA5-F018-4590-A0C9-22F185054E8F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109</xdr:row>
      <xdr:rowOff>0</xdr:rowOff>
    </xdr:from>
    <xdr:ext cx="47625" cy="285750"/>
    <xdr:sp macro="" textlink="">
      <xdr:nvSpPr>
        <xdr:cNvPr id="7244" name="Shape 3">
          <a:extLst>
            <a:ext uri="{FF2B5EF4-FFF2-40B4-BE49-F238E27FC236}">
              <a16:creationId xmlns:a16="http://schemas.microsoft.com/office/drawing/2014/main" id="{4080A56C-3A9C-48A5-8C37-30D1C10DBB9B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109</xdr:row>
      <xdr:rowOff>0</xdr:rowOff>
    </xdr:from>
    <xdr:ext cx="47625" cy="285750"/>
    <xdr:sp macro="" textlink="">
      <xdr:nvSpPr>
        <xdr:cNvPr id="7245" name="Shape 3">
          <a:extLst>
            <a:ext uri="{FF2B5EF4-FFF2-40B4-BE49-F238E27FC236}">
              <a16:creationId xmlns:a16="http://schemas.microsoft.com/office/drawing/2014/main" id="{EF917707-C2E7-4DAA-8A27-5EC14DF69DB4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-9525</xdr:colOff>
      <xdr:row>109</xdr:row>
      <xdr:rowOff>0</xdr:rowOff>
    </xdr:from>
    <xdr:ext cx="47625" cy="285750"/>
    <xdr:sp macro="" textlink="">
      <xdr:nvSpPr>
        <xdr:cNvPr id="7246" name="Shape 3">
          <a:extLst>
            <a:ext uri="{FF2B5EF4-FFF2-40B4-BE49-F238E27FC236}">
              <a16:creationId xmlns:a16="http://schemas.microsoft.com/office/drawing/2014/main" id="{EDC322BF-6DC3-4F9A-A2AF-4069CF3C0C94}"/>
            </a:ext>
          </a:extLst>
        </xdr:cNvPr>
        <xdr:cNvSpPr txBox="1"/>
      </xdr:nvSpPr>
      <xdr:spPr>
        <a:xfrm>
          <a:off x="720661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-9525</xdr:colOff>
      <xdr:row>109</xdr:row>
      <xdr:rowOff>0</xdr:rowOff>
    </xdr:from>
    <xdr:ext cx="47625" cy="285750"/>
    <xdr:sp macro="" textlink="">
      <xdr:nvSpPr>
        <xdr:cNvPr id="7247" name="Shape 3">
          <a:extLst>
            <a:ext uri="{FF2B5EF4-FFF2-40B4-BE49-F238E27FC236}">
              <a16:creationId xmlns:a16="http://schemas.microsoft.com/office/drawing/2014/main" id="{90DB6D23-33C8-41DC-B22D-2898D9914AE6}"/>
            </a:ext>
          </a:extLst>
        </xdr:cNvPr>
        <xdr:cNvSpPr txBox="1"/>
      </xdr:nvSpPr>
      <xdr:spPr>
        <a:xfrm>
          <a:off x="720661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248" name="Shape 3">
          <a:extLst>
            <a:ext uri="{FF2B5EF4-FFF2-40B4-BE49-F238E27FC236}">
              <a16:creationId xmlns:a16="http://schemas.microsoft.com/office/drawing/2014/main" id="{F6F5E2A8-52D0-4803-AE64-872AA3DFAA8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249" name="Shape 3">
          <a:extLst>
            <a:ext uri="{FF2B5EF4-FFF2-40B4-BE49-F238E27FC236}">
              <a16:creationId xmlns:a16="http://schemas.microsoft.com/office/drawing/2014/main" id="{07FFEA51-E690-4C76-9999-AB60AD9B409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250" name="Shape 3">
          <a:extLst>
            <a:ext uri="{FF2B5EF4-FFF2-40B4-BE49-F238E27FC236}">
              <a16:creationId xmlns:a16="http://schemas.microsoft.com/office/drawing/2014/main" id="{9C969E34-250C-4BED-8907-FF6AD6EB22A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251" name="Shape 3">
          <a:extLst>
            <a:ext uri="{FF2B5EF4-FFF2-40B4-BE49-F238E27FC236}">
              <a16:creationId xmlns:a16="http://schemas.microsoft.com/office/drawing/2014/main" id="{BF9392BE-4FD8-4920-A854-B01EE6760C4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252" name="Shape 3">
          <a:extLst>
            <a:ext uri="{FF2B5EF4-FFF2-40B4-BE49-F238E27FC236}">
              <a16:creationId xmlns:a16="http://schemas.microsoft.com/office/drawing/2014/main" id="{59BD51EF-A327-4D52-96A8-00A78693427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253" name="Shape 3">
          <a:extLst>
            <a:ext uri="{FF2B5EF4-FFF2-40B4-BE49-F238E27FC236}">
              <a16:creationId xmlns:a16="http://schemas.microsoft.com/office/drawing/2014/main" id="{2AE2F732-B2C8-478F-9869-259981F0B28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254" name="Shape 3">
          <a:extLst>
            <a:ext uri="{FF2B5EF4-FFF2-40B4-BE49-F238E27FC236}">
              <a16:creationId xmlns:a16="http://schemas.microsoft.com/office/drawing/2014/main" id="{2292BA74-72F1-4656-BADB-96B24D1B1F4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255" name="Shape 3">
          <a:extLst>
            <a:ext uri="{FF2B5EF4-FFF2-40B4-BE49-F238E27FC236}">
              <a16:creationId xmlns:a16="http://schemas.microsoft.com/office/drawing/2014/main" id="{B466DEBC-E1C0-4C7D-A887-0C3066BB4F9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256" name="Shape 3">
          <a:extLst>
            <a:ext uri="{FF2B5EF4-FFF2-40B4-BE49-F238E27FC236}">
              <a16:creationId xmlns:a16="http://schemas.microsoft.com/office/drawing/2014/main" id="{C6430D80-4BCA-48B4-9CF1-9DBF2E8F58F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257" name="Shape 3">
          <a:extLst>
            <a:ext uri="{FF2B5EF4-FFF2-40B4-BE49-F238E27FC236}">
              <a16:creationId xmlns:a16="http://schemas.microsoft.com/office/drawing/2014/main" id="{79E9BF85-82D0-4E47-B727-2352087150C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258" name="Shape 3">
          <a:extLst>
            <a:ext uri="{FF2B5EF4-FFF2-40B4-BE49-F238E27FC236}">
              <a16:creationId xmlns:a16="http://schemas.microsoft.com/office/drawing/2014/main" id="{C46FC389-2C18-45D0-8697-6E3D73137F5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259" name="Shape 3">
          <a:extLst>
            <a:ext uri="{FF2B5EF4-FFF2-40B4-BE49-F238E27FC236}">
              <a16:creationId xmlns:a16="http://schemas.microsoft.com/office/drawing/2014/main" id="{A1574A88-904A-43CF-A831-97539A5F56B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260" name="Shape 3">
          <a:extLst>
            <a:ext uri="{FF2B5EF4-FFF2-40B4-BE49-F238E27FC236}">
              <a16:creationId xmlns:a16="http://schemas.microsoft.com/office/drawing/2014/main" id="{38F88A68-685C-476D-BA0C-3DF9ACDB835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261" name="Shape 3">
          <a:extLst>
            <a:ext uri="{FF2B5EF4-FFF2-40B4-BE49-F238E27FC236}">
              <a16:creationId xmlns:a16="http://schemas.microsoft.com/office/drawing/2014/main" id="{968ABA2F-265D-4D9C-9576-853036C259C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262" name="Shape 3">
          <a:extLst>
            <a:ext uri="{FF2B5EF4-FFF2-40B4-BE49-F238E27FC236}">
              <a16:creationId xmlns:a16="http://schemas.microsoft.com/office/drawing/2014/main" id="{399ABEA9-D27F-4133-995E-50435A436C2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263" name="Shape 3">
          <a:extLst>
            <a:ext uri="{FF2B5EF4-FFF2-40B4-BE49-F238E27FC236}">
              <a16:creationId xmlns:a16="http://schemas.microsoft.com/office/drawing/2014/main" id="{2C771C4C-DA2E-45AB-B949-2C379FC9A52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264" name="Shape 3">
          <a:extLst>
            <a:ext uri="{FF2B5EF4-FFF2-40B4-BE49-F238E27FC236}">
              <a16:creationId xmlns:a16="http://schemas.microsoft.com/office/drawing/2014/main" id="{DF03834B-0E51-4146-AB78-6F162E92FAE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265" name="Shape 3">
          <a:extLst>
            <a:ext uri="{FF2B5EF4-FFF2-40B4-BE49-F238E27FC236}">
              <a16:creationId xmlns:a16="http://schemas.microsoft.com/office/drawing/2014/main" id="{DBBFAC49-F221-41D7-AF9F-051C47DD998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266" name="Shape 3">
          <a:extLst>
            <a:ext uri="{FF2B5EF4-FFF2-40B4-BE49-F238E27FC236}">
              <a16:creationId xmlns:a16="http://schemas.microsoft.com/office/drawing/2014/main" id="{EA85CEC2-2578-40C5-A8B4-13F60100CE9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267" name="Shape 3">
          <a:extLst>
            <a:ext uri="{FF2B5EF4-FFF2-40B4-BE49-F238E27FC236}">
              <a16:creationId xmlns:a16="http://schemas.microsoft.com/office/drawing/2014/main" id="{F5744638-8AB7-40A0-8C0A-63639C68020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268" name="Shape 3">
          <a:extLst>
            <a:ext uri="{FF2B5EF4-FFF2-40B4-BE49-F238E27FC236}">
              <a16:creationId xmlns:a16="http://schemas.microsoft.com/office/drawing/2014/main" id="{D02E7B9E-E5AB-4A32-A72A-2B6110E1BDF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269" name="Shape 3">
          <a:extLst>
            <a:ext uri="{FF2B5EF4-FFF2-40B4-BE49-F238E27FC236}">
              <a16:creationId xmlns:a16="http://schemas.microsoft.com/office/drawing/2014/main" id="{E8BEFB15-A668-446A-BD3C-A538C7AC7B0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270" name="Shape 3">
          <a:extLst>
            <a:ext uri="{FF2B5EF4-FFF2-40B4-BE49-F238E27FC236}">
              <a16:creationId xmlns:a16="http://schemas.microsoft.com/office/drawing/2014/main" id="{3E493F9D-F649-401E-8F2B-A5E6B0DC217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271" name="Shape 3">
          <a:extLst>
            <a:ext uri="{FF2B5EF4-FFF2-40B4-BE49-F238E27FC236}">
              <a16:creationId xmlns:a16="http://schemas.microsoft.com/office/drawing/2014/main" id="{F1CA0CF9-E021-4967-A82D-F42D66AD4E4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272" name="Shape 3">
          <a:extLst>
            <a:ext uri="{FF2B5EF4-FFF2-40B4-BE49-F238E27FC236}">
              <a16:creationId xmlns:a16="http://schemas.microsoft.com/office/drawing/2014/main" id="{E3F23156-875F-4C1B-B0E0-117816B7475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273" name="Shape 3">
          <a:extLst>
            <a:ext uri="{FF2B5EF4-FFF2-40B4-BE49-F238E27FC236}">
              <a16:creationId xmlns:a16="http://schemas.microsoft.com/office/drawing/2014/main" id="{5BF50148-A3D6-44BA-A134-2022BD27F1F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274" name="Shape 3">
          <a:extLst>
            <a:ext uri="{FF2B5EF4-FFF2-40B4-BE49-F238E27FC236}">
              <a16:creationId xmlns:a16="http://schemas.microsoft.com/office/drawing/2014/main" id="{6B03FB27-0370-4105-82B5-F09B5AD3892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275" name="Shape 3">
          <a:extLst>
            <a:ext uri="{FF2B5EF4-FFF2-40B4-BE49-F238E27FC236}">
              <a16:creationId xmlns:a16="http://schemas.microsoft.com/office/drawing/2014/main" id="{221FAB26-B602-40E5-9922-98ED8949B3A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276" name="Shape 3">
          <a:extLst>
            <a:ext uri="{FF2B5EF4-FFF2-40B4-BE49-F238E27FC236}">
              <a16:creationId xmlns:a16="http://schemas.microsoft.com/office/drawing/2014/main" id="{FFCD2DC3-4ED4-44C9-A0F4-FD2A17E03F0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277" name="Shape 3">
          <a:extLst>
            <a:ext uri="{FF2B5EF4-FFF2-40B4-BE49-F238E27FC236}">
              <a16:creationId xmlns:a16="http://schemas.microsoft.com/office/drawing/2014/main" id="{5633097C-D47B-49ED-A122-D915BCC9729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278" name="Shape 3">
          <a:extLst>
            <a:ext uri="{FF2B5EF4-FFF2-40B4-BE49-F238E27FC236}">
              <a16:creationId xmlns:a16="http://schemas.microsoft.com/office/drawing/2014/main" id="{FEE4E439-F485-4D99-8140-D4080444B9B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279" name="Shape 3">
          <a:extLst>
            <a:ext uri="{FF2B5EF4-FFF2-40B4-BE49-F238E27FC236}">
              <a16:creationId xmlns:a16="http://schemas.microsoft.com/office/drawing/2014/main" id="{EB875C14-D942-4D00-BDED-158F7A65C11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280" name="Shape 3">
          <a:extLst>
            <a:ext uri="{FF2B5EF4-FFF2-40B4-BE49-F238E27FC236}">
              <a16:creationId xmlns:a16="http://schemas.microsoft.com/office/drawing/2014/main" id="{69A3D5AC-C347-41EE-BEFA-B37BA17D524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281" name="Shape 3">
          <a:extLst>
            <a:ext uri="{FF2B5EF4-FFF2-40B4-BE49-F238E27FC236}">
              <a16:creationId xmlns:a16="http://schemas.microsoft.com/office/drawing/2014/main" id="{CD71CA7C-B394-4876-8B31-0F8ECBD7183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282" name="Shape 3">
          <a:extLst>
            <a:ext uri="{FF2B5EF4-FFF2-40B4-BE49-F238E27FC236}">
              <a16:creationId xmlns:a16="http://schemas.microsoft.com/office/drawing/2014/main" id="{28997F0F-F227-4A82-A4BB-6B38E2A5DD9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283" name="Shape 3">
          <a:extLst>
            <a:ext uri="{FF2B5EF4-FFF2-40B4-BE49-F238E27FC236}">
              <a16:creationId xmlns:a16="http://schemas.microsoft.com/office/drawing/2014/main" id="{4D233FF6-50A8-4CEC-9046-1349130886C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284" name="Shape 3">
          <a:extLst>
            <a:ext uri="{FF2B5EF4-FFF2-40B4-BE49-F238E27FC236}">
              <a16:creationId xmlns:a16="http://schemas.microsoft.com/office/drawing/2014/main" id="{701071EA-550B-4FB4-BB0C-ABE1A3A02C5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285" name="Shape 3">
          <a:extLst>
            <a:ext uri="{FF2B5EF4-FFF2-40B4-BE49-F238E27FC236}">
              <a16:creationId xmlns:a16="http://schemas.microsoft.com/office/drawing/2014/main" id="{A42859B3-83F7-43E5-A4A5-717F77D3324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286" name="Shape 3">
          <a:extLst>
            <a:ext uri="{FF2B5EF4-FFF2-40B4-BE49-F238E27FC236}">
              <a16:creationId xmlns:a16="http://schemas.microsoft.com/office/drawing/2014/main" id="{08BC7251-7B9B-4CE5-807D-74807244997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287" name="Shape 3">
          <a:extLst>
            <a:ext uri="{FF2B5EF4-FFF2-40B4-BE49-F238E27FC236}">
              <a16:creationId xmlns:a16="http://schemas.microsoft.com/office/drawing/2014/main" id="{7AB7260C-65BB-4CED-8DAB-CE25FD94907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288" name="Shape 3">
          <a:extLst>
            <a:ext uri="{FF2B5EF4-FFF2-40B4-BE49-F238E27FC236}">
              <a16:creationId xmlns:a16="http://schemas.microsoft.com/office/drawing/2014/main" id="{61B2A69C-B49E-4430-9A17-1CC888D8125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289" name="Shape 3">
          <a:extLst>
            <a:ext uri="{FF2B5EF4-FFF2-40B4-BE49-F238E27FC236}">
              <a16:creationId xmlns:a16="http://schemas.microsoft.com/office/drawing/2014/main" id="{3C407534-0A3D-4F69-AEDB-AD7C73E46CD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290" name="Shape 3">
          <a:extLst>
            <a:ext uri="{FF2B5EF4-FFF2-40B4-BE49-F238E27FC236}">
              <a16:creationId xmlns:a16="http://schemas.microsoft.com/office/drawing/2014/main" id="{D61B2A2B-D486-420C-8548-385944580BA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291" name="Shape 3">
          <a:extLst>
            <a:ext uri="{FF2B5EF4-FFF2-40B4-BE49-F238E27FC236}">
              <a16:creationId xmlns:a16="http://schemas.microsoft.com/office/drawing/2014/main" id="{B36C87E9-E826-4076-B333-327BB90031C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292" name="Shape 3">
          <a:extLst>
            <a:ext uri="{FF2B5EF4-FFF2-40B4-BE49-F238E27FC236}">
              <a16:creationId xmlns:a16="http://schemas.microsoft.com/office/drawing/2014/main" id="{B51BA7B8-CED5-46A4-8903-DCA22FD0361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293" name="Shape 3">
          <a:extLst>
            <a:ext uri="{FF2B5EF4-FFF2-40B4-BE49-F238E27FC236}">
              <a16:creationId xmlns:a16="http://schemas.microsoft.com/office/drawing/2014/main" id="{8F142CBD-492E-42BB-B5F1-198FDD9F892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294" name="Shape 3">
          <a:extLst>
            <a:ext uri="{FF2B5EF4-FFF2-40B4-BE49-F238E27FC236}">
              <a16:creationId xmlns:a16="http://schemas.microsoft.com/office/drawing/2014/main" id="{2EBFB437-99CF-4B88-8965-A9086FA78FF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295" name="Shape 3">
          <a:extLst>
            <a:ext uri="{FF2B5EF4-FFF2-40B4-BE49-F238E27FC236}">
              <a16:creationId xmlns:a16="http://schemas.microsoft.com/office/drawing/2014/main" id="{2111B2CC-16C6-4D4E-A3C2-71608CB01DA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296" name="Shape 3">
          <a:extLst>
            <a:ext uri="{FF2B5EF4-FFF2-40B4-BE49-F238E27FC236}">
              <a16:creationId xmlns:a16="http://schemas.microsoft.com/office/drawing/2014/main" id="{2CEB65A6-67F0-4001-AB82-F0FBE35DA4B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297" name="Shape 3">
          <a:extLst>
            <a:ext uri="{FF2B5EF4-FFF2-40B4-BE49-F238E27FC236}">
              <a16:creationId xmlns:a16="http://schemas.microsoft.com/office/drawing/2014/main" id="{0ED73374-EAB7-4CFC-8726-C655323ADB4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298" name="Shape 3">
          <a:extLst>
            <a:ext uri="{FF2B5EF4-FFF2-40B4-BE49-F238E27FC236}">
              <a16:creationId xmlns:a16="http://schemas.microsoft.com/office/drawing/2014/main" id="{0AA5556F-6AC4-46A4-B447-FF156B4E0BD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299" name="Shape 3">
          <a:extLst>
            <a:ext uri="{FF2B5EF4-FFF2-40B4-BE49-F238E27FC236}">
              <a16:creationId xmlns:a16="http://schemas.microsoft.com/office/drawing/2014/main" id="{07A2A927-A663-4A74-81DE-63D2BE34A50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300" name="Shape 3">
          <a:extLst>
            <a:ext uri="{FF2B5EF4-FFF2-40B4-BE49-F238E27FC236}">
              <a16:creationId xmlns:a16="http://schemas.microsoft.com/office/drawing/2014/main" id="{D961A81F-F92B-456B-92D0-BDFEAA9CFDE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301" name="Shape 3">
          <a:extLst>
            <a:ext uri="{FF2B5EF4-FFF2-40B4-BE49-F238E27FC236}">
              <a16:creationId xmlns:a16="http://schemas.microsoft.com/office/drawing/2014/main" id="{8E739577-5CC8-487B-A6AC-565423C9C51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302" name="Shape 3">
          <a:extLst>
            <a:ext uri="{FF2B5EF4-FFF2-40B4-BE49-F238E27FC236}">
              <a16:creationId xmlns:a16="http://schemas.microsoft.com/office/drawing/2014/main" id="{492774D3-5021-41C8-8F6C-87B0C4B21BD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303" name="Shape 3">
          <a:extLst>
            <a:ext uri="{FF2B5EF4-FFF2-40B4-BE49-F238E27FC236}">
              <a16:creationId xmlns:a16="http://schemas.microsoft.com/office/drawing/2014/main" id="{7B12BF32-27DD-4100-8924-A6568EB75E5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304" name="Shape 3">
          <a:extLst>
            <a:ext uri="{FF2B5EF4-FFF2-40B4-BE49-F238E27FC236}">
              <a16:creationId xmlns:a16="http://schemas.microsoft.com/office/drawing/2014/main" id="{8B6675CD-6F6F-47D1-B792-D9DF2F2EA5A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305" name="Shape 3">
          <a:extLst>
            <a:ext uri="{FF2B5EF4-FFF2-40B4-BE49-F238E27FC236}">
              <a16:creationId xmlns:a16="http://schemas.microsoft.com/office/drawing/2014/main" id="{EFF444E6-0907-4122-A157-62137677A13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306" name="Shape 3">
          <a:extLst>
            <a:ext uri="{FF2B5EF4-FFF2-40B4-BE49-F238E27FC236}">
              <a16:creationId xmlns:a16="http://schemas.microsoft.com/office/drawing/2014/main" id="{98371534-0ABD-48B4-A378-B5BE2DDAB46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307" name="Shape 3">
          <a:extLst>
            <a:ext uri="{FF2B5EF4-FFF2-40B4-BE49-F238E27FC236}">
              <a16:creationId xmlns:a16="http://schemas.microsoft.com/office/drawing/2014/main" id="{C6B9A695-56D3-476A-9D48-FCBCC76D982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308" name="Shape 3">
          <a:extLst>
            <a:ext uri="{FF2B5EF4-FFF2-40B4-BE49-F238E27FC236}">
              <a16:creationId xmlns:a16="http://schemas.microsoft.com/office/drawing/2014/main" id="{C16F7D89-874D-4F8E-9DFE-DF2A1B06ECD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309" name="Shape 3">
          <a:extLst>
            <a:ext uri="{FF2B5EF4-FFF2-40B4-BE49-F238E27FC236}">
              <a16:creationId xmlns:a16="http://schemas.microsoft.com/office/drawing/2014/main" id="{33A72281-6054-45CB-ABD4-882D567731B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310" name="Shape 3">
          <a:extLst>
            <a:ext uri="{FF2B5EF4-FFF2-40B4-BE49-F238E27FC236}">
              <a16:creationId xmlns:a16="http://schemas.microsoft.com/office/drawing/2014/main" id="{6E5DD74F-5551-4ED8-BEE8-9AC3E80148B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311" name="Shape 3">
          <a:extLst>
            <a:ext uri="{FF2B5EF4-FFF2-40B4-BE49-F238E27FC236}">
              <a16:creationId xmlns:a16="http://schemas.microsoft.com/office/drawing/2014/main" id="{8D54E93A-BE19-451E-9E0F-105EAC37B56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312" name="Shape 3">
          <a:extLst>
            <a:ext uri="{FF2B5EF4-FFF2-40B4-BE49-F238E27FC236}">
              <a16:creationId xmlns:a16="http://schemas.microsoft.com/office/drawing/2014/main" id="{40A31EC6-1647-4FE0-96FE-20C7613E823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313" name="Shape 3">
          <a:extLst>
            <a:ext uri="{FF2B5EF4-FFF2-40B4-BE49-F238E27FC236}">
              <a16:creationId xmlns:a16="http://schemas.microsoft.com/office/drawing/2014/main" id="{E2FBA241-58B7-4D71-B2F1-39C81361A74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314" name="Shape 3">
          <a:extLst>
            <a:ext uri="{FF2B5EF4-FFF2-40B4-BE49-F238E27FC236}">
              <a16:creationId xmlns:a16="http://schemas.microsoft.com/office/drawing/2014/main" id="{26A48D9A-35B0-4AB0-A721-2B3F7A30E03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315" name="Shape 3">
          <a:extLst>
            <a:ext uri="{FF2B5EF4-FFF2-40B4-BE49-F238E27FC236}">
              <a16:creationId xmlns:a16="http://schemas.microsoft.com/office/drawing/2014/main" id="{3D040EDD-362C-4585-817F-0FF65CF285A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316" name="Shape 3">
          <a:extLst>
            <a:ext uri="{FF2B5EF4-FFF2-40B4-BE49-F238E27FC236}">
              <a16:creationId xmlns:a16="http://schemas.microsoft.com/office/drawing/2014/main" id="{9008B7C3-5C45-49BD-B561-2723E4A0F72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317" name="Shape 3">
          <a:extLst>
            <a:ext uri="{FF2B5EF4-FFF2-40B4-BE49-F238E27FC236}">
              <a16:creationId xmlns:a16="http://schemas.microsoft.com/office/drawing/2014/main" id="{47B0DBE9-AA8B-4D16-91F4-61F5DBA6413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318" name="Shape 3">
          <a:extLst>
            <a:ext uri="{FF2B5EF4-FFF2-40B4-BE49-F238E27FC236}">
              <a16:creationId xmlns:a16="http://schemas.microsoft.com/office/drawing/2014/main" id="{18CB863A-686F-43DF-8598-154B8DFA0F6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319" name="Shape 3">
          <a:extLst>
            <a:ext uri="{FF2B5EF4-FFF2-40B4-BE49-F238E27FC236}">
              <a16:creationId xmlns:a16="http://schemas.microsoft.com/office/drawing/2014/main" id="{D81015D5-04B1-4524-B97C-51F6EC15AD9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320" name="Shape 3">
          <a:extLst>
            <a:ext uri="{FF2B5EF4-FFF2-40B4-BE49-F238E27FC236}">
              <a16:creationId xmlns:a16="http://schemas.microsoft.com/office/drawing/2014/main" id="{722E2815-11F1-48ED-A913-80375D6DBB9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321" name="Shape 3">
          <a:extLst>
            <a:ext uri="{FF2B5EF4-FFF2-40B4-BE49-F238E27FC236}">
              <a16:creationId xmlns:a16="http://schemas.microsoft.com/office/drawing/2014/main" id="{67CC16DF-96DA-4B27-85EC-977B0B62EE5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322" name="Shape 3">
          <a:extLst>
            <a:ext uri="{FF2B5EF4-FFF2-40B4-BE49-F238E27FC236}">
              <a16:creationId xmlns:a16="http://schemas.microsoft.com/office/drawing/2014/main" id="{9E28B959-4E02-4D6E-8E97-405E9D50489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323" name="Shape 3">
          <a:extLst>
            <a:ext uri="{FF2B5EF4-FFF2-40B4-BE49-F238E27FC236}">
              <a16:creationId xmlns:a16="http://schemas.microsoft.com/office/drawing/2014/main" id="{ED37B004-F86B-42EA-AD84-9B5E703F9DD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324" name="Shape 3">
          <a:extLst>
            <a:ext uri="{FF2B5EF4-FFF2-40B4-BE49-F238E27FC236}">
              <a16:creationId xmlns:a16="http://schemas.microsoft.com/office/drawing/2014/main" id="{683F9D69-1AA6-46D5-AC84-88D69BEA945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325" name="Shape 3">
          <a:extLst>
            <a:ext uri="{FF2B5EF4-FFF2-40B4-BE49-F238E27FC236}">
              <a16:creationId xmlns:a16="http://schemas.microsoft.com/office/drawing/2014/main" id="{71BFC6EC-3C71-4C41-8BCE-9034E9BC2B5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326" name="Shape 3">
          <a:extLst>
            <a:ext uri="{FF2B5EF4-FFF2-40B4-BE49-F238E27FC236}">
              <a16:creationId xmlns:a16="http://schemas.microsoft.com/office/drawing/2014/main" id="{E068BD34-ECA8-495E-88EC-8409F8B7F13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327" name="Shape 3">
          <a:extLst>
            <a:ext uri="{FF2B5EF4-FFF2-40B4-BE49-F238E27FC236}">
              <a16:creationId xmlns:a16="http://schemas.microsoft.com/office/drawing/2014/main" id="{589E8CCB-3FEF-4D1E-8212-0D807DF49E3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328" name="Shape 3">
          <a:extLst>
            <a:ext uri="{FF2B5EF4-FFF2-40B4-BE49-F238E27FC236}">
              <a16:creationId xmlns:a16="http://schemas.microsoft.com/office/drawing/2014/main" id="{2CDB02B1-5575-4B76-8568-0F91C039D18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329" name="Shape 3">
          <a:extLst>
            <a:ext uri="{FF2B5EF4-FFF2-40B4-BE49-F238E27FC236}">
              <a16:creationId xmlns:a16="http://schemas.microsoft.com/office/drawing/2014/main" id="{4B7CF679-43E9-48DB-AF58-8C378BA0D12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330" name="Shape 3">
          <a:extLst>
            <a:ext uri="{FF2B5EF4-FFF2-40B4-BE49-F238E27FC236}">
              <a16:creationId xmlns:a16="http://schemas.microsoft.com/office/drawing/2014/main" id="{EEFF2D88-4C3C-4ADC-B349-174E530D236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331" name="Shape 3">
          <a:extLst>
            <a:ext uri="{FF2B5EF4-FFF2-40B4-BE49-F238E27FC236}">
              <a16:creationId xmlns:a16="http://schemas.microsoft.com/office/drawing/2014/main" id="{F3D6131D-E9E0-42FE-B5AF-C1996D8272C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332" name="Shape 3">
          <a:extLst>
            <a:ext uri="{FF2B5EF4-FFF2-40B4-BE49-F238E27FC236}">
              <a16:creationId xmlns:a16="http://schemas.microsoft.com/office/drawing/2014/main" id="{A2957362-621D-44CA-8B6E-BA3406C6378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333" name="Shape 3">
          <a:extLst>
            <a:ext uri="{FF2B5EF4-FFF2-40B4-BE49-F238E27FC236}">
              <a16:creationId xmlns:a16="http://schemas.microsoft.com/office/drawing/2014/main" id="{7C99A319-4C75-4EB0-8FFA-AED9802A4C0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22</xdr:col>
      <xdr:colOff>-9525</xdr:colOff>
      <xdr:row>109</xdr:row>
      <xdr:rowOff>0</xdr:rowOff>
    </xdr:from>
    <xdr:ext cx="47625" cy="285750"/>
    <xdr:sp macro="" textlink="">
      <xdr:nvSpPr>
        <xdr:cNvPr id="7334" name="Shape 3">
          <a:extLst>
            <a:ext uri="{FF2B5EF4-FFF2-40B4-BE49-F238E27FC236}">
              <a16:creationId xmlns:a16="http://schemas.microsoft.com/office/drawing/2014/main" id="{E4FDB039-6C1C-4210-8860-826B6BED9327}"/>
            </a:ext>
          </a:extLst>
        </xdr:cNvPr>
        <xdr:cNvSpPr txBox="1"/>
      </xdr:nvSpPr>
      <xdr:spPr>
        <a:xfrm>
          <a:off x="1078039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22</xdr:col>
      <xdr:colOff>-9525</xdr:colOff>
      <xdr:row>109</xdr:row>
      <xdr:rowOff>0</xdr:rowOff>
    </xdr:from>
    <xdr:ext cx="47625" cy="285750"/>
    <xdr:sp macro="" textlink="">
      <xdr:nvSpPr>
        <xdr:cNvPr id="7335" name="Shape 3">
          <a:extLst>
            <a:ext uri="{FF2B5EF4-FFF2-40B4-BE49-F238E27FC236}">
              <a16:creationId xmlns:a16="http://schemas.microsoft.com/office/drawing/2014/main" id="{FD54468D-05E1-4852-AF60-285650C467B1}"/>
            </a:ext>
          </a:extLst>
        </xdr:cNvPr>
        <xdr:cNvSpPr txBox="1"/>
      </xdr:nvSpPr>
      <xdr:spPr>
        <a:xfrm>
          <a:off x="1078039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336" name="Shape 3">
          <a:extLst>
            <a:ext uri="{FF2B5EF4-FFF2-40B4-BE49-F238E27FC236}">
              <a16:creationId xmlns:a16="http://schemas.microsoft.com/office/drawing/2014/main" id="{3E0A47E1-7ABD-445E-8B1C-5A72DD42D24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337" name="Shape 3">
          <a:extLst>
            <a:ext uri="{FF2B5EF4-FFF2-40B4-BE49-F238E27FC236}">
              <a16:creationId xmlns:a16="http://schemas.microsoft.com/office/drawing/2014/main" id="{8C3F0A34-71A9-4D47-8619-D2F6FA6AC52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338" name="Shape 3">
          <a:extLst>
            <a:ext uri="{FF2B5EF4-FFF2-40B4-BE49-F238E27FC236}">
              <a16:creationId xmlns:a16="http://schemas.microsoft.com/office/drawing/2014/main" id="{FEFA3522-12D4-411C-B3FA-08AE6B396A3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339" name="Shape 3">
          <a:extLst>
            <a:ext uri="{FF2B5EF4-FFF2-40B4-BE49-F238E27FC236}">
              <a16:creationId xmlns:a16="http://schemas.microsoft.com/office/drawing/2014/main" id="{B0AFD7CE-6341-4307-BCBE-E5AC1EC7200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340" name="Shape 3">
          <a:extLst>
            <a:ext uri="{FF2B5EF4-FFF2-40B4-BE49-F238E27FC236}">
              <a16:creationId xmlns:a16="http://schemas.microsoft.com/office/drawing/2014/main" id="{EC1E4781-D8E1-478D-9314-804361D3BCD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341" name="Shape 3">
          <a:extLst>
            <a:ext uri="{FF2B5EF4-FFF2-40B4-BE49-F238E27FC236}">
              <a16:creationId xmlns:a16="http://schemas.microsoft.com/office/drawing/2014/main" id="{A896934E-5B7E-4B20-B611-9685AE723E4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342" name="Shape 3">
          <a:extLst>
            <a:ext uri="{FF2B5EF4-FFF2-40B4-BE49-F238E27FC236}">
              <a16:creationId xmlns:a16="http://schemas.microsoft.com/office/drawing/2014/main" id="{B0502252-C80F-408E-805D-2B38CE28A33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343" name="Shape 3">
          <a:extLst>
            <a:ext uri="{FF2B5EF4-FFF2-40B4-BE49-F238E27FC236}">
              <a16:creationId xmlns:a16="http://schemas.microsoft.com/office/drawing/2014/main" id="{920AFF11-CC90-4BB8-8D23-C424E5FA486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344" name="Shape 3">
          <a:extLst>
            <a:ext uri="{FF2B5EF4-FFF2-40B4-BE49-F238E27FC236}">
              <a16:creationId xmlns:a16="http://schemas.microsoft.com/office/drawing/2014/main" id="{A0AEB5B1-B974-43FF-99CD-00EF3F2BC02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345" name="Shape 3">
          <a:extLst>
            <a:ext uri="{FF2B5EF4-FFF2-40B4-BE49-F238E27FC236}">
              <a16:creationId xmlns:a16="http://schemas.microsoft.com/office/drawing/2014/main" id="{B6CE1275-EF39-4803-83FD-C575B179C14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346" name="Shape 3">
          <a:extLst>
            <a:ext uri="{FF2B5EF4-FFF2-40B4-BE49-F238E27FC236}">
              <a16:creationId xmlns:a16="http://schemas.microsoft.com/office/drawing/2014/main" id="{43D089A1-F816-4445-8552-4D9F471A2BA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347" name="Shape 3">
          <a:extLst>
            <a:ext uri="{FF2B5EF4-FFF2-40B4-BE49-F238E27FC236}">
              <a16:creationId xmlns:a16="http://schemas.microsoft.com/office/drawing/2014/main" id="{4DD65DD4-5F09-4D14-B956-136A29ABF64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348" name="Shape 3">
          <a:extLst>
            <a:ext uri="{FF2B5EF4-FFF2-40B4-BE49-F238E27FC236}">
              <a16:creationId xmlns:a16="http://schemas.microsoft.com/office/drawing/2014/main" id="{5BD6DDB8-B477-4191-A993-FCF991A6267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349" name="Shape 3">
          <a:extLst>
            <a:ext uri="{FF2B5EF4-FFF2-40B4-BE49-F238E27FC236}">
              <a16:creationId xmlns:a16="http://schemas.microsoft.com/office/drawing/2014/main" id="{464A10FD-944B-406F-B047-9A4935C6E01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350" name="Shape 3">
          <a:extLst>
            <a:ext uri="{FF2B5EF4-FFF2-40B4-BE49-F238E27FC236}">
              <a16:creationId xmlns:a16="http://schemas.microsoft.com/office/drawing/2014/main" id="{6F6907A7-E487-4E6D-8DA5-382E3B3DAEB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351" name="Shape 3">
          <a:extLst>
            <a:ext uri="{FF2B5EF4-FFF2-40B4-BE49-F238E27FC236}">
              <a16:creationId xmlns:a16="http://schemas.microsoft.com/office/drawing/2014/main" id="{21E44A07-C438-4D9C-8FCE-3815ED471B8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352" name="Shape 3">
          <a:extLst>
            <a:ext uri="{FF2B5EF4-FFF2-40B4-BE49-F238E27FC236}">
              <a16:creationId xmlns:a16="http://schemas.microsoft.com/office/drawing/2014/main" id="{DD0748F9-0855-4D88-9590-5DC2552A673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353" name="Shape 3">
          <a:extLst>
            <a:ext uri="{FF2B5EF4-FFF2-40B4-BE49-F238E27FC236}">
              <a16:creationId xmlns:a16="http://schemas.microsoft.com/office/drawing/2014/main" id="{433E3DB5-7646-4B10-B9D5-AED32ACC52B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354" name="Shape 3">
          <a:extLst>
            <a:ext uri="{FF2B5EF4-FFF2-40B4-BE49-F238E27FC236}">
              <a16:creationId xmlns:a16="http://schemas.microsoft.com/office/drawing/2014/main" id="{6D868EC7-B0F4-446F-BA7D-F6CDD0A3E9B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355" name="Shape 3">
          <a:extLst>
            <a:ext uri="{FF2B5EF4-FFF2-40B4-BE49-F238E27FC236}">
              <a16:creationId xmlns:a16="http://schemas.microsoft.com/office/drawing/2014/main" id="{4A2926EF-859B-4503-A8B5-86FB98691C9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356" name="Shape 3">
          <a:extLst>
            <a:ext uri="{FF2B5EF4-FFF2-40B4-BE49-F238E27FC236}">
              <a16:creationId xmlns:a16="http://schemas.microsoft.com/office/drawing/2014/main" id="{C6800068-EAC8-4C2C-AB89-5565DE63309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357" name="Shape 3">
          <a:extLst>
            <a:ext uri="{FF2B5EF4-FFF2-40B4-BE49-F238E27FC236}">
              <a16:creationId xmlns:a16="http://schemas.microsoft.com/office/drawing/2014/main" id="{96B08A30-810A-48F4-AEE6-6E0DDD162A4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358" name="Shape 3">
          <a:extLst>
            <a:ext uri="{FF2B5EF4-FFF2-40B4-BE49-F238E27FC236}">
              <a16:creationId xmlns:a16="http://schemas.microsoft.com/office/drawing/2014/main" id="{9AA109F4-36C1-41D3-B28F-45C7657015C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359" name="Shape 3">
          <a:extLst>
            <a:ext uri="{FF2B5EF4-FFF2-40B4-BE49-F238E27FC236}">
              <a16:creationId xmlns:a16="http://schemas.microsoft.com/office/drawing/2014/main" id="{E9C076A9-5CF3-4999-8085-0009EE0676D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360" name="Shape 3">
          <a:extLst>
            <a:ext uri="{FF2B5EF4-FFF2-40B4-BE49-F238E27FC236}">
              <a16:creationId xmlns:a16="http://schemas.microsoft.com/office/drawing/2014/main" id="{53334402-C08C-442D-AF94-3C8B73A98CA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361" name="Shape 3">
          <a:extLst>
            <a:ext uri="{FF2B5EF4-FFF2-40B4-BE49-F238E27FC236}">
              <a16:creationId xmlns:a16="http://schemas.microsoft.com/office/drawing/2014/main" id="{8B65E157-8E97-45EE-B21B-88BEA265C98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362" name="Shape 3">
          <a:extLst>
            <a:ext uri="{FF2B5EF4-FFF2-40B4-BE49-F238E27FC236}">
              <a16:creationId xmlns:a16="http://schemas.microsoft.com/office/drawing/2014/main" id="{211A4B8D-A658-4CEA-BC98-C53A8936C14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363" name="Shape 3">
          <a:extLst>
            <a:ext uri="{FF2B5EF4-FFF2-40B4-BE49-F238E27FC236}">
              <a16:creationId xmlns:a16="http://schemas.microsoft.com/office/drawing/2014/main" id="{D138094F-5986-47E4-8748-AA7000BC387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364" name="Shape 3">
          <a:extLst>
            <a:ext uri="{FF2B5EF4-FFF2-40B4-BE49-F238E27FC236}">
              <a16:creationId xmlns:a16="http://schemas.microsoft.com/office/drawing/2014/main" id="{B38C826F-2E33-4114-B817-7FD82534357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365" name="Shape 3">
          <a:extLst>
            <a:ext uri="{FF2B5EF4-FFF2-40B4-BE49-F238E27FC236}">
              <a16:creationId xmlns:a16="http://schemas.microsoft.com/office/drawing/2014/main" id="{E6957601-31F6-4C7C-9785-32411C06853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366" name="Shape 3">
          <a:extLst>
            <a:ext uri="{FF2B5EF4-FFF2-40B4-BE49-F238E27FC236}">
              <a16:creationId xmlns:a16="http://schemas.microsoft.com/office/drawing/2014/main" id="{5B2ECE2C-7C5E-4EC0-A2D0-696F512C347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367" name="Shape 3">
          <a:extLst>
            <a:ext uri="{FF2B5EF4-FFF2-40B4-BE49-F238E27FC236}">
              <a16:creationId xmlns:a16="http://schemas.microsoft.com/office/drawing/2014/main" id="{135E3B2B-F02F-40B3-9E1A-0B97609D1A9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368" name="Shape 3">
          <a:extLst>
            <a:ext uri="{FF2B5EF4-FFF2-40B4-BE49-F238E27FC236}">
              <a16:creationId xmlns:a16="http://schemas.microsoft.com/office/drawing/2014/main" id="{B7FDA051-C5B2-4DA7-B4B9-732EB789987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369" name="Shape 3">
          <a:extLst>
            <a:ext uri="{FF2B5EF4-FFF2-40B4-BE49-F238E27FC236}">
              <a16:creationId xmlns:a16="http://schemas.microsoft.com/office/drawing/2014/main" id="{2F9BCA5B-95FD-4DC5-A4C8-30EED1EEF54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370" name="Shape 3">
          <a:extLst>
            <a:ext uri="{FF2B5EF4-FFF2-40B4-BE49-F238E27FC236}">
              <a16:creationId xmlns:a16="http://schemas.microsoft.com/office/drawing/2014/main" id="{8BB867C4-36C5-4204-989D-BE1C46127A8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371" name="Shape 3">
          <a:extLst>
            <a:ext uri="{FF2B5EF4-FFF2-40B4-BE49-F238E27FC236}">
              <a16:creationId xmlns:a16="http://schemas.microsoft.com/office/drawing/2014/main" id="{B0DF2EEA-8CCF-412C-A1F2-0CE2EE784D0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372" name="Shape 3">
          <a:extLst>
            <a:ext uri="{FF2B5EF4-FFF2-40B4-BE49-F238E27FC236}">
              <a16:creationId xmlns:a16="http://schemas.microsoft.com/office/drawing/2014/main" id="{5E5D2D43-768D-4FAC-B33F-E4A05FB5CB9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373" name="Shape 3">
          <a:extLst>
            <a:ext uri="{FF2B5EF4-FFF2-40B4-BE49-F238E27FC236}">
              <a16:creationId xmlns:a16="http://schemas.microsoft.com/office/drawing/2014/main" id="{8C685BE8-48EF-4BE4-9C0F-E7344300E90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374" name="Shape 3">
          <a:extLst>
            <a:ext uri="{FF2B5EF4-FFF2-40B4-BE49-F238E27FC236}">
              <a16:creationId xmlns:a16="http://schemas.microsoft.com/office/drawing/2014/main" id="{9BCB6BC8-9855-4FA6-9121-A053874CA04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375" name="Shape 3">
          <a:extLst>
            <a:ext uri="{FF2B5EF4-FFF2-40B4-BE49-F238E27FC236}">
              <a16:creationId xmlns:a16="http://schemas.microsoft.com/office/drawing/2014/main" id="{6B37B322-6BC1-4AD4-B7F7-564F510ACBD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376" name="Shape 3">
          <a:extLst>
            <a:ext uri="{FF2B5EF4-FFF2-40B4-BE49-F238E27FC236}">
              <a16:creationId xmlns:a16="http://schemas.microsoft.com/office/drawing/2014/main" id="{44C9C0BE-B579-43CB-A74E-0CB7DCBC6C5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377" name="Shape 3">
          <a:extLst>
            <a:ext uri="{FF2B5EF4-FFF2-40B4-BE49-F238E27FC236}">
              <a16:creationId xmlns:a16="http://schemas.microsoft.com/office/drawing/2014/main" id="{E7021238-E0E2-4284-9C8F-846AA906F5A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378" name="Shape 3">
          <a:extLst>
            <a:ext uri="{FF2B5EF4-FFF2-40B4-BE49-F238E27FC236}">
              <a16:creationId xmlns:a16="http://schemas.microsoft.com/office/drawing/2014/main" id="{EADD29E5-177E-4A38-9B39-6312FB0D940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379" name="Shape 3">
          <a:extLst>
            <a:ext uri="{FF2B5EF4-FFF2-40B4-BE49-F238E27FC236}">
              <a16:creationId xmlns:a16="http://schemas.microsoft.com/office/drawing/2014/main" id="{5270F720-E9D8-4191-97CA-DDDBCB29002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380" name="Shape 3">
          <a:extLst>
            <a:ext uri="{FF2B5EF4-FFF2-40B4-BE49-F238E27FC236}">
              <a16:creationId xmlns:a16="http://schemas.microsoft.com/office/drawing/2014/main" id="{78AD6459-AF91-49D2-922C-0AA57502657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381" name="Shape 3">
          <a:extLst>
            <a:ext uri="{FF2B5EF4-FFF2-40B4-BE49-F238E27FC236}">
              <a16:creationId xmlns:a16="http://schemas.microsoft.com/office/drawing/2014/main" id="{60FC2AC8-9BDD-445E-8C66-F6F08D7AC34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382" name="Shape 3">
          <a:extLst>
            <a:ext uri="{FF2B5EF4-FFF2-40B4-BE49-F238E27FC236}">
              <a16:creationId xmlns:a16="http://schemas.microsoft.com/office/drawing/2014/main" id="{D4CAB7E9-79BF-493D-A9CB-B139C5545AA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383" name="Shape 3">
          <a:extLst>
            <a:ext uri="{FF2B5EF4-FFF2-40B4-BE49-F238E27FC236}">
              <a16:creationId xmlns:a16="http://schemas.microsoft.com/office/drawing/2014/main" id="{3671C4CA-B328-430F-BFE4-327A15AF7C9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384" name="Shape 3">
          <a:extLst>
            <a:ext uri="{FF2B5EF4-FFF2-40B4-BE49-F238E27FC236}">
              <a16:creationId xmlns:a16="http://schemas.microsoft.com/office/drawing/2014/main" id="{3FB87443-40DE-421D-A5DA-B9840FC84AA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385" name="Shape 3">
          <a:extLst>
            <a:ext uri="{FF2B5EF4-FFF2-40B4-BE49-F238E27FC236}">
              <a16:creationId xmlns:a16="http://schemas.microsoft.com/office/drawing/2014/main" id="{57C9EADC-1367-4763-9D15-ACA8E2E1D3C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386" name="Shape 3">
          <a:extLst>
            <a:ext uri="{FF2B5EF4-FFF2-40B4-BE49-F238E27FC236}">
              <a16:creationId xmlns:a16="http://schemas.microsoft.com/office/drawing/2014/main" id="{475E847D-C660-4392-B37E-117A6577432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387" name="Shape 3">
          <a:extLst>
            <a:ext uri="{FF2B5EF4-FFF2-40B4-BE49-F238E27FC236}">
              <a16:creationId xmlns:a16="http://schemas.microsoft.com/office/drawing/2014/main" id="{FF7D209C-B15F-4F8D-BF16-1E229F6A342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388" name="Shape 3">
          <a:extLst>
            <a:ext uri="{FF2B5EF4-FFF2-40B4-BE49-F238E27FC236}">
              <a16:creationId xmlns:a16="http://schemas.microsoft.com/office/drawing/2014/main" id="{BC8ED020-4005-4F7B-B756-7C609753535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389" name="Shape 3">
          <a:extLst>
            <a:ext uri="{FF2B5EF4-FFF2-40B4-BE49-F238E27FC236}">
              <a16:creationId xmlns:a16="http://schemas.microsoft.com/office/drawing/2014/main" id="{EA67BA12-1CF1-422A-B4D4-E4FAFE8F1CB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390" name="Shape 3">
          <a:extLst>
            <a:ext uri="{FF2B5EF4-FFF2-40B4-BE49-F238E27FC236}">
              <a16:creationId xmlns:a16="http://schemas.microsoft.com/office/drawing/2014/main" id="{90CCC7FB-5964-4949-A7A3-1FBF2E318A3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391" name="Shape 3">
          <a:extLst>
            <a:ext uri="{FF2B5EF4-FFF2-40B4-BE49-F238E27FC236}">
              <a16:creationId xmlns:a16="http://schemas.microsoft.com/office/drawing/2014/main" id="{C643E0E5-5632-4D78-9EE3-4A65FA20AA4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392" name="Shape 3">
          <a:extLst>
            <a:ext uri="{FF2B5EF4-FFF2-40B4-BE49-F238E27FC236}">
              <a16:creationId xmlns:a16="http://schemas.microsoft.com/office/drawing/2014/main" id="{D4E3428D-AAD1-4ABA-9736-41497F491D7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393" name="Shape 3">
          <a:extLst>
            <a:ext uri="{FF2B5EF4-FFF2-40B4-BE49-F238E27FC236}">
              <a16:creationId xmlns:a16="http://schemas.microsoft.com/office/drawing/2014/main" id="{68D9F93D-05B6-42BE-9FFA-664FECEEE19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394" name="Shape 3">
          <a:extLst>
            <a:ext uri="{FF2B5EF4-FFF2-40B4-BE49-F238E27FC236}">
              <a16:creationId xmlns:a16="http://schemas.microsoft.com/office/drawing/2014/main" id="{F0D2EA80-8075-4346-A699-04380103A91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395" name="Shape 3">
          <a:extLst>
            <a:ext uri="{FF2B5EF4-FFF2-40B4-BE49-F238E27FC236}">
              <a16:creationId xmlns:a16="http://schemas.microsoft.com/office/drawing/2014/main" id="{718D9072-83EC-4A64-A19B-92101381E61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396" name="Shape 3">
          <a:extLst>
            <a:ext uri="{FF2B5EF4-FFF2-40B4-BE49-F238E27FC236}">
              <a16:creationId xmlns:a16="http://schemas.microsoft.com/office/drawing/2014/main" id="{4752A82D-FEC8-41F8-8068-FEA514E3039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397" name="Shape 3">
          <a:extLst>
            <a:ext uri="{FF2B5EF4-FFF2-40B4-BE49-F238E27FC236}">
              <a16:creationId xmlns:a16="http://schemas.microsoft.com/office/drawing/2014/main" id="{925AE03C-B6E9-49CC-A6C5-87AC30EFDCC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398" name="Shape 3">
          <a:extLst>
            <a:ext uri="{FF2B5EF4-FFF2-40B4-BE49-F238E27FC236}">
              <a16:creationId xmlns:a16="http://schemas.microsoft.com/office/drawing/2014/main" id="{BBF49401-119C-428C-917E-F7FE8B283F2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399" name="Shape 3">
          <a:extLst>
            <a:ext uri="{FF2B5EF4-FFF2-40B4-BE49-F238E27FC236}">
              <a16:creationId xmlns:a16="http://schemas.microsoft.com/office/drawing/2014/main" id="{61201161-9568-49AE-B934-167EB8E80B9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400" name="Shape 3">
          <a:extLst>
            <a:ext uri="{FF2B5EF4-FFF2-40B4-BE49-F238E27FC236}">
              <a16:creationId xmlns:a16="http://schemas.microsoft.com/office/drawing/2014/main" id="{EFC7D780-38D1-434C-A005-0526E508FCF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401" name="Shape 3">
          <a:extLst>
            <a:ext uri="{FF2B5EF4-FFF2-40B4-BE49-F238E27FC236}">
              <a16:creationId xmlns:a16="http://schemas.microsoft.com/office/drawing/2014/main" id="{0C1978B0-46E7-4A54-BF9D-D3CA7A72C51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402" name="Shape 3">
          <a:extLst>
            <a:ext uri="{FF2B5EF4-FFF2-40B4-BE49-F238E27FC236}">
              <a16:creationId xmlns:a16="http://schemas.microsoft.com/office/drawing/2014/main" id="{BDCF4432-1880-43C8-AB1B-325DE1F5F39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403" name="Shape 3">
          <a:extLst>
            <a:ext uri="{FF2B5EF4-FFF2-40B4-BE49-F238E27FC236}">
              <a16:creationId xmlns:a16="http://schemas.microsoft.com/office/drawing/2014/main" id="{777B5286-9C61-425C-AA68-28C8D257185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404" name="Shape 3">
          <a:extLst>
            <a:ext uri="{FF2B5EF4-FFF2-40B4-BE49-F238E27FC236}">
              <a16:creationId xmlns:a16="http://schemas.microsoft.com/office/drawing/2014/main" id="{BB52C4FD-D7EC-4368-BC40-26314D28E08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405" name="Shape 3">
          <a:extLst>
            <a:ext uri="{FF2B5EF4-FFF2-40B4-BE49-F238E27FC236}">
              <a16:creationId xmlns:a16="http://schemas.microsoft.com/office/drawing/2014/main" id="{069219B1-4F92-46DD-8B8D-288DD319A99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406" name="Shape 3">
          <a:extLst>
            <a:ext uri="{FF2B5EF4-FFF2-40B4-BE49-F238E27FC236}">
              <a16:creationId xmlns:a16="http://schemas.microsoft.com/office/drawing/2014/main" id="{8429C59A-2B91-42D7-87B3-3B0EF4DF6A1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407" name="Shape 3">
          <a:extLst>
            <a:ext uri="{FF2B5EF4-FFF2-40B4-BE49-F238E27FC236}">
              <a16:creationId xmlns:a16="http://schemas.microsoft.com/office/drawing/2014/main" id="{237A226A-8A77-49E5-980C-8689E638E9B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408" name="Shape 3">
          <a:extLst>
            <a:ext uri="{FF2B5EF4-FFF2-40B4-BE49-F238E27FC236}">
              <a16:creationId xmlns:a16="http://schemas.microsoft.com/office/drawing/2014/main" id="{F6D81164-ACAF-4FA6-985C-ED13CA4D86F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409" name="Shape 3">
          <a:extLst>
            <a:ext uri="{FF2B5EF4-FFF2-40B4-BE49-F238E27FC236}">
              <a16:creationId xmlns:a16="http://schemas.microsoft.com/office/drawing/2014/main" id="{0B41EF99-A204-40A3-9B42-E2532DD911A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410" name="Shape 3">
          <a:extLst>
            <a:ext uri="{FF2B5EF4-FFF2-40B4-BE49-F238E27FC236}">
              <a16:creationId xmlns:a16="http://schemas.microsoft.com/office/drawing/2014/main" id="{BBFD4173-BB09-4E0C-A5F3-D34114454B0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411" name="Shape 3">
          <a:extLst>
            <a:ext uri="{FF2B5EF4-FFF2-40B4-BE49-F238E27FC236}">
              <a16:creationId xmlns:a16="http://schemas.microsoft.com/office/drawing/2014/main" id="{27740720-A606-442F-BBBC-A6ADEA4CE18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412" name="Shape 3">
          <a:extLst>
            <a:ext uri="{FF2B5EF4-FFF2-40B4-BE49-F238E27FC236}">
              <a16:creationId xmlns:a16="http://schemas.microsoft.com/office/drawing/2014/main" id="{1CB67188-6C9A-43B5-9589-E4668EB9FD5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413" name="Shape 3">
          <a:extLst>
            <a:ext uri="{FF2B5EF4-FFF2-40B4-BE49-F238E27FC236}">
              <a16:creationId xmlns:a16="http://schemas.microsoft.com/office/drawing/2014/main" id="{DD1735A3-91D2-460B-90EB-8B002D626A9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414" name="Shape 3">
          <a:extLst>
            <a:ext uri="{FF2B5EF4-FFF2-40B4-BE49-F238E27FC236}">
              <a16:creationId xmlns:a16="http://schemas.microsoft.com/office/drawing/2014/main" id="{89ADC97C-AB5D-419A-9A04-C656C2E2FAB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415" name="Shape 3">
          <a:extLst>
            <a:ext uri="{FF2B5EF4-FFF2-40B4-BE49-F238E27FC236}">
              <a16:creationId xmlns:a16="http://schemas.microsoft.com/office/drawing/2014/main" id="{9E24D272-FBCA-45DD-A4CA-B7359C64BF3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416" name="Shape 3">
          <a:extLst>
            <a:ext uri="{FF2B5EF4-FFF2-40B4-BE49-F238E27FC236}">
              <a16:creationId xmlns:a16="http://schemas.microsoft.com/office/drawing/2014/main" id="{28FBC344-29C6-4EF2-8FBE-7AF5228E09B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417" name="Shape 3">
          <a:extLst>
            <a:ext uri="{FF2B5EF4-FFF2-40B4-BE49-F238E27FC236}">
              <a16:creationId xmlns:a16="http://schemas.microsoft.com/office/drawing/2014/main" id="{B4A63070-50D5-42F9-995B-B2942BDB2B2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418" name="Shape 3">
          <a:extLst>
            <a:ext uri="{FF2B5EF4-FFF2-40B4-BE49-F238E27FC236}">
              <a16:creationId xmlns:a16="http://schemas.microsoft.com/office/drawing/2014/main" id="{7CA3E45F-6C91-490A-A31E-A29D3414EC6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419" name="Shape 3">
          <a:extLst>
            <a:ext uri="{FF2B5EF4-FFF2-40B4-BE49-F238E27FC236}">
              <a16:creationId xmlns:a16="http://schemas.microsoft.com/office/drawing/2014/main" id="{DE253068-D18A-4A8E-AD25-6E610C88D14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420" name="Shape 3">
          <a:extLst>
            <a:ext uri="{FF2B5EF4-FFF2-40B4-BE49-F238E27FC236}">
              <a16:creationId xmlns:a16="http://schemas.microsoft.com/office/drawing/2014/main" id="{DD0EEFD2-E3E4-48BC-A9D8-F7D616ABF1E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421" name="Shape 3">
          <a:extLst>
            <a:ext uri="{FF2B5EF4-FFF2-40B4-BE49-F238E27FC236}">
              <a16:creationId xmlns:a16="http://schemas.microsoft.com/office/drawing/2014/main" id="{62A876A8-6066-492F-922C-26DBB498E54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22</xdr:col>
      <xdr:colOff>-9525</xdr:colOff>
      <xdr:row>109</xdr:row>
      <xdr:rowOff>0</xdr:rowOff>
    </xdr:from>
    <xdr:ext cx="47625" cy="285750"/>
    <xdr:sp macro="" textlink="">
      <xdr:nvSpPr>
        <xdr:cNvPr id="7422" name="Shape 3">
          <a:extLst>
            <a:ext uri="{FF2B5EF4-FFF2-40B4-BE49-F238E27FC236}">
              <a16:creationId xmlns:a16="http://schemas.microsoft.com/office/drawing/2014/main" id="{AAFEB8B6-CC15-4074-9095-4DB266EF1E70}"/>
            </a:ext>
          </a:extLst>
        </xdr:cNvPr>
        <xdr:cNvSpPr txBox="1"/>
      </xdr:nvSpPr>
      <xdr:spPr>
        <a:xfrm>
          <a:off x="1078039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22</xdr:col>
      <xdr:colOff>-9525</xdr:colOff>
      <xdr:row>109</xdr:row>
      <xdr:rowOff>0</xdr:rowOff>
    </xdr:from>
    <xdr:ext cx="47625" cy="285750"/>
    <xdr:sp macro="" textlink="">
      <xdr:nvSpPr>
        <xdr:cNvPr id="7423" name="Shape 3">
          <a:extLst>
            <a:ext uri="{FF2B5EF4-FFF2-40B4-BE49-F238E27FC236}">
              <a16:creationId xmlns:a16="http://schemas.microsoft.com/office/drawing/2014/main" id="{AA5B49AD-3994-479B-9CBA-936D8BEC64E4}"/>
            </a:ext>
          </a:extLst>
        </xdr:cNvPr>
        <xdr:cNvSpPr txBox="1"/>
      </xdr:nvSpPr>
      <xdr:spPr>
        <a:xfrm>
          <a:off x="1078039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424" name="Shape 3">
          <a:extLst>
            <a:ext uri="{FF2B5EF4-FFF2-40B4-BE49-F238E27FC236}">
              <a16:creationId xmlns:a16="http://schemas.microsoft.com/office/drawing/2014/main" id="{82668927-CE53-4F14-85AE-CED0AD3A413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425" name="Shape 3">
          <a:extLst>
            <a:ext uri="{FF2B5EF4-FFF2-40B4-BE49-F238E27FC236}">
              <a16:creationId xmlns:a16="http://schemas.microsoft.com/office/drawing/2014/main" id="{C105DD30-8510-4B32-9176-0FD3CCFF323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426" name="Shape 3">
          <a:extLst>
            <a:ext uri="{FF2B5EF4-FFF2-40B4-BE49-F238E27FC236}">
              <a16:creationId xmlns:a16="http://schemas.microsoft.com/office/drawing/2014/main" id="{441C3842-351E-4C49-98F9-07D13F49255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427" name="Shape 3">
          <a:extLst>
            <a:ext uri="{FF2B5EF4-FFF2-40B4-BE49-F238E27FC236}">
              <a16:creationId xmlns:a16="http://schemas.microsoft.com/office/drawing/2014/main" id="{F6DB4641-D094-49BD-8311-34E4B82D568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428" name="Shape 3">
          <a:extLst>
            <a:ext uri="{FF2B5EF4-FFF2-40B4-BE49-F238E27FC236}">
              <a16:creationId xmlns:a16="http://schemas.microsoft.com/office/drawing/2014/main" id="{1C05BD32-9660-4BDF-B5D6-83CA1DD994B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429" name="Shape 3">
          <a:extLst>
            <a:ext uri="{FF2B5EF4-FFF2-40B4-BE49-F238E27FC236}">
              <a16:creationId xmlns:a16="http://schemas.microsoft.com/office/drawing/2014/main" id="{B8562D79-8B73-4805-BEC1-280851DF936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430" name="Shape 3">
          <a:extLst>
            <a:ext uri="{FF2B5EF4-FFF2-40B4-BE49-F238E27FC236}">
              <a16:creationId xmlns:a16="http://schemas.microsoft.com/office/drawing/2014/main" id="{17528290-FFFE-40D2-9AF0-04858CAD5D9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431" name="Shape 3">
          <a:extLst>
            <a:ext uri="{FF2B5EF4-FFF2-40B4-BE49-F238E27FC236}">
              <a16:creationId xmlns:a16="http://schemas.microsoft.com/office/drawing/2014/main" id="{56CC756D-307C-46F5-BDFA-A0B3B37F91D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432" name="Shape 3">
          <a:extLst>
            <a:ext uri="{FF2B5EF4-FFF2-40B4-BE49-F238E27FC236}">
              <a16:creationId xmlns:a16="http://schemas.microsoft.com/office/drawing/2014/main" id="{BC7435BA-CBA4-4D3A-B7BF-1B39989D311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433" name="Shape 3">
          <a:extLst>
            <a:ext uri="{FF2B5EF4-FFF2-40B4-BE49-F238E27FC236}">
              <a16:creationId xmlns:a16="http://schemas.microsoft.com/office/drawing/2014/main" id="{3E034DCA-07C9-4360-AAAF-49179FA3D29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434" name="Shape 3">
          <a:extLst>
            <a:ext uri="{FF2B5EF4-FFF2-40B4-BE49-F238E27FC236}">
              <a16:creationId xmlns:a16="http://schemas.microsoft.com/office/drawing/2014/main" id="{AA7BDC6A-A2C4-47C8-8390-AC9E99416E8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435" name="Shape 3">
          <a:extLst>
            <a:ext uri="{FF2B5EF4-FFF2-40B4-BE49-F238E27FC236}">
              <a16:creationId xmlns:a16="http://schemas.microsoft.com/office/drawing/2014/main" id="{855EC3AE-B989-419F-9BD1-770B3EDC032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436" name="Shape 3">
          <a:extLst>
            <a:ext uri="{FF2B5EF4-FFF2-40B4-BE49-F238E27FC236}">
              <a16:creationId xmlns:a16="http://schemas.microsoft.com/office/drawing/2014/main" id="{4DFD7A5B-6EE9-4AF9-BC30-089C351F280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437" name="Shape 3">
          <a:extLst>
            <a:ext uri="{FF2B5EF4-FFF2-40B4-BE49-F238E27FC236}">
              <a16:creationId xmlns:a16="http://schemas.microsoft.com/office/drawing/2014/main" id="{816A0B69-1FDF-417F-9254-28769E86839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438" name="Shape 3">
          <a:extLst>
            <a:ext uri="{FF2B5EF4-FFF2-40B4-BE49-F238E27FC236}">
              <a16:creationId xmlns:a16="http://schemas.microsoft.com/office/drawing/2014/main" id="{7E54FE38-3B3C-4865-9476-F1DE6EC7DDF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439" name="Shape 3">
          <a:extLst>
            <a:ext uri="{FF2B5EF4-FFF2-40B4-BE49-F238E27FC236}">
              <a16:creationId xmlns:a16="http://schemas.microsoft.com/office/drawing/2014/main" id="{5CF13AF1-A64E-4F68-8345-36D05460DFB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440" name="Shape 3">
          <a:extLst>
            <a:ext uri="{FF2B5EF4-FFF2-40B4-BE49-F238E27FC236}">
              <a16:creationId xmlns:a16="http://schemas.microsoft.com/office/drawing/2014/main" id="{4C9E6381-9E72-410B-AAFA-BE30BC9B435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441" name="Shape 3">
          <a:extLst>
            <a:ext uri="{FF2B5EF4-FFF2-40B4-BE49-F238E27FC236}">
              <a16:creationId xmlns:a16="http://schemas.microsoft.com/office/drawing/2014/main" id="{6F66AE47-A93D-4829-A095-5EEA95C3F39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442" name="Shape 3">
          <a:extLst>
            <a:ext uri="{FF2B5EF4-FFF2-40B4-BE49-F238E27FC236}">
              <a16:creationId xmlns:a16="http://schemas.microsoft.com/office/drawing/2014/main" id="{63AD52B8-2316-4836-B384-C3B5423637B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443" name="Shape 3">
          <a:extLst>
            <a:ext uri="{FF2B5EF4-FFF2-40B4-BE49-F238E27FC236}">
              <a16:creationId xmlns:a16="http://schemas.microsoft.com/office/drawing/2014/main" id="{7BD9E82E-BF3A-4631-B4AB-AD94E61D8A6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444" name="Shape 3">
          <a:extLst>
            <a:ext uri="{FF2B5EF4-FFF2-40B4-BE49-F238E27FC236}">
              <a16:creationId xmlns:a16="http://schemas.microsoft.com/office/drawing/2014/main" id="{414EFE2D-52D5-48A9-93FF-EE5FBF29093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445" name="Shape 3">
          <a:extLst>
            <a:ext uri="{FF2B5EF4-FFF2-40B4-BE49-F238E27FC236}">
              <a16:creationId xmlns:a16="http://schemas.microsoft.com/office/drawing/2014/main" id="{8D856656-60F9-4D40-BB06-AFB6CB30D09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446" name="Shape 3">
          <a:extLst>
            <a:ext uri="{FF2B5EF4-FFF2-40B4-BE49-F238E27FC236}">
              <a16:creationId xmlns:a16="http://schemas.microsoft.com/office/drawing/2014/main" id="{A5A1BB1E-F7CF-4B7B-986B-9A116B5CC7A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447" name="Shape 3">
          <a:extLst>
            <a:ext uri="{FF2B5EF4-FFF2-40B4-BE49-F238E27FC236}">
              <a16:creationId xmlns:a16="http://schemas.microsoft.com/office/drawing/2014/main" id="{3317F4E5-2CF1-4CB9-AC43-FC6BF98B3A7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448" name="Shape 3">
          <a:extLst>
            <a:ext uri="{FF2B5EF4-FFF2-40B4-BE49-F238E27FC236}">
              <a16:creationId xmlns:a16="http://schemas.microsoft.com/office/drawing/2014/main" id="{509B85F3-0C5F-41A5-8EB6-86487EB0224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449" name="Shape 3">
          <a:extLst>
            <a:ext uri="{FF2B5EF4-FFF2-40B4-BE49-F238E27FC236}">
              <a16:creationId xmlns:a16="http://schemas.microsoft.com/office/drawing/2014/main" id="{F7B5994A-BFA7-4EFC-BEC6-D8C273FE153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450" name="Shape 3">
          <a:extLst>
            <a:ext uri="{FF2B5EF4-FFF2-40B4-BE49-F238E27FC236}">
              <a16:creationId xmlns:a16="http://schemas.microsoft.com/office/drawing/2014/main" id="{2B26D799-B171-420E-9215-673CFDE8FD9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451" name="Shape 3">
          <a:extLst>
            <a:ext uri="{FF2B5EF4-FFF2-40B4-BE49-F238E27FC236}">
              <a16:creationId xmlns:a16="http://schemas.microsoft.com/office/drawing/2014/main" id="{EFB37BB1-3AE8-45F8-818D-29EE9E34E8F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452" name="Shape 3">
          <a:extLst>
            <a:ext uri="{FF2B5EF4-FFF2-40B4-BE49-F238E27FC236}">
              <a16:creationId xmlns:a16="http://schemas.microsoft.com/office/drawing/2014/main" id="{31F8EA99-D538-4F94-9A94-F6C064DA417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453" name="Shape 3">
          <a:extLst>
            <a:ext uri="{FF2B5EF4-FFF2-40B4-BE49-F238E27FC236}">
              <a16:creationId xmlns:a16="http://schemas.microsoft.com/office/drawing/2014/main" id="{E01FF285-E870-4282-A0F6-A206FA92293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454" name="Shape 3">
          <a:extLst>
            <a:ext uri="{FF2B5EF4-FFF2-40B4-BE49-F238E27FC236}">
              <a16:creationId xmlns:a16="http://schemas.microsoft.com/office/drawing/2014/main" id="{5EB8D3EF-A629-43C2-871C-305445BCED5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455" name="Shape 3">
          <a:extLst>
            <a:ext uri="{FF2B5EF4-FFF2-40B4-BE49-F238E27FC236}">
              <a16:creationId xmlns:a16="http://schemas.microsoft.com/office/drawing/2014/main" id="{8524C910-DDB8-4CB7-BA9B-74C67182257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456" name="Shape 3">
          <a:extLst>
            <a:ext uri="{FF2B5EF4-FFF2-40B4-BE49-F238E27FC236}">
              <a16:creationId xmlns:a16="http://schemas.microsoft.com/office/drawing/2014/main" id="{3C714451-2BCA-45CB-A777-CA0CB739ED2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457" name="Shape 3">
          <a:extLst>
            <a:ext uri="{FF2B5EF4-FFF2-40B4-BE49-F238E27FC236}">
              <a16:creationId xmlns:a16="http://schemas.microsoft.com/office/drawing/2014/main" id="{D5A2E81A-600D-4C73-8488-327D22A78FE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458" name="Shape 3">
          <a:extLst>
            <a:ext uri="{FF2B5EF4-FFF2-40B4-BE49-F238E27FC236}">
              <a16:creationId xmlns:a16="http://schemas.microsoft.com/office/drawing/2014/main" id="{06B5CDBF-56EE-415B-BAA3-7E6806F52BA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459" name="Shape 3">
          <a:extLst>
            <a:ext uri="{FF2B5EF4-FFF2-40B4-BE49-F238E27FC236}">
              <a16:creationId xmlns:a16="http://schemas.microsoft.com/office/drawing/2014/main" id="{815237F2-3399-457A-9C18-A01C2740637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460" name="Shape 3">
          <a:extLst>
            <a:ext uri="{FF2B5EF4-FFF2-40B4-BE49-F238E27FC236}">
              <a16:creationId xmlns:a16="http://schemas.microsoft.com/office/drawing/2014/main" id="{E929E645-E928-44E4-AE73-0CAE4104012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461" name="Shape 3">
          <a:extLst>
            <a:ext uri="{FF2B5EF4-FFF2-40B4-BE49-F238E27FC236}">
              <a16:creationId xmlns:a16="http://schemas.microsoft.com/office/drawing/2014/main" id="{F4420129-0009-4BFF-A014-747D5E24DCE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462" name="Shape 3">
          <a:extLst>
            <a:ext uri="{FF2B5EF4-FFF2-40B4-BE49-F238E27FC236}">
              <a16:creationId xmlns:a16="http://schemas.microsoft.com/office/drawing/2014/main" id="{14167D02-75D9-4234-9342-55E5894B318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463" name="Shape 3">
          <a:extLst>
            <a:ext uri="{FF2B5EF4-FFF2-40B4-BE49-F238E27FC236}">
              <a16:creationId xmlns:a16="http://schemas.microsoft.com/office/drawing/2014/main" id="{D7B68B96-7FFD-4CC5-8F43-A8E0F1AF344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464" name="Shape 3">
          <a:extLst>
            <a:ext uri="{FF2B5EF4-FFF2-40B4-BE49-F238E27FC236}">
              <a16:creationId xmlns:a16="http://schemas.microsoft.com/office/drawing/2014/main" id="{1F8C9C7E-80B9-41BC-84A9-1DCE08C627D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465" name="Shape 3">
          <a:extLst>
            <a:ext uri="{FF2B5EF4-FFF2-40B4-BE49-F238E27FC236}">
              <a16:creationId xmlns:a16="http://schemas.microsoft.com/office/drawing/2014/main" id="{9C64E46D-87D3-40BA-B030-06C93F8FC4B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466" name="Shape 3">
          <a:extLst>
            <a:ext uri="{FF2B5EF4-FFF2-40B4-BE49-F238E27FC236}">
              <a16:creationId xmlns:a16="http://schemas.microsoft.com/office/drawing/2014/main" id="{96523E7F-C616-4383-8C24-F076467FF9E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467" name="Shape 3">
          <a:extLst>
            <a:ext uri="{FF2B5EF4-FFF2-40B4-BE49-F238E27FC236}">
              <a16:creationId xmlns:a16="http://schemas.microsoft.com/office/drawing/2014/main" id="{013C1955-3FB9-49A5-BAA0-7C4A5668527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468" name="Shape 3">
          <a:extLst>
            <a:ext uri="{FF2B5EF4-FFF2-40B4-BE49-F238E27FC236}">
              <a16:creationId xmlns:a16="http://schemas.microsoft.com/office/drawing/2014/main" id="{E6B5F58B-1F73-4FE3-A798-CFD50FAC6C5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469" name="Shape 3">
          <a:extLst>
            <a:ext uri="{FF2B5EF4-FFF2-40B4-BE49-F238E27FC236}">
              <a16:creationId xmlns:a16="http://schemas.microsoft.com/office/drawing/2014/main" id="{5DED1BCA-AE48-45E9-9BAF-343E5068711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470" name="Shape 3">
          <a:extLst>
            <a:ext uri="{FF2B5EF4-FFF2-40B4-BE49-F238E27FC236}">
              <a16:creationId xmlns:a16="http://schemas.microsoft.com/office/drawing/2014/main" id="{70CDE297-A386-431F-9728-543780126D8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471" name="Shape 3">
          <a:extLst>
            <a:ext uri="{FF2B5EF4-FFF2-40B4-BE49-F238E27FC236}">
              <a16:creationId xmlns:a16="http://schemas.microsoft.com/office/drawing/2014/main" id="{62B6FB62-E054-40E2-A443-123A76B2EAA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472" name="Shape 3">
          <a:extLst>
            <a:ext uri="{FF2B5EF4-FFF2-40B4-BE49-F238E27FC236}">
              <a16:creationId xmlns:a16="http://schemas.microsoft.com/office/drawing/2014/main" id="{1E7197D4-AED4-4F14-8C52-6C1F97749EE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473" name="Shape 3">
          <a:extLst>
            <a:ext uri="{FF2B5EF4-FFF2-40B4-BE49-F238E27FC236}">
              <a16:creationId xmlns:a16="http://schemas.microsoft.com/office/drawing/2014/main" id="{2E2F709D-20C9-4708-868D-6974FB1C1D6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474" name="Shape 3">
          <a:extLst>
            <a:ext uri="{FF2B5EF4-FFF2-40B4-BE49-F238E27FC236}">
              <a16:creationId xmlns:a16="http://schemas.microsoft.com/office/drawing/2014/main" id="{7DB21322-8F9F-4E68-A9F4-37D604F8B3F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475" name="Shape 3">
          <a:extLst>
            <a:ext uri="{FF2B5EF4-FFF2-40B4-BE49-F238E27FC236}">
              <a16:creationId xmlns:a16="http://schemas.microsoft.com/office/drawing/2014/main" id="{7C3B1623-FEB8-4436-94CB-704BB8AFF17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476" name="Shape 3">
          <a:extLst>
            <a:ext uri="{FF2B5EF4-FFF2-40B4-BE49-F238E27FC236}">
              <a16:creationId xmlns:a16="http://schemas.microsoft.com/office/drawing/2014/main" id="{E5D3A5A3-09CF-474B-873A-F1740850588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477" name="Shape 3">
          <a:extLst>
            <a:ext uri="{FF2B5EF4-FFF2-40B4-BE49-F238E27FC236}">
              <a16:creationId xmlns:a16="http://schemas.microsoft.com/office/drawing/2014/main" id="{C732252D-5520-4E97-A75F-6916D14FEBA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478" name="Shape 3">
          <a:extLst>
            <a:ext uri="{FF2B5EF4-FFF2-40B4-BE49-F238E27FC236}">
              <a16:creationId xmlns:a16="http://schemas.microsoft.com/office/drawing/2014/main" id="{DBFF3FE9-AD00-4A3C-89C9-58C72286C96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479" name="Shape 3">
          <a:extLst>
            <a:ext uri="{FF2B5EF4-FFF2-40B4-BE49-F238E27FC236}">
              <a16:creationId xmlns:a16="http://schemas.microsoft.com/office/drawing/2014/main" id="{27CDA5E4-C96E-4134-ADAE-B3CE3763796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480" name="Shape 3">
          <a:extLst>
            <a:ext uri="{FF2B5EF4-FFF2-40B4-BE49-F238E27FC236}">
              <a16:creationId xmlns:a16="http://schemas.microsoft.com/office/drawing/2014/main" id="{8E49D8FF-E10D-4234-84AB-737E1DFDE62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481" name="Shape 3">
          <a:extLst>
            <a:ext uri="{FF2B5EF4-FFF2-40B4-BE49-F238E27FC236}">
              <a16:creationId xmlns:a16="http://schemas.microsoft.com/office/drawing/2014/main" id="{F1D000A1-92A8-4F08-A8F4-EAB521AF3DC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482" name="Shape 3">
          <a:extLst>
            <a:ext uri="{FF2B5EF4-FFF2-40B4-BE49-F238E27FC236}">
              <a16:creationId xmlns:a16="http://schemas.microsoft.com/office/drawing/2014/main" id="{DCF3E258-9509-46FE-A165-B901C471F1C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483" name="Shape 3">
          <a:extLst>
            <a:ext uri="{FF2B5EF4-FFF2-40B4-BE49-F238E27FC236}">
              <a16:creationId xmlns:a16="http://schemas.microsoft.com/office/drawing/2014/main" id="{84D91B6E-7BAC-4342-AFAD-C768E9A6CCC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484" name="Shape 3">
          <a:extLst>
            <a:ext uri="{FF2B5EF4-FFF2-40B4-BE49-F238E27FC236}">
              <a16:creationId xmlns:a16="http://schemas.microsoft.com/office/drawing/2014/main" id="{84CDDF20-A6F0-4777-9238-857207B72D5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485" name="Shape 3">
          <a:extLst>
            <a:ext uri="{FF2B5EF4-FFF2-40B4-BE49-F238E27FC236}">
              <a16:creationId xmlns:a16="http://schemas.microsoft.com/office/drawing/2014/main" id="{B6B8C696-D2EF-417E-846C-D1A9DE4F496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486" name="Shape 3">
          <a:extLst>
            <a:ext uri="{FF2B5EF4-FFF2-40B4-BE49-F238E27FC236}">
              <a16:creationId xmlns:a16="http://schemas.microsoft.com/office/drawing/2014/main" id="{3922567B-BAF8-40AC-BDA1-5AF76080D3E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487" name="Shape 3">
          <a:extLst>
            <a:ext uri="{FF2B5EF4-FFF2-40B4-BE49-F238E27FC236}">
              <a16:creationId xmlns:a16="http://schemas.microsoft.com/office/drawing/2014/main" id="{36A4E842-F618-49E7-ADA7-D9BA8A38AD5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488" name="Shape 3">
          <a:extLst>
            <a:ext uri="{FF2B5EF4-FFF2-40B4-BE49-F238E27FC236}">
              <a16:creationId xmlns:a16="http://schemas.microsoft.com/office/drawing/2014/main" id="{5574E038-3BE7-4801-A2F9-74F657AC79B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489" name="Shape 3">
          <a:extLst>
            <a:ext uri="{FF2B5EF4-FFF2-40B4-BE49-F238E27FC236}">
              <a16:creationId xmlns:a16="http://schemas.microsoft.com/office/drawing/2014/main" id="{54997587-C6EC-4FC7-8070-A9246CFD915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490" name="Shape 3">
          <a:extLst>
            <a:ext uri="{FF2B5EF4-FFF2-40B4-BE49-F238E27FC236}">
              <a16:creationId xmlns:a16="http://schemas.microsoft.com/office/drawing/2014/main" id="{63E64DC8-352F-4FD5-88B5-108BEB33A2C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491" name="Shape 3">
          <a:extLst>
            <a:ext uri="{FF2B5EF4-FFF2-40B4-BE49-F238E27FC236}">
              <a16:creationId xmlns:a16="http://schemas.microsoft.com/office/drawing/2014/main" id="{64084F26-64F0-4B49-BA38-DD0799DFF4E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492" name="Shape 3">
          <a:extLst>
            <a:ext uri="{FF2B5EF4-FFF2-40B4-BE49-F238E27FC236}">
              <a16:creationId xmlns:a16="http://schemas.microsoft.com/office/drawing/2014/main" id="{026BACDC-C06A-4B5F-8F70-089AEED65EF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493" name="Shape 3">
          <a:extLst>
            <a:ext uri="{FF2B5EF4-FFF2-40B4-BE49-F238E27FC236}">
              <a16:creationId xmlns:a16="http://schemas.microsoft.com/office/drawing/2014/main" id="{B87168B9-61A8-4E11-8769-81903A4DA3B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494" name="Shape 3">
          <a:extLst>
            <a:ext uri="{FF2B5EF4-FFF2-40B4-BE49-F238E27FC236}">
              <a16:creationId xmlns:a16="http://schemas.microsoft.com/office/drawing/2014/main" id="{4C9E1406-4E7E-4A87-8C04-AC286944BC7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495" name="Shape 3">
          <a:extLst>
            <a:ext uri="{FF2B5EF4-FFF2-40B4-BE49-F238E27FC236}">
              <a16:creationId xmlns:a16="http://schemas.microsoft.com/office/drawing/2014/main" id="{9A133DAE-FED3-4AE4-9F0A-AC8B4BE841D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496" name="Shape 3">
          <a:extLst>
            <a:ext uri="{FF2B5EF4-FFF2-40B4-BE49-F238E27FC236}">
              <a16:creationId xmlns:a16="http://schemas.microsoft.com/office/drawing/2014/main" id="{AAE6BAD8-EEAF-492B-9F29-0BFED140140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497" name="Shape 3">
          <a:extLst>
            <a:ext uri="{FF2B5EF4-FFF2-40B4-BE49-F238E27FC236}">
              <a16:creationId xmlns:a16="http://schemas.microsoft.com/office/drawing/2014/main" id="{3094F656-FC5F-4DBB-AE95-A88A505E890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498" name="Shape 3">
          <a:extLst>
            <a:ext uri="{FF2B5EF4-FFF2-40B4-BE49-F238E27FC236}">
              <a16:creationId xmlns:a16="http://schemas.microsoft.com/office/drawing/2014/main" id="{73E995B8-1997-429B-88FA-4F628581BE1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499" name="Shape 3">
          <a:extLst>
            <a:ext uri="{FF2B5EF4-FFF2-40B4-BE49-F238E27FC236}">
              <a16:creationId xmlns:a16="http://schemas.microsoft.com/office/drawing/2014/main" id="{6C33FC6D-D262-454C-BBD5-C4E7205D462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500" name="Shape 3">
          <a:extLst>
            <a:ext uri="{FF2B5EF4-FFF2-40B4-BE49-F238E27FC236}">
              <a16:creationId xmlns:a16="http://schemas.microsoft.com/office/drawing/2014/main" id="{8E11D238-0DB4-4385-9095-703942C41D6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501" name="Shape 3">
          <a:extLst>
            <a:ext uri="{FF2B5EF4-FFF2-40B4-BE49-F238E27FC236}">
              <a16:creationId xmlns:a16="http://schemas.microsoft.com/office/drawing/2014/main" id="{EA0D3B1F-6900-456A-9747-D924946A5A3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502" name="Shape 3">
          <a:extLst>
            <a:ext uri="{FF2B5EF4-FFF2-40B4-BE49-F238E27FC236}">
              <a16:creationId xmlns:a16="http://schemas.microsoft.com/office/drawing/2014/main" id="{2239C86A-B559-4BBB-B19F-754E334E3F3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503" name="Shape 3">
          <a:extLst>
            <a:ext uri="{FF2B5EF4-FFF2-40B4-BE49-F238E27FC236}">
              <a16:creationId xmlns:a16="http://schemas.microsoft.com/office/drawing/2014/main" id="{593CC528-942A-4738-A650-48B9376864A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504" name="Shape 3">
          <a:extLst>
            <a:ext uri="{FF2B5EF4-FFF2-40B4-BE49-F238E27FC236}">
              <a16:creationId xmlns:a16="http://schemas.microsoft.com/office/drawing/2014/main" id="{317DC94D-8C9F-436A-9413-BDB13448E30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505" name="Shape 3">
          <a:extLst>
            <a:ext uri="{FF2B5EF4-FFF2-40B4-BE49-F238E27FC236}">
              <a16:creationId xmlns:a16="http://schemas.microsoft.com/office/drawing/2014/main" id="{429CA72B-2B08-4408-8162-0DA87DFB26F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506" name="Shape 3">
          <a:extLst>
            <a:ext uri="{FF2B5EF4-FFF2-40B4-BE49-F238E27FC236}">
              <a16:creationId xmlns:a16="http://schemas.microsoft.com/office/drawing/2014/main" id="{D82FC22E-0D12-4EAE-AAE3-908C9BD5B4D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507" name="Shape 3">
          <a:extLst>
            <a:ext uri="{FF2B5EF4-FFF2-40B4-BE49-F238E27FC236}">
              <a16:creationId xmlns:a16="http://schemas.microsoft.com/office/drawing/2014/main" id="{1AFD57BE-381C-42CB-91BF-7F8C75547CD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508" name="Shape 3">
          <a:extLst>
            <a:ext uri="{FF2B5EF4-FFF2-40B4-BE49-F238E27FC236}">
              <a16:creationId xmlns:a16="http://schemas.microsoft.com/office/drawing/2014/main" id="{9DB13093-F1D1-450F-B553-800A70D1036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109</xdr:row>
      <xdr:rowOff>0</xdr:rowOff>
    </xdr:from>
    <xdr:ext cx="47625" cy="285750"/>
    <xdr:sp macro="" textlink="">
      <xdr:nvSpPr>
        <xdr:cNvPr id="7509" name="Shape 3">
          <a:extLst>
            <a:ext uri="{FF2B5EF4-FFF2-40B4-BE49-F238E27FC236}">
              <a16:creationId xmlns:a16="http://schemas.microsoft.com/office/drawing/2014/main" id="{79830094-07EE-4CF2-8D7B-71FF89ACECD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22</xdr:col>
      <xdr:colOff>-9525</xdr:colOff>
      <xdr:row>109</xdr:row>
      <xdr:rowOff>0</xdr:rowOff>
    </xdr:from>
    <xdr:ext cx="47625" cy="285750"/>
    <xdr:sp macro="" textlink="">
      <xdr:nvSpPr>
        <xdr:cNvPr id="7510" name="Shape 3">
          <a:extLst>
            <a:ext uri="{FF2B5EF4-FFF2-40B4-BE49-F238E27FC236}">
              <a16:creationId xmlns:a16="http://schemas.microsoft.com/office/drawing/2014/main" id="{D4B3A2BC-B2D2-465E-8337-C8FF14DF251E}"/>
            </a:ext>
          </a:extLst>
        </xdr:cNvPr>
        <xdr:cNvSpPr txBox="1"/>
      </xdr:nvSpPr>
      <xdr:spPr>
        <a:xfrm>
          <a:off x="1078039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22</xdr:col>
      <xdr:colOff>-9525</xdr:colOff>
      <xdr:row>109</xdr:row>
      <xdr:rowOff>0</xdr:rowOff>
    </xdr:from>
    <xdr:ext cx="47625" cy="285750"/>
    <xdr:sp macro="" textlink="">
      <xdr:nvSpPr>
        <xdr:cNvPr id="7511" name="Shape 3">
          <a:extLst>
            <a:ext uri="{FF2B5EF4-FFF2-40B4-BE49-F238E27FC236}">
              <a16:creationId xmlns:a16="http://schemas.microsoft.com/office/drawing/2014/main" id="{250355A0-25D0-4BF4-9E56-11900F0F2AFF}"/>
            </a:ext>
          </a:extLst>
        </xdr:cNvPr>
        <xdr:cNvSpPr txBox="1"/>
      </xdr:nvSpPr>
      <xdr:spPr>
        <a:xfrm>
          <a:off x="1078039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110</xdr:row>
      <xdr:rowOff>0</xdr:rowOff>
    </xdr:from>
    <xdr:ext cx="47625" cy="285750"/>
    <xdr:sp macro="" textlink="">
      <xdr:nvSpPr>
        <xdr:cNvPr id="7512" name="Shape 3">
          <a:extLst>
            <a:ext uri="{FF2B5EF4-FFF2-40B4-BE49-F238E27FC236}">
              <a16:creationId xmlns:a16="http://schemas.microsoft.com/office/drawing/2014/main" id="{066B5EB5-E0B1-436D-BD28-3365C391E58C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110</xdr:row>
      <xdr:rowOff>0</xdr:rowOff>
    </xdr:from>
    <xdr:ext cx="47625" cy="285750"/>
    <xdr:sp macro="" textlink="">
      <xdr:nvSpPr>
        <xdr:cNvPr id="7513" name="Shape 3">
          <a:extLst>
            <a:ext uri="{FF2B5EF4-FFF2-40B4-BE49-F238E27FC236}">
              <a16:creationId xmlns:a16="http://schemas.microsoft.com/office/drawing/2014/main" id="{FDD2F78D-F237-46E3-8715-9B4D8CCB3641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110</xdr:row>
      <xdr:rowOff>0</xdr:rowOff>
    </xdr:from>
    <xdr:ext cx="47625" cy="285750"/>
    <xdr:sp macro="" textlink="">
      <xdr:nvSpPr>
        <xdr:cNvPr id="7514" name="Shape 3">
          <a:extLst>
            <a:ext uri="{FF2B5EF4-FFF2-40B4-BE49-F238E27FC236}">
              <a16:creationId xmlns:a16="http://schemas.microsoft.com/office/drawing/2014/main" id="{BA2755AB-57F7-4EF3-AE08-0F4D3E0AFE89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110</xdr:row>
      <xdr:rowOff>0</xdr:rowOff>
    </xdr:from>
    <xdr:ext cx="47625" cy="285750"/>
    <xdr:sp macro="" textlink="">
      <xdr:nvSpPr>
        <xdr:cNvPr id="7515" name="Shape 3">
          <a:extLst>
            <a:ext uri="{FF2B5EF4-FFF2-40B4-BE49-F238E27FC236}">
              <a16:creationId xmlns:a16="http://schemas.microsoft.com/office/drawing/2014/main" id="{9FD92C06-44C3-4FDC-9631-24E46E263D43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110</xdr:row>
      <xdr:rowOff>0</xdr:rowOff>
    </xdr:from>
    <xdr:ext cx="47625" cy="285750"/>
    <xdr:sp macro="" textlink="">
      <xdr:nvSpPr>
        <xdr:cNvPr id="7516" name="Shape 3">
          <a:extLst>
            <a:ext uri="{FF2B5EF4-FFF2-40B4-BE49-F238E27FC236}">
              <a16:creationId xmlns:a16="http://schemas.microsoft.com/office/drawing/2014/main" id="{1A579429-2AD6-4F82-923E-EEED020E4141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110</xdr:row>
      <xdr:rowOff>0</xdr:rowOff>
    </xdr:from>
    <xdr:ext cx="47625" cy="285750"/>
    <xdr:sp macro="" textlink="">
      <xdr:nvSpPr>
        <xdr:cNvPr id="7517" name="Shape 3">
          <a:extLst>
            <a:ext uri="{FF2B5EF4-FFF2-40B4-BE49-F238E27FC236}">
              <a16:creationId xmlns:a16="http://schemas.microsoft.com/office/drawing/2014/main" id="{C6172725-CE84-498D-B525-B6CF7E0314CF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110</xdr:row>
      <xdr:rowOff>0</xdr:rowOff>
    </xdr:from>
    <xdr:ext cx="47625" cy="285750"/>
    <xdr:sp macro="" textlink="">
      <xdr:nvSpPr>
        <xdr:cNvPr id="7518" name="Shape 3">
          <a:extLst>
            <a:ext uri="{FF2B5EF4-FFF2-40B4-BE49-F238E27FC236}">
              <a16:creationId xmlns:a16="http://schemas.microsoft.com/office/drawing/2014/main" id="{3AD2E8D0-1FBF-43DF-B81A-6EF8EC7524C5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110</xdr:row>
      <xdr:rowOff>0</xdr:rowOff>
    </xdr:from>
    <xdr:ext cx="47625" cy="285750"/>
    <xdr:sp macro="" textlink="">
      <xdr:nvSpPr>
        <xdr:cNvPr id="7519" name="Shape 3">
          <a:extLst>
            <a:ext uri="{FF2B5EF4-FFF2-40B4-BE49-F238E27FC236}">
              <a16:creationId xmlns:a16="http://schemas.microsoft.com/office/drawing/2014/main" id="{3382FC35-9648-43C9-9263-AD5F363FB302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110</xdr:row>
      <xdr:rowOff>0</xdr:rowOff>
    </xdr:from>
    <xdr:ext cx="47625" cy="285750"/>
    <xdr:sp macro="" textlink="">
      <xdr:nvSpPr>
        <xdr:cNvPr id="7520" name="Shape 3">
          <a:extLst>
            <a:ext uri="{FF2B5EF4-FFF2-40B4-BE49-F238E27FC236}">
              <a16:creationId xmlns:a16="http://schemas.microsoft.com/office/drawing/2014/main" id="{004366CA-1429-4B60-A1AD-3EC242C22B3D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110</xdr:row>
      <xdr:rowOff>0</xdr:rowOff>
    </xdr:from>
    <xdr:ext cx="47625" cy="285750"/>
    <xdr:sp macro="" textlink="">
      <xdr:nvSpPr>
        <xdr:cNvPr id="7521" name="Shape 3">
          <a:extLst>
            <a:ext uri="{FF2B5EF4-FFF2-40B4-BE49-F238E27FC236}">
              <a16:creationId xmlns:a16="http://schemas.microsoft.com/office/drawing/2014/main" id="{F59C8412-83CC-4649-B20A-08D38619DC22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110</xdr:row>
      <xdr:rowOff>0</xdr:rowOff>
    </xdr:from>
    <xdr:ext cx="47625" cy="285750"/>
    <xdr:sp macro="" textlink="">
      <xdr:nvSpPr>
        <xdr:cNvPr id="7522" name="Shape 3">
          <a:extLst>
            <a:ext uri="{FF2B5EF4-FFF2-40B4-BE49-F238E27FC236}">
              <a16:creationId xmlns:a16="http://schemas.microsoft.com/office/drawing/2014/main" id="{FD4430C7-5CB8-4089-B343-15DC50EE9EDA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110</xdr:row>
      <xdr:rowOff>0</xdr:rowOff>
    </xdr:from>
    <xdr:ext cx="47625" cy="285750"/>
    <xdr:sp macro="" textlink="">
      <xdr:nvSpPr>
        <xdr:cNvPr id="7523" name="Shape 3">
          <a:extLst>
            <a:ext uri="{FF2B5EF4-FFF2-40B4-BE49-F238E27FC236}">
              <a16:creationId xmlns:a16="http://schemas.microsoft.com/office/drawing/2014/main" id="{39A27C52-C515-4AE7-BDE6-0B3589DDCD30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110</xdr:row>
      <xdr:rowOff>0</xdr:rowOff>
    </xdr:from>
    <xdr:ext cx="47625" cy="285750"/>
    <xdr:sp macro="" textlink="">
      <xdr:nvSpPr>
        <xdr:cNvPr id="7524" name="Shape 3">
          <a:extLst>
            <a:ext uri="{FF2B5EF4-FFF2-40B4-BE49-F238E27FC236}">
              <a16:creationId xmlns:a16="http://schemas.microsoft.com/office/drawing/2014/main" id="{B590BADF-F7B7-4F2E-9175-B69436CD687A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110</xdr:row>
      <xdr:rowOff>0</xdr:rowOff>
    </xdr:from>
    <xdr:ext cx="47625" cy="285750"/>
    <xdr:sp macro="" textlink="">
      <xdr:nvSpPr>
        <xdr:cNvPr id="7525" name="Shape 3">
          <a:extLst>
            <a:ext uri="{FF2B5EF4-FFF2-40B4-BE49-F238E27FC236}">
              <a16:creationId xmlns:a16="http://schemas.microsoft.com/office/drawing/2014/main" id="{067CC86F-0AFC-4EC4-A9D0-C6CE318BF643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110</xdr:row>
      <xdr:rowOff>0</xdr:rowOff>
    </xdr:from>
    <xdr:ext cx="47625" cy="285750"/>
    <xdr:sp macro="" textlink="">
      <xdr:nvSpPr>
        <xdr:cNvPr id="7526" name="Shape 3">
          <a:extLst>
            <a:ext uri="{FF2B5EF4-FFF2-40B4-BE49-F238E27FC236}">
              <a16:creationId xmlns:a16="http://schemas.microsoft.com/office/drawing/2014/main" id="{19D63B42-5AD9-4085-981E-236D6CB2B3B4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110</xdr:row>
      <xdr:rowOff>0</xdr:rowOff>
    </xdr:from>
    <xdr:ext cx="47625" cy="285750"/>
    <xdr:sp macro="" textlink="">
      <xdr:nvSpPr>
        <xdr:cNvPr id="7527" name="Shape 3">
          <a:extLst>
            <a:ext uri="{FF2B5EF4-FFF2-40B4-BE49-F238E27FC236}">
              <a16:creationId xmlns:a16="http://schemas.microsoft.com/office/drawing/2014/main" id="{993DEC0C-8B56-4937-999D-D3527BCC9DFC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110</xdr:row>
      <xdr:rowOff>0</xdr:rowOff>
    </xdr:from>
    <xdr:ext cx="47625" cy="285750"/>
    <xdr:sp macro="" textlink="">
      <xdr:nvSpPr>
        <xdr:cNvPr id="7528" name="Shape 3">
          <a:extLst>
            <a:ext uri="{FF2B5EF4-FFF2-40B4-BE49-F238E27FC236}">
              <a16:creationId xmlns:a16="http://schemas.microsoft.com/office/drawing/2014/main" id="{A15859DE-0730-434C-A1D4-37B986C211D3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110</xdr:row>
      <xdr:rowOff>0</xdr:rowOff>
    </xdr:from>
    <xdr:ext cx="47625" cy="285750"/>
    <xdr:sp macro="" textlink="">
      <xdr:nvSpPr>
        <xdr:cNvPr id="7529" name="Shape 3">
          <a:extLst>
            <a:ext uri="{FF2B5EF4-FFF2-40B4-BE49-F238E27FC236}">
              <a16:creationId xmlns:a16="http://schemas.microsoft.com/office/drawing/2014/main" id="{A403FF89-A3AC-46FA-9E6B-DCF4A8FBA0BE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110</xdr:row>
      <xdr:rowOff>0</xdr:rowOff>
    </xdr:from>
    <xdr:ext cx="47625" cy="285750"/>
    <xdr:sp macro="" textlink="">
      <xdr:nvSpPr>
        <xdr:cNvPr id="7530" name="Shape 3">
          <a:extLst>
            <a:ext uri="{FF2B5EF4-FFF2-40B4-BE49-F238E27FC236}">
              <a16:creationId xmlns:a16="http://schemas.microsoft.com/office/drawing/2014/main" id="{2342A0B4-DC77-4BD1-9DFC-84AE1CC9303B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110</xdr:row>
      <xdr:rowOff>0</xdr:rowOff>
    </xdr:from>
    <xdr:ext cx="47625" cy="285750"/>
    <xdr:sp macro="" textlink="">
      <xdr:nvSpPr>
        <xdr:cNvPr id="7531" name="Shape 3">
          <a:extLst>
            <a:ext uri="{FF2B5EF4-FFF2-40B4-BE49-F238E27FC236}">
              <a16:creationId xmlns:a16="http://schemas.microsoft.com/office/drawing/2014/main" id="{D575CF8D-85B6-4F08-9E32-2CAABC0C48BA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110</xdr:row>
      <xdr:rowOff>0</xdr:rowOff>
    </xdr:from>
    <xdr:ext cx="47625" cy="285750"/>
    <xdr:sp macro="" textlink="">
      <xdr:nvSpPr>
        <xdr:cNvPr id="7532" name="Shape 3">
          <a:extLst>
            <a:ext uri="{FF2B5EF4-FFF2-40B4-BE49-F238E27FC236}">
              <a16:creationId xmlns:a16="http://schemas.microsoft.com/office/drawing/2014/main" id="{6DA79A96-3979-4126-AC69-A36B74B2DEB2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110</xdr:row>
      <xdr:rowOff>0</xdr:rowOff>
    </xdr:from>
    <xdr:ext cx="47625" cy="285750"/>
    <xdr:sp macro="" textlink="">
      <xdr:nvSpPr>
        <xdr:cNvPr id="7533" name="Shape 3">
          <a:extLst>
            <a:ext uri="{FF2B5EF4-FFF2-40B4-BE49-F238E27FC236}">
              <a16:creationId xmlns:a16="http://schemas.microsoft.com/office/drawing/2014/main" id="{4643138B-4F06-464E-A2F8-E157655EFBE8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110</xdr:row>
      <xdr:rowOff>0</xdr:rowOff>
    </xdr:from>
    <xdr:ext cx="47625" cy="285750"/>
    <xdr:sp macro="" textlink="">
      <xdr:nvSpPr>
        <xdr:cNvPr id="7534" name="Shape 3">
          <a:extLst>
            <a:ext uri="{FF2B5EF4-FFF2-40B4-BE49-F238E27FC236}">
              <a16:creationId xmlns:a16="http://schemas.microsoft.com/office/drawing/2014/main" id="{82C4B382-487E-4180-ACCC-23128C79C723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110</xdr:row>
      <xdr:rowOff>0</xdr:rowOff>
    </xdr:from>
    <xdr:ext cx="47625" cy="285750"/>
    <xdr:sp macro="" textlink="">
      <xdr:nvSpPr>
        <xdr:cNvPr id="7535" name="Shape 3">
          <a:extLst>
            <a:ext uri="{FF2B5EF4-FFF2-40B4-BE49-F238E27FC236}">
              <a16:creationId xmlns:a16="http://schemas.microsoft.com/office/drawing/2014/main" id="{E98C6874-796B-42F4-93AE-CE96615BA6C6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110</xdr:row>
      <xdr:rowOff>0</xdr:rowOff>
    </xdr:from>
    <xdr:ext cx="47625" cy="285750"/>
    <xdr:sp macro="" textlink="">
      <xdr:nvSpPr>
        <xdr:cNvPr id="7536" name="Shape 3">
          <a:extLst>
            <a:ext uri="{FF2B5EF4-FFF2-40B4-BE49-F238E27FC236}">
              <a16:creationId xmlns:a16="http://schemas.microsoft.com/office/drawing/2014/main" id="{CBFF4734-C873-4D34-B565-6C7DA0E73AFD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110</xdr:row>
      <xdr:rowOff>0</xdr:rowOff>
    </xdr:from>
    <xdr:ext cx="47625" cy="285750"/>
    <xdr:sp macro="" textlink="">
      <xdr:nvSpPr>
        <xdr:cNvPr id="7537" name="Shape 3">
          <a:extLst>
            <a:ext uri="{FF2B5EF4-FFF2-40B4-BE49-F238E27FC236}">
              <a16:creationId xmlns:a16="http://schemas.microsoft.com/office/drawing/2014/main" id="{4C12C446-0748-47FC-B5A0-EF30F9A01D6E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110</xdr:row>
      <xdr:rowOff>0</xdr:rowOff>
    </xdr:from>
    <xdr:ext cx="47625" cy="285750"/>
    <xdr:sp macro="" textlink="">
      <xdr:nvSpPr>
        <xdr:cNvPr id="7538" name="Shape 3">
          <a:extLst>
            <a:ext uri="{FF2B5EF4-FFF2-40B4-BE49-F238E27FC236}">
              <a16:creationId xmlns:a16="http://schemas.microsoft.com/office/drawing/2014/main" id="{ADECFF26-6506-4094-AFA0-B2DF00975E27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110</xdr:row>
      <xdr:rowOff>0</xdr:rowOff>
    </xdr:from>
    <xdr:ext cx="47625" cy="285750"/>
    <xdr:sp macro="" textlink="">
      <xdr:nvSpPr>
        <xdr:cNvPr id="7539" name="Shape 3">
          <a:extLst>
            <a:ext uri="{FF2B5EF4-FFF2-40B4-BE49-F238E27FC236}">
              <a16:creationId xmlns:a16="http://schemas.microsoft.com/office/drawing/2014/main" id="{C13C52AB-3761-4DF7-ADD8-9AEFC337BD16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110</xdr:row>
      <xdr:rowOff>0</xdr:rowOff>
    </xdr:from>
    <xdr:ext cx="47625" cy="285750"/>
    <xdr:sp macro="" textlink="">
      <xdr:nvSpPr>
        <xdr:cNvPr id="7540" name="Shape 3">
          <a:extLst>
            <a:ext uri="{FF2B5EF4-FFF2-40B4-BE49-F238E27FC236}">
              <a16:creationId xmlns:a16="http://schemas.microsoft.com/office/drawing/2014/main" id="{743878C2-5CAD-49F0-8D31-8BE9E62EFB2F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110</xdr:row>
      <xdr:rowOff>0</xdr:rowOff>
    </xdr:from>
    <xdr:ext cx="47625" cy="285750"/>
    <xdr:sp macro="" textlink="">
      <xdr:nvSpPr>
        <xdr:cNvPr id="7541" name="Shape 3">
          <a:extLst>
            <a:ext uri="{FF2B5EF4-FFF2-40B4-BE49-F238E27FC236}">
              <a16:creationId xmlns:a16="http://schemas.microsoft.com/office/drawing/2014/main" id="{103E0AEE-E6EC-4AEC-A3F9-51B3E91C5168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110</xdr:row>
      <xdr:rowOff>0</xdr:rowOff>
    </xdr:from>
    <xdr:ext cx="47625" cy="285750"/>
    <xdr:sp macro="" textlink="">
      <xdr:nvSpPr>
        <xdr:cNvPr id="7542" name="Shape 3">
          <a:extLst>
            <a:ext uri="{FF2B5EF4-FFF2-40B4-BE49-F238E27FC236}">
              <a16:creationId xmlns:a16="http://schemas.microsoft.com/office/drawing/2014/main" id="{5326EF2E-613A-4D51-9B37-98A2A230E3CE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110</xdr:row>
      <xdr:rowOff>0</xdr:rowOff>
    </xdr:from>
    <xdr:ext cx="47625" cy="285750"/>
    <xdr:sp macro="" textlink="">
      <xdr:nvSpPr>
        <xdr:cNvPr id="7543" name="Shape 3">
          <a:extLst>
            <a:ext uri="{FF2B5EF4-FFF2-40B4-BE49-F238E27FC236}">
              <a16:creationId xmlns:a16="http://schemas.microsoft.com/office/drawing/2014/main" id="{84474887-AE03-487C-9ED3-106C54F47DFA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110</xdr:row>
      <xdr:rowOff>0</xdr:rowOff>
    </xdr:from>
    <xdr:ext cx="47625" cy="285750"/>
    <xdr:sp macro="" textlink="">
      <xdr:nvSpPr>
        <xdr:cNvPr id="7544" name="Shape 3">
          <a:extLst>
            <a:ext uri="{FF2B5EF4-FFF2-40B4-BE49-F238E27FC236}">
              <a16:creationId xmlns:a16="http://schemas.microsoft.com/office/drawing/2014/main" id="{76562CF4-01CF-4DDD-8417-191032A4A07C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110</xdr:row>
      <xdr:rowOff>0</xdr:rowOff>
    </xdr:from>
    <xdr:ext cx="47625" cy="285750"/>
    <xdr:sp macro="" textlink="">
      <xdr:nvSpPr>
        <xdr:cNvPr id="7545" name="Shape 3">
          <a:extLst>
            <a:ext uri="{FF2B5EF4-FFF2-40B4-BE49-F238E27FC236}">
              <a16:creationId xmlns:a16="http://schemas.microsoft.com/office/drawing/2014/main" id="{DFF4C215-E43A-45ED-899B-C4AEA50396FE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110</xdr:row>
      <xdr:rowOff>0</xdr:rowOff>
    </xdr:from>
    <xdr:ext cx="47625" cy="285750"/>
    <xdr:sp macro="" textlink="">
      <xdr:nvSpPr>
        <xdr:cNvPr id="7546" name="Shape 3">
          <a:extLst>
            <a:ext uri="{FF2B5EF4-FFF2-40B4-BE49-F238E27FC236}">
              <a16:creationId xmlns:a16="http://schemas.microsoft.com/office/drawing/2014/main" id="{1511567E-865A-4B64-86A8-75F344036BFC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110</xdr:row>
      <xdr:rowOff>0</xdr:rowOff>
    </xdr:from>
    <xdr:ext cx="47625" cy="285750"/>
    <xdr:sp macro="" textlink="">
      <xdr:nvSpPr>
        <xdr:cNvPr id="7547" name="Shape 3">
          <a:extLst>
            <a:ext uri="{FF2B5EF4-FFF2-40B4-BE49-F238E27FC236}">
              <a16:creationId xmlns:a16="http://schemas.microsoft.com/office/drawing/2014/main" id="{06625595-CE59-479D-A626-A67FAEF31936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110</xdr:row>
      <xdr:rowOff>0</xdr:rowOff>
    </xdr:from>
    <xdr:ext cx="47625" cy="285750"/>
    <xdr:sp macro="" textlink="">
      <xdr:nvSpPr>
        <xdr:cNvPr id="7548" name="Shape 3">
          <a:extLst>
            <a:ext uri="{FF2B5EF4-FFF2-40B4-BE49-F238E27FC236}">
              <a16:creationId xmlns:a16="http://schemas.microsoft.com/office/drawing/2014/main" id="{0CD7BE77-5471-4700-90D5-0FA4E651446D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110</xdr:row>
      <xdr:rowOff>0</xdr:rowOff>
    </xdr:from>
    <xdr:ext cx="47625" cy="285750"/>
    <xdr:sp macro="" textlink="">
      <xdr:nvSpPr>
        <xdr:cNvPr id="7549" name="Shape 3">
          <a:extLst>
            <a:ext uri="{FF2B5EF4-FFF2-40B4-BE49-F238E27FC236}">
              <a16:creationId xmlns:a16="http://schemas.microsoft.com/office/drawing/2014/main" id="{4A55A34C-5C24-4F3A-841E-7FCDE64F3E0B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110</xdr:row>
      <xdr:rowOff>0</xdr:rowOff>
    </xdr:from>
    <xdr:ext cx="47625" cy="285750"/>
    <xdr:sp macro="" textlink="">
      <xdr:nvSpPr>
        <xdr:cNvPr id="7550" name="Shape 3">
          <a:extLst>
            <a:ext uri="{FF2B5EF4-FFF2-40B4-BE49-F238E27FC236}">
              <a16:creationId xmlns:a16="http://schemas.microsoft.com/office/drawing/2014/main" id="{7423534F-274C-4061-9859-9E108996FFC9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110</xdr:row>
      <xdr:rowOff>0</xdr:rowOff>
    </xdr:from>
    <xdr:ext cx="47625" cy="285750"/>
    <xdr:sp macro="" textlink="">
      <xdr:nvSpPr>
        <xdr:cNvPr id="7551" name="Shape 3">
          <a:extLst>
            <a:ext uri="{FF2B5EF4-FFF2-40B4-BE49-F238E27FC236}">
              <a16:creationId xmlns:a16="http://schemas.microsoft.com/office/drawing/2014/main" id="{CA604660-19FE-4702-953E-06D84EA81884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110</xdr:row>
      <xdr:rowOff>0</xdr:rowOff>
    </xdr:from>
    <xdr:ext cx="47625" cy="285750"/>
    <xdr:sp macro="" textlink="">
      <xdr:nvSpPr>
        <xdr:cNvPr id="7552" name="Shape 3">
          <a:extLst>
            <a:ext uri="{FF2B5EF4-FFF2-40B4-BE49-F238E27FC236}">
              <a16:creationId xmlns:a16="http://schemas.microsoft.com/office/drawing/2014/main" id="{C0816D9F-1E57-4075-AA15-2FFE97058CD0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110</xdr:row>
      <xdr:rowOff>0</xdr:rowOff>
    </xdr:from>
    <xdr:ext cx="47625" cy="285750"/>
    <xdr:sp macro="" textlink="">
      <xdr:nvSpPr>
        <xdr:cNvPr id="7553" name="Shape 3">
          <a:extLst>
            <a:ext uri="{FF2B5EF4-FFF2-40B4-BE49-F238E27FC236}">
              <a16:creationId xmlns:a16="http://schemas.microsoft.com/office/drawing/2014/main" id="{31F58226-F776-4AA7-9A6C-D5066C730C4F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110</xdr:row>
      <xdr:rowOff>0</xdr:rowOff>
    </xdr:from>
    <xdr:ext cx="47625" cy="285750"/>
    <xdr:sp macro="" textlink="">
      <xdr:nvSpPr>
        <xdr:cNvPr id="7554" name="Shape 3">
          <a:extLst>
            <a:ext uri="{FF2B5EF4-FFF2-40B4-BE49-F238E27FC236}">
              <a16:creationId xmlns:a16="http://schemas.microsoft.com/office/drawing/2014/main" id="{4253A068-AFD1-48E5-8335-E99FE41E340C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110</xdr:row>
      <xdr:rowOff>0</xdr:rowOff>
    </xdr:from>
    <xdr:ext cx="47625" cy="285750"/>
    <xdr:sp macro="" textlink="">
      <xdr:nvSpPr>
        <xdr:cNvPr id="7555" name="Shape 3">
          <a:extLst>
            <a:ext uri="{FF2B5EF4-FFF2-40B4-BE49-F238E27FC236}">
              <a16:creationId xmlns:a16="http://schemas.microsoft.com/office/drawing/2014/main" id="{CF04EA42-CA0F-454F-80C2-53F590D81238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110</xdr:row>
      <xdr:rowOff>0</xdr:rowOff>
    </xdr:from>
    <xdr:ext cx="47625" cy="285750"/>
    <xdr:sp macro="" textlink="">
      <xdr:nvSpPr>
        <xdr:cNvPr id="7556" name="Shape 3">
          <a:extLst>
            <a:ext uri="{FF2B5EF4-FFF2-40B4-BE49-F238E27FC236}">
              <a16:creationId xmlns:a16="http://schemas.microsoft.com/office/drawing/2014/main" id="{1D3DB012-E3A7-4C6B-9202-D90A01CB72BC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110</xdr:row>
      <xdr:rowOff>0</xdr:rowOff>
    </xdr:from>
    <xdr:ext cx="47625" cy="285750"/>
    <xdr:sp macro="" textlink="">
      <xdr:nvSpPr>
        <xdr:cNvPr id="7557" name="Shape 3">
          <a:extLst>
            <a:ext uri="{FF2B5EF4-FFF2-40B4-BE49-F238E27FC236}">
              <a16:creationId xmlns:a16="http://schemas.microsoft.com/office/drawing/2014/main" id="{DD14267E-1791-4A75-8BB5-E8D539E21A56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110</xdr:row>
      <xdr:rowOff>0</xdr:rowOff>
    </xdr:from>
    <xdr:ext cx="47625" cy="285750"/>
    <xdr:sp macro="" textlink="">
      <xdr:nvSpPr>
        <xdr:cNvPr id="7558" name="Shape 3">
          <a:extLst>
            <a:ext uri="{FF2B5EF4-FFF2-40B4-BE49-F238E27FC236}">
              <a16:creationId xmlns:a16="http://schemas.microsoft.com/office/drawing/2014/main" id="{8E9B1D94-3F5C-4324-8E36-FF7B7978FCDF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110</xdr:row>
      <xdr:rowOff>0</xdr:rowOff>
    </xdr:from>
    <xdr:ext cx="47625" cy="285750"/>
    <xdr:sp macro="" textlink="">
      <xdr:nvSpPr>
        <xdr:cNvPr id="7559" name="Shape 3">
          <a:extLst>
            <a:ext uri="{FF2B5EF4-FFF2-40B4-BE49-F238E27FC236}">
              <a16:creationId xmlns:a16="http://schemas.microsoft.com/office/drawing/2014/main" id="{9991BAD2-C865-4769-B78A-B4A6D7D212D1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110</xdr:row>
      <xdr:rowOff>0</xdr:rowOff>
    </xdr:from>
    <xdr:ext cx="47625" cy="285750"/>
    <xdr:sp macro="" textlink="">
      <xdr:nvSpPr>
        <xdr:cNvPr id="7560" name="Shape 3">
          <a:extLst>
            <a:ext uri="{FF2B5EF4-FFF2-40B4-BE49-F238E27FC236}">
              <a16:creationId xmlns:a16="http://schemas.microsoft.com/office/drawing/2014/main" id="{A4BB1636-9D2A-4999-9ABB-65278C4A0CDC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110</xdr:row>
      <xdr:rowOff>0</xdr:rowOff>
    </xdr:from>
    <xdr:ext cx="47625" cy="285750"/>
    <xdr:sp macro="" textlink="">
      <xdr:nvSpPr>
        <xdr:cNvPr id="7561" name="Shape 3">
          <a:extLst>
            <a:ext uri="{FF2B5EF4-FFF2-40B4-BE49-F238E27FC236}">
              <a16:creationId xmlns:a16="http://schemas.microsoft.com/office/drawing/2014/main" id="{9AC859F4-1844-40ED-8DC9-60435A22AB4A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110</xdr:row>
      <xdr:rowOff>0</xdr:rowOff>
    </xdr:from>
    <xdr:ext cx="47625" cy="285750"/>
    <xdr:sp macro="" textlink="">
      <xdr:nvSpPr>
        <xdr:cNvPr id="7562" name="Shape 3">
          <a:extLst>
            <a:ext uri="{FF2B5EF4-FFF2-40B4-BE49-F238E27FC236}">
              <a16:creationId xmlns:a16="http://schemas.microsoft.com/office/drawing/2014/main" id="{C989401A-1357-4117-B178-29873AB72B58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110</xdr:row>
      <xdr:rowOff>0</xdr:rowOff>
    </xdr:from>
    <xdr:ext cx="47625" cy="285750"/>
    <xdr:sp macro="" textlink="">
      <xdr:nvSpPr>
        <xdr:cNvPr id="7563" name="Shape 3">
          <a:extLst>
            <a:ext uri="{FF2B5EF4-FFF2-40B4-BE49-F238E27FC236}">
              <a16:creationId xmlns:a16="http://schemas.microsoft.com/office/drawing/2014/main" id="{0DDBD9A0-2CE6-47EB-AC1D-DD6DA396EF38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110</xdr:row>
      <xdr:rowOff>0</xdr:rowOff>
    </xdr:from>
    <xdr:ext cx="47625" cy="285750"/>
    <xdr:sp macro="" textlink="">
      <xdr:nvSpPr>
        <xdr:cNvPr id="7564" name="Shape 3">
          <a:extLst>
            <a:ext uri="{FF2B5EF4-FFF2-40B4-BE49-F238E27FC236}">
              <a16:creationId xmlns:a16="http://schemas.microsoft.com/office/drawing/2014/main" id="{E2E37DBB-742C-40DC-BE02-47CEE4D15407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110</xdr:row>
      <xdr:rowOff>0</xdr:rowOff>
    </xdr:from>
    <xdr:ext cx="47625" cy="285750"/>
    <xdr:sp macro="" textlink="">
      <xdr:nvSpPr>
        <xdr:cNvPr id="7565" name="Shape 3">
          <a:extLst>
            <a:ext uri="{FF2B5EF4-FFF2-40B4-BE49-F238E27FC236}">
              <a16:creationId xmlns:a16="http://schemas.microsoft.com/office/drawing/2014/main" id="{59D410DB-474A-4AF4-B3B6-335DE2081CD3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110</xdr:row>
      <xdr:rowOff>0</xdr:rowOff>
    </xdr:from>
    <xdr:ext cx="47625" cy="285750"/>
    <xdr:sp macro="" textlink="">
      <xdr:nvSpPr>
        <xdr:cNvPr id="7566" name="Shape 3">
          <a:extLst>
            <a:ext uri="{FF2B5EF4-FFF2-40B4-BE49-F238E27FC236}">
              <a16:creationId xmlns:a16="http://schemas.microsoft.com/office/drawing/2014/main" id="{CF3C6129-99B8-4DED-828A-9922CE31288C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110</xdr:row>
      <xdr:rowOff>0</xdr:rowOff>
    </xdr:from>
    <xdr:ext cx="47625" cy="285750"/>
    <xdr:sp macro="" textlink="">
      <xdr:nvSpPr>
        <xdr:cNvPr id="7567" name="Shape 3">
          <a:extLst>
            <a:ext uri="{FF2B5EF4-FFF2-40B4-BE49-F238E27FC236}">
              <a16:creationId xmlns:a16="http://schemas.microsoft.com/office/drawing/2014/main" id="{4F6FD478-310C-47C7-A5D7-2EE0E95B0904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110</xdr:row>
      <xdr:rowOff>0</xdr:rowOff>
    </xdr:from>
    <xdr:ext cx="47625" cy="285750"/>
    <xdr:sp macro="" textlink="">
      <xdr:nvSpPr>
        <xdr:cNvPr id="7568" name="Shape 3">
          <a:extLst>
            <a:ext uri="{FF2B5EF4-FFF2-40B4-BE49-F238E27FC236}">
              <a16:creationId xmlns:a16="http://schemas.microsoft.com/office/drawing/2014/main" id="{22FF40E9-9B0A-4A10-A398-DF50EFF21291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110</xdr:row>
      <xdr:rowOff>0</xdr:rowOff>
    </xdr:from>
    <xdr:ext cx="47625" cy="285750"/>
    <xdr:sp macro="" textlink="">
      <xdr:nvSpPr>
        <xdr:cNvPr id="7569" name="Shape 3">
          <a:extLst>
            <a:ext uri="{FF2B5EF4-FFF2-40B4-BE49-F238E27FC236}">
              <a16:creationId xmlns:a16="http://schemas.microsoft.com/office/drawing/2014/main" id="{1F493723-5470-493B-9C82-72A774D9405E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110</xdr:row>
      <xdr:rowOff>0</xdr:rowOff>
    </xdr:from>
    <xdr:ext cx="47625" cy="285750"/>
    <xdr:sp macro="" textlink="">
      <xdr:nvSpPr>
        <xdr:cNvPr id="7570" name="Shape 3">
          <a:extLst>
            <a:ext uri="{FF2B5EF4-FFF2-40B4-BE49-F238E27FC236}">
              <a16:creationId xmlns:a16="http://schemas.microsoft.com/office/drawing/2014/main" id="{245D5E27-16F8-41C7-BEEE-BBC385F5DE39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110</xdr:row>
      <xdr:rowOff>0</xdr:rowOff>
    </xdr:from>
    <xdr:ext cx="47625" cy="285750"/>
    <xdr:sp macro="" textlink="">
      <xdr:nvSpPr>
        <xdr:cNvPr id="7571" name="Shape 3">
          <a:extLst>
            <a:ext uri="{FF2B5EF4-FFF2-40B4-BE49-F238E27FC236}">
              <a16:creationId xmlns:a16="http://schemas.microsoft.com/office/drawing/2014/main" id="{C8D9F19B-3BD3-4D11-ADF6-8A21B53746CF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110</xdr:row>
      <xdr:rowOff>0</xdr:rowOff>
    </xdr:from>
    <xdr:ext cx="47625" cy="285750"/>
    <xdr:sp macro="" textlink="">
      <xdr:nvSpPr>
        <xdr:cNvPr id="7572" name="Shape 3">
          <a:extLst>
            <a:ext uri="{FF2B5EF4-FFF2-40B4-BE49-F238E27FC236}">
              <a16:creationId xmlns:a16="http://schemas.microsoft.com/office/drawing/2014/main" id="{65EAE63A-265F-477F-8D09-EE7BAC47C8E8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110</xdr:row>
      <xdr:rowOff>0</xdr:rowOff>
    </xdr:from>
    <xdr:ext cx="47625" cy="285750"/>
    <xdr:sp macro="" textlink="">
      <xdr:nvSpPr>
        <xdr:cNvPr id="7573" name="Shape 3">
          <a:extLst>
            <a:ext uri="{FF2B5EF4-FFF2-40B4-BE49-F238E27FC236}">
              <a16:creationId xmlns:a16="http://schemas.microsoft.com/office/drawing/2014/main" id="{BD653FBB-9953-418E-8B2E-7E72004701B3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110</xdr:row>
      <xdr:rowOff>0</xdr:rowOff>
    </xdr:from>
    <xdr:ext cx="47625" cy="285750"/>
    <xdr:sp macro="" textlink="">
      <xdr:nvSpPr>
        <xdr:cNvPr id="7574" name="Shape 3">
          <a:extLst>
            <a:ext uri="{FF2B5EF4-FFF2-40B4-BE49-F238E27FC236}">
              <a16:creationId xmlns:a16="http://schemas.microsoft.com/office/drawing/2014/main" id="{6B0659DB-E2ED-4D20-A4B1-217DEF76E805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110</xdr:row>
      <xdr:rowOff>0</xdr:rowOff>
    </xdr:from>
    <xdr:ext cx="47625" cy="285750"/>
    <xdr:sp macro="" textlink="">
      <xdr:nvSpPr>
        <xdr:cNvPr id="7575" name="Shape 3">
          <a:extLst>
            <a:ext uri="{FF2B5EF4-FFF2-40B4-BE49-F238E27FC236}">
              <a16:creationId xmlns:a16="http://schemas.microsoft.com/office/drawing/2014/main" id="{61C7F744-8351-439D-810B-3BB2EA57D612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110</xdr:row>
      <xdr:rowOff>0</xdr:rowOff>
    </xdr:from>
    <xdr:ext cx="47625" cy="285750"/>
    <xdr:sp macro="" textlink="">
      <xdr:nvSpPr>
        <xdr:cNvPr id="7576" name="Shape 3">
          <a:extLst>
            <a:ext uri="{FF2B5EF4-FFF2-40B4-BE49-F238E27FC236}">
              <a16:creationId xmlns:a16="http://schemas.microsoft.com/office/drawing/2014/main" id="{8D44F394-79E8-4F45-A10D-4000B9A8AD51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110</xdr:row>
      <xdr:rowOff>0</xdr:rowOff>
    </xdr:from>
    <xdr:ext cx="47625" cy="285750"/>
    <xdr:sp macro="" textlink="">
      <xdr:nvSpPr>
        <xdr:cNvPr id="7577" name="Shape 3">
          <a:extLst>
            <a:ext uri="{FF2B5EF4-FFF2-40B4-BE49-F238E27FC236}">
              <a16:creationId xmlns:a16="http://schemas.microsoft.com/office/drawing/2014/main" id="{9FE58F82-429B-493C-85FD-06D332A37586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110</xdr:row>
      <xdr:rowOff>0</xdr:rowOff>
    </xdr:from>
    <xdr:ext cx="47625" cy="285750"/>
    <xdr:sp macro="" textlink="">
      <xdr:nvSpPr>
        <xdr:cNvPr id="7578" name="Shape 3">
          <a:extLst>
            <a:ext uri="{FF2B5EF4-FFF2-40B4-BE49-F238E27FC236}">
              <a16:creationId xmlns:a16="http://schemas.microsoft.com/office/drawing/2014/main" id="{F5B2E5BF-1704-40AE-8F63-CA196E5E1026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110</xdr:row>
      <xdr:rowOff>0</xdr:rowOff>
    </xdr:from>
    <xdr:ext cx="47625" cy="285750"/>
    <xdr:sp macro="" textlink="">
      <xdr:nvSpPr>
        <xdr:cNvPr id="7579" name="Shape 3">
          <a:extLst>
            <a:ext uri="{FF2B5EF4-FFF2-40B4-BE49-F238E27FC236}">
              <a16:creationId xmlns:a16="http://schemas.microsoft.com/office/drawing/2014/main" id="{501C48DD-1408-40FA-BAA9-8618C3E05B78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110</xdr:row>
      <xdr:rowOff>0</xdr:rowOff>
    </xdr:from>
    <xdr:ext cx="47625" cy="285750"/>
    <xdr:sp macro="" textlink="">
      <xdr:nvSpPr>
        <xdr:cNvPr id="7580" name="Shape 3">
          <a:extLst>
            <a:ext uri="{FF2B5EF4-FFF2-40B4-BE49-F238E27FC236}">
              <a16:creationId xmlns:a16="http://schemas.microsoft.com/office/drawing/2014/main" id="{5B96C581-D2A0-422D-9243-59E0D99E6B51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110</xdr:row>
      <xdr:rowOff>0</xdr:rowOff>
    </xdr:from>
    <xdr:ext cx="47625" cy="285750"/>
    <xdr:sp macro="" textlink="">
      <xdr:nvSpPr>
        <xdr:cNvPr id="7581" name="Shape 3">
          <a:extLst>
            <a:ext uri="{FF2B5EF4-FFF2-40B4-BE49-F238E27FC236}">
              <a16:creationId xmlns:a16="http://schemas.microsoft.com/office/drawing/2014/main" id="{F5A99855-C343-4980-B99D-05E89AC1A795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110</xdr:row>
      <xdr:rowOff>0</xdr:rowOff>
    </xdr:from>
    <xdr:ext cx="47625" cy="285750"/>
    <xdr:sp macro="" textlink="">
      <xdr:nvSpPr>
        <xdr:cNvPr id="7582" name="Shape 3">
          <a:extLst>
            <a:ext uri="{FF2B5EF4-FFF2-40B4-BE49-F238E27FC236}">
              <a16:creationId xmlns:a16="http://schemas.microsoft.com/office/drawing/2014/main" id="{6A82A500-FF10-4415-AA54-5146CE6413AE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110</xdr:row>
      <xdr:rowOff>0</xdr:rowOff>
    </xdr:from>
    <xdr:ext cx="47625" cy="285750"/>
    <xdr:sp macro="" textlink="">
      <xdr:nvSpPr>
        <xdr:cNvPr id="7583" name="Shape 3">
          <a:extLst>
            <a:ext uri="{FF2B5EF4-FFF2-40B4-BE49-F238E27FC236}">
              <a16:creationId xmlns:a16="http://schemas.microsoft.com/office/drawing/2014/main" id="{B0191C30-2858-414B-81E6-B5A549DBA988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110</xdr:row>
      <xdr:rowOff>0</xdr:rowOff>
    </xdr:from>
    <xdr:ext cx="47625" cy="285750"/>
    <xdr:sp macro="" textlink="">
      <xdr:nvSpPr>
        <xdr:cNvPr id="7584" name="Shape 3">
          <a:extLst>
            <a:ext uri="{FF2B5EF4-FFF2-40B4-BE49-F238E27FC236}">
              <a16:creationId xmlns:a16="http://schemas.microsoft.com/office/drawing/2014/main" id="{4053D343-D4E7-4644-8EEB-6EF6BC1A8373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110</xdr:row>
      <xdr:rowOff>0</xdr:rowOff>
    </xdr:from>
    <xdr:ext cx="47625" cy="285750"/>
    <xdr:sp macro="" textlink="">
      <xdr:nvSpPr>
        <xdr:cNvPr id="7585" name="Shape 3">
          <a:extLst>
            <a:ext uri="{FF2B5EF4-FFF2-40B4-BE49-F238E27FC236}">
              <a16:creationId xmlns:a16="http://schemas.microsoft.com/office/drawing/2014/main" id="{51FBB60C-EFCE-47BB-BE75-5E6D8FC519D2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110</xdr:row>
      <xdr:rowOff>0</xdr:rowOff>
    </xdr:from>
    <xdr:ext cx="47625" cy="285750"/>
    <xdr:sp macro="" textlink="">
      <xdr:nvSpPr>
        <xdr:cNvPr id="7586" name="Shape 3">
          <a:extLst>
            <a:ext uri="{FF2B5EF4-FFF2-40B4-BE49-F238E27FC236}">
              <a16:creationId xmlns:a16="http://schemas.microsoft.com/office/drawing/2014/main" id="{B5ED1EEC-401E-4022-8B64-D299150078D4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110</xdr:row>
      <xdr:rowOff>0</xdr:rowOff>
    </xdr:from>
    <xdr:ext cx="47625" cy="285750"/>
    <xdr:sp macro="" textlink="">
      <xdr:nvSpPr>
        <xdr:cNvPr id="7587" name="Shape 3">
          <a:extLst>
            <a:ext uri="{FF2B5EF4-FFF2-40B4-BE49-F238E27FC236}">
              <a16:creationId xmlns:a16="http://schemas.microsoft.com/office/drawing/2014/main" id="{3A3D7CEF-789F-4A8F-9AB3-E73FBBCBA12E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110</xdr:row>
      <xdr:rowOff>0</xdr:rowOff>
    </xdr:from>
    <xdr:ext cx="47625" cy="285750"/>
    <xdr:sp macro="" textlink="">
      <xdr:nvSpPr>
        <xdr:cNvPr id="7588" name="Shape 3">
          <a:extLst>
            <a:ext uri="{FF2B5EF4-FFF2-40B4-BE49-F238E27FC236}">
              <a16:creationId xmlns:a16="http://schemas.microsoft.com/office/drawing/2014/main" id="{0878EFA6-8C0A-4A78-9401-4062E2607BC5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110</xdr:row>
      <xdr:rowOff>0</xdr:rowOff>
    </xdr:from>
    <xdr:ext cx="47625" cy="285750"/>
    <xdr:sp macro="" textlink="">
      <xdr:nvSpPr>
        <xdr:cNvPr id="7589" name="Shape 3">
          <a:extLst>
            <a:ext uri="{FF2B5EF4-FFF2-40B4-BE49-F238E27FC236}">
              <a16:creationId xmlns:a16="http://schemas.microsoft.com/office/drawing/2014/main" id="{D47CC46F-9D56-44AD-9B0B-C60FBCBAE386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110</xdr:row>
      <xdr:rowOff>0</xdr:rowOff>
    </xdr:from>
    <xdr:ext cx="47625" cy="285750"/>
    <xdr:sp macro="" textlink="">
      <xdr:nvSpPr>
        <xdr:cNvPr id="7590" name="Shape 3">
          <a:extLst>
            <a:ext uri="{FF2B5EF4-FFF2-40B4-BE49-F238E27FC236}">
              <a16:creationId xmlns:a16="http://schemas.microsoft.com/office/drawing/2014/main" id="{818AEC37-018E-4717-A77C-C78728F3A297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110</xdr:row>
      <xdr:rowOff>0</xdr:rowOff>
    </xdr:from>
    <xdr:ext cx="47625" cy="285750"/>
    <xdr:sp macro="" textlink="">
      <xdr:nvSpPr>
        <xdr:cNvPr id="7591" name="Shape 3">
          <a:extLst>
            <a:ext uri="{FF2B5EF4-FFF2-40B4-BE49-F238E27FC236}">
              <a16:creationId xmlns:a16="http://schemas.microsoft.com/office/drawing/2014/main" id="{543C289A-54DF-4FA1-809D-0F90486E75A8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110</xdr:row>
      <xdr:rowOff>0</xdr:rowOff>
    </xdr:from>
    <xdr:ext cx="47625" cy="285750"/>
    <xdr:sp macro="" textlink="">
      <xdr:nvSpPr>
        <xdr:cNvPr id="7592" name="Shape 3">
          <a:extLst>
            <a:ext uri="{FF2B5EF4-FFF2-40B4-BE49-F238E27FC236}">
              <a16:creationId xmlns:a16="http://schemas.microsoft.com/office/drawing/2014/main" id="{C4913C0A-6166-495B-B32A-BCDA7B7A9622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110</xdr:row>
      <xdr:rowOff>0</xdr:rowOff>
    </xdr:from>
    <xdr:ext cx="47625" cy="285750"/>
    <xdr:sp macro="" textlink="">
      <xdr:nvSpPr>
        <xdr:cNvPr id="7593" name="Shape 3">
          <a:extLst>
            <a:ext uri="{FF2B5EF4-FFF2-40B4-BE49-F238E27FC236}">
              <a16:creationId xmlns:a16="http://schemas.microsoft.com/office/drawing/2014/main" id="{779FD26D-1467-4929-83E6-E39363CDB5EA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110</xdr:row>
      <xdr:rowOff>0</xdr:rowOff>
    </xdr:from>
    <xdr:ext cx="47625" cy="285750"/>
    <xdr:sp macro="" textlink="">
      <xdr:nvSpPr>
        <xdr:cNvPr id="7594" name="Shape 3">
          <a:extLst>
            <a:ext uri="{FF2B5EF4-FFF2-40B4-BE49-F238E27FC236}">
              <a16:creationId xmlns:a16="http://schemas.microsoft.com/office/drawing/2014/main" id="{9EF89C82-B377-432E-B3DB-A68B34C0696E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110</xdr:row>
      <xdr:rowOff>0</xdr:rowOff>
    </xdr:from>
    <xdr:ext cx="47625" cy="285750"/>
    <xdr:sp macro="" textlink="">
      <xdr:nvSpPr>
        <xdr:cNvPr id="7595" name="Shape 3">
          <a:extLst>
            <a:ext uri="{FF2B5EF4-FFF2-40B4-BE49-F238E27FC236}">
              <a16:creationId xmlns:a16="http://schemas.microsoft.com/office/drawing/2014/main" id="{C3E5178D-F68C-4922-BD0C-31749E01C3F8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110</xdr:row>
      <xdr:rowOff>0</xdr:rowOff>
    </xdr:from>
    <xdr:ext cx="47625" cy="285750"/>
    <xdr:sp macro="" textlink="">
      <xdr:nvSpPr>
        <xdr:cNvPr id="7596" name="Shape 3">
          <a:extLst>
            <a:ext uri="{FF2B5EF4-FFF2-40B4-BE49-F238E27FC236}">
              <a16:creationId xmlns:a16="http://schemas.microsoft.com/office/drawing/2014/main" id="{D4EF842A-208D-43D9-AA60-A247AFE26CB9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110</xdr:row>
      <xdr:rowOff>0</xdr:rowOff>
    </xdr:from>
    <xdr:ext cx="47625" cy="285750"/>
    <xdr:sp macro="" textlink="">
      <xdr:nvSpPr>
        <xdr:cNvPr id="7597" name="Shape 3">
          <a:extLst>
            <a:ext uri="{FF2B5EF4-FFF2-40B4-BE49-F238E27FC236}">
              <a16:creationId xmlns:a16="http://schemas.microsoft.com/office/drawing/2014/main" id="{B248B3B9-7C13-40B1-B40F-3BE7C12D49E4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-9525</xdr:colOff>
      <xdr:row>110</xdr:row>
      <xdr:rowOff>0</xdr:rowOff>
    </xdr:from>
    <xdr:ext cx="47625" cy="285750"/>
    <xdr:sp macro="" textlink="">
      <xdr:nvSpPr>
        <xdr:cNvPr id="7598" name="Shape 3">
          <a:extLst>
            <a:ext uri="{FF2B5EF4-FFF2-40B4-BE49-F238E27FC236}">
              <a16:creationId xmlns:a16="http://schemas.microsoft.com/office/drawing/2014/main" id="{96FD6806-81A1-4A91-AC3C-90FCC25F82E8}"/>
            </a:ext>
          </a:extLst>
        </xdr:cNvPr>
        <xdr:cNvSpPr txBox="1"/>
      </xdr:nvSpPr>
      <xdr:spPr>
        <a:xfrm>
          <a:off x="720661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-9525</xdr:colOff>
      <xdr:row>110</xdr:row>
      <xdr:rowOff>0</xdr:rowOff>
    </xdr:from>
    <xdr:ext cx="47625" cy="285750"/>
    <xdr:sp macro="" textlink="">
      <xdr:nvSpPr>
        <xdr:cNvPr id="7599" name="Shape 3">
          <a:extLst>
            <a:ext uri="{FF2B5EF4-FFF2-40B4-BE49-F238E27FC236}">
              <a16:creationId xmlns:a16="http://schemas.microsoft.com/office/drawing/2014/main" id="{C37BDFB0-417A-4798-A0CD-52DEB50208D5}"/>
            </a:ext>
          </a:extLst>
        </xdr:cNvPr>
        <xdr:cNvSpPr txBox="1"/>
      </xdr:nvSpPr>
      <xdr:spPr>
        <a:xfrm>
          <a:off x="720661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600" name="Shape 3">
          <a:extLst>
            <a:ext uri="{FF2B5EF4-FFF2-40B4-BE49-F238E27FC236}">
              <a16:creationId xmlns:a16="http://schemas.microsoft.com/office/drawing/2014/main" id="{CEE84B53-294F-4F68-B62A-0064232F8AF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601" name="Shape 3">
          <a:extLst>
            <a:ext uri="{FF2B5EF4-FFF2-40B4-BE49-F238E27FC236}">
              <a16:creationId xmlns:a16="http://schemas.microsoft.com/office/drawing/2014/main" id="{24156E0A-B676-4B34-94F0-D84A219EB69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602" name="Shape 3">
          <a:extLst>
            <a:ext uri="{FF2B5EF4-FFF2-40B4-BE49-F238E27FC236}">
              <a16:creationId xmlns:a16="http://schemas.microsoft.com/office/drawing/2014/main" id="{E20FC636-F266-46B0-80EF-5D631EA540D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603" name="Shape 3">
          <a:extLst>
            <a:ext uri="{FF2B5EF4-FFF2-40B4-BE49-F238E27FC236}">
              <a16:creationId xmlns:a16="http://schemas.microsoft.com/office/drawing/2014/main" id="{A5191479-F9EC-4E79-9B17-B4DC7E106B7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604" name="Shape 3">
          <a:extLst>
            <a:ext uri="{FF2B5EF4-FFF2-40B4-BE49-F238E27FC236}">
              <a16:creationId xmlns:a16="http://schemas.microsoft.com/office/drawing/2014/main" id="{21E7E297-7A06-4154-8B2F-0537DA38F79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605" name="Shape 3">
          <a:extLst>
            <a:ext uri="{FF2B5EF4-FFF2-40B4-BE49-F238E27FC236}">
              <a16:creationId xmlns:a16="http://schemas.microsoft.com/office/drawing/2014/main" id="{F6EE7757-7958-4CB5-8192-78E89E47456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606" name="Shape 3">
          <a:extLst>
            <a:ext uri="{FF2B5EF4-FFF2-40B4-BE49-F238E27FC236}">
              <a16:creationId xmlns:a16="http://schemas.microsoft.com/office/drawing/2014/main" id="{AE20F6D8-F585-4F79-8C78-9865D02CDAF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607" name="Shape 3">
          <a:extLst>
            <a:ext uri="{FF2B5EF4-FFF2-40B4-BE49-F238E27FC236}">
              <a16:creationId xmlns:a16="http://schemas.microsoft.com/office/drawing/2014/main" id="{3646F6AA-5BAC-470C-AF64-B4717CED525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608" name="Shape 3">
          <a:extLst>
            <a:ext uri="{FF2B5EF4-FFF2-40B4-BE49-F238E27FC236}">
              <a16:creationId xmlns:a16="http://schemas.microsoft.com/office/drawing/2014/main" id="{768E90E4-C74B-41E6-A35F-3CCEE4F0279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609" name="Shape 3">
          <a:extLst>
            <a:ext uri="{FF2B5EF4-FFF2-40B4-BE49-F238E27FC236}">
              <a16:creationId xmlns:a16="http://schemas.microsoft.com/office/drawing/2014/main" id="{1D4B4E5C-C968-4171-A4B8-AB79C0FC802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610" name="Shape 3">
          <a:extLst>
            <a:ext uri="{FF2B5EF4-FFF2-40B4-BE49-F238E27FC236}">
              <a16:creationId xmlns:a16="http://schemas.microsoft.com/office/drawing/2014/main" id="{4AB9E9C1-CF8D-48E6-906F-37342F2A5DF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611" name="Shape 3">
          <a:extLst>
            <a:ext uri="{FF2B5EF4-FFF2-40B4-BE49-F238E27FC236}">
              <a16:creationId xmlns:a16="http://schemas.microsoft.com/office/drawing/2014/main" id="{93E13BE2-83AB-47A3-B116-E63F4D71B85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612" name="Shape 3">
          <a:extLst>
            <a:ext uri="{FF2B5EF4-FFF2-40B4-BE49-F238E27FC236}">
              <a16:creationId xmlns:a16="http://schemas.microsoft.com/office/drawing/2014/main" id="{27EF16D9-435A-427A-B525-6046322E72A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613" name="Shape 3">
          <a:extLst>
            <a:ext uri="{FF2B5EF4-FFF2-40B4-BE49-F238E27FC236}">
              <a16:creationId xmlns:a16="http://schemas.microsoft.com/office/drawing/2014/main" id="{46C67ACB-7EB4-46E7-976D-B84185C6A5E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614" name="Shape 3">
          <a:extLst>
            <a:ext uri="{FF2B5EF4-FFF2-40B4-BE49-F238E27FC236}">
              <a16:creationId xmlns:a16="http://schemas.microsoft.com/office/drawing/2014/main" id="{8B5CCC92-951F-4388-9961-362FC03A1B6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615" name="Shape 3">
          <a:extLst>
            <a:ext uri="{FF2B5EF4-FFF2-40B4-BE49-F238E27FC236}">
              <a16:creationId xmlns:a16="http://schemas.microsoft.com/office/drawing/2014/main" id="{9C5241DA-CD57-4EAB-A3EE-F93AECD35F3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616" name="Shape 3">
          <a:extLst>
            <a:ext uri="{FF2B5EF4-FFF2-40B4-BE49-F238E27FC236}">
              <a16:creationId xmlns:a16="http://schemas.microsoft.com/office/drawing/2014/main" id="{14A76169-FB13-4852-B287-B9FD10FB605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617" name="Shape 3">
          <a:extLst>
            <a:ext uri="{FF2B5EF4-FFF2-40B4-BE49-F238E27FC236}">
              <a16:creationId xmlns:a16="http://schemas.microsoft.com/office/drawing/2014/main" id="{CF29F876-098A-4189-9308-D6855D9C17A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618" name="Shape 3">
          <a:extLst>
            <a:ext uri="{FF2B5EF4-FFF2-40B4-BE49-F238E27FC236}">
              <a16:creationId xmlns:a16="http://schemas.microsoft.com/office/drawing/2014/main" id="{E267272C-66B9-4B15-BD16-D9F7F9A3B94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619" name="Shape 3">
          <a:extLst>
            <a:ext uri="{FF2B5EF4-FFF2-40B4-BE49-F238E27FC236}">
              <a16:creationId xmlns:a16="http://schemas.microsoft.com/office/drawing/2014/main" id="{1B9A78A0-B00E-4805-998B-09B3C6D85FC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620" name="Shape 3">
          <a:extLst>
            <a:ext uri="{FF2B5EF4-FFF2-40B4-BE49-F238E27FC236}">
              <a16:creationId xmlns:a16="http://schemas.microsoft.com/office/drawing/2014/main" id="{BB50DBB0-27A7-410C-88F8-249B82AF35A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621" name="Shape 3">
          <a:extLst>
            <a:ext uri="{FF2B5EF4-FFF2-40B4-BE49-F238E27FC236}">
              <a16:creationId xmlns:a16="http://schemas.microsoft.com/office/drawing/2014/main" id="{1BED1467-7C82-4DC4-9007-1F4047E7EC3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622" name="Shape 3">
          <a:extLst>
            <a:ext uri="{FF2B5EF4-FFF2-40B4-BE49-F238E27FC236}">
              <a16:creationId xmlns:a16="http://schemas.microsoft.com/office/drawing/2014/main" id="{160E6626-4CA6-4028-B50D-C33D16CC5EA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623" name="Shape 3">
          <a:extLst>
            <a:ext uri="{FF2B5EF4-FFF2-40B4-BE49-F238E27FC236}">
              <a16:creationId xmlns:a16="http://schemas.microsoft.com/office/drawing/2014/main" id="{AA959950-AD8B-4BED-BA33-5506F52D562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624" name="Shape 3">
          <a:extLst>
            <a:ext uri="{FF2B5EF4-FFF2-40B4-BE49-F238E27FC236}">
              <a16:creationId xmlns:a16="http://schemas.microsoft.com/office/drawing/2014/main" id="{34DD89EF-E847-43AE-B119-A33842A3DAA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625" name="Shape 3">
          <a:extLst>
            <a:ext uri="{FF2B5EF4-FFF2-40B4-BE49-F238E27FC236}">
              <a16:creationId xmlns:a16="http://schemas.microsoft.com/office/drawing/2014/main" id="{8FDB49B3-F778-4F3C-820E-7C3D5444344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626" name="Shape 3">
          <a:extLst>
            <a:ext uri="{FF2B5EF4-FFF2-40B4-BE49-F238E27FC236}">
              <a16:creationId xmlns:a16="http://schemas.microsoft.com/office/drawing/2014/main" id="{7CCEA151-C40D-43EF-AFB6-5A88780D262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627" name="Shape 3">
          <a:extLst>
            <a:ext uri="{FF2B5EF4-FFF2-40B4-BE49-F238E27FC236}">
              <a16:creationId xmlns:a16="http://schemas.microsoft.com/office/drawing/2014/main" id="{A479EC05-9278-4631-8BD6-C9EDF5521B6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628" name="Shape 3">
          <a:extLst>
            <a:ext uri="{FF2B5EF4-FFF2-40B4-BE49-F238E27FC236}">
              <a16:creationId xmlns:a16="http://schemas.microsoft.com/office/drawing/2014/main" id="{5A79F238-5692-403E-BDE1-E432D2AAE47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629" name="Shape 3">
          <a:extLst>
            <a:ext uri="{FF2B5EF4-FFF2-40B4-BE49-F238E27FC236}">
              <a16:creationId xmlns:a16="http://schemas.microsoft.com/office/drawing/2014/main" id="{431798C3-E633-4927-B8AA-164A0937424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630" name="Shape 3">
          <a:extLst>
            <a:ext uri="{FF2B5EF4-FFF2-40B4-BE49-F238E27FC236}">
              <a16:creationId xmlns:a16="http://schemas.microsoft.com/office/drawing/2014/main" id="{C8DCDE6C-4D53-4C7D-9D46-DC9C71CB330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631" name="Shape 3">
          <a:extLst>
            <a:ext uri="{FF2B5EF4-FFF2-40B4-BE49-F238E27FC236}">
              <a16:creationId xmlns:a16="http://schemas.microsoft.com/office/drawing/2014/main" id="{C6224BE7-493D-4383-86F0-655B14E2738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632" name="Shape 3">
          <a:extLst>
            <a:ext uri="{FF2B5EF4-FFF2-40B4-BE49-F238E27FC236}">
              <a16:creationId xmlns:a16="http://schemas.microsoft.com/office/drawing/2014/main" id="{3A29CD23-931F-4A0E-AE48-D9C0C7F5DAE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633" name="Shape 3">
          <a:extLst>
            <a:ext uri="{FF2B5EF4-FFF2-40B4-BE49-F238E27FC236}">
              <a16:creationId xmlns:a16="http://schemas.microsoft.com/office/drawing/2014/main" id="{F4A24D5A-9445-41B4-8853-193C9CE4DF4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634" name="Shape 3">
          <a:extLst>
            <a:ext uri="{FF2B5EF4-FFF2-40B4-BE49-F238E27FC236}">
              <a16:creationId xmlns:a16="http://schemas.microsoft.com/office/drawing/2014/main" id="{E05E06DD-0AAB-4555-8634-5F23864B9DF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635" name="Shape 3">
          <a:extLst>
            <a:ext uri="{FF2B5EF4-FFF2-40B4-BE49-F238E27FC236}">
              <a16:creationId xmlns:a16="http://schemas.microsoft.com/office/drawing/2014/main" id="{B28CB829-AF70-4162-87E6-C027C152752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636" name="Shape 3">
          <a:extLst>
            <a:ext uri="{FF2B5EF4-FFF2-40B4-BE49-F238E27FC236}">
              <a16:creationId xmlns:a16="http://schemas.microsoft.com/office/drawing/2014/main" id="{331BA0A6-2389-4ED2-94C6-F60F628A6E8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637" name="Shape 3">
          <a:extLst>
            <a:ext uri="{FF2B5EF4-FFF2-40B4-BE49-F238E27FC236}">
              <a16:creationId xmlns:a16="http://schemas.microsoft.com/office/drawing/2014/main" id="{EAAB6B35-506D-4F59-B24A-5F3796B5DF0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638" name="Shape 3">
          <a:extLst>
            <a:ext uri="{FF2B5EF4-FFF2-40B4-BE49-F238E27FC236}">
              <a16:creationId xmlns:a16="http://schemas.microsoft.com/office/drawing/2014/main" id="{57F41F4E-B082-4D21-8551-E36133F9EF5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639" name="Shape 3">
          <a:extLst>
            <a:ext uri="{FF2B5EF4-FFF2-40B4-BE49-F238E27FC236}">
              <a16:creationId xmlns:a16="http://schemas.microsoft.com/office/drawing/2014/main" id="{36A39038-85E7-4FB8-85C4-2B992BC5FA8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640" name="Shape 3">
          <a:extLst>
            <a:ext uri="{FF2B5EF4-FFF2-40B4-BE49-F238E27FC236}">
              <a16:creationId xmlns:a16="http://schemas.microsoft.com/office/drawing/2014/main" id="{F2EB7CBB-D165-4F53-9A22-74B20F8703A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641" name="Shape 3">
          <a:extLst>
            <a:ext uri="{FF2B5EF4-FFF2-40B4-BE49-F238E27FC236}">
              <a16:creationId xmlns:a16="http://schemas.microsoft.com/office/drawing/2014/main" id="{7E7D9715-7AB5-490C-86E8-21B1AAA447F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642" name="Shape 3">
          <a:extLst>
            <a:ext uri="{FF2B5EF4-FFF2-40B4-BE49-F238E27FC236}">
              <a16:creationId xmlns:a16="http://schemas.microsoft.com/office/drawing/2014/main" id="{CB304FDE-8594-4DF2-9F26-97BF993EBD8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643" name="Shape 3">
          <a:extLst>
            <a:ext uri="{FF2B5EF4-FFF2-40B4-BE49-F238E27FC236}">
              <a16:creationId xmlns:a16="http://schemas.microsoft.com/office/drawing/2014/main" id="{BA5DB966-23B4-4CA4-9F9A-88B2068A1F5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644" name="Shape 3">
          <a:extLst>
            <a:ext uri="{FF2B5EF4-FFF2-40B4-BE49-F238E27FC236}">
              <a16:creationId xmlns:a16="http://schemas.microsoft.com/office/drawing/2014/main" id="{706D5E06-9ACF-4FEE-B475-E3ED8202F71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645" name="Shape 3">
          <a:extLst>
            <a:ext uri="{FF2B5EF4-FFF2-40B4-BE49-F238E27FC236}">
              <a16:creationId xmlns:a16="http://schemas.microsoft.com/office/drawing/2014/main" id="{C41977BD-785E-448A-A0FB-83AF25F3995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646" name="Shape 3">
          <a:extLst>
            <a:ext uri="{FF2B5EF4-FFF2-40B4-BE49-F238E27FC236}">
              <a16:creationId xmlns:a16="http://schemas.microsoft.com/office/drawing/2014/main" id="{7A38F05F-3108-4639-B52E-36F106E72E2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647" name="Shape 3">
          <a:extLst>
            <a:ext uri="{FF2B5EF4-FFF2-40B4-BE49-F238E27FC236}">
              <a16:creationId xmlns:a16="http://schemas.microsoft.com/office/drawing/2014/main" id="{F4A95FE3-6616-47F2-8FA0-AC2C43F40F9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648" name="Shape 3">
          <a:extLst>
            <a:ext uri="{FF2B5EF4-FFF2-40B4-BE49-F238E27FC236}">
              <a16:creationId xmlns:a16="http://schemas.microsoft.com/office/drawing/2014/main" id="{41A82876-B57A-4833-82ED-08E86BD2B36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649" name="Shape 3">
          <a:extLst>
            <a:ext uri="{FF2B5EF4-FFF2-40B4-BE49-F238E27FC236}">
              <a16:creationId xmlns:a16="http://schemas.microsoft.com/office/drawing/2014/main" id="{C11ED076-FCA5-4E0C-9CC1-A556A567A99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650" name="Shape 3">
          <a:extLst>
            <a:ext uri="{FF2B5EF4-FFF2-40B4-BE49-F238E27FC236}">
              <a16:creationId xmlns:a16="http://schemas.microsoft.com/office/drawing/2014/main" id="{354E2DAD-38B1-41F8-A0C9-DD15A92A14F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651" name="Shape 3">
          <a:extLst>
            <a:ext uri="{FF2B5EF4-FFF2-40B4-BE49-F238E27FC236}">
              <a16:creationId xmlns:a16="http://schemas.microsoft.com/office/drawing/2014/main" id="{B3D9A28D-52B4-4EAC-87DD-1F1EAEA7403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652" name="Shape 3">
          <a:extLst>
            <a:ext uri="{FF2B5EF4-FFF2-40B4-BE49-F238E27FC236}">
              <a16:creationId xmlns:a16="http://schemas.microsoft.com/office/drawing/2014/main" id="{F7EE8408-3117-451E-894E-060055DB587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653" name="Shape 3">
          <a:extLst>
            <a:ext uri="{FF2B5EF4-FFF2-40B4-BE49-F238E27FC236}">
              <a16:creationId xmlns:a16="http://schemas.microsoft.com/office/drawing/2014/main" id="{7AF24E30-C59A-4D6C-AABA-3EAF9C16FD1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654" name="Shape 3">
          <a:extLst>
            <a:ext uri="{FF2B5EF4-FFF2-40B4-BE49-F238E27FC236}">
              <a16:creationId xmlns:a16="http://schemas.microsoft.com/office/drawing/2014/main" id="{6F1CE991-87C3-4334-882A-C2182EF7B61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655" name="Shape 3">
          <a:extLst>
            <a:ext uri="{FF2B5EF4-FFF2-40B4-BE49-F238E27FC236}">
              <a16:creationId xmlns:a16="http://schemas.microsoft.com/office/drawing/2014/main" id="{AD2DF2F7-02DB-4D50-908A-77495F2F2A4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656" name="Shape 3">
          <a:extLst>
            <a:ext uri="{FF2B5EF4-FFF2-40B4-BE49-F238E27FC236}">
              <a16:creationId xmlns:a16="http://schemas.microsoft.com/office/drawing/2014/main" id="{9036F707-6DC4-468C-A844-660A70BCBEE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657" name="Shape 3">
          <a:extLst>
            <a:ext uri="{FF2B5EF4-FFF2-40B4-BE49-F238E27FC236}">
              <a16:creationId xmlns:a16="http://schemas.microsoft.com/office/drawing/2014/main" id="{ED6BDAA2-1C91-4271-8C12-041B6BDFAAF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658" name="Shape 3">
          <a:extLst>
            <a:ext uri="{FF2B5EF4-FFF2-40B4-BE49-F238E27FC236}">
              <a16:creationId xmlns:a16="http://schemas.microsoft.com/office/drawing/2014/main" id="{672F0C59-8E12-4E19-8115-792E15C08B1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659" name="Shape 3">
          <a:extLst>
            <a:ext uri="{FF2B5EF4-FFF2-40B4-BE49-F238E27FC236}">
              <a16:creationId xmlns:a16="http://schemas.microsoft.com/office/drawing/2014/main" id="{FF4DE363-5881-46C1-9673-FC44636C93C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660" name="Shape 3">
          <a:extLst>
            <a:ext uri="{FF2B5EF4-FFF2-40B4-BE49-F238E27FC236}">
              <a16:creationId xmlns:a16="http://schemas.microsoft.com/office/drawing/2014/main" id="{25D33A77-AD50-452B-B817-14B075FD887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661" name="Shape 3">
          <a:extLst>
            <a:ext uri="{FF2B5EF4-FFF2-40B4-BE49-F238E27FC236}">
              <a16:creationId xmlns:a16="http://schemas.microsoft.com/office/drawing/2014/main" id="{573A2B2A-AD1F-4E7A-84A5-825B3917A1B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662" name="Shape 3">
          <a:extLst>
            <a:ext uri="{FF2B5EF4-FFF2-40B4-BE49-F238E27FC236}">
              <a16:creationId xmlns:a16="http://schemas.microsoft.com/office/drawing/2014/main" id="{4DB50900-8CE3-440C-9768-60774255C87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663" name="Shape 3">
          <a:extLst>
            <a:ext uri="{FF2B5EF4-FFF2-40B4-BE49-F238E27FC236}">
              <a16:creationId xmlns:a16="http://schemas.microsoft.com/office/drawing/2014/main" id="{2D0CD3A7-B540-43C4-9038-531E4AC9376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664" name="Shape 3">
          <a:extLst>
            <a:ext uri="{FF2B5EF4-FFF2-40B4-BE49-F238E27FC236}">
              <a16:creationId xmlns:a16="http://schemas.microsoft.com/office/drawing/2014/main" id="{C082BFB5-2C30-4DC1-8E21-48A7E78D0D9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665" name="Shape 3">
          <a:extLst>
            <a:ext uri="{FF2B5EF4-FFF2-40B4-BE49-F238E27FC236}">
              <a16:creationId xmlns:a16="http://schemas.microsoft.com/office/drawing/2014/main" id="{08A45FC2-7BFB-48A0-A352-28A6C29D675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666" name="Shape 3">
          <a:extLst>
            <a:ext uri="{FF2B5EF4-FFF2-40B4-BE49-F238E27FC236}">
              <a16:creationId xmlns:a16="http://schemas.microsoft.com/office/drawing/2014/main" id="{AD54A443-D17C-4AE5-8F43-BA7B5FCA342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667" name="Shape 3">
          <a:extLst>
            <a:ext uri="{FF2B5EF4-FFF2-40B4-BE49-F238E27FC236}">
              <a16:creationId xmlns:a16="http://schemas.microsoft.com/office/drawing/2014/main" id="{4039DD0C-0FF8-4501-B708-038BF47B08B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668" name="Shape 3">
          <a:extLst>
            <a:ext uri="{FF2B5EF4-FFF2-40B4-BE49-F238E27FC236}">
              <a16:creationId xmlns:a16="http://schemas.microsoft.com/office/drawing/2014/main" id="{32EDDC48-DD21-4D19-B1E2-2D2D3D468A4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669" name="Shape 3">
          <a:extLst>
            <a:ext uri="{FF2B5EF4-FFF2-40B4-BE49-F238E27FC236}">
              <a16:creationId xmlns:a16="http://schemas.microsoft.com/office/drawing/2014/main" id="{12DFF2A8-D07B-475F-808E-C1A70D3843B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670" name="Shape 3">
          <a:extLst>
            <a:ext uri="{FF2B5EF4-FFF2-40B4-BE49-F238E27FC236}">
              <a16:creationId xmlns:a16="http://schemas.microsoft.com/office/drawing/2014/main" id="{9DCC790D-C78D-48DA-8CB5-C9504BBB87A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671" name="Shape 3">
          <a:extLst>
            <a:ext uri="{FF2B5EF4-FFF2-40B4-BE49-F238E27FC236}">
              <a16:creationId xmlns:a16="http://schemas.microsoft.com/office/drawing/2014/main" id="{52513551-A4DF-4745-BD98-42A956A44B9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672" name="Shape 3">
          <a:extLst>
            <a:ext uri="{FF2B5EF4-FFF2-40B4-BE49-F238E27FC236}">
              <a16:creationId xmlns:a16="http://schemas.microsoft.com/office/drawing/2014/main" id="{03FFC059-8366-453F-9460-A140CDD6693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673" name="Shape 3">
          <a:extLst>
            <a:ext uri="{FF2B5EF4-FFF2-40B4-BE49-F238E27FC236}">
              <a16:creationId xmlns:a16="http://schemas.microsoft.com/office/drawing/2014/main" id="{F9AB99F8-8A8A-4108-9488-2F657AC3AD3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674" name="Shape 3">
          <a:extLst>
            <a:ext uri="{FF2B5EF4-FFF2-40B4-BE49-F238E27FC236}">
              <a16:creationId xmlns:a16="http://schemas.microsoft.com/office/drawing/2014/main" id="{7E952AA2-0C08-4F1F-A16C-C9B89B7C272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675" name="Shape 3">
          <a:extLst>
            <a:ext uri="{FF2B5EF4-FFF2-40B4-BE49-F238E27FC236}">
              <a16:creationId xmlns:a16="http://schemas.microsoft.com/office/drawing/2014/main" id="{73607744-9249-45F7-8017-50676523342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676" name="Shape 3">
          <a:extLst>
            <a:ext uri="{FF2B5EF4-FFF2-40B4-BE49-F238E27FC236}">
              <a16:creationId xmlns:a16="http://schemas.microsoft.com/office/drawing/2014/main" id="{21D3AAFD-4E27-4131-A9A1-3EC5F78F618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677" name="Shape 3">
          <a:extLst>
            <a:ext uri="{FF2B5EF4-FFF2-40B4-BE49-F238E27FC236}">
              <a16:creationId xmlns:a16="http://schemas.microsoft.com/office/drawing/2014/main" id="{30E2E670-C593-48BC-A2B1-68A5669E057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678" name="Shape 3">
          <a:extLst>
            <a:ext uri="{FF2B5EF4-FFF2-40B4-BE49-F238E27FC236}">
              <a16:creationId xmlns:a16="http://schemas.microsoft.com/office/drawing/2014/main" id="{3FE71913-EA7C-486B-BDD3-1137B120A6B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679" name="Shape 3">
          <a:extLst>
            <a:ext uri="{FF2B5EF4-FFF2-40B4-BE49-F238E27FC236}">
              <a16:creationId xmlns:a16="http://schemas.microsoft.com/office/drawing/2014/main" id="{B087A51D-0379-4E53-8D67-E7EF9D985AD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680" name="Shape 3">
          <a:extLst>
            <a:ext uri="{FF2B5EF4-FFF2-40B4-BE49-F238E27FC236}">
              <a16:creationId xmlns:a16="http://schemas.microsoft.com/office/drawing/2014/main" id="{8AAEF9BC-FE67-4681-896D-82E0413C881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681" name="Shape 3">
          <a:extLst>
            <a:ext uri="{FF2B5EF4-FFF2-40B4-BE49-F238E27FC236}">
              <a16:creationId xmlns:a16="http://schemas.microsoft.com/office/drawing/2014/main" id="{84ACA72F-8F0D-42E4-85D3-DA820DBF6F6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682" name="Shape 3">
          <a:extLst>
            <a:ext uri="{FF2B5EF4-FFF2-40B4-BE49-F238E27FC236}">
              <a16:creationId xmlns:a16="http://schemas.microsoft.com/office/drawing/2014/main" id="{618DEA6E-EEA3-4DD3-A29D-A481FEC7A90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683" name="Shape 3">
          <a:extLst>
            <a:ext uri="{FF2B5EF4-FFF2-40B4-BE49-F238E27FC236}">
              <a16:creationId xmlns:a16="http://schemas.microsoft.com/office/drawing/2014/main" id="{41E74681-557E-4640-A17F-C78C5CDC21C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684" name="Shape 3">
          <a:extLst>
            <a:ext uri="{FF2B5EF4-FFF2-40B4-BE49-F238E27FC236}">
              <a16:creationId xmlns:a16="http://schemas.microsoft.com/office/drawing/2014/main" id="{CEB7A1A1-5F4E-4BF3-B63A-30A09E0A911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685" name="Shape 3">
          <a:extLst>
            <a:ext uri="{FF2B5EF4-FFF2-40B4-BE49-F238E27FC236}">
              <a16:creationId xmlns:a16="http://schemas.microsoft.com/office/drawing/2014/main" id="{8FA68CD7-FC6F-4900-A5DA-4EECC5D2A72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22</xdr:col>
      <xdr:colOff>-9525</xdr:colOff>
      <xdr:row>110</xdr:row>
      <xdr:rowOff>0</xdr:rowOff>
    </xdr:from>
    <xdr:ext cx="47625" cy="285750"/>
    <xdr:sp macro="" textlink="">
      <xdr:nvSpPr>
        <xdr:cNvPr id="7686" name="Shape 3">
          <a:extLst>
            <a:ext uri="{FF2B5EF4-FFF2-40B4-BE49-F238E27FC236}">
              <a16:creationId xmlns:a16="http://schemas.microsoft.com/office/drawing/2014/main" id="{761A372C-2DCE-475F-9AE9-7DA7BB2C9B0C}"/>
            </a:ext>
          </a:extLst>
        </xdr:cNvPr>
        <xdr:cNvSpPr txBox="1"/>
      </xdr:nvSpPr>
      <xdr:spPr>
        <a:xfrm>
          <a:off x="1078039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22</xdr:col>
      <xdr:colOff>-9525</xdr:colOff>
      <xdr:row>110</xdr:row>
      <xdr:rowOff>0</xdr:rowOff>
    </xdr:from>
    <xdr:ext cx="47625" cy="285750"/>
    <xdr:sp macro="" textlink="">
      <xdr:nvSpPr>
        <xdr:cNvPr id="7687" name="Shape 3">
          <a:extLst>
            <a:ext uri="{FF2B5EF4-FFF2-40B4-BE49-F238E27FC236}">
              <a16:creationId xmlns:a16="http://schemas.microsoft.com/office/drawing/2014/main" id="{18425A59-21A4-4377-B0CA-33D47C627640}"/>
            </a:ext>
          </a:extLst>
        </xdr:cNvPr>
        <xdr:cNvSpPr txBox="1"/>
      </xdr:nvSpPr>
      <xdr:spPr>
        <a:xfrm>
          <a:off x="1078039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688" name="Shape 3">
          <a:extLst>
            <a:ext uri="{FF2B5EF4-FFF2-40B4-BE49-F238E27FC236}">
              <a16:creationId xmlns:a16="http://schemas.microsoft.com/office/drawing/2014/main" id="{F7F7282F-6DFC-43E7-BDBF-881D7B2AB19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689" name="Shape 3">
          <a:extLst>
            <a:ext uri="{FF2B5EF4-FFF2-40B4-BE49-F238E27FC236}">
              <a16:creationId xmlns:a16="http://schemas.microsoft.com/office/drawing/2014/main" id="{A627CE3F-B3BA-45A7-8451-C657E38441F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690" name="Shape 3">
          <a:extLst>
            <a:ext uri="{FF2B5EF4-FFF2-40B4-BE49-F238E27FC236}">
              <a16:creationId xmlns:a16="http://schemas.microsoft.com/office/drawing/2014/main" id="{900E80F5-C622-49D5-87CF-2A4677F08B9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691" name="Shape 3">
          <a:extLst>
            <a:ext uri="{FF2B5EF4-FFF2-40B4-BE49-F238E27FC236}">
              <a16:creationId xmlns:a16="http://schemas.microsoft.com/office/drawing/2014/main" id="{FFB530F6-8A66-4533-9EED-877EA0BFAC0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692" name="Shape 3">
          <a:extLst>
            <a:ext uri="{FF2B5EF4-FFF2-40B4-BE49-F238E27FC236}">
              <a16:creationId xmlns:a16="http://schemas.microsoft.com/office/drawing/2014/main" id="{8A8265C8-1660-4ACF-A54C-A70536DE358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693" name="Shape 3">
          <a:extLst>
            <a:ext uri="{FF2B5EF4-FFF2-40B4-BE49-F238E27FC236}">
              <a16:creationId xmlns:a16="http://schemas.microsoft.com/office/drawing/2014/main" id="{EAAE0CF2-7CA2-4436-A70F-106D2FD372E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694" name="Shape 3">
          <a:extLst>
            <a:ext uri="{FF2B5EF4-FFF2-40B4-BE49-F238E27FC236}">
              <a16:creationId xmlns:a16="http://schemas.microsoft.com/office/drawing/2014/main" id="{C9424D76-8794-4DF4-8680-50B15B40B3C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695" name="Shape 3">
          <a:extLst>
            <a:ext uri="{FF2B5EF4-FFF2-40B4-BE49-F238E27FC236}">
              <a16:creationId xmlns:a16="http://schemas.microsoft.com/office/drawing/2014/main" id="{E6CB78F1-A3A3-4FA3-BE77-67F00BC5E61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696" name="Shape 3">
          <a:extLst>
            <a:ext uri="{FF2B5EF4-FFF2-40B4-BE49-F238E27FC236}">
              <a16:creationId xmlns:a16="http://schemas.microsoft.com/office/drawing/2014/main" id="{8660BA7D-3EA6-443A-AEFC-386EF701551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697" name="Shape 3">
          <a:extLst>
            <a:ext uri="{FF2B5EF4-FFF2-40B4-BE49-F238E27FC236}">
              <a16:creationId xmlns:a16="http://schemas.microsoft.com/office/drawing/2014/main" id="{82EBA70B-762D-4FE0-96E4-F6F547ED4F6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698" name="Shape 3">
          <a:extLst>
            <a:ext uri="{FF2B5EF4-FFF2-40B4-BE49-F238E27FC236}">
              <a16:creationId xmlns:a16="http://schemas.microsoft.com/office/drawing/2014/main" id="{F9347E72-42EF-42F8-BDC1-6953EA6424F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699" name="Shape 3">
          <a:extLst>
            <a:ext uri="{FF2B5EF4-FFF2-40B4-BE49-F238E27FC236}">
              <a16:creationId xmlns:a16="http://schemas.microsoft.com/office/drawing/2014/main" id="{5E8FC73C-3DB3-4175-A6CA-8E32BF204A2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700" name="Shape 3">
          <a:extLst>
            <a:ext uri="{FF2B5EF4-FFF2-40B4-BE49-F238E27FC236}">
              <a16:creationId xmlns:a16="http://schemas.microsoft.com/office/drawing/2014/main" id="{6E27FA12-0A0F-4BF7-B2AB-B497042A447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701" name="Shape 3">
          <a:extLst>
            <a:ext uri="{FF2B5EF4-FFF2-40B4-BE49-F238E27FC236}">
              <a16:creationId xmlns:a16="http://schemas.microsoft.com/office/drawing/2014/main" id="{CE7CA32A-C0A7-4015-8A5A-72A8B305F09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702" name="Shape 3">
          <a:extLst>
            <a:ext uri="{FF2B5EF4-FFF2-40B4-BE49-F238E27FC236}">
              <a16:creationId xmlns:a16="http://schemas.microsoft.com/office/drawing/2014/main" id="{80ACEE4B-B6C9-4DFD-9FF4-7C11D16D7FD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703" name="Shape 3">
          <a:extLst>
            <a:ext uri="{FF2B5EF4-FFF2-40B4-BE49-F238E27FC236}">
              <a16:creationId xmlns:a16="http://schemas.microsoft.com/office/drawing/2014/main" id="{FF807DC4-7C34-4C88-AA77-F848C2527CA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704" name="Shape 3">
          <a:extLst>
            <a:ext uri="{FF2B5EF4-FFF2-40B4-BE49-F238E27FC236}">
              <a16:creationId xmlns:a16="http://schemas.microsoft.com/office/drawing/2014/main" id="{D543085F-4AF5-486A-860D-DB99D60F0E1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705" name="Shape 3">
          <a:extLst>
            <a:ext uri="{FF2B5EF4-FFF2-40B4-BE49-F238E27FC236}">
              <a16:creationId xmlns:a16="http://schemas.microsoft.com/office/drawing/2014/main" id="{BD21BEC2-4ED6-49D6-8A83-C7E3143C318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706" name="Shape 3">
          <a:extLst>
            <a:ext uri="{FF2B5EF4-FFF2-40B4-BE49-F238E27FC236}">
              <a16:creationId xmlns:a16="http://schemas.microsoft.com/office/drawing/2014/main" id="{9C823CA7-26A1-4811-AF5A-0DA9ED3937E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707" name="Shape 3">
          <a:extLst>
            <a:ext uri="{FF2B5EF4-FFF2-40B4-BE49-F238E27FC236}">
              <a16:creationId xmlns:a16="http://schemas.microsoft.com/office/drawing/2014/main" id="{A32BAED4-A501-4CCF-892D-D8B7A5A0150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708" name="Shape 3">
          <a:extLst>
            <a:ext uri="{FF2B5EF4-FFF2-40B4-BE49-F238E27FC236}">
              <a16:creationId xmlns:a16="http://schemas.microsoft.com/office/drawing/2014/main" id="{75D789BD-B084-4334-85EB-78F6BD8286E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709" name="Shape 3">
          <a:extLst>
            <a:ext uri="{FF2B5EF4-FFF2-40B4-BE49-F238E27FC236}">
              <a16:creationId xmlns:a16="http://schemas.microsoft.com/office/drawing/2014/main" id="{771E1158-28D9-482E-B5C6-6D01F4AC4C4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710" name="Shape 3">
          <a:extLst>
            <a:ext uri="{FF2B5EF4-FFF2-40B4-BE49-F238E27FC236}">
              <a16:creationId xmlns:a16="http://schemas.microsoft.com/office/drawing/2014/main" id="{A8CBEB15-F6EF-4E12-935E-631356C54C8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711" name="Shape 3">
          <a:extLst>
            <a:ext uri="{FF2B5EF4-FFF2-40B4-BE49-F238E27FC236}">
              <a16:creationId xmlns:a16="http://schemas.microsoft.com/office/drawing/2014/main" id="{7682F4E5-F6C3-4C11-B982-51927F58D0F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712" name="Shape 3">
          <a:extLst>
            <a:ext uri="{FF2B5EF4-FFF2-40B4-BE49-F238E27FC236}">
              <a16:creationId xmlns:a16="http://schemas.microsoft.com/office/drawing/2014/main" id="{7C3FC0D3-64FD-4253-A159-4B661B07ED0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713" name="Shape 3">
          <a:extLst>
            <a:ext uri="{FF2B5EF4-FFF2-40B4-BE49-F238E27FC236}">
              <a16:creationId xmlns:a16="http://schemas.microsoft.com/office/drawing/2014/main" id="{C7255991-43DE-4D5F-9AF9-1FD93F612C2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714" name="Shape 3">
          <a:extLst>
            <a:ext uri="{FF2B5EF4-FFF2-40B4-BE49-F238E27FC236}">
              <a16:creationId xmlns:a16="http://schemas.microsoft.com/office/drawing/2014/main" id="{3BAAF4B0-8A71-48A8-BB8C-96E9D26F1D5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715" name="Shape 3">
          <a:extLst>
            <a:ext uri="{FF2B5EF4-FFF2-40B4-BE49-F238E27FC236}">
              <a16:creationId xmlns:a16="http://schemas.microsoft.com/office/drawing/2014/main" id="{EE7DE92D-AF27-4243-BB79-490D9436612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716" name="Shape 3">
          <a:extLst>
            <a:ext uri="{FF2B5EF4-FFF2-40B4-BE49-F238E27FC236}">
              <a16:creationId xmlns:a16="http://schemas.microsoft.com/office/drawing/2014/main" id="{A56646E3-1DED-4869-90BA-24F0014423F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717" name="Shape 3">
          <a:extLst>
            <a:ext uri="{FF2B5EF4-FFF2-40B4-BE49-F238E27FC236}">
              <a16:creationId xmlns:a16="http://schemas.microsoft.com/office/drawing/2014/main" id="{672B6B10-4B41-4EEB-A09B-37A679BB0FD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718" name="Shape 3">
          <a:extLst>
            <a:ext uri="{FF2B5EF4-FFF2-40B4-BE49-F238E27FC236}">
              <a16:creationId xmlns:a16="http://schemas.microsoft.com/office/drawing/2014/main" id="{CB980BDE-C76E-432D-B7F4-7D5F2C81F98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719" name="Shape 3">
          <a:extLst>
            <a:ext uri="{FF2B5EF4-FFF2-40B4-BE49-F238E27FC236}">
              <a16:creationId xmlns:a16="http://schemas.microsoft.com/office/drawing/2014/main" id="{0667EDF8-540A-4DAF-8EED-311EF522BEB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720" name="Shape 3">
          <a:extLst>
            <a:ext uri="{FF2B5EF4-FFF2-40B4-BE49-F238E27FC236}">
              <a16:creationId xmlns:a16="http://schemas.microsoft.com/office/drawing/2014/main" id="{E84A86A8-4D3D-4D70-8C6B-C321F9FB8B7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721" name="Shape 3">
          <a:extLst>
            <a:ext uri="{FF2B5EF4-FFF2-40B4-BE49-F238E27FC236}">
              <a16:creationId xmlns:a16="http://schemas.microsoft.com/office/drawing/2014/main" id="{7FB992D1-B009-4262-965B-B5DDDFADBDE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722" name="Shape 3">
          <a:extLst>
            <a:ext uri="{FF2B5EF4-FFF2-40B4-BE49-F238E27FC236}">
              <a16:creationId xmlns:a16="http://schemas.microsoft.com/office/drawing/2014/main" id="{8A080E02-0286-4931-8948-193AB2ACD9A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723" name="Shape 3">
          <a:extLst>
            <a:ext uri="{FF2B5EF4-FFF2-40B4-BE49-F238E27FC236}">
              <a16:creationId xmlns:a16="http://schemas.microsoft.com/office/drawing/2014/main" id="{9E716467-F12B-48D1-9D3B-43E7AF0AF27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724" name="Shape 3">
          <a:extLst>
            <a:ext uri="{FF2B5EF4-FFF2-40B4-BE49-F238E27FC236}">
              <a16:creationId xmlns:a16="http://schemas.microsoft.com/office/drawing/2014/main" id="{5B347459-A3AA-46A5-AA7A-0EBD9B6D491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725" name="Shape 3">
          <a:extLst>
            <a:ext uri="{FF2B5EF4-FFF2-40B4-BE49-F238E27FC236}">
              <a16:creationId xmlns:a16="http://schemas.microsoft.com/office/drawing/2014/main" id="{865FC2F3-9B5F-4D1D-95FA-761765EF103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726" name="Shape 3">
          <a:extLst>
            <a:ext uri="{FF2B5EF4-FFF2-40B4-BE49-F238E27FC236}">
              <a16:creationId xmlns:a16="http://schemas.microsoft.com/office/drawing/2014/main" id="{C8C5CFFD-A6D6-49BC-9F07-8CAF630B173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727" name="Shape 3">
          <a:extLst>
            <a:ext uri="{FF2B5EF4-FFF2-40B4-BE49-F238E27FC236}">
              <a16:creationId xmlns:a16="http://schemas.microsoft.com/office/drawing/2014/main" id="{5C940282-EEB4-4072-8DF2-96A3BA3DCBF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728" name="Shape 3">
          <a:extLst>
            <a:ext uri="{FF2B5EF4-FFF2-40B4-BE49-F238E27FC236}">
              <a16:creationId xmlns:a16="http://schemas.microsoft.com/office/drawing/2014/main" id="{0A17B662-6D34-423F-BDC5-12A434EA450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729" name="Shape 3">
          <a:extLst>
            <a:ext uri="{FF2B5EF4-FFF2-40B4-BE49-F238E27FC236}">
              <a16:creationId xmlns:a16="http://schemas.microsoft.com/office/drawing/2014/main" id="{B9EBC453-DC15-4EFC-80A6-07EE4458013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730" name="Shape 3">
          <a:extLst>
            <a:ext uri="{FF2B5EF4-FFF2-40B4-BE49-F238E27FC236}">
              <a16:creationId xmlns:a16="http://schemas.microsoft.com/office/drawing/2014/main" id="{117FFF09-A6C9-46A8-B96E-023C9A57992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731" name="Shape 3">
          <a:extLst>
            <a:ext uri="{FF2B5EF4-FFF2-40B4-BE49-F238E27FC236}">
              <a16:creationId xmlns:a16="http://schemas.microsoft.com/office/drawing/2014/main" id="{9D36BD7E-3996-4BDD-AF92-3B53C989C6B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732" name="Shape 3">
          <a:extLst>
            <a:ext uri="{FF2B5EF4-FFF2-40B4-BE49-F238E27FC236}">
              <a16:creationId xmlns:a16="http://schemas.microsoft.com/office/drawing/2014/main" id="{31BB4620-049C-4905-ADFE-5F0F4072823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733" name="Shape 3">
          <a:extLst>
            <a:ext uri="{FF2B5EF4-FFF2-40B4-BE49-F238E27FC236}">
              <a16:creationId xmlns:a16="http://schemas.microsoft.com/office/drawing/2014/main" id="{3A245DEA-9097-4DF5-90C9-7A9D144DAEA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734" name="Shape 3">
          <a:extLst>
            <a:ext uri="{FF2B5EF4-FFF2-40B4-BE49-F238E27FC236}">
              <a16:creationId xmlns:a16="http://schemas.microsoft.com/office/drawing/2014/main" id="{DD966548-3F10-4543-931D-C4E9062D9CE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735" name="Shape 3">
          <a:extLst>
            <a:ext uri="{FF2B5EF4-FFF2-40B4-BE49-F238E27FC236}">
              <a16:creationId xmlns:a16="http://schemas.microsoft.com/office/drawing/2014/main" id="{5B7E4145-FA54-4660-866F-0E100DF2E71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736" name="Shape 3">
          <a:extLst>
            <a:ext uri="{FF2B5EF4-FFF2-40B4-BE49-F238E27FC236}">
              <a16:creationId xmlns:a16="http://schemas.microsoft.com/office/drawing/2014/main" id="{188725A4-E73D-4A82-8F3A-9981A06A309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737" name="Shape 3">
          <a:extLst>
            <a:ext uri="{FF2B5EF4-FFF2-40B4-BE49-F238E27FC236}">
              <a16:creationId xmlns:a16="http://schemas.microsoft.com/office/drawing/2014/main" id="{CEA9DF80-9749-447D-B29D-7302F1D32BE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738" name="Shape 3">
          <a:extLst>
            <a:ext uri="{FF2B5EF4-FFF2-40B4-BE49-F238E27FC236}">
              <a16:creationId xmlns:a16="http://schemas.microsoft.com/office/drawing/2014/main" id="{248FB1F2-5C9A-4A02-B1EB-7FD13436E35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739" name="Shape 3">
          <a:extLst>
            <a:ext uri="{FF2B5EF4-FFF2-40B4-BE49-F238E27FC236}">
              <a16:creationId xmlns:a16="http://schemas.microsoft.com/office/drawing/2014/main" id="{1EBDC3A7-7761-449D-8734-1D4EA96E05C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740" name="Shape 3">
          <a:extLst>
            <a:ext uri="{FF2B5EF4-FFF2-40B4-BE49-F238E27FC236}">
              <a16:creationId xmlns:a16="http://schemas.microsoft.com/office/drawing/2014/main" id="{1988897B-F528-4BE0-905F-7F2D9FF80B4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741" name="Shape 3">
          <a:extLst>
            <a:ext uri="{FF2B5EF4-FFF2-40B4-BE49-F238E27FC236}">
              <a16:creationId xmlns:a16="http://schemas.microsoft.com/office/drawing/2014/main" id="{869B74E9-FE25-4E07-97AC-90CEDC59CEE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742" name="Shape 3">
          <a:extLst>
            <a:ext uri="{FF2B5EF4-FFF2-40B4-BE49-F238E27FC236}">
              <a16:creationId xmlns:a16="http://schemas.microsoft.com/office/drawing/2014/main" id="{70187027-4399-42C1-90BD-9D69ACA36A1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743" name="Shape 3">
          <a:extLst>
            <a:ext uri="{FF2B5EF4-FFF2-40B4-BE49-F238E27FC236}">
              <a16:creationId xmlns:a16="http://schemas.microsoft.com/office/drawing/2014/main" id="{7B512C53-0AEE-414E-8499-674F51189AD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744" name="Shape 3">
          <a:extLst>
            <a:ext uri="{FF2B5EF4-FFF2-40B4-BE49-F238E27FC236}">
              <a16:creationId xmlns:a16="http://schemas.microsoft.com/office/drawing/2014/main" id="{5A036747-520C-4FE1-B1A8-F3253813E15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745" name="Shape 3">
          <a:extLst>
            <a:ext uri="{FF2B5EF4-FFF2-40B4-BE49-F238E27FC236}">
              <a16:creationId xmlns:a16="http://schemas.microsoft.com/office/drawing/2014/main" id="{F209E107-AB98-4E75-8D7D-B78668FB76F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746" name="Shape 3">
          <a:extLst>
            <a:ext uri="{FF2B5EF4-FFF2-40B4-BE49-F238E27FC236}">
              <a16:creationId xmlns:a16="http://schemas.microsoft.com/office/drawing/2014/main" id="{4626B71D-AD39-4998-88F1-10FD5626326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747" name="Shape 3">
          <a:extLst>
            <a:ext uri="{FF2B5EF4-FFF2-40B4-BE49-F238E27FC236}">
              <a16:creationId xmlns:a16="http://schemas.microsoft.com/office/drawing/2014/main" id="{436C8B42-2893-49EC-9D90-EAFD383527A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748" name="Shape 3">
          <a:extLst>
            <a:ext uri="{FF2B5EF4-FFF2-40B4-BE49-F238E27FC236}">
              <a16:creationId xmlns:a16="http://schemas.microsoft.com/office/drawing/2014/main" id="{7CD442FF-69A5-4069-AB2D-8DEF86498B9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749" name="Shape 3">
          <a:extLst>
            <a:ext uri="{FF2B5EF4-FFF2-40B4-BE49-F238E27FC236}">
              <a16:creationId xmlns:a16="http://schemas.microsoft.com/office/drawing/2014/main" id="{1CAA8A10-DCC0-4D49-8079-CB2D2ED658E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750" name="Shape 3">
          <a:extLst>
            <a:ext uri="{FF2B5EF4-FFF2-40B4-BE49-F238E27FC236}">
              <a16:creationId xmlns:a16="http://schemas.microsoft.com/office/drawing/2014/main" id="{D6231910-EF98-4B1C-A6F3-2E2B8430A25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751" name="Shape 3">
          <a:extLst>
            <a:ext uri="{FF2B5EF4-FFF2-40B4-BE49-F238E27FC236}">
              <a16:creationId xmlns:a16="http://schemas.microsoft.com/office/drawing/2014/main" id="{59F9EDEA-284C-4E7F-B0B5-B69974EDC35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752" name="Shape 3">
          <a:extLst>
            <a:ext uri="{FF2B5EF4-FFF2-40B4-BE49-F238E27FC236}">
              <a16:creationId xmlns:a16="http://schemas.microsoft.com/office/drawing/2014/main" id="{25AB25DD-467C-4547-8A20-312CBD5505B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753" name="Shape 3">
          <a:extLst>
            <a:ext uri="{FF2B5EF4-FFF2-40B4-BE49-F238E27FC236}">
              <a16:creationId xmlns:a16="http://schemas.microsoft.com/office/drawing/2014/main" id="{D7E62B4E-877E-4FF6-B929-F5486DC6181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754" name="Shape 3">
          <a:extLst>
            <a:ext uri="{FF2B5EF4-FFF2-40B4-BE49-F238E27FC236}">
              <a16:creationId xmlns:a16="http://schemas.microsoft.com/office/drawing/2014/main" id="{983F8781-8D64-478A-AEDC-E2ADD11A9EE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755" name="Shape 3">
          <a:extLst>
            <a:ext uri="{FF2B5EF4-FFF2-40B4-BE49-F238E27FC236}">
              <a16:creationId xmlns:a16="http://schemas.microsoft.com/office/drawing/2014/main" id="{E287ED06-ACEE-489E-AD85-A9C0DA6FB90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756" name="Shape 3">
          <a:extLst>
            <a:ext uri="{FF2B5EF4-FFF2-40B4-BE49-F238E27FC236}">
              <a16:creationId xmlns:a16="http://schemas.microsoft.com/office/drawing/2014/main" id="{EB0D3BE3-4F46-4531-8F0F-A62DD789469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757" name="Shape 3">
          <a:extLst>
            <a:ext uri="{FF2B5EF4-FFF2-40B4-BE49-F238E27FC236}">
              <a16:creationId xmlns:a16="http://schemas.microsoft.com/office/drawing/2014/main" id="{46D4DF01-3356-49A2-8CF4-9B9D97A7778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758" name="Shape 3">
          <a:extLst>
            <a:ext uri="{FF2B5EF4-FFF2-40B4-BE49-F238E27FC236}">
              <a16:creationId xmlns:a16="http://schemas.microsoft.com/office/drawing/2014/main" id="{D02F05FA-FC5E-4F88-9464-2B562B950FF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759" name="Shape 3">
          <a:extLst>
            <a:ext uri="{FF2B5EF4-FFF2-40B4-BE49-F238E27FC236}">
              <a16:creationId xmlns:a16="http://schemas.microsoft.com/office/drawing/2014/main" id="{05F7B038-B7F5-415F-8AF5-F32807CF0DC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760" name="Shape 3">
          <a:extLst>
            <a:ext uri="{FF2B5EF4-FFF2-40B4-BE49-F238E27FC236}">
              <a16:creationId xmlns:a16="http://schemas.microsoft.com/office/drawing/2014/main" id="{EF9C12A6-5323-4A8A-BD7E-A3A927A3E68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761" name="Shape 3">
          <a:extLst>
            <a:ext uri="{FF2B5EF4-FFF2-40B4-BE49-F238E27FC236}">
              <a16:creationId xmlns:a16="http://schemas.microsoft.com/office/drawing/2014/main" id="{4098B410-2630-4B37-ACD4-3764D98433C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762" name="Shape 3">
          <a:extLst>
            <a:ext uri="{FF2B5EF4-FFF2-40B4-BE49-F238E27FC236}">
              <a16:creationId xmlns:a16="http://schemas.microsoft.com/office/drawing/2014/main" id="{AD80D193-D18B-41A2-9898-8205BBBF528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763" name="Shape 3">
          <a:extLst>
            <a:ext uri="{FF2B5EF4-FFF2-40B4-BE49-F238E27FC236}">
              <a16:creationId xmlns:a16="http://schemas.microsoft.com/office/drawing/2014/main" id="{8FBE966C-0CA7-4A12-ABFC-861BCDB858C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764" name="Shape 3">
          <a:extLst>
            <a:ext uri="{FF2B5EF4-FFF2-40B4-BE49-F238E27FC236}">
              <a16:creationId xmlns:a16="http://schemas.microsoft.com/office/drawing/2014/main" id="{FC7208B0-C7BB-4D5C-8129-B0517B2FD43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765" name="Shape 3">
          <a:extLst>
            <a:ext uri="{FF2B5EF4-FFF2-40B4-BE49-F238E27FC236}">
              <a16:creationId xmlns:a16="http://schemas.microsoft.com/office/drawing/2014/main" id="{66AFD61C-58A8-42F7-8D60-4CA66CB6B7E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766" name="Shape 3">
          <a:extLst>
            <a:ext uri="{FF2B5EF4-FFF2-40B4-BE49-F238E27FC236}">
              <a16:creationId xmlns:a16="http://schemas.microsoft.com/office/drawing/2014/main" id="{0C24A981-C7D8-4A8A-84EA-5FA31770820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767" name="Shape 3">
          <a:extLst>
            <a:ext uri="{FF2B5EF4-FFF2-40B4-BE49-F238E27FC236}">
              <a16:creationId xmlns:a16="http://schemas.microsoft.com/office/drawing/2014/main" id="{BB50EDB7-E406-4A76-B922-4D41D6A12C0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768" name="Shape 3">
          <a:extLst>
            <a:ext uri="{FF2B5EF4-FFF2-40B4-BE49-F238E27FC236}">
              <a16:creationId xmlns:a16="http://schemas.microsoft.com/office/drawing/2014/main" id="{5D597EB8-69A9-4A44-8414-0A8D72ECD8E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769" name="Shape 3">
          <a:extLst>
            <a:ext uri="{FF2B5EF4-FFF2-40B4-BE49-F238E27FC236}">
              <a16:creationId xmlns:a16="http://schemas.microsoft.com/office/drawing/2014/main" id="{3026AC4F-4FF8-4C53-9940-7A2121D0B07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770" name="Shape 3">
          <a:extLst>
            <a:ext uri="{FF2B5EF4-FFF2-40B4-BE49-F238E27FC236}">
              <a16:creationId xmlns:a16="http://schemas.microsoft.com/office/drawing/2014/main" id="{220EC083-5B19-4BEA-91E2-C39228D962A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771" name="Shape 3">
          <a:extLst>
            <a:ext uri="{FF2B5EF4-FFF2-40B4-BE49-F238E27FC236}">
              <a16:creationId xmlns:a16="http://schemas.microsoft.com/office/drawing/2014/main" id="{C7330DEF-CF69-43B9-B01F-605CE34319E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772" name="Shape 3">
          <a:extLst>
            <a:ext uri="{FF2B5EF4-FFF2-40B4-BE49-F238E27FC236}">
              <a16:creationId xmlns:a16="http://schemas.microsoft.com/office/drawing/2014/main" id="{0E534B89-29C7-402A-AED2-8B0A571D450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773" name="Shape 3">
          <a:extLst>
            <a:ext uri="{FF2B5EF4-FFF2-40B4-BE49-F238E27FC236}">
              <a16:creationId xmlns:a16="http://schemas.microsoft.com/office/drawing/2014/main" id="{8E0AF7C6-73CF-47D5-A632-266337677F0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22</xdr:col>
      <xdr:colOff>-9525</xdr:colOff>
      <xdr:row>110</xdr:row>
      <xdr:rowOff>0</xdr:rowOff>
    </xdr:from>
    <xdr:ext cx="47625" cy="285750"/>
    <xdr:sp macro="" textlink="">
      <xdr:nvSpPr>
        <xdr:cNvPr id="7774" name="Shape 3">
          <a:extLst>
            <a:ext uri="{FF2B5EF4-FFF2-40B4-BE49-F238E27FC236}">
              <a16:creationId xmlns:a16="http://schemas.microsoft.com/office/drawing/2014/main" id="{5CF019EF-A6F5-4310-A24E-85F9837474C4}"/>
            </a:ext>
          </a:extLst>
        </xdr:cNvPr>
        <xdr:cNvSpPr txBox="1"/>
      </xdr:nvSpPr>
      <xdr:spPr>
        <a:xfrm>
          <a:off x="1078039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22</xdr:col>
      <xdr:colOff>-9525</xdr:colOff>
      <xdr:row>110</xdr:row>
      <xdr:rowOff>0</xdr:rowOff>
    </xdr:from>
    <xdr:ext cx="47625" cy="285750"/>
    <xdr:sp macro="" textlink="">
      <xdr:nvSpPr>
        <xdr:cNvPr id="7775" name="Shape 3">
          <a:extLst>
            <a:ext uri="{FF2B5EF4-FFF2-40B4-BE49-F238E27FC236}">
              <a16:creationId xmlns:a16="http://schemas.microsoft.com/office/drawing/2014/main" id="{69CBC3EF-3C8F-4C81-8770-75ADE5164CDD}"/>
            </a:ext>
          </a:extLst>
        </xdr:cNvPr>
        <xdr:cNvSpPr txBox="1"/>
      </xdr:nvSpPr>
      <xdr:spPr>
        <a:xfrm>
          <a:off x="1078039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776" name="Shape 3">
          <a:extLst>
            <a:ext uri="{FF2B5EF4-FFF2-40B4-BE49-F238E27FC236}">
              <a16:creationId xmlns:a16="http://schemas.microsoft.com/office/drawing/2014/main" id="{E2FF9980-67D1-4ADE-91A5-816AF39F0AB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777" name="Shape 3">
          <a:extLst>
            <a:ext uri="{FF2B5EF4-FFF2-40B4-BE49-F238E27FC236}">
              <a16:creationId xmlns:a16="http://schemas.microsoft.com/office/drawing/2014/main" id="{99C15BBD-412A-4211-BC5D-E82D95F97F2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778" name="Shape 3">
          <a:extLst>
            <a:ext uri="{FF2B5EF4-FFF2-40B4-BE49-F238E27FC236}">
              <a16:creationId xmlns:a16="http://schemas.microsoft.com/office/drawing/2014/main" id="{A4874626-82BF-4DA9-AA11-0B4FE1F97D1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779" name="Shape 3">
          <a:extLst>
            <a:ext uri="{FF2B5EF4-FFF2-40B4-BE49-F238E27FC236}">
              <a16:creationId xmlns:a16="http://schemas.microsoft.com/office/drawing/2014/main" id="{6533BDEF-F7A1-4038-B4D3-D65127EDF92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780" name="Shape 3">
          <a:extLst>
            <a:ext uri="{FF2B5EF4-FFF2-40B4-BE49-F238E27FC236}">
              <a16:creationId xmlns:a16="http://schemas.microsoft.com/office/drawing/2014/main" id="{251306BD-FB28-4467-895C-F665B9B5FCE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781" name="Shape 3">
          <a:extLst>
            <a:ext uri="{FF2B5EF4-FFF2-40B4-BE49-F238E27FC236}">
              <a16:creationId xmlns:a16="http://schemas.microsoft.com/office/drawing/2014/main" id="{848C7F94-FF09-4D0E-A75D-DFE378AE014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782" name="Shape 3">
          <a:extLst>
            <a:ext uri="{FF2B5EF4-FFF2-40B4-BE49-F238E27FC236}">
              <a16:creationId xmlns:a16="http://schemas.microsoft.com/office/drawing/2014/main" id="{6CD01C6A-53CC-4127-970D-CB33BC4AC0A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783" name="Shape 3">
          <a:extLst>
            <a:ext uri="{FF2B5EF4-FFF2-40B4-BE49-F238E27FC236}">
              <a16:creationId xmlns:a16="http://schemas.microsoft.com/office/drawing/2014/main" id="{A4585F12-7D49-4627-BB71-61ED9F617C1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784" name="Shape 3">
          <a:extLst>
            <a:ext uri="{FF2B5EF4-FFF2-40B4-BE49-F238E27FC236}">
              <a16:creationId xmlns:a16="http://schemas.microsoft.com/office/drawing/2014/main" id="{AD000EA4-2A02-42D6-A791-C50805EA187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785" name="Shape 3">
          <a:extLst>
            <a:ext uri="{FF2B5EF4-FFF2-40B4-BE49-F238E27FC236}">
              <a16:creationId xmlns:a16="http://schemas.microsoft.com/office/drawing/2014/main" id="{1845EFEB-7E8D-4FFA-9E8A-C387D96B53C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786" name="Shape 3">
          <a:extLst>
            <a:ext uri="{FF2B5EF4-FFF2-40B4-BE49-F238E27FC236}">
              <a16:creationId xmlns:a16="http://schemas.microsoft.com/office/drawing/2014/main" id="{2EC607B2-1CF1-4029-B215-CD0E0552D72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787" name="Shape 3">
          <a:extLst>
            <a:ext uri="{FF2B5EF4-FFF2-40B4-BE49-F238E27FC236}">
              <a16:creationId xmlns:a16="http://schemas.microsoft.com/office/drawing/2014/main" id="{B6B4A382-825A-4B05-A010-6ECBA1BD77A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788" name="Shape 3">
          <a:extLst>
            <a:ext uri="{FF2B5EF4-FFF2-40B4-BE49-F238E27FC236}">
              <a16:creationId xmlns:a16="http://schemas.microsoft.com/office/drawing/2014/main" id="{64839EE5-A52C-4559-BD94-93E1A865996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789" name="Shape 3">
          <a:extLst>
            <a:ext uri="{FF2B5EF4-FFF2-40B4-BE49-F238E27FC236}">
              <a16:creationId xmlns:a16="http://schemas.microsoft.com/office/drawing/2014/main" id="{BA50D5EC-5C49-4792-8AC9-91AC50C769A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790" name="Shape 3">
          <a:extLst>
            <a:ext uri="{FF2B5EF4-FFF2-40B4-BE49-F238E27FC236}">
              <a16:creationId xmlns:a16="http://schemas.microsoft.com/office/drawing/2014/main" id="{43923B4B-E72A-42FB-9635-E404D962751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791" name="Shape 3">
          <a:extLst>
            <a:ext uri="{FF2B5EF4-FFF2-40B4-BE49-F238E27FC236}">
              <a16:creationId xmlns:a16="http://schemas.microsoft.com/office/drawing/2014/main" id="{EDB3FCE3-36CC-4071-BBA0-46F323A6BBB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792" name="Shape 3">
          <a:extLst>
            <a:ext uri="{FF2B5EF4-FFF2-40B4-BE49-F238E27FC236}">
              <a16:creationId xmlns:a16="http://schemas.microsoft.com/office/drawing/2014/main" id="{D6843A76-091C-4F00-9134-308DBEFF24B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793" name="Shape 3">
          <a:extLst>
            <a:ext uri="{FF2B5EF4-FFF2-40B4-BE49-F238E27FC236}">
              <a16:creationId xmlns:a16="http://schemas.microsoft.com/office/drawing/2014/main" id="{73225A33-7106-463C-9924-032F0F3D14E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794" name="Shape 3">
          <a:extLst>
            <a:ext uri="{FF2B5EF4-FFF2-40B4-BE49-F238E27FC236}">
              <a16:creationId xmlns:a16="http://schemas.microsoft.com/office/drawing/2014/main" id="{A2BDE287-0410-43D3-8813-C1F57B41477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795" name="Shape 3">
          <a:extLst>
            <a:ext uri="{FF2B5EF4-FFF2-40B4-BE49-F238E27FC236}">
              <a16:creationId xmlns:a16="http://schemas.microsoft.com/office/drawing/2014/main" id="{CBDEF875-EE23-4B33-9A5A-947B68D29EB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796" name="Shape 3">
          <a:extLst>
            <a:ext uri="{FF2B5EF4-FFF2-40B4-BE49-F238E27FC236}">
              <a16:creationId xmlns:a16="http://schemas.microsoft.com/office/drawing/2014/main" id="{4AECF9F6-843C-41E0-9B90-DF8CA728170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797" name="Shape 3">
          <a:extLst>
            <a:ext uri="{FF2B5EF4-FFF2-40B4-BE49-F238E27FC236}">
              <a16:creationId xmlns:a16="http://schemas.microsoft.com/office/drawing/2014/main" id="{78BACC3A-9DC8-4DAE-AC85-F742C6E79D4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798" name="Shape 3">
          <a:extLst>
            <a:ext uri="{FF2B5EF4-FFF2-40B4-BE49-F238E27FC236}">
              <a16:creationId xmlns:a16="http://schemas.microsoft.com/office/drawing/2014/main" id="{82572F0F-1E12-41FD-9B6F-C759528FE92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799" name="Shape 3">
          <a:extLst>
            <a:ext uri="{FF2B5EF4-FFF2-40B4-BE49-F238E27FC236}">
              <a16:creationId xmlns:a16="http://schemas.microsoft.com/office/drawing/2014/main" id="{B49EA02B-EF85-4A0C-831B-4AB9507A792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800" name="Shape 3">
          <a:extLst>
            <a:ext uri="{FF2B5EF4-FFF2-40B4-BE49-F238E27FC236}">
              <a16:creationId xmlns:a16="http://schemas.microsoft.com/office/drawing/2014/main" id="{D5485CE6-F248-4B6B-A1E2-45E5382F671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801" name="Shape 3">
          <a:extLst>
            <a:ext uri="{FF2B5EF4-FFF2-40B4-BE49-F238E27FC236}">
              <a16:creationId xmlns:a16="http://schemas.microsoft.com/office/drawing/2014/main" id="{7FEED721-6EAD-4107-933B-08B823F578B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802" name="Shape 3">
          <a:extLst>
            <a:ext uri="{FF2B5EF4-FFF2-40B4-BE49-F238E27FC236}">
              <a16:creationId xmlns:a16="http://schemas.microsoft.com/office/drawing/2014/main" id="{6FC4F689-0F98-4AB9-8E51-F19744853A0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803" name="Shape 3">
          <a:extLst>
            <a:ext uri="{FF2B5EF4-FFF2-40B4-BE49-F238E27FC236}">
              <a16:creationId xmlns:a16="http://schemas.microsoft.com/office/drawing/2014/main" id="{E31DF539-9800-4ED7-B361-B64CEC2D6C4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804" name="Shape 3">
          <a:extLst>
            <a:ext uri="{FF2B5EF4-FFF2-40B4-BE49-F238E27FC236}">
              <a16:creationId xmlns:a16="http://schemas.microsoft.com/office/drawing/2014/main" id="{6A02E2C2-8790-4F32-9B73-6E1EAF7799C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805" name="Shape 3">
          <a:extLst>
            <a:ext uri="{FF2B5EF4-FFF2-40B4-BE49-F238E27FC236}">
              <a16:creationId xmlns:a16="http://schemas.microsoft.com/office/drawing/2014/main" id="{34570ADF-50EE-4CD7-9B1F-830B413E718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806" name="Shape 3">
          <a:extLst>
            <a:ext uri="{FF2B5EF4-FFF2-40B4-BE49-F238E27FC236}">
              <a16:creationId xmlns:a16="http://schemas.microsoft.com/office/drawing/2014/main" id="{22CF7D21-FBC6-47E5-8136-5ECB76D8F42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807" name="Shape 3">
          <a:extLst>
            <a:ext uri="{FF2B5EF4-FFF2-40B4-BE49-F238E27FC236}">
              <a16:creationId xmlns:a16="http://schemas.microsoft.com/office/drawing/2014/main" id="{E5811035-2067-4A29-A42A-584D8D6D63F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808" name="Shape 3">
          <a:extLst>
            <a:ext uri="{FF2B5EF4-FFF2-40B4-BE49-F238E27FC236}">
              <a16:creationId xmlns:a16="http://schemas.microsoft.com/office/drawing/2014/main" id="{66484F6E-A7F0-4197-8D27-72B0D835685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809" name="Shape 3">
          <a:extLst>
            <a:ext uri="{FF2B5EF4-FFF2-40B4-BE49-F238E27FC236}">
              <a16:creationId xmlns:a16="http://schemas.microsoft.com/office/drawing/2014/main" id="{98510E39-991E-4BAC-BEB7-57FE5883981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810" name="Shape 3">
          <a:extLst>
            <a:ext uri="{FF2B5EF4-FFF2-40B4-BE49-F238E27FC236}">
              <a16:creationId xmlns:a16="http://schemas.microsoft.com/office/drawing/2014/main" id="{472057C9-45AD-421B-8B55-12A9A877D9F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811" name="Shape 3">
          <a:extLst>
            <a:ext uri="{FF2B5EF4-FFF2-40B4-BE49-F238E27FC236}">
              <a16:creationId xmlns:a16="http://schemas.microsoft.com/office/drawing/2014/main" id="{44E4A5C6-29A5-49E8-97A8-0AB3B0AD9CE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812" name="Shape 3">
          <a:extLst>
            <a:ext uri="{FF2B5EF4-FFF2-40B4-BE49-F238E27FC236}">
              <a16:creationId xmlns:a16="http://schemas.microsoft.com/office/drawing/2014/main" id="{FF773FB9-1E2C-4DA1-8C9E-ACC2354143C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813" name="Shape 3">
          <a:extLst>
            <a:ext uri="{FF2B5EF4-FFF2-40B4-BE49-F238E27FC236}">
              <a16:creationId xmlns:a16="http://schemas.microsoft.com/office/drawing/2014/main" id="{6C1CFA18-AC17-4934-8358-71BC530ED17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814" name="Shape 3">
          <a:extLst>
            <a:ext uri="{FF2B5EF4-FFF2-40B4-BE49-F238E27FC236}">
              <a16:creationId xmlns:a16="http://schemas.microsoft.com/office/drawing/2014/main" id="{6A67C7B9-3F14-46F8-ABF1-C5EAAEDFA5F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815" name="Shape 3">
          <a:extLst>
            <a:ext uri="{FF2B5EF4-FFF2-40B4-BE49-F238E27FC236}">
              <a16:creationId xmlns:a16="http://schemas.microsoft.com/office/drawing/2014/main" id="{CD5DB70A-073B-4FAF-AB35-E9A31B67F38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816" name="Shape 3">
          <a:extLst>
            <a:ext uri="{FF2B5EF4-FFF2-40B4-BE49-F238E27FC236}">
              <a16:creationId xmlns:a16="http://schemas.microsoft.com/office/drawing/2014/main" id="{68F7BCBD-62AE-45E7-8EEC-A0950548EB9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817" name="Shape 3">
          <a:extLst>
            <a:ext uri="{FF2B5EF4-FFF2-40B4-BE49-F238E27FC236}">
              <a16:creationId xmlns:a16="http://schemas.microsoft.com/office/drawing/2014/main" id="{14EEC095-EF08-4125-B675-654D6F0CB0B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818" name="Shape 3">
          <a:extLst>
            <a:ext uri="{FF2B5EF4-FFF2-40B4-BE49-F238E27FC236}">
              <a16:creationId xmlns:a16="http://schemas.microsoft.com/office/drawing/2014/main" id="{003983BA-6086-4615-8B0B-DC89847E6A7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819" name="Shape 3">
          <a:extLst>
            <a:ext uri="{FF2B5EF4-FFF2-40B4-BE49-F238E27FC236}">
              <a16:creationId xmlns:a16="http://schemas.microsoft.com/office/drawing/2014/main" id="{AC389BDD-67E7-4B91-A481-40E218EFF7A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820" name="Shape 3">
          <a:extLst>
            <a:ext uri="{FF2B5EF4-FFF2-40B4-BE49-F238E27FC236}">
              <a16:creationId xmlns:a16="http://schemas.microsoft.com/office/drawing/2014/main" id="{6A0FE24D-3C9A-44C4-B56F-B297CCD0B1C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821" name="Shape 3">
          <a:extLst>
            <a:ext uri="{FF2B5EF4-FFF2-40B4-BE49-F238E27FC236}">
              <a16:creationId xmlns:a16="http://schemas.microsoft.com/office/drawing/2014/main" id="{79F04B6F-4B46-48F2-971D-07035883470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822" name="Shape 3">
          <a:extLst>
            <a:ext uri="{FF2B5EF4-FFF2-40B4-BE49-F238E27FC236}">
              <a16:creationId xmlns:a16="http://schemas.microsoft.com/office/drawing/2014/main" id="{1E044FC2-BCEE-482F-A28A-B1989D90748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823" name="Shape 3">
          <a:extLst>
            <a:ext uri="{FF2B5EF4-FFF2-40B4-BE49-F238E27FC236}">
              <a16:creationId xmlns:a16="http://schemas.microsoft.com/office/drawing/2014/main" id="{FDB328E9-9D6C-4BA5-B00E-80961D86CA8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824" name="Shape 3">
          <a:extLst>
            <a:ext uri="{FF2B5EF4-FFF2-40B4-BE49-F238E27FC236}">
              <a16:creationId xmlns:a16="http://schemas.microsoft.com/office/drawing/2014/main" id="{D69B05AC-4DA5-4A00-A3AB-F2DC31A225C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825" name="Shape 3">
          <a:extLst>
            <a:ext uri="{FF2B5EF4-FFF2-40B4-BE49-F238E27FC236}">
              <a16:creationId xmlns:a16="http://schemas.microsoft.com/office/drawing/2014/main" id="{46C18183-C76B-4CFA-AE70-1AE25ADB1C7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826" name="Shape 3">
          <a:extLst>
            <a:ext uri="{FF2B5EF4-FFF2-40B4-BE49-F238E27FC236}">
              <a16:creationId xmlns:a16="http://schemas.microsoft.com/office/drawing/2014/main" id="{3EF213C9-C07A-454C-934E-B8566E9EBA8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827" name="Shape 3">
          <a:extLst>
            <a:ext uri="{FF2B5EF4-FFF2-40B4-BE49-F238E27FC236}">
              <a16:creationId xmlns:a16="http://schemas.microsoft.com/office/drawing/2014/main" id="{C6C18793-A399-4010-A85D-19DE599B21A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828" name="Shape 3">
          <a:extLst>
            <a:ext uri="{FF2B5EF4-FFF2-40B4-BE49-F238E27FC236}">
              <a16:creationId xmlns:a16="http://schemas.microsoft.com/office/drawing/2014/main" id="{1D3F454E-9891-4A9B-9EB8-1437B451E58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829" name="Shape 3">
          <a:extLst>
            <a:ext uri="{FF2B5EF4-FFF2-40B4-BE49-F238E27FC236}">
              <a16:creationId xmlns:a16="http://schemas.microsoft.com/office/drawing/2014/main" id="{C2A59CBE-3BCB-446E-B457-0784FC75633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830" name="Shape 3">
          <a:extLst>
            <a:ext uri="{FF2B5EF4-FFF2-40B4-BE49-F238E27FC236}">
              <a16:creationId xmlns:a16="http://schemas.microsoft.com/office/drawing/2014/main" id="{7E3D6930-DD35-497D-8957-31B01CA3B4B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831" name="Shape 3">
          <a:extLst>
            <a:ext uri="{FF2B5EF4-FFF2-40B4-BE49-F238E27FC236}">
              <a16:creationId xmlns:a16="http://schemas.microsoft.com/office/drawing/2014/main" id="{D493D960-30D7-42ED-BE91-BEA6FD17726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832" name="Shape 3">
          <a:extLst>
            <a:ext uri="{FF2B5EF4-FFF2-40B4-BE49-F238E27FC236}">
              <a16:creationId xmlns:a16="http://schemas.microsoft.com/office/drawing/2014/main" id="{481EE8E8-161E-44E6-AFAE-D77ADEC6726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833" name="Shape 3">
          <a:extLst>
            <a:ext uri="{FF2B5EF4-FFF2-40B4-BE49-F238E27FC236}">
              <a16:creationId xmlns:a16="http://schemas.microsoft.com/office/drawing/2014/main" id="{16A78D13-6D1E-47CE-BA3C-3C61301A1F3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834" name="Shape 3">
          <a:extLst>
            <a:ext uri="{FF2B5EF4-FFF2-40B4-BE49-F238E27FC236}">
              <a16:creationId xmlns:a16="http://schemas.microsoft.com/office/drawing/2014/main" id="{14FF194E-5F84-4DB4-9A15-639A35C071C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835" name="Shape 3">
          <a:extLst>
            <a:ext uri="{FF2B5EF4-FFF2-40B4-BE49-F238E27FC236}">
              <a16:creationId xmlns:a16="http://schemas.microsoft.com/office/drawing/2014/main" id="{329DB3E3-BD46-485E-B7D8-7ED50519E17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836" name="Shape 3">
          <a:extLst>
            <a:ext uri="{FF2B5EF4-FFF2-40B4-BE49-F238E27FC236}">
              <a16:creationId xmlns:a16="http://schemas.microsoft.com/office/drawing/2014/main" id="{9F21DBA4-7172-41FA-A1A1-407FB057692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837" name="Shape 3">
          <a:extLst>
            <a:ext uri="{FF2B5EF4-FFF2-40B4-BE49-F238E27FC236}">
              <a16:creationId xmlns:a16="http://schemas.microsoft.com/office/drawing/2014/main" id="{02CDAFAD-225F-41B0-B35B-37F5A983051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838" name="Shape 3">
          <a:extLst>
            <a:ext uri="{FF2B5EF4-FFF2-40B4-BE49-F238E27FC236}">
              <a16:creationId xmlns:a16="http://schemas.microsoft.com/office/drawing/2014/main" id="{CF2B21E7-86A6-4958-9BCC-EBC41B1154C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839" name="Shape 3">
          <a:extLst>
            <a:ext uri="{FF2B5EF4-FFF2-40B4-BE49-F238E27FC236}">
              <a16:creationId xmlns:a16="http://schemas.microsoft.com/office/drawing/2014/main" id="{3303DB41-02B7-4485-AD12-E8367260CF1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840" name="Shape 3">
          <a:extLst>
            <a:ext uri="{FF2B5EF4-FFF2-40B4-BE49-F238E27FC236}">
              <a16:creationId xmlns:a16="http://schemas.microsoft.com/office/drawing/2014/main" id="{F704CD2C-9574-4A32-9016-DDD9C1DF25F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841" name="Shape 3">
          <a:extLst>
            <a:ext uri="{FF2B5EF4-FFF2-40B4-BE49-F238E27FC236}">
              <a16:creationId xmlns:a16="http://schemas.microsoft.com/office/drawing/2014/main" id="{6E863EF6-A88D-4123-B95B-81D293E5F18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842" name="Shape 3">
          <a:extLst>
            <a:ext uri="{FF2B5EF4-FFF2-40B4-BE49-F238E27FC236}">
              <a16:creationId xmlns:a16="http://schemas.microsoft.com/office/drawing/2014/main" id="{5C11B06A-E564-4547-87EF-A60AE18E85D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843" name="Shape 3">
          <a:extLst>
            <a:ext uri="{FF2B5EF4-FFF2-40B4-BE49-F238E27FC236}">
              <a16:creationId xmlns:a16="http://schemas.microsoft.com/office/drawing/2014/main" id="{9E7C2314-7910-410E-BB60-1BB24F274B4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844" name="Shape 3">
          <a:extLst>
            <a:ext uri="{FF2B5EF4-FFF2-40B4-BE49-F238E27FC236}">
              <a16:creationId xmlns:a16="http://schemas.microsoft.com/office/drawing/2014/main" id="{3645AAB6-3ECC-4EFC-A0FE-5B73DC9E75D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845" name="Shape 3">
          <a:extLst>
            <a:ext uri="{FF2B5EF4-FFF2-40B4-BE49-F238E27FC236}">
              <a16:creationId xmlns:a16="http://schemas.microsoft.com/office/drawing/2014/main" id="{D7B4D363-7284-4635-BF00-49E4EB8FF26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846" name="Shape 3">
          <a:extLst>
            <a:ext uri="{FF2B5EF4-FFF2-40B4-BE49-F238E27FC236}">
              <a16:creationId xmlns:a16="http://schemas.microsoft.com/office/drawing/2014/main" id="{F7352BA6-5A20-44E8-B22D-5CA65CF95D6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847" name="Shape 3">
          <a:extLst>
            <a:ext uri="{FF2B5EF4-FFF2-40B4-BE49-F238E27FC236}">
              <a16:creationId xmlns:a16="http://schemas.microsoft.com/office/drawing/2014/main" id="{A49D684E-52B6-4F10-823B-5E5435E25A4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848" name="Shape 3">
          <a:extLst>
            <a:ext uri="{FF2B5EF4-FFF2-40B4-BE49-F238E27FC236}">
              <a16:creationId xmlns:a16="http://schemas.microsoft.com/office/drawing/2014/main" id="{70465484-5869-4567-BDB4-8DC850A9C07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849" name="Shape 3">
          <a:extLst>
            <a:ext uri="{FF2B5EF4-FFF2-40B4-BE49-F238E27FC236}">
              <a16:creationId xmlns:a16="http://schemas.microsoft.com/office/drawing/2014/main" id="{2D3D5EF3-2B67-47F4-A21E-D389B0FEFE5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850" name="Shape 3">
          <a:extLst>
            <a:ext uri="{FF2B5EF4-FFF2-40B4-BE49-F238E27FC236}">
              <a16:creationId xmlns:a16="http://schemas.microsoft.com/office/drawing/2014/main" id="{CE5B319B-6918-443E-B018-4CA27A866A3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851" name="Shape 3">
          <a:extLst>
            <a:ext uri="{FF2B5EF4-FFF2-40B4-BE49-F238E27FC236}">
              <a16:creationId xmlns:a16="http://schemas.microsoft.com/office/drawing/2014/main" id="{025D1F4E-924E-4277-8EF1-22244742365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852" name="Shape 3">
          <a:extLst>
            <a:ext uri="{FF2B5EF4-FFF2-40B4-BE49-F238E27FC236}">
              <a16:creationId xmlns:a16="http://schemas.microsoft.com/office/drawing/2014/main" id="{EDEEC32B-49B4-43A0-B707-3AC1CF6AF64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853" name="Shape 3">
          <a:extLst>
            <a:ext uri="{FF2B5EF4-FFF2-40B4-BE49-F238E27FC236}">
              <a16:creationId xmlns:a16="http://schemas.microsoft.com/office/drawing/2014/main" id="{B74AEB7C-2F8B-44F6-A824-076A3691585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854" name="Shape 3">
          <a:extLst>
            <a:ext uri="{FF2B5EF4-FFF2-40B4-BE49-F238E27FC236}">
              <a16:creationId xmlns:a16="http://schemas.microsoft.com/office/drawing/2014/main" id="{11C5C910-63BA-4255-9942-02B172997DC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855" name="Shape 3">
          <a:extLst>
            <a:ext uri="{FF2B5EF4-FFF2-40B4-BE49-F238E27FC236}">
              <a16:creationId xmlns:a16="http://schemas.microsoft.com/office/drawing/2014/main" id="{243BEC92-51F9-409A-BAE3-F5A832B294D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856" name="Shape 3">
          <a:extLst>
            <a:ext uri="{FF2B5EF4-FFF2-40B4-BE49-F238E27FC236}">
              <a16:creationId xmlns:a16="http://schemas.microsoft.com/office/drawing/2014/main" id="{2AC2FF24-AE2A-46D8-ADC4-0480CAAF08C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857" name="Shape 3">
          <a:extLst>
            <a:ext uri="{FF2B5EF4-FFF2-40B4-BE49-F238E27FC236}">
              <a16:creationId xmlns:a16="http://schemas.microsoft.com/office/drawing/2014/main" id="{31EDB41F-B9BD-47E7-B11D-7E50F69B2F3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858" name="Shape 3">
          <a:extLst>
            <a:ext uri="{FF2B5EF4-FFF2-40B4-BE49-F238E27FC236}">
              <a16:creationId xmlns:a16="http://schemas.microsoft.com/office/drawing/2014/main" id="{C050CADE-D2C1-41CF-8C46-CED83AB3FE2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859" name="Shape 3">
          <a:extLst>
            <a:ext uri="{FF2B5EF4-FFF2-40B4-BE49-F238E27FC236}">
              <a16:creationId xmlns:a16="http://schemas.microsoft.com/office/drawing/2014/main" id="{E136A419-4A3E-4ADC-AC3F-1265863A073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860" name="Shape 3">
          <a:extLst>
            <a:ext uri="{FF2B5EF4-FFF2-40B4-BE49-F238E27FC236}">
              <a16:creationId xmlns:a16="http://schemas.microsoft.com/office/drawing/2014/main" id="{1EC67D08-1591-41F9-A77D-C88155F47FE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110</xdr:row>
      <xdr:rowOff>0</xdr:rowOff>
    </xdr:from>
    <xdr:ext cx="47625" cy="285750"/>
    <xdr:sp macro="" textlink="">
      <xdr:nvSpPr>
        <xdr:cNvPr id="7861" name="Shape 3">
          <a:extLst>
            <a:ext uri="{FF2B5EF4-FFF2-40B4-BE49-F238E27FC236}">
              <a16:creationId xmlns:a16="http://schemas.microsoft.com/office/drawing/2014/main" id="{64956ABB-2FD9-40C7-908B-0C74FFC988A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22</xdr:col>
      <xdr:colOff>-9525</xdr:colOff>
      <xdr:row>110</xdr:row>
      <xdr:rowOff>0</xdr:rowOff>
    </xdr:from>
    <xdr:ext cx="47625" cy="285750"/>
    <xdr:sp macro="" textlink="">
      <xdr:nvSpPr>
        <xdr:cNvPr id="7862" name="Shape 3">
          <a:extLst>
            <a:ext uri="{FF2B5EF4-FFF2-40B4-BE49-F238E27FC236}">
              <a16:creationId xmlns:a16="http://schemas.microsoft.com/office/drawing/2014/main" id="{255AFE36-BBA3-4D0B-B6BE-2B75698697D1}"/>
            </a:ext>
          </a:extLst>
        </xdr:cNvPr>
        <xdr:cNvSpPr txBox="1"/>
      </xdr:nvSpPr>
      <xdr:spPr>
        <a:xfrm>
          <a:off x="1078039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22</xdr:col>
      <xdr:colOff>-9525</xdr:colOff>
      <xdr:row>110</xdr:row>
      <xdr:rowOff>0</xdr:rowOff>
    </xdr:from>
    <xdr:ext cx="47625" cy="285750"/>
    <xdr:sp macro="" textlink="">
      <xdr:nvSpPr>
        <xdr:cNvPr id="7863" name="Shape 3">
          <a:extLst>
            <a:ext uri="{FF2B5EF4-FFF2-40B4-BE49-F238E27FC236}">
              <a16:creationId xmlns:a16="http://schemas.microsoft.com/office/drawing/2014/main" id="{4349C951-1F59-4747-BCE7-4A4F3D9400F0}"/>
            </a:ext>
          </a:extLst>
        </xdr:cNvPr>
        <xdr:cNvSpPr txBox="1"/>
      </xdr:nvSpPr>
      <xdr:spPr>
        <a:xfrm>
          <a:off x="1078039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111</xdr:row>
      <xdr:rowOff>0</xdr:rowOff>
    </xdr:from>
    <xdr:ext cx="47625" cy="285750"/>
    <xdr:sp macro="" textlink="">
      <xdr:nvSpPr>
        <xdr:cNvPr id="7864" name="Shape 3">
          <a:extLst>
            <a:ext uri="{FF2B5EF4-FFF2-40B4-BE49-F238E27FC236}">
              <a16:creationId xmlns:a16="http://schemas.microsoft.com/office/drawing/2014/main" id="{8F7B056D-0A88-461B-B670-ED8CB92B5041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111</xdr:row>
      <xdr:rowOff>0</xdr:rowOff>
    </xdr:from>
    <xdr:ext cx="47625" cy="285750"/>
    <xdr:sp macro="" textlink="">
      <xdr:nvSpPr>
        <xdr:cNvPr id="7865" name="Shape 3">
          <a:extLst>
            <a:ext uri="{FF2B5EF4-FFF2-40B4-BE49-F238E27FC236}">
              <a16:creationId xmlns:a16="http://schemas.microsoft.com/office/drawing/2014/main" id="{ED93DCC7-8373-4BF2-B655-D2AB41F56C58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111</xdr:row>
      <xdr:rowOff>0</xdr:rowOff>
    </xdr:from>
    <xdr:ext cx="47625" cy="285750"/>
    <xdr:sp macro="" textlink="">
      <xdr:nvSpPr>
        <xdr:cNvPr id="7866" name="Shape 3">
          <a:extLst>
            <a:ext uri="{FF2B5EF4-FFF2-40B4-BE49-F238E27FC236}">
              <a16:creationId xmlns:a16="http://schemas.microsoft.com/office/drawing/2014/main" id="{A2F42FA3-B0F5-4400-83BA-37AFDAFDE100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111</xdr:row>
      <xdr:rowOff>0</xdr:rowOff>
    </xdr:from>
    <xdr:ext cx="47625" cy="285750"/>
    <xdr:sp macro="" textlink="">
      <xdr:nvSpPr>
        <xdr:cNvPr id="7867" name="Shape 3">
          <a:extLst>
            <a:ext uri="{FF2B5EF4-FFF2-40B4-BE49-F238E27FC236}">
              <a16:creationId xmlns:a16="http://schemas.microsoft.com/office/drawing/2014/main" id="{5A98B964-AFFF-447D-ACC7-7CCE996703AB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111</xdr:row>
      <xdr:rowOff>0</xdr:rowOff>
    </xdr:from>
    <xdr:ext cx="47625" cy="285750"/>
    <xdr:sp macro="" textlink="">
      <xdr:nvSpPr>
        <xdr:cNvPr id="7868" name="Shape 3">
          <a:extLst>
            <a:ext uri="{FF2B5EF4-FFF2-40B4-BE49-F238E27FC236}">
              <a16:creationId xmlns:a16="http://schemas.microsoft.com/office/drawing/2014/main" id="{564BC107-B965-4D39-96C7-0B0C9D92F373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111</xdr:row>
      <xdr:rowOff>0</xdr:rowOff>
    </xdr:from>
    <xdr:ext cx="47625" cy="285750"/>
    <xdr:sp macro="" textlink="">
      <xdr:nvSpPr>
        <xdr:cNvPr id="7869" name="Shape 3">
          <a:extLst>
            <a:ext uri="{FF2B5EF4-FFF2-40B4-BE49-F238E27FC236}">
              <a16:creationId xmlns:a16="http://schemas.microsoft.com/office/drawing/2014/main" id="{A00C1A1C-E7C5-4C9D-959A-04299EA8A7EF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111</xdr:row>
      <xdr:rowOff>0</xdr:rowOff>
    </xdr:from>
    <xdr:ext cx="47625" cy="285750"/>
    <xdr:sp macro="" textlink="">
      <xdr:nvSpPr>
        <xdr:cNvPr id="7870" name="Shape 3">
          <a:extLst>
            <a:ext uri="{FF2B5EF4-FFF2-40B4-BE49-F238E27FC236}">
              <a16:creationId xmlns:a16="http://schemas.microsoft.com/office/drawing/2014/main" id="{DF0E9261-8827-4208-B1C0-BE8EDABF5D9C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111</xdr:row>
      <xdr:rowOff>0</xdr:rowOff>
    </xdr:from>
    <xdr:ext cx="47625" cy="285750"/>
    <xdr:sp macro="" textlink="">
      <xdr:nvSpPr>
        <xdr:cNvPr id="7871" name="Shape 3">
          <a:extLst>
            <a:ext uri="{FF2B5EF4-FFF2-40B4-BE49-F238E27FC236}">
              <a16:creationId xmlns:a16="http://schemas.microsoft.com/office/drawing/2014/main" id="{27F23C5D-3AB5-42A9-81C6-B79204AF4367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111</xdr:row>
      <xdr:rowOff>0</xdr:rowOff>
    </xdr:from>
    <xdr:ext cx="47625" cy="285750"/>
    <xdr:sp macro="" textlink="">
      <xdr:nvSpPr>
        <xdr:cNvPr id="7872" name="Shape 3">
          <a:extLst>
            <a:ext uri="{FF2B5EF4-FFF2-40B4-BE49-F238E27FC236}">
              <a16:creationId xmlns:a16="http://schemas.microsoft.com/office/drawing/2014/main" id="{37AFD402-8757-465C-AF7D-AEDDD19F2321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111</xdr:row>
      <xdr:rowOff>0</xdr:rowOff>
    </xdr:from>
    <xdr:ext cx="47625" cy="285750"/>
    <xdr:sp macro="" textlink="">
      <xdr:nvSpPr>
        <xdr:cNvPr id="7873" name="Shape 3">
          <a:extLst>
            <a:ext uri="{FF2B5EF4-FFF2-40B4-BE49-F238E27FC236}">
              <a16:creationId xmlns:a16="http://schemas.microsoft.com/office/drawing/2014/main" id="{8431C7CE-47A7-4710-9F84-4BE3D9DE13D3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111</xdr:row>
      <xdr:rowOff>0</xdr:rowOff>
    </xdr:from>
    <xdr:ext cx="47625" cy="285750"/>
    <xdr:sp macro="" textlink="">
      <xdr:nvSpPr>
        <xdr:cNvPr id="7874" name="Shape 3">
          <a:extLst>
            <a:ext uri="{FF2B5EF4-FFF2-40B4-BE49-F238E27FC236}">
              <a16:creationId xmlns:a16="http://schemas.microsoft.com/office/drawing/2014/main" id="{C77A8E64-8A65-497F-8121-0A4599AB366E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111</xdr:row>
      <xdr:rowOff>0</xdr:rowOff>
    </xdr:from>
    <xdr:ext cx="47625" cy="285750"/>
    <xdr:sp macro="" textlink="">
      <xdr:nvSpPr>
        <xdr:cNvPr id="7875" name="Shape 3">
          <a:extLst>
            <a:ext uri="{FF2B5EF4-FFF2-40B4-BE49-F238E27FC236}">
              <a16:creationId xmlns:a16="http://schemas.microsoft.com/office/drawing/2014/main" id="{BE4E6E78-2958-4D71-BE0C-E173F030D94C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111</xdr:row>
      <xdr:rowOff>0</xdr:rowOff>
    </xdr:from>
    <xdr:ext cx="47625" cy="285750"/>
    <xdr:sp macro="" textlink="">
      <xdr:nvSpPr>
        <xdr:cNvPr id="7876" name="Shape 3">
          <a:extLst>
            <a:ext uri="{FF2B5EF4-FFF2-40B4-BE49-F238E27FC236}">
              <a16:creationId xmlns:a16="http://schemas.microsoft.com/office/drawing/2014/main" id="{029B4502-3126-4E81-B536-7D666B278EC7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111</xdr:row>
      <xdr:rowOff>0</xdr:rowOff>
    </xdr:from>
    <xdr:ext cx="47625" cy="285750"/>
    <xdr:sp macro="" textlink="">
      <xdr:nvSpPr>
        <xdr:cNvPr id="7877" name="Shape 3">
          <a:extLst>
            <a:ext uri="{FF2B5EF4-FFF2-40B4-BE49-F238E27FC236}">
              <a16:creationId xmlns:a16="http://schemas.microsoft.com/office/drawing/2014/main" id="{3EDC27B4-CC78-4540-AACE-60C04E68639A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111</xdr:row>
      <xdr:rowOff>0</xdr:rowOff>
    </xdr:from>
    <xdr:ext cx="47625" cy="285750"/>
    <xdr:sp macro="" textlink="">
      <xdr:nvSpPr>
        <xdr:cNvPr id="7878" name="Shape 3">
          <a:extLst>
            <a:ext uri="{FF2B5EF4-FFF2-40B4-BE49-F238E27FC236}">
              <a16:creationId xmlns:a16="http://schemas.microsoft.com/office/drawing/2014/main" id="{253A9745-D67C-4584-B151-E86A7D2EEA4A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111</xdr:row>
      <xdr:rowOff>0</xdr:rowOff>
    </xdr:from>
    <xdr:ext cx="47625" cy="285750"/>
    <xdr:sp macro="" textlink="">
      <xdr:nvSpPr>
        <xdr:cNvPr id="7879" name="Shape 3">
          <a:extLst>
            <a:ext uri="{FF2B5EF4-FFF2-40B4-BE49-F238E27FC236}">
              <a16:creationId xmlns:a16="http://schemas.microsoft.com/office/drawing/2014/main" id="{5FA2F688-CC8C-4615-8987-2E78B89C9C1A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111</xdr:row>
      <xdr:rowOff>0</xdr:rowOff>
    </xdr:from>
    <xdr:ext cx="47625" cy="285750"/>
    <xdr:sp macro="" textlink="">
      <xdr:nvSpPr>
        <xdr:cNvPr id="7880" name="Shape 3">
          <a:extLst>
            <a:ext uri="{FF2B5EF4-FFF2-40B4-BE49-F238E27FC236}">
              <a16:creationId xmlns:a16="http://schemas.microsoft.com/office/drawing/2014/main" id="{A68E2955-18BE-4ECB-ACDD-23CAEBD9F262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111</xdr:row>
      <xdr:rowOff>0</xdr:rowOff>
    </xdr:from>
    <xdr:ext cx="47625" cy="285750"/>
    <xdr:sp macro="" textlink="">
      <xdr:nvSpPr>
        <xdr:cNvPr id="7881" name="Shape 3">
          <a:extLst>
            <a:ext uri="{FF2B5EF4-FFF2-40B4-BE49-F238E27FC236}">
              <a16:creationId xmlns:a16="http://schemas.microsoft.com/office/drawing/2014/main" id="{A3D10331-55E4-485C-B476-6A9AC2FAC327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111</xdr:row>
      <xdr:rowOff>0</xdr:rowOff>
    </xdr:from>
    <xdr:ext cx="47625" cy="285750"/>
    <xdr:sp macro="" textlink="">
      <xdr:nvSpPr>
        <xdr:cNvPr id="7882" name="Shape 3">
          <a:extLst>
            <a:ext uri="{FF2B5EF4-FFF2-40B4-BE49-F238E27FC236}">
              <a16:creationId xmlns:a16="http://schemas.microsoft.com/office/drawing/2014/main" id="{23654228-A950-4B04-8328-AE54FE805A66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111</xdr:row>
      <xdr:rowOff>0</xdr:rowOff>
    </xdr:from>
    <xdr:ext cx="47625" cy="285750"/>
    <xdr:sp macro="" textlink="">
      <xdr:nvSpPr>
        <xdr:cNvPr id="7883" name="Shape 3">
          <a:extLst>
            <a:ext uri="{FF2B5EF4-FFF2-40B4-BE49-F238E27FC236}">
              <a16:creationId xmlns:a16="http://schemas.microsoft.com/office/drawing/2014/main" id="{9649E502-69D3-46DC-A62C-B6A25DADDCED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111</xdr:row>
      <xdr:rowOff>0</xdr:rowOff>
    </xdr:from>
    <xdr:ext cx="47625" cy="285750"/>
    <xdr:sp macro="" textlink="">
      <xdr:nvSpPr>
        <xdr:cNvPr id="7884" name="Shape 3">
          <a:extLst>
            <a:ext uri="{FF2B5EF4-FFF2-40B4-BE49-F238E27FC236}">
              <a16:creationId xmlns:a16="http://schemas.microsoft.com/office/drawing/2014/main" id="{3FB9AA2F-9E82-4A8F-A99E-3F31E7445BBD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111</xdr:row>
      <xdr:rowOff>0</xdr:rowOff>
    </xdr:from>
    <xdr:ext cx="47625" cy="285750"/>
    <xdr:sp macro="" textlink="">
      <xdr:nvSpPr>
        <xdr:cNvPr id="7885" name="Shape 3">
          <a:extLst>
            <a:ext uri="{FF2B5EF4-FFF2-40B4-BE49-F238E27FC236}">
              <a16:creationId xmlns:a16="http://schemas.microsoft.com/office/drawing/2014/main" id="{9537908C-A79B-461C-BFE9-5477690B2D72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111</xdr:row>
      <xdr:rowOff>0</xdr:rowOff>
    </xdr:from>
    <xdr:ext cx="47625" cy="285750"/>
    <xdr:sp macro="" textlink="">
      <xdr:nvSpPr>
        <xdr:cNvPr id="7886" name="Shape 3">
          <a:extLst>
            <a:ext uri="{FF2B5EF4-FFF2-40B4-BE49-F238E27FC236}">
              <a16:creationId xmlns:a16="http://schemas.microsoft.com/office/drawing/2014/main" id="{C11DF514-D8E6-4167-A561-D525B292DBC4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111</xdr:row>
      <xdr:rowOff>0</xdr:rowOff>
    </xdr:from>
    <xdr:ext cx="47625" cy="285750"/>
    <xdr:sp macro="" textlink="">
      <xdr:nvSpPr>
        <xdr:cNvPr id="7887" name="Shape 3">
          <a:extLst>
            <a:ext uri="{FF2B5EF4-FFF2-40B4-BE49-F238E27FC236}">
              <a16:creationId xmlns:a16="http://schemas.microsoft.com/office/drawing/2014/main" id="{CFDF8AD8-EEA8-45E8-8265-70418457CBBB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111</xdr:row>
      <xdr:rowOff>0</xdr:rowOff>
    </xdr:from>
    <xdr:ext cx="47625" cy="285750"/>
    <xdr:sp macro="" textlink="">
      <xdr:nvSpPr>
        <xdr:cNvPr id="7888" name="Shape 3">
          <a:extLst>
            <a:ext uri="{FF2B5EF4-FFF2-40B4-BE49-F238E27FC236}">
              <a16:creationId xmlns:a16="http://schemas.microsoft.com/office/drawing/2014/main" id="{58780463-BACE-47A1-A0C7-F65A10207839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111</xdr:row>
      <xdr:rowOff>0</xdr:rowOff>
    </xdr:from>
    <xdr:ext cx="47625" cy="285750"/>
    <xdr:sp macro="" textlink="">
      <xdr:nvSpPr>
        <xdr:cNvPr id="7889" name="Shape 3">
          <a:extLst>
            <a:ext uri="{FF2B5EF4-FFF2-40B4-BE49-F238E27FC236}">
              <a16:creationId xmlns:a16="http://schemas.microsoft.com/office/drawing/2014/main" id="{239B0C74-C8CD-4C01-AB85-A396608F50E6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111</xdr:row>
      <xdr:rowOff>0</xdr:rowOff>
    </xdr:from>
    <xdr:ext cx="47625" cy="285750"/>
    <xdr:sp macro="" textlink="">
      <xdr:nvSpPr>
        <xdr:cNvPr id="7890" name="Shape 3">
          <a:extLst>
            <a:ext uri="{FF2B5EF4-FFF2-40B4-BE49-F238E27FC236}">
              <a16:creationId xmlns:a16="http://schemas.microsoft.com/office/drawing/2014/main" id="{51A4D5F3-049C-4D3B-9AF2-0704E87FAABF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111</xdr:row>
      <xdr:rowOff>0</xdr:rowOff>
    </xdr:from>
    <xdr:ext cx="47625" cy="285750"/>
    <xdr:sp macro="" textlink="">
      <xdr:nvSpPr>
        <xdr:cNvPr id="7891" name="Shape 3">
          <a:extLst>
            <a:ext uri="{FF2B5EF4-FFF2-40B4-BE49-F238E27FC236}">
              <a16:creationId xmlns:a16="http://schemas.microsoft.com/office/drawing/2014/main" id="{15908B20-5FD6-4296-BE12-134CB7467CD1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111</xdr:row>
      <xdr:rowOff>0</xdr:rowOff>
    </xdr:from>
    <xdr:ext cx="47625" cy="285750"/>
    <xdr:sp macro="" textlink="">
      <xdr:nvSpPr>
        <xdr:cNvPr id="7892" name="Shape 3">
          <a:extLst>
            <a:ext uri="{FF2B5EF4-FFF2-40B4-BE49-F238E27FC236}">
              <a16:creationId xmlns:a16="http://schemas.microsoft.com/office/drawing/2014/main" id="{5398FD2D-2C3B-4BC0-A042-B94DC5203AF6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111</xdr:row>
      <xdr:rowOff>0</xdr:rowOff>
    </xdr:from>
    <xdr:ext cx="47625" cy="285750"/>
    <xdr:sp macro="" textlink="">
      <xdr:nvSpPr>
        <xdr:cNvPr id="7893" name="Shape 3">
          <a:extLst>
            <a:ext uri="{FF2B5EF4-FFF2-40B4-BE49-F238E27FC236}">
              <a16:creationId xmlns:a16="http://schemas.microsoft.com/office/drawing/2014/main" id="{043DCDF1-62A6-4F2B-8C57-A74513E71691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111</xdr:row>
      <xdr:rowOff>0</xdr:rowOff>
    </xdr:from>
    <xdr:ext cx="47625" cy="285750"/>
    <xdr:sp macro="" textlink="">
      <xdr:nvSpPr>
        <xdr:cNvPr id="7894" name="Shape 3">
          <a:extLst>
            <a:ext uri="{FF2B5EF4-FFF2-40B4-BE49-F238E27FC236}">
              <a16:creationId xmlns:a16="http://schemas.microsoft.com/office/drawing/2014/main" id="{7804EE0F-1854-4416-A439-473957E4FCCE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111</xdr:row>
      <xdr:rowOff>0</xdr:rowOff>
    </xdr:from>
    <xdr:ext cx="47625" cy="285750"/>
    <xdr:sp macro="" textlink="">
      <xdr:nvSpPr>
        <xdr:cNvPr id="7895" name="Shape 3">
          <a:extLst>
            <a:ext uri="{FF2B5EF4-FFF2-40B4-BE49-F238E27FC236}">
              <a16:creationId xmlns:a16="http://schemas.microsoft.com/office/drawing/2014/main" id="{311F65B0-E320-4B39-B0CA-CDCA803332B5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111</xdr:row>
      <xdr:rowOff>0</xdr:rowOff>
    </xdr:from>
    <xdr:ext cx="47625" cy="285750"/>
    <xdr:sp macro="" textlink="">
      <xdr:nvSpPr>
        <xdr:cNvPr id="7896" name="Shape 3">
          <a:extLst>
            <a:ext uri="{FF2B5EF4-FFF2-40B4-BE49-F238E27FC236}">
              <a16:creationId xmlns:a16="http://schemas.microsoft.com/office/drawing/2014/main" id="{A1193EA4-F2C3-4D0B-AB13-45432E7AAA57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111</xdr:row>
      <xdr:rowOff>0</xdr:rowOff>
    </xdr:from>
    <xdr:ext cx="47625" cy="285750"/>
    <xdr:sp macro="" textlink="">
      <xdr:nvSpPr>
        <xdr:cNvPr id="7897" name="Shape 3">
          <a:extLst>
            <a:ext uri="{FF2B5EF4-FFF2-40B4-BE49-F238E27FC236}">
              <a16:creationId xmlns:a16="http://schemas.microsoft.com/office/drawing/2014/main" id="{8C927461-B5E4-47E4-A2B5-9F6A71BA9576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111</xdr:row>
      <xdr:rowOff>0</xdr:rowOff>
    </xdr:from>
    <xdr:ext cx="47625" cy="285750"/>
    <xdr:sp macro="" textlink="">
      <xdr:nvSpPr>
        <xdr:cNvPr id="7898" name="Shape 3">
          <a:extLst>
            <a:ext uri="{FF2B5EF4-FFF2-40B4-BE49-F238E27FC236}">
              <a16:creationId xmlns:a16="http://schemas.microsoft.com/office/drawing/2014/main" id="{D8E4A797-A9FE-41CF-80CC-0CF76F8F9E22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111</xdr:row>
      <xdr:rowOff>0</xdr:rowOff>
    </xdr:from>
    <xdr:ext cx="47625" cy="285750"/>
    <xdr:sp macro="" textlink="">
      <xdr:nvSpPr>
        <xdr:cNvPr id="7899" name="Shape 3">
          <a:extLst>
            <a:ext uri="{FF2B5EF4-FFF2-40B4-BE49-F238E27FC236}">
              <a16:creationId xmlns:a16="http://schemas.microsoft.com/office/drawing/2014/main" id="{68FA67F7-6C31-4842-89FF-8C170125C807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111</xdr:row>
      <xdr:rowOff>0</xdr:rowOff>
    </xdr:from>
    <xdr:ext cx="47625" cy="285750"/>
    <xdr:sp macro="" textlink="">
      <xdr:nvSpPr>
        <xdr:cNvPr id="7900" name="Shape 3">
          <a:extLst>
            <a:ext uri="{FF2B5EF4-FFF2-40B4-BE49-F238E27FC236}">
              <a16:creationId xmlns:a16="http://schemas.microsoft.com/office/drawing/2014/main" id="{D0B67149-E716-4D32-ADA1-396C2593665E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111</xdr:row>
      <xdr:rowOff>0</xdr:rowOff>
    </xdr:from>
    <xdr:ext cx="47625" cy="285750"/>
    <xdr:sp macro="" textlink="">
      <xdr:nvSpPr>
        <xdr:cNvPr id="7901" name="Shape 3">
          <a:extLst>
            <a:ext uri="{FF2B5EF4-FFF2-40B4-BE49-F238E27FC236}">
              <a16:creationId xmlns:a16="http://schemas.microsoft.com/office/drawing/2014/main" id="{226B00C5-4F2B-4B1B-B754-8036B2A45DE0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111</xdr:row>
      <xdr:rowOff>0</xdr:rowOff>
    </xdr:from>
    <xdr:ext cx="47625" cy="285750"/>
    <xdr:sp macro="" textlink="">
      <xdr:nvSpPr>
        <xdr:cNvPr id="7902" name="Shape 3">
          <a:extLst>
            <a:ext uri="{FF2B5EF4-FFF2-40B4-BE49-F238E27FC236}">
              <a16:creationId xmlns:a16="http://schemas.microsoft.com/office/drawing/2014/main" id="{2BCE77C3-9E3D-4969-BDF2-FC74AA0F455F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111</xdr:row>
      <xdr:rowOff>0</xdr:rowOff>
    </xdr:from>
    <xdr:ext cx="47625" cy="285750"/>
    <xdr:sp macro="" textlink="">
      <xdr:nvSpPr>
        <xdr:cNvPr id="7903" name="Shape 3">
          <a:extLst>
            <a:ext uri="{FF2B5EF4-FFF2-40B4-BE49-F238E27FC236}">
              <a16:creationId xmlns:a16="http://schemas.microsoft.com/office/drawing/2014/main" id="{11792116-6848-40D0-A631-66C099903A37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111</xdr:row>
      <xdr:rowOff>0</xdr:rowOff>
    </xdr:from>
    <xdr:ext cx="47625" cy="285750"/>
    <xdr:sp macro="" textlink="">
      <xdr:nvSpPr>
        <xdr:cNvPr id="7904" name="Shape 3">
          <a:extLst>
            <a:ext uri="{FF2B5EF4-FFF2-40B4-BE49-F238E27FC236}">
              <a16:creationId xmlns:a16="http://schemas.microsoft.com/office/drawing/2014/main" id="{8169F778-2134-432F-A6F8-6F147C886A9D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111</xdr:row>
      <xdr:rowOff>0</xdr:rowOff>
    </xdr:from>
    <xdr:ext cx="47625" cy="285750"/>
    <xdr:sp macro="" textlink="">
      <xdr:nvSpPr>
        <xdr:cNvPr id="7905" name="Shape 3">
          <a:extLst>
            <a:ext uri="{FF2B5EF4-FFF2-40B4-BE49-F238E27FC236}">
              <a16:creationId xmlns:a16="http://schemas.microsoft.com/office/drawing/2014/main" id="{1B8D04F7-727F-43FF-AA37-246D07DFD74D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111</xdr:row>
      <xdr:rowOff>0</xdr:rowOff>
    </xdr:from>
    <xdr:ext cx="47625" cy="285750"/>
    <xdr:sp macro="" textlink="">
      <xdr:nvSpPr>
        <xdr:cNvPr id="7906" name="Shape 3">
          <a:extLst>
            <a:ext uri="{FF2B5EF4-FFF2-40B4-BE49-F238E27FC236}">
              <a16:creationId xmlns:a16="http://schemas.microsoft.com/office/drawing/2014/main" id="{04C7CF4A-FBFD-481F-ABB7-124A5EAE4714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111</xdr:row>
      <xdr:rowOff>0</xdr:rowOff>
    </xdr:from>
    <xdr:ext cx="47625" cy="285750"/>
    <xdr:sp macro="" textlink="">
      <xdr:nvSpPr>
        <xdr:cNvPr id="7907" name="Shape 3">
          <a:extLst>
            <a:ext uri="{FF2B5EF4-FFF2-40B4-BE49-F238E27FC236}">
              <a16:creationId xmlns:a16="http://schemas.microsoft.com/office/drawing/2014/main" id="{EC76D157-8C58-4B4F-A570-9564BA1B2577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111</xdr:row>
      <xdr:rowOff>0</xdr:rowOff>
    </xdr:from>
    <xdr:ext cx="47625" cy="285750"/>
    <xdr:sp macro="" textlink="">
      <xdr:nvSpPr>
        <xdr:cNvPr id="7908" name="Shape 3">
          <a:extLst>
            <a:ext uri="{FF2B5EF4-FFF2-40B4-BE49-F238E27FC236}">
              <a16:creationId xmlns:a16="http://schemas.microsoft.com/office/drawing/2014/main" id="{9F567466-32ED-4734-BBB8-2FB16ED7753B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111</xdr:row>
      <xdr:rowOff>0</xdr:rowOff>
    </xdr:from>
    <xdr:ext cx="47625" cy="285750"/>
    <xdr:sp macro="" textlink="">
      <xdr:nvSpPr>
        <xdr:cNvPr id="7909" name="Shape 3">
          <a:extLst>
            <a:ext uri="{FF2B5EF4-FFF2-40B4-BE49-F238E27FC236}">
              <a16:creationId xmlns:a16="http://schemas.microsoft.com/office/drawing/2014/main" id="{E5369B35-3AB9-48C0-BBED-76B08F9C16FB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111</xdr:row>
      <xdr:rowOff>0</xdr:rowOff>
    </xdr:from>
    <xdr:ext cx="47625" cy="285750"/>
    <xdr:sp macro="" textlink="">
      <xdr:nvSpPr>
        <xdr:cNvPr id="7910" name="Shape 3">
          <a:extLst>
            <a:ext uri="{FF2B5EF4-FFF2-40B4-BE49-F238E27FC236}">
              <a16:creationId xmlns:a16="http://schemas.microsoft.com/office/drawing/2014/main" id="{3F49EE2F-DDB8-4E63-B0D8-51E5F5AB3EC0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111</xdr:row>
      <xdr:rowOff>0</xdr:rowOff>
    </xdr:from>
    <xdr:ext cx="47625" cy="285750"/>
    <xdr:sp macro="" textlink="">
      <xdr:nvSpPr>
        <xdr:cNvPr id="7911" name="Shape 3">
          <a:extLst>
            <a:ext uri="{FF2B5EF4-FFF2-40B4-BE49-F238E27FC236}">
              <a16:creationId xmlns:a16="http://schemas.microsoft.com/office/drawing/2014/main" id="{B02AA3DE-7CF6-4A3A-BAE4-1FBDAFE1B8BF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111</xdr:row>
      <xdr:rowOff>0</xdr:rowOff>
    </xdr:from>
    <xdr:ext cx="47625" cy="285750"/>
    <xdr:sp macro="" textlink="">
      <xdr:nvSpPr>
        <xdr:cNvPr id="7912" name="Shape 3">
          <a:extLst>
            <a:ext uri="{FF2B5EF4-FFF2-40B4-BE49-F238E27FC236}">
              <a16:creationId xmlns:a16="http://schemas.microsoft.com/office/drawing/2014/main" id="{8819EE95-0B63-462A-87CF-E75CC5A54A28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111</xdr:row>
      <xdr:rowOff>0</xdr:rowOff>
    </xdr:from>
    <xdr:ext cx="47625" cy="285750"/>
    <xdr:sp macro="" textlink="">
      <xdr:nvSpPr>
        <xdr:cNvPr id="7913" name="Shape 3">
          <a:extLst>
            <a:ext uri="{FF2B5EF4-FFF2-40B4-BE49-F238E27FC236}">
              <a16:creationId xmlns:a16="http://schemas.microsoft.com/office/drawing/2014/main" id="{974753EE-1B7A-4D33-8F7A-923D57AAF827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111</xdr:row>
      <xdr:rowOff>0</xdr:rowOff>
    </xdr:from>
    <xdr:ext cx="47625" cy="285750"/>
    <xdr:sp macro="" textlink="">
      <xdr:nvSpPr>
        <xdr:cNvPr id="7914" name="Shape 3">
          <a:extLst>
            <a:ext uri="{FF2B5EF4-FFF2-40B4-BE49-F238E27FC236}">
              <a16:creationId xmlns:a16="http://schemas.microsoft.com/office/drawing/2014/main" id="{A730E7C7-6E67-4477-AB13-8116731DE1A5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111</xdr:row>
      <xdr:rowOff>0</xdr:rowOff>
    </xdr:from>
    <xdr:ext cx="47625" cy="285750"/>
    <xdr:sp macro="" textlink="">
      <xdr:nvSpPr>
        <xdr:cNvPr id="7915" name="Shape 3">
          <a:extLst>
            <a:ext uri="{FF2B5EF4-FFF2-40B4-BE49-F238E27FC236}">
              <a16:creationId xmlns:a16="http://schemas.microsoft.com/office/drawing/2014/main" id="{5F1EC5F4-1F82-45D6-8B6E-7E3C2207A001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111</xdr:row>
      <xdr:rowOff>0</xdr:rowOff>
    </xdr:from>
    <xdr:ext cx="47625" cy="285750"/>
    <xdr:sp macro="" textlink="">
      <xdr:nvSpPr>
        <xdr:cNvPr id="7916" name="Shape 3">
          <a:extLst>
            <a:ext uri="{FF2B5EF4-FFF2-40B4-BE49-F238E27FC236}">
              <a16:creationId xmlns:a16="http://schemas.microsoft.com/office/drawing/2014/main" id="{BC8EB28E-FF01-4FC5-BB89-266293AA8DC6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111</xdr:row>
      <xdr:rowOff>0</xdr:rowOff>
    </xdr:from>
    <xdr:ext cx="47625" cy="285750"/>
    <xdr:sp macro="" textlink="">
      <xdr:nvSpPr>
        <xdr:cNvPr id="7917" name="Shape 3">
          <a:extLst>
            <a:ext uri="{FF2B5EF4-FFF2-40B4-BE49-F238E27FC236}">
              <a16:creationId xmlns:a16="http://schemas.microsoft.com/office/drawing/2014/main" id="{7C2F923E-71ED-4311-8A64-98A21B1D92E0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111</xdr:row>
      <xdr:rowOff>0</xdr:rowOff>
    </xdr:from>
    <xdr:ext cx="47625" cy="285750"/>
    <xdr:sp macro="" textlink="">
      <xdr:nvSpPr>
        <xdr:cNvPr id="7918" name="Shape 3">
          <a:extLst>
            <a:ext uri="{FF2B5EF4-FFF2-40B4-BE49-F238E27FC236}">
              <a16:creationId xmlns:a16="http://schemas.microsoft.com/office/drawing/2014/main" id="{20858A58-1457-411D-9320-86FE15D21785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111</xdr:row>
      <xdr:rowOff>0</xdr:rowOff>
    </xdr:from>
    <xdr:ext cx="47625" cy="285750"/>
    <xdr:sp macro="" textlink="">
      <xdr:nvSpPr>
        <xdr:cNvPr id="7919" name="Shape 3">
          <a:extLst>
            <a:ext uri="{FF2B5EF4-FFF2-40B4-BE49-F238E27FC236}">
              <a16:creationId xmlns:a16="http://schemas.microsoft.com/office/drawing/2014/main" id="{101BF139-6198-41E3-9AE3-2C2EE1809EBB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111</xdr:row>
      <xdr:rowOff>0</xdr:rowOff>
    </xdr:from>
    <xdr:ext cx="47625" cy="285750"/>
    <xdr:sp macro="" textlink="">
      <xdr:nvSpPr>
        <xdr:cNvPr id="7920" name="Shape 3">
          <a:extLst>
            <a:ext uri="{FF2B5EF4-FFF2-40B4-BE49-F238E27FC236}">
              <a16:creationId xmlns:a16="http://schemas.microsoft.com/office/drawing/2014/main" id="{A536CA88-BA3A-4C84-97AB-156F1879D2D2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111</xdr:row>
      <xdr:rowOff>0</xdr:rowOff>
    </xdr:from>
    <xdr:ext cx="47625" cy="285750"/>
    <xdr:sp macro="" textlink="">
      <xdr:nvSpPr>
        <xdr:cNvPr id="7921" name="Shape 3">
          <a:extLst>
            <a:ext uri="{FF2B5EF4-FFF2-40B4-BE49-F238E27FC236}">
              <a16:creationId xmlns:a16="http://schemas.microsoft.com/office/drawing/2014/main" id="{EA891474-0373-40B3-999A-F977F9F73C9B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111</xdr:row>
      <xdr:rowOff>0</xdr:rowOff>
    </xdr:from>
    <xdr:ext cx="47625" cy="285750"/>
    <xdr:sp macro="" textlink="">
      <xdr:nvSpPr>
        <xdr:cNvPr id="7922" name="Shape 3">
          <a:extLst>
            <a:ext uri="{FF2B5EF4-FFF2-40B4-BE49-F238E27FC236}">
              <a16:creationId xmlns:a16="http://schemas.microsoft.com/office/drawing/2014/main" id="{8A21E548-AE7A-412D-B2DF-91A122A261EC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111</xdr:row>
      <xdr:rowOff>0</xdr:rowOff>
    </xdr:from>
    <xdr:ext cx="47625" cy="285750"/>
    <xdr:sp macro="" textlink="">
      <xdr:nvSpPr>
        <xdr:cNvPr id="7923" name="Shape 3">
          <a:extLst>
            <a:ext uri="{FF2B5EF4-FFF2-40B4-BE49-F238E27FC236}">
              <a16:creationId xmlns:a16="http://schemas.microsoft.com/office/drawing/2014/main" id="{2DD5C60B-DB2B-4C97-A5E5-35FCBF5D2998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111</xdr:row>
      <xdr:rowOff>0</xdr:rowOff>
    </xdr:from>
    <xdr:ext cx="47625" cy="285750"/>
    <xdr:sp macro="" textlink="">
      <xdr:nvSpPr>
        <xdr:cNvPr id="7924" name="Shape 3">
          <a:extLst>
            <a:ext uri="{FF2B5EF4-FFF2-40B4-BE49-F238E27FC236}">
              <a16:creationId xmlns:a16="http://schemas.microsoft.com/office/drawing/2014/main" id="{61B12935-3917-4898-9F23-0F3D9F1FAAB2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111</xdr:row>
      <xdr:rowOff>0</xdr:rowOff>
    </xdr:from>
    <xdr:ext cx="47625" cy="285750"/>
    <xdr:sp macro="" textlink="">
      <xdr:nvSpPr>
        <xdr:cNvPr id="7925" name="Shape 3">
          <a:extLst>
            <a:ext uri="{FF2B5EF4-FFF2-40B4-BE49-F238E27FC236}">
              <a16:creationId xmlns:a16="http://schemas.microsoft.com/office/drawing/2014/main" id="{FFE5342E-EC1D-43C5-912F-D496CCE0FC6D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111</xdr:row>
      <xdr:rowOff>0</xdr:rowOff>
    </xdr:from>
    <xdr:ext cx="47625" cy="285750"/>
    <xdr:sp macro="" textlink="">
      <xdr:nvSpPr>
        <xdr:cNvPr id="7926" name="Shape 3">
          <a:extLst>
            <a:ext uri="{FF2B5EF4-FFF2-40B4-BE49-F238E27FC236}">
              <a16:creationId xmlns:a16="http://schemas.microsoft.com/office/drawing/2014/main" id="{CF705D83-2AF5-40AA-A9B6-EAA14D95D918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111</xdr:row>
      <xdr:rowOff>0</xdr:rowOff>
    </xdr:from>
    <xdr:ext cx="47625" cy="285750"/>
    <xdr:sp macro="" textlink="">
      <xdr:nvSpPr>
        <xdr:cNvPr id="7927" name="Shape 3">
          <a:extLst>
            <a:ext uri="{FF2B5EF4-FFF2-40B4-BE49-F238E27FC236}">
              <a16:creationId xmlns:a16="http://schemas.microsoft.com/office/drawing/2014/main" id="{B0C97BB4-8163-49BF-93AC-A1E6AE80D354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111</xdr:row>
      <xdr:rowOff>0</xdr:rowOff>
    </xdr:from>
    <xdr:ext cx="47625" cy="285750"/>
    <xdr:sp macro="" textlink="">
      <xdr:nvSpPr>
        <xdr:cNvPr id="7928" name="Shape 3">
          <a:extLst>
            <a:ext uri="{FF2B5EF4-FFF2-40B4-BE49-F238E27FC236}">
              <a16:creationId xmlns:a16="http://schemas.microsoft.com/office/drawing/2014/main" id="{6AD4C8AB-D167-41CF-A97F-E26EF6C6B2CE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111</xdr:row>
      <xdr:rowOff>0</xdr:rowOff>
    </xdr:from>
    <xdr:ext cx="47625" cy="285750"/>
    <xdr:sp macro="" textlink="">
      <xdr:nvSpPr>
        <xdr:cNvPr id="7929" name="Shape 3">
          <a:extLst>
            <a:ext uri="{FF2B5EF4-FFF2-40B4-BE49-F238E27FC236}">
              <a16:creationId xmlns:a16="http://schemas.microsoft.com/office/drawing/2014/main" id="{EA40C387-0CAB-4112-AD1F-6EBC4F4F7E3E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111</xdr:row>
      <xdr:rowOff>0</xdr:rowOff>
    </xdr:from>
    <xdr:ext cx="47625" cy="285750"/>
    <xdr:sp macro="" textlink="">
      <xdr:nvSpPr>
        <xdr:cNvPr id="7930" name="Shape 3">
          <a:extLst>
            <a:ext uri="{FF2B5EF4-FFF2-40B4-BE49-F238E27FC236}">
              <a16:creationId xmlns:a16="http://schemas.microsoft.com/office/drawing/2014/main" id="{234EEF30-2159-4C0F-BC0A-C1A464B8CCEC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111</xdr:row>
      <xdr:rowOff>0</xdr:rowOff>
    </xdr:from>
    <xdr:ext cx="47625" cy="285750"/>
    <xdr:sp macro="" textlink="">
      <xdr:nvSpPr>
        <xdr:cNvPr id="7931" name="Shape 3">
          <a:extLst>
            <a:ext uri="{FF2B5EF4-FFF2-40B4-BE49-F238E27FC236}">
              <a16:creationId xmlns:a16="http://schemas.microsoft.com/office/drawing/2014/main" id="{6DBBA5B5-284F-47D6-92E4-EBE1FC4D139B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111</xdr:row>
      <xdr:rowOff>0</xdr:rowOff>
    </xdr:from>
    <xdr:ext cx="47625" cy="285750"/>
    <xdr:sp macro="" textlink="">
      <xdr:nvSpPr>
        <xdr:cNvPr id="7932" name="Shape 3">
          <a:extLst>
            <a:ext uri="{FF2B5EF4-FFF2-40B4-BE49-F238E27FC236}">
              <a16:creationId xmlns:a16="http://schemas.microsoft.com/office/drawing/2014/main" id="{88415892-19FB-49CB-9751-31A4A05A18C5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111</xdr:row>
      <xdr:rowOff>0</xdr:rowOff>
    </xdr:from>
    <xdr:ext cx="47625" cy="285750"/>
    <xdr:sp macro="" textlink="">
      <xdr:nvSpPr>
        <xdr:cNvPr id="7933" name="Shape 3">
          <a:extLst>
            <a:ext uri="{FF2B5EF4-FFF2-40B4-BE49-F238E27FC236}">
              <a16:creationId xmlns:a16="http://schemas.microsoft.com/office/drawing/2014/main" id="{AA9A2666-CCB1-40F4-B559-A06834BD8C23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111</xdr:row>
      <xdr:rowOff>0</xdr:rowOff>
    </xdr:from>
    <xdr:ext cx="47625" cy="285750"/>
    <xdr:sp macro="" textlink="">
      <xdr:nvSpPr>
        <xdr:cNvPr id="7934" name="Shape 3">
          <a:extLst>
            <a:ext uri="{FF2B5EF4-FFF2-40B4-BE49-F238E27FC236}">
              <a16:creationId xmlns:a16="http://schemas.microsoft.com/office/drawing/2014/main" id="{983425A0-2765-435F-A726-9E36CD70A96F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111</xdr:row>
      <xdr:rowOff>0</xdr:rowOff>
    </xdr:from>
    <xdr:ext cx="47625" cy="285750"/>
    <xdr:sp macro="" textlink="">
      <xdr:nvSpPr>
        <xdr:cNvPr id="7935" name="Shape 3">
          <a:extLst>
            <a:ext uri="{FF2B5EF4-FFF2-40B4-BE49-F238E27FC236}">
              <a16:creationId xmlns:a16="http://schemas.microsoft.com/office/drawing/2014/main" id="{2EF205A4-2B38-42C1-B47B-2CAD4E3944C3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111</xdr:row>
      <xdr:rowOff>0</xdr:rowOff>
    </xdr:from>
    <xdr:ext cx="47625" cy="285750"/>
    <xdr:sp macro="" textlink="">
      <xdr:nvSpPr>
        <xdr:cNvPr id="7936" name="Shape 3">
          <a:extLst>
            <a:ext uri="{FF2B5EF4-FFF2-40B4-BE49-F238E27FC236}">
              <a16:creationId xmlns:a16="http://schemas.microsoft.com/office/drawing/2014/main" id="{B765CAF1-0D23-48BE-8C89-3AC6F06FB149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111</xdr:row>
      <xdr:rowOff>0</xdr:rowOff>
    </xdr:from>
    <xdr:ext cx="47625" cy="285750"/>
    <xdr:sp macro="" textlink="">
      <xdr:nvSpPr>
        <xdr:cNvPr id="7937" name="Shape 3">
          <a:extLst>
            <a:ext uri="{FF2B5EF4-FFF2-40B4-BE49-F238E27FC236}">
              <a16:creationId xmlns:a16="http://schemas.microsoft.com/office/drawing/2014/main" id="{DCDD6E97-999A-48FF-B278-805A796462B1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111</xdr:row>
      <xdr:rowOff>0</xdr:rowOff>
    </xdr:from>
    <xdr:ext cx="47625" cy="285750"/>
    <xdr:sp macro="" textlink="">
      <xdr:nvSpPr>
        <xdr:cNvPr id="7938" name="Shape 3">
          <a:extLst>
            <a:ext uri="{FF2B5EF4-FFF2-40B4-BE49-F238E27FC236}">
              <a16:creationId xmlns:a16="http://schemas.microsoft.com/office/drawing/2014/main" id="{80A8F6EA-9828-4035-85B7-676064241DF2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111</xdr:row>
      <xdr:rowOff>0</xdr:rowOff>
    </xdr:from>
    <xdr:ext cx="47625" cy="285750"/>
    <xdr:sp macro="" textlink="">
      <xdr:nvSpPr>
        <xdr:cNvPr id="7939" name="Shape 3">
          <a:extLst>
            <a:ext uri="{FF2B5EF4-FFF2-40B4-BE49-F238E27FC236}">
              <a16:creationId xmlns:a16="http://schemas.microsoft.com/office/drawing/2014/main" id="{5DA0A79F-EA07-449C-8FDD-A3C9D9FE561F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111</xdr:row>
      <xdr:rowOff>0</xdr:rowOff>
    </xdr:from>
    <xdr:ext cx="47625" cy="285750"/>
    <xdr:sp macro="" textlink="">
      <xdr:nvSpPr>
        <xdr:cNvPr id="7940" name="Shape 3">
          <a:extLst>
            <a:ext uri="{FF2B5EF4-FFF2-40B4-BE49-F238E27FC236}">
              <a16:creationId xmlns:a16="http://schemas.microsoft.com/office/drawing/2014/main" id="{0282BEB6-71B0-4041-AEC5-3C98795781CC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111</xdr:row>
      <xdr:rowOff>0</xdr:rowOff>
    </xdr:from>
    <xdr:ext cx="47625" cy="285750"/>
    <xdr:sp macro="" textlink="">
      <xdr:nvSpPr>
        <xdr:cNvPr id="7941" name="Shape 3">
          <a:extLst>
            <a:ext uri="{FF2B5EF4-FFF2-40B4-BE49-F238E27FC236}">
              <a16:creationId xmlns:a16="http://schemas.microsoft.com/office/drawing/2014/main" id="{CE2AC9DC-5368-495E-9C54-859D3D91C05D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111</xdr:row>
      <xdr:rowOff>0</xdr:rowOff>
    </xdr:from>
    <xdr:ext cx="47625" cy="285750"/>
    <xdr:sp macro="" textlink="">
      <xdr:nvSpPr>
        <xdr:cNvPr id="7942" name="Shape 3">
          <a:extLst>
            <a:ext uri="{FF2B5EF4-FFF2-40B4-BE49-F238E27FC236}">
              <a16:creationId xmlns:a16="http://schemas.microsoft.com/office/drawing/2014/main" id="{8A0ED2A4-94FF-4E97-9098-2F420626ACE5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111</xdr:row>
      <xdr:rowOff>0</xdr:rowOff>
    </xdr:from>
    <xdr:ext cx="47625" cy="285750"/>
    <xdr:sp macro="" textlink="">
      <xdr:nvSpPr>
        <xdr:cNvPr id="7943" name="Shape 3">
          <a:extLst>
            <a:ext uri="{FF2B5EF4-FFF2-40B4-BE49-F238E27FC236}">
              <a16:creationId xmlns:a16="http://schemas.microsoft.com/office/drawing/2014/main" id="{D51D98D2-C977-4F42-B174-D11CA0CDFF55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111</xdr:row>
      <xdr:rowOff>0</xdr:rowOff>
    </xdr:from>
    <xdr:ext cx="47625" cy="285750"/>
    <xdr:sp macro="" textlink="">
      <xdr:nvSpPr>
        <xdr:cNvPr id="7944" name="Shape 3">
          <a:extLst>
            <a:ext uri="{FF2B5EF4-FFF2-40B4-BE49-F238E27FC236}">
              <a16:creationId xmlns:a16="http://schemas.microsoft.com/office/drawing/2014/main" id="{F57D0023-B0BC-4DD8-891A-B5310D3B1738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111</xdr:row>
      <xdr:rowOff>0</xdr:rowOff>
    </xdr:from>
    <xdr:ext cx="47625" cy="285750"/>
    <xdr:sp macro="" textlink="">
      <xdr:nvSpPr>
        <xdr:cNvPr id="7945" name="Shape 3">
          <a:extLst>
            <a:ext uri="{FF2B5EF4-FFF2-40B4-BE49-F238E27FC236}">
              <a16:creationId xmlns:a16="http://schemas.microsoft.com/office/drawing/2014/main" id="{CFD11D4D-0D32-4F26-8768-44C3A54F953F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111</xdr:row>
      <xdr:rowOff>0</xdr:rowOff>
    </xdr:from>
    <xdr:ext cx="47625" cy="285750"/>
    <xdr:sp macro="" textlink="">
      <xdr:nvSpPr>
        <xdr:cNvPr id="7946" name="Shape 3">
          <a:extLst>
            <a:ext uri="{FF2B5EF4-FFF2-40B4-BE49-F238E27FC236}">
              <a16:creationId xmlns:a16="http://schemas.microsoft.com/office/drawing/2014/main" id="{7D283489-170A-4A1A-AFA8-5DC3C36FA281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111</xdr:row>
      <xdr:rowOff>0</xdr:rowOff>
    </xdr:from>
    <xdr:ext cx="47625" cy="285750"/>
    <xdr:sp macro="" textlink="">
      <xdr:nvSpPr>
        <xdr:cNvPr id="7947" name="Shape 3">
          <a:extLst>
            <a:ext uri="{FF2B5EF4-FFF2-40B4-BE49-F238E27FC236}">
              <a16:creationId xmlns:a16="http://schemas.microsoft.com/office/drawing/2014/main" id="{E1FC24B8-5055-4D08-952A-892B964D8F2A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111</xdr:row>
      <xdr:rowOff>0</xdr:rowOff>
    </xdr:from>
    <xdr:ext cx="47625" cy="285750"/>
    <xdr:sp macro="" textlink="">
      <xdr:nvSpPr>
        <xdr:cNvPr id="7948" name="Shape 3">
          <a:extLst>
            <a:ext uri="{FF2B5EF4-FFF2-40B4-BE49-F238E27FC236}">
              <a16:creationId xmlns:a16="http://schemas.microsoft.com/office/drawing/2014/main" id="{099C5B9B-C67E-4F33-8010-A6706E19511A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-9525</xdr:colOff>
      <xdr:row>111</xdr:row>
      <xdr:rowOff>0</xdr:rowOff>
    </xdr:from>
    <xdr:ext cx="47625" cy="285750"/>
    <xdr:sp macro="" textlink="">
      <xdr:nvSpPr>
        <xdr:cNvPr id="7949" name="Shape 3">
          <a:extLst>
            <a:ext uri="{FF2B5EF4-FFF2-40B4-BE49-F238E27FC236}">
              <a16:creationId xmlns:a16="http://schemas.microsoft.com/office/drawing/2014/main" id="{DB85991D-142F-486B-B1C1-617A060B7E8E}"/>
            </a:ext>
          </a:extLst>
        </xdr:cNvPr>
        <xdr:cNvSpPr txBox="1"/>
      </xdr:nvSpPr>
      <xdr:spPr>
        <a:xfrm>
          <a:off x="771715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-9525</xdr:colOff>
      <xdr:row>111</xdr:row>
      <xdr:rowOff>0</xdr:rowOff>
    </xdr:from>
    <xdr:ext cx="47625" cy="285750"/>
    <xdr:sp macro="" textlink="">
      <xdr:nvSpPr>
        <xdr:cNvPr id="7950" name="Shape 3">
          <a:extLst>
            <a:ext uri="{FF2B5EF4-FFF2-40B4-BE49-F238E27FC236}">
              <a16:creationId xmlns:a16="http://schemas.microsoft.com/office/drawing/2014/main" id="{96ED2369-7DCF-4B6D-AD18-2330597E8029}"/>
            </a:ext>
          </a:extLst>
        </xdr:cNvPr>
        <xdr:cNvSpPr txBox="1"/>
      </xdr:nvSpPr>
      <xdr:spPr>
        <a:xfrm>
          <a:off x="720661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-9525</xdr:colOff>
      <xdr:row>111</xdr:row>
      <xdr:rowOff>0</xdr:rowOff>
    </xdr:from>
    <xdr:ext cx="47625" cy="285750"/>
    <xdr:sp macro="" textlink="">
      <xdr:nvSpPr>
        <xdr:cNvPr id="7951" name="Shape 3">
          <a:extLst>
            <a:ext uri="{FF2B5EF4-FFF2-40B4-BE49-F238E27FC236}">
              <a16:creationId xmlns:a16="http://schemas.microsoft.com/office/drawing/2014/main" id="{058C6EC5-CC61-4AF8-BB59-16F036355781}"/>
            </a:ext>
          </a:extLst>
        </xdr:cNvPr>
        <xdr:cNvSpPr txBox="1"/>
      </xdr:nvSpPr>
      <xdr:spPr>
        <a:xfrm>
          <a:off x="720661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7952" name="Shape 3">
          <a:extLst>
            <a:ext uri="{FF2B5EF4-FFF2-40B4-BE49-F238E27FC236}">
              <a16:creationId xmlns:a16="http://schemas.microsoft.com/office/drawing/2014/main" id="{D6B8320C-5E0D-42CD-A485-3CE9579F73A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7953" name="Shape 3">
          <a:extLst>
            <a:ext uri="{FF2B5EF4-FFF2-40B4-BE49-F238E27FC236}">
              <a16:creationId xmlns:a16="http://schemas.microsoft.com/office/drawing/2014/main" id="{CB8F7842-9E51-446E-9DF9-CF8D075F945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7954" name="Shape 3">
          <a:extLst>
            <a:ext uri="{FF2B5EF4-FFF2-40B4-BE49-F238E27FC236}">
              <a16:creationId xmlns:a16="http://schemas.microsoft.com/office/drawing/2014/main" id="{881E8367-31D3-43CB-B174-E5BA7C3A84B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7955" name="Shape 3">
          <a:extLst>
            <a:ext uri="{FF2B5EF4-FFF2-40B4-BE49-F238E27FC236}">
              <a16:creationId xmlns:a16="http://schemas.microsoft.com/office/drawing/2014/main" id="{BC3B641E-D6A0-403C-88BE-D0C0B43728E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7956" name="Shape 3">
          <a:extLst>
            <a:ext uri="{FF2B5EF4-FFF2-40B4-BE49-F238E27FC236}">
              <a16:creationId xmlns:a16="http://schemas.microsoft.com/office/drawing/2014/main" id="{64E65A57-7033-45F7-8301-C7F53622ADE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7957" name="Shape 3">
          <a:extLst>
            <a:ext uri="{FF2B5EF4-FFF2-40B4-BE49-F238E27FC236}">
              <a16:creationId xmlns:a16="http://schemas.microsoft.com/office/drawing/2014/main" id="{1CCA4E67-A801-40D8-93BE-BE3A23B2BF4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7958" name="Shape 3">
          <a:extLst>
            <a:ext uri="{FF2B5EF4-FFF2-40B4-BE49-F238E27FC236}">
              <a16:creationId xmlns:a16="http://schemas.microsoft.com/office/drawing/2014/main" id="{B8F67789-B6E6-4B90-94DC-CE8B3A8EB77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7959" name="Shape 3">
          <a:extLst>
            <a:ext uri="{FF2B5EF4-FFF2-40B4-BE49-F238E27FC236}">
              <a16:creationId xmlns:a16="http://schemas.microsoft.com/office/drawing/2014/main" id="{B915A6B3-0400-40C0-AD03-5EFFB9E663C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7960" name="Shape 3">
          <a:extLst>
            <a:ext uri="{FF2B5EF4-FFF2-40B4-BE49-F238E27FC236}">
              <a16:creationId xmlns:a16="http://schemas.microsoft.com/office/drawing/2014/main" id="{80850C39-15D1-41AB-AF9C-7D237D08E36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7961" name="Shape 3">
          <a:extLst>
            <a:ext uri="{FF2B5EF4-FFF2-40B4-BE49-F238E27FC236}">
              <a16:creationId xmlns:a16="http://schemas.microsoft.com/office/drawing/2014/main" id="{7CA42C41-97D0-4EA8-83C8-C63AC9074E3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7962" name="Shape 3">
          <a:extLst>
            <a:ext uri="{FF2B5EF4-FFF2-40B4-BE49-F238E27FC236}">
              <a16:creationId xmlns:a16="http://schemas.microsoft.com/office/drawing/2014/main" id="{6DE9FF11-2D7C-4556-BF43-9F668954E2C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7963" name="Shape 3">
          <a:extLst>
            <a:ext uri="{FF2B5EF4-FFF2-40B4-BE49-F238E27FC236}">
              <a16:creationId xmlns:a16="http://schemas.microsoft.com/office/drawing/2014/main" id="{DCA7A20B-F0B0-41EB-BEF3-AF341C9AC24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7964" name="Shape 3">
          <a:extLst>
            <a:ext uri="{FF2B5EF4-FFF2-40B4-BE49-F238E27FC236}">
              <a16:creationId xmlns:a16="http://schemas.microsoft.com/office/drawing/2014/main" id="{39DE7BA5-E153-46E5-85D4-56EC8EF5B15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7965" name="Shape 3">
          <a:extLst>
            <a:ext uri="{FF2B5EF4-FFF2-40B4-BE49-F238E27FC236}">
              <a16:creationId xmlns:a16="http://schemas.microsoft.com/office/drawing/2014/main" id="{767691B3-FFF8-46BD-872C-34288B3C011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7966" name="Shape 3">
          <a:extLst>
            <a:ext uri="{FF2B5EF4-FFF2-40B4-BE49-F238E27FC236}">
              <a16:creationId xmlns:a16="http://schemas.microsoft.com/office/drawing/2014/main" id="{A990A8BF-DDC6-424D-8D81-08F7419A050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7967" name="Shape 3">
          <a:extLst>
            <a:ext uri="{FF2B5EF4-FFF2-40B4-BE49-F238E27FC236}">
              <a16:creationId xmlns:a16="http://schemas.microsoft.com/office/drawing/2014/main" id="{DD8AC103-2D5B-44DD-BE2E-324DA9CC509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7968" name="Shape 3">
          <a:extLst>
            <a:ext uri="{FF2B5EF4-FFF2-40B4-BE49-F238E27FC236}">
              <a16:creationId xmlns:a16="http://schemas.microsoft.com/office/drawing/2014/main" id="{F408B9C2-85C1-4BC7-AB90-C95760D8202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7969" name="Shape 3">
          <a:extLst>
            <a:ext uri="{FF2B5EF4-FFF2-40B4-BE49-F238E27FC236}">
              <a16:creationId xmlns:a16="http://schemas.microsoft.com/office/drawing/2014/main" id="{3B87D488-1CAA-4EDD-B997-5BD50D2FAA6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7970" name="Shape 3">
          <a:extLst>
            <a:ext uri="{FF2B5EF4-FFF2-40B4-BE49-F238E27FC236}">
              <a16:creationId xmlns:a16="http://schemas.microsoft.com/office/drawing/2014/main" id="{FDC07E3C-085D-4758-B54D-D6872C6F34A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7971" name="Shape 3">
          <a:extLst>
            <a:ext uri="{FF2B5EF4-FFF2-40B4-BE49-F238E27FC236}">
              <a16:creationId xmlns:a16="http://schemas.microsoft.com/office/drawing/2014/main" id="{BF084CBF-FBCC-4803-A04F-2A083791ABE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7972" name="Shape 3">
          <a:extLst>
            <a:ext uri="{FF2B5EF4-FFF2-40B4-BE49-F238E27FC236}">
              <a16:creationId xmlns:a16="http://schemas.microsoft.com/office/drawing/2014/main" id="{86AC7F88-9C1D-42EA-8FC6-8D7AD2A5437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7973" name="Shape 3">
          <a:extLst>
            <a:ext uri="{FF2B5EF4-FFF2-40B4-BE49-F238E27FC236}">
              <a16:creationId xmlns:a16="http://schemas.microsoft.com/office/drawing/2014/main" id="{A22A70F0-F4F5-4212-9A5E-402EF983EAF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7974" name="Shape 3">
          <a:extLst>
            <a:ext uri="{FF2B5EF4-FFF2-40B4-BE49-F238E27FC236}">
              <a16:creationId xmlns:a16="http://schemas.microsoft.com/office/drawing/2014/main" id="{BF4A1051-3EF9-4268-A008-387D4D2BC52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7975" name="Shape 3">
          <a:extLst>
            <a:ext uri="{FF2B5EF4-FFF2-40B4-BE49-F238E27FC236}">
              <a16:creationId xmlns:a16="http://schemas.microsoft.com/office/drawing/2014/main" id="{6E679B8C-C6D4-4707-8358-6F8E9AE76F7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7976" name="Shape 3">
          <a:extLst>
            <a:ext uri="{FF2B5EF4-FFF2-40B4-BE49-F238E27FC236}">
              <a16:creationId xmlns:a16="http://schemas.microsoft.com/office/drawing/2014/main" id="{7980D0A3-8A7B-4D4D-91E2-35587EFE90D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7977" name="Shape 3">
          <a:extLst>
            <a:ext uri="{FF2B5EF4-FFF2-40B4-BE49-F238E27FC236}">
              <a16:creationId xmlns:a16="http://schemas.microsoft.com/office/drawing/2014/main" id="{ACC4B347-508D-4809-A76A-0969BD17DA9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7978" name="Shape 3">
          <a:extLst>
            <a:ext uri="{FF2B5EF4-FFF2-40B4-BE49-F238E27FC236}">
              <a16:creationId xmlns:a16="http://schemas.microsoft.com/office/drawing/2014/main" id="{0CB9A060-4EA3-4CF3-AB32-7EDD0AD7B61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7979" name="Shape 3">
          <a:extLst>
            <a:ext uri="{FF2B5EF4-FFF2-40B4-BE49-F238E27FC236}">
              <a16:creationId xmlns:a16="http://schemas.microsoft.com/office/drawing/2014/main" id="{69D69290-EBC3-4E60-BA10-CE2D68FA83E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7980" name="Shape 3">
          <a:extLst>
            <a:ext uri="{FF2B5EF4-FFF2-40B4-BE49-F238E27FC236}">
              <a16:creationId xmlns:a16="http://schemas.microsoft.com/office/drawing/2014/main" id="{AF696E33-0FEA-4841-B672-A47D38172DE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7981" name="Shape 3">
          <a:extLst>
            <a:ext uri="{FF2B5EF4-FFF2-40B4-BE49-F238E27FC236}">
              <a16:creationId xmlns:a16="http://schemas.microsoft.com/office/drawing/2014/main" id="{94637DDB-376A-4D47-BE38-FD919A02CC1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7982" name="Shape 3">
          <a:extLst>
            <a:ext uri="{FF2B5EF4-FFF2-40B4-BE49-F238E27FC236}">
              <a16:creationId xmlns:a16="http://schemas.microsoft.com/office/drawing/2014/main" id="{76F3FC80-2716-44AA-8475-D5503C85FDF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7983" name="Shape 3">
          <a:extLst>
            <a:ext uri="{FF2B5EF4-FFF2-40B4-BE49-F238E27FC236}">
              <a16:creationId xmlns:a16="http://schemas.microsoft.com/office/drawing/2014/main" id="{F680A344-836A-4468-ABAC-BF95C929637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7984" name="Shape 3">
          <a:extLst>
            <a:ext uri="{FF2B5EF4-FFF2-40B4-BE49-F238E27FC236}">
              <a16:creationId xmlns:a16="http://schemas.microsoft.com/office/drawing/2014/main" id="{C9C6EDEB-AE8B-4AD1-B428-24A0C8E6EED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7985" name="Shape 3">
          <a:extLst>
            <a:ext uri="{FF2B5EF4-FFF2-40B4-BE49-F238E27FC236}">
              <a16:creationId xmlns:a16="http://schemas.microsoft.com/office/drawing/2014/main" id="{BE6A8D76-3607-4834-9D9F-1DFE4EC80A1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7986" name="Shape 3">
          <a:extLst>
            <a:ext uri="{FF2B5EF4-FFF2-40B4-BE49-F238E27FC236}">
              <a16:creationId xmlns:a16="http://schemas.microsoft.com/office/drawing/2014/main" id="{928C0042-5EC2-4930-AA94-7DF1197FF11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7987" name="Shape 3">
          <a:extLst>
            <a:ext uri="{FF2B5EF4-FFF2-40B4-BE49-F238E27FC236}">
              <a16:creationId xmlns:a16="http://schemas.microsoft.com/office/drawing/2014/main" id="{73DDD894-9BE7-4490-968A-2C7C4BC5D5B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7988" name="Shape 3">
          <a:extLst>
            <a:ext uri="{FF2B5EF4-FFF2-40B4-BE49-F238E27FC236}">
              <a16:creationId xmlns:a16="http://schemas.microsoft.com/office/drawing/2014/main" id="{383059D7-029D-44A9-9080-216A4E5A518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7989" name="Shape 3">
          <a:extLst>
            <a:ext uri="{FF2B5EF4-FFF2-40B4-BE49-F238E27FC236}">
              <a16:creationId xmlns:a16="http://schemas.microsoft.com/office/drawing/2014/main" id="{29AE9916-75F3-48D7-9B18-90B3983C024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7990" name="Shape 3">
          <a:extLst>
            <a:ext uri="{FF2B5EF4-FFF2-40B4-BE49-F238E27FC236}">
              <a16:creationId xmlns:a16="http://schemas.microsoft.com/office/drawing/2014/main" id="{AD6B4D45-ED1F-4356-BF97-E8AB90128B2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7991" name="Shape 3">
          <a:extLst>
            <a:ext uri="{FF2B5EF4-FFF2-40B4-BE49-F238E27FC236}">
              <a16:creationId xmlns:a16="http://schemas.microsoft.com/office/drawing/2014/main" id="{DEC9698A-2C37-40C7-B849-0EC46C2C68A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7992" name="Shape 3">
          <a:extLst>
            <a:ext uri="{FF2B5EF4-FFF2-40B4-BE49-F238E27FC236}">
              <a16:creationId xmlns:a16="http://schemas.microsoft.com/office/drawing/2014/main" id="{C6295E76-91D1-4F61-BC0F-80E4216B872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7993" name="Shape 3">
          <a:extLst>
            <a:ext uri="{FF2B5EF4-FFF2-40B4-BE49-F238E27FC236}">
              <a16:creationId xmlns:a16="http://schemas.microsoft.com/office/drawing/2014/main" id="{185044B3-B6FD-4687-9C2A-0B3743C0CA0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7994" name="Shape 3">
          <a:extLst>
            <a:ext uri="{FF2B5EF4-FFF2-40B4-BE49-F238E27FC236}">
              <a16:creationId xmlns:a16="http://schemas.microsoft.com/office/drawing/2014/main" id="{BB1F290F-8C2D-4483-8386-F4EC1BFD0DA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7995" name="Shape 3">
          <a:extLst>
            <a:ext uri="{FF2B5EF4-FFF2-40B4-BE49-F238E27FC236}">
              <a16:creationId xmlns:a16="http://schemas.microsoft.com/office/drawing/2014/main" id="{3F454D9B-CA2D-4EE6-8CC7-A6D22DB1880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7996" name="Shape 3">
          <a:extLst>
            <a:ext uri="{FF2B5EF4-FFF2-40B4-BE49-F238E27FC236}">
              <a16:creationId xmlns:a16="http://schemas.microsoft.com/office/drawing/2014/main" id="{E98A4D69-4D96-4285-9388-B753DF831F9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7997" name="Shape 3">
          <a:extLst>
            <a:ext uri="{FF2B5EF4-FFF2-40B4-BE49-F238E27FC236}">
              <a16:creationId xmlns:a16="http://schemas.microsoft.com/office/drawing/2014/main" id="{47E7EDF3-DF4A-4912-BFCE-8FA3B17D30A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7998" name="Shape 3">
          <a:extLst>
            <a:ext uri="{FF2B5EF4-FFF2-40B4-BE49-F238E27FC236}">
              <a16:creationId xmlns:a16="http://schemas.microsoft.com/office/drawing/2014/main" id="{CF110E8D-9177-4C81-9969-CA2064E9ED9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7999" name="Shape 3">
          <a:extLst>
            <a:ext uri="{FF2B5EF4-FFF2-40B4-BE49-F238E27FC236}">
              <a16:creationId xmlns:a16="http://schemas.microsoft.com/office/drawing/2014/main" id="{A0A93565-1024-4CD7-B397-F5DE0D5F3E6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000" name="Shape 3">
          <a:extLst>
            <a:ext uri="{FF2B5EF4-FFF2-40B4-BE49-F238E27FC236}">
              <a16:creationId xmlns:a16="http://schemas.microsoft.com/office/drawing/2014/main" id="{421DC4E0-E960-452D-9750-D6500174F10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001" name="Shape 3">
          <a:extLst>
            <a:ext uri="{FF2B5EF4-FFF2-40B4-BE49-F238E27FC236}">
              <a16:creationId xmlns:a16="http://schemas.microsoft.com/office/drawing/2014/main" id="{C6D65A4C-4ACC-47C8-8AEB-A3AE635C133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002" name="Shape 3">
          <a:extLst>
            <a:ext uri="{FF2B5EF4-FFF2-40B4-BE49-F238E27FC236}">
              <a16:creationId xmlns:a16="http://schemas.microsoft.com/office/drawing/2014/main" id="{F1E156F5-1FFC-4FD1-A5BD-B11EB4434F5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003" name="Shape 3">
          <a:extLst>
            <a:ext uri="{FF2B5EF4-FFF2-40B4-BE49-F238E27FC236}">
              <a16:creationId xmlns:a16="http://schemas.microsoft.com/office/drawing/2014/main" id="{64E4D8B6-E5C9-45F2-AD72-0C01BAC6CF6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004" name="Shape 3">
          <a:extLst>
            <a:ext uri="{FF2B5EF4-FFF2-40B4-BE49-F238E27FC236}">
              <a16:creationId xmlns:a16="http://schemas.microsoft.com/office/drawing/2014/main" id="{B3FA07DF-5566-46E4-BDA4-EB404EAC5BA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005" name="Shape 3">
          <a:extLst>
            <a:ext uri="{FF2B5EF4-FFF2-40B4-BE49-F238E27FC236}">
              <a16:creationId xmlns:a16="http://schemas.microsoft.com/office/drawing/2014/main" id="{D8DD3EB2-B90A-4DE3-A9D2-A0067A8D95D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006" name="Shape 3">
          <a:extLst>
            <a:ext uri="{FF2B5EF4-FFF2-40B4-BE49-F238E27FC236}">
              <a16:creationId xmlns:a16="http://schemas.microsoft.com/office/drawing/2014/main" id="{6C5566E0-5F01-4EDC-BA94-60242BADCD1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007" name="Shape 3">
          <a:extLst>
            <a:ext uri="{FF2B5EF4-FFF2-40B4-BE49-F238E27FC236}">
              <a16:creationId xmlns:a16="http://schemas.microsoft.com/office/drawing/2014/main" id="{DA5C0A6D-10BA-4498-B9EB-67D9B55580A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008" name="Shape 3">
          <a:extLst>
            <a:ext uri="{FF2B5EF4-FFF2-40B4-BE49-F238E27FC236}">
              <a16:creationId xmlns:a16="http://schemas.microsoft.com/office/drawing/2014/main" id="{57443051-CEE1-498C-9B98-592A277377B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009" name="Shape 3">
          <a:extLst>
            <a:ext uri="{FF2B5EF4-FFF2-40B4-BE49-F238E27FC236}">
              <a16:creationId xmlns:a16="http://schemas.microsoft.com/office/drawing/2014/main" id="{43B722F3-377B-4A14-84CE-CF191228290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010" name="Shape 3">
          <a:extLst>
            <a:ext uri="{FF2B5EF4-FFF2-40B4-BE49-F238E27FC236}">
              <a16:creationId xmlns:a16="http://schemas.microsoft.com/office/drawing/2014/main" id="{EBEE4E45-86C7-4B14-91B8-BC75D78D1FE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011" name="Shape 3">
          <a:extLst>
            <a:ext uri="{FF2B5EF4-FFF2-40B4-BE49-F238E27FC236}">
              <a16:creationId xmlns:a16="http://schemas.microsoft.com/office/drawing/2014/main" id="{F4EB6B00-33AC-407F-BE14-8767271123B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012" name="Shape 3">
          <a:extLst>
            <a:ext uri="{FF2B5EF4-FFF2-40B4-BE49-F238E27FC236}">
              <a16:creationId xmlns:a16="http://schemas.microsoft.com/office/drawing/2014/main" id="{72A1A022-B43D-46BC-ACB9-50D8686FE63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013" name="Shape 3">
          <a:extLst>
            <a:ext uri="{FF2B5EF4-FFF2-40B4-BE49-F238E27FC236}">
              <a16:creationId xmlns:a16="http://schemas.microsoft.com/office/drawing/2014/main" id="{33E1ED51-AC24-477A-8744-1FC43A217CE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014" name="Shape 3">
          <a:extLst>
            <a:ext uri="{FF2B5EF4-FFF2-40B4-BE49-F238E27FC236}">
              <a16:creationId xmlns:a16="http://schemas.microsoft.com/office/drawing/2014/main" id="{1FA261E5-21C4-498A-B460-0819CF21E2D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015" name="Shape 3">
          <a:extLst>
            <a:ext uri="{FF2B5EF4-FFF2-40B4-BE49-F238E27FC236}">
              <a16:creationId xmlns:a16="http://schemas.microsoft.com/office/drawing/2014/main" id="{2FAB9AEC-5CFB-40D8-9A8E-F4A7704506B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016" name="Shape 3">
          <a:extLst>
            <a:ext uri="{FF2B5EF4-FFF2-40B4-BE49-F238E27FC236}">
              <a16:creationId xmlns:a16="http://schemas.microsoft.com/office/drawing/2014/main" id="{C4A500A4-4245-44EC-8B83-936BCF644E0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017" name="Shape 3">
          <a:extLst>
            <a:ext uri="{FF2B5EF4-FFF2-40B4-BE49-F238E27FC236}">
              <a16:creationId xmlns:a16="http://schemas.microsoft.com/office/drawing/2014/main" id="{FB2DEDEC-76EF-4E6B-959F-86E01D23FB7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018" name="Shape 3">
          <a:extLst>
            <a:ext uri="{FF2B5EF4-FFF2-40B4-BE49-F238E27FC236}">
              <a16:creationId xmlns:a16="http://schemas.microsoft.com/office/drawing/2014/main" id="{7916F34A-B620-45E2-B21E-E1CFFE7D01F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019" name="Shape 3">
          <a:extLst>
            <a:ext uri="{FF2B5EF4-FFF2-40B4-BE49-F238E27FC236}">
              <a16:creationId xmlns:a16="http://schemas.microsoft.com/office/drawing/2014/main" id="{06A8BA50-A0DB-49F6-8A7F-6C5420EC43A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020" name="Shape 3">
          <a:extLst>
            <a:ext uri="{FF2B5EF4-FFF2-40B4-BE49-F238E27FC236}">
              <a16:creationId xmlns:a16="http://schemas.microsoft.com/office/drawing/2014/main" id="{91AD671B-E0DD-4ED3-9877-0E90F6F1F09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021" name="Shape 3">
          <a:extLst>
            <a:ext uri="{FF2B5EF4-FFF2-40B4-BE49-F238E27FC236}">
              <a16:creationId xmlns:a16="http://schemas.microsoft.com/office/drawing/2014/main" id="{48BEFF7F-39E4-43B5-8E7A-E2751AD1FCA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022" name="Shape 3">
          <a:extLst>
            <a:ext uri="{FF2B5EF4-FFF2-40B4-BE49-F238E27FC236}">
              <a16:creationId xmlns:a16="http://schemas.microsoft.com/office/drawing/2014/main" id="{CB3E126D-2067-482B-9A49-A47B143A4C8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023" name="Shape 3">
          <a:extLst>
            <a:ext uri="{FF2B5EF4-FFF2-40B4-BE49-F238E27FC236}">
              <a16:creationId xmlns:a16="http://schemas.microsoft.com/office/drawing/2014/main" id="{3F0D5A2F-80D6-4115-90BB-99D1ADAE0A6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024" name="Shape 3">
          <a:extLst>
            <a:ext uri="{FF2B5EF4-FFF2-40B4-BE49-F238E27FC236}">
              <a16:creationId xmlns:a16="http://schemas.microsoft.com/office/drawing/2014/main" id="{8F44C51D-5154-487D-B212-B1B6AE23C27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025" name="Shape 3">
          <a:extLst>
            <a:ext uri="{FF2B5EF4-FFF2-40B4-BE49-F238E27FC236}">
              <a16:creationId xmlns:a16="http://schemas.microsoft.com/office/drawing/2014/main" id="{DDFA747D-27B6-45CC-B328-CDB56D6FF07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026" name="Shape 3">
          <a:extLst>
            <a:ext uri="{FF2B5EF4-FFF2-40B4-BE49-F238E27FC236}">
              <a16:creationId xmlns:a16="http://schemas.microsoft.com/office/drawing/2014/main" id="{B07941D9-08D5-4D29-875E-BE449366687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027" name="Shape 3">
          <a:extLst>
            <a:ext uri="{FF2B5EF4-FFF2-40B4-BE49-F238E27FC236}">
              <a16:creationId xmlns:a16="http://schemas.microsoft.com/office/drawing/2014/main" id="{9289C9FB-EE98-4503-981F-157A9E768B6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028" name="Shape 3">
          <a:extLst>
            <a:ext uri="{FF2B5EF4-FFF2-40B4-BE49-F238E27FC236}">
              <a16:creationId xmlns:a16="http://schemas.microsoft.com/office/drawing/2014/main" id="{E2F5B858-985C-4E38-B9A7-9D3C202FDB2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029" name="Shape 3">
          <a:extLst>
            <a:ext uri="{FF2B5EF4-FFF2-40B4-BE49-F238E27FC236}">
              <a16:creationId xmlns:a16="http://schemas.microsoft.com/office/drawing/2014/main" id="{5B68212C-8068-4E09-A24C-918C7353AFC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030" name="Shape 3">
          <a:extLst>
            <a:ext uri="{FF2B5EF4-FFF2-40B4-BE49-F238E27FC236}">
              <a16:creationId xmlns:a16="http://schemas.microsoft.com/office/drawing/2014/main" id="{7CA552E8-FE80-4A44-B934-FF1ED7769BF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031" name="Shape 3">
          <a:extLst>
            <a:ext uri="{FF2B5EF4-FFF2-40B4-BE49-F238E27FC236}">
              <a16:creationId xmlns:a16="http://schemas.microsoft.com/office/drawing/2014/main" id="{FCDAEC9D-0E47-4F3E-BDD2-3E49BF597CA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032" name="Shape 3">
          <a:extLst>
            <a:ext uri="{FF2B5EF4-FFF2-40B4-BE49-F238E27FC236}">
              <a16:creationId xmlns:a16="http://schemas.microsoft.com/office/drawing/2014/main" id="{CB4324A1-879A-4D72-A5A2-9D9E7C1603F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033" name="Shape 3">
          <a:extLst>
            <a:ext uri="{FF2B5EF4-FFF2-40B4-BE49-F238E27FC236}">
              <a16:creationId xmlns:a16="http://schemas.microsoft.com/office/drawing/2014/main" id="{F3A68C92-44A3-45CF-B03E-567D3D5A847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034" name="Shape 3">
          <a:extLst>
            <a:ext uri="{FF2B5EF4-FFF2-40B4-BE49-F238E27FC236}">
              <a16:creationId xmlns:a16="http://schemas.microsoft.com/office/drawing/2014/main" id="{58B859F1-4D8A-4ED5-908D-CF13D03F997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035" name="Shape 3">
          <a:extLst>
            <a:ext uri="{FF2B5EF4-FFF2-40B4-BE49-F238E27FC236}">
              <a16:creationId xmlns:a16="http://schemas.microsoft.com/office/drawing/2014/main" id="{A7A03BAB-9B6D-4AEC-93E9-DD27089F698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036" name="Shape 3">
          <a:extLst>
            <a:ext uri="{FF2B5EF4-FFF2-40B4-BE49-F238E27FC236}">
              <a16:creationId xmlns:a16="http://schemas.microsoft.com/office/drawing/2014/main" id="{CD06D05F-8DB2-4558-9A3A-CC91F439D4F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037" name="Shape 3">
          <a:extLst>
            <a:ext uri="{FF2B5EF4-FFF2-40B4-BE49-F238E27FC236}">
              <a16:creationId xmlns:a16="http://schemas.microsoft.com/office/drawing/2014/main" id="{DA7AA2AB-B666-4ABF-A3D1-CEA87D99988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22</xdr:col>
      <xdr:colOff>-9525</xdr:colOff>
      <xdr:row>111</xdr:row>
      <xdr:rowOff>0</xdr:rowOff>
    </xdr:from>
    <xdr:ext cx="47625" cy="285750"/>
    <xdr:sp macro="" textlink="">
      <xdr:nvSpPr>
        <xdr:cNvPr id="8038" name="Shape 3">
          <a:extLst>
            <a:ext uri="{FF2B5EF4-FFF2-40B4-BE49-F238E27FC236}">
              <a16:creationId xmlns:a16="http://schemas.microsoft.com/office/drawing/2014/main" id="{1A3B4AFC-2908-4B34-AE3A-636055943521}"/>
            </a:ext>
          </a:extLst>
        </xdr:cNvPr>
        <xdr:cNvSpPr txBox="1"/>
      </xdr:nvSpPr>
      <xdr:spPr>
        <a:xfrm>
          <a:off x="1078039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22</xdr:col>
      <xdr:colOff>-9525</xdr:colOff>
      <xdr:row>111</xdr:row>
      <xdr:rowOff>0</xdr:rowOff>
    </xdr:from>
    <xdr:ext cx="47625" cy="285750"/>
    <xdr:sp macro="" textlink="">
      <xdr:nvSpPr>
        <xdr:cNvPr id="8039" name="Shape 3">
          <a:extLst>
            <a:ext uri="{FF2B5EF4-FFF2-40B4-BE49-F238E27FC236}">
              <a16:creationId xmlns:a16="http://schemas.microsoft.com/office/drawing/2014/main" id="{1FDB795B-605C-4F51-AAA0-E0EE95DEEA22}"/>
            </a:ext>
          </a:extLst>
        </xdr:cNvPr>
        <xdr:cNvSpPr txBox="1"/>
      </xdr:nvSpPr>
      <xdr:spPr>
        <a:xfrm>
          <a:off x="1078039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040" name="Shape 3">
          <a:extLst>
            <a:ext uri="{FF2B5EF4-FFF2-40B4-BE49-F238E27FC236}">
              <a16:creationId xmlns:a16="http://schemas.microsoft.com/office/drawing/2014/main" id="{EAFBEB18-F490-4E7C-AE7A-980A6DA10B7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041" name="Shape 3">
          <a:extLst>
            <a:ext uri="{FF2B5EF4-FFF2-40B4-BE49-F238E27FC236}">
              <a16:creationId xmlns:a16="http://schemas.microsoft.com/office/drawing/2014/main" id="{41F2E340-0713-4C14-9E4B-8178A4292FE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042" name="Shape 3">
          <a:extLst>
            <a:ext uri="{FF2B5EF4-FFF2-40B4-BE49-F238E27FC236}">
              <a16:creationId xmlns:a16="http://schemas.microsoft.com/office/drawing/2014/main" id="{86C1C87D-1308-414E-8D5E-E51C1CABFBA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043" name="Shape 3">
          <a:extLst>
            <a:ext uri="{FF2B5EF4-FFF2-40B4-BE49-F238E27FC236}">
              <a16:creationId xmlns:a16="http://schemas.microsoft.com/office/drawing/2014/main" id="{179E0B80-9205-4008-8020-8F2F46E0138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044" name="Shape 3">
          <a:extLst>
            <a:ext uri="{FF2B5EF4-FFF2-40B4-BE49-F238E27FC236}">
              <a16:creationId xmlns:a16="http://schemas.microsoft.com/office/drawing/2014/main" id="{38B43111-45EF-4017-8923-793AFAE129A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045" name="Shape 3">
          <a:extLst>
            <a:ext uri="{FF2B5EF4-FFF2-40B4-BE49-F238E27FC236}">
              <a16:creationId xmlns:a16="http://schemas.microsoft.com/office/drawing/2014/main" id="{E7D0A6B4-59E3-4238-ADE7-166A7BAC738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046" name="Shape 3">
          <a:extLst>
            <a:ext uri="{FF2B5EF4-FFF2-40B4-BE49-F238E27FC236}">
              <a16:creationId xmlns:a16="http://schemas.microsoft.com/office/drawing/2014/main" id="{E5C28EE8-EFC6-4ECB-BD53-245894D5884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047" name="Shape 3">
          <a:extLst>
            <a:ext uri="{FF2B5EF4-FFF2-40B4-BE49-F238E27FC236}">
              <a16:creationId xmlns:a16="http://schemas.microsoft.com/office/drawing/2014/main" id="{5E2833DF-74EA-4EAC-8BF8-54BD800D290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048" name="Shape 3">
          <a:extLst>
            <a:ext uri="{FF2B5EF4-FFF2-40B4-BE49-F238E27FC236}">
              <a16:creationId xmlns:a16="http://schemas.microsoft.com/office/drawing/2014/main" id="{D4E03879-059C-4DF3-BA87-711B50107A5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049" name="Shape 3">
          <a:extLst>
            <a:ext uri="{FF2B5EF4-FFF2-40B4-BE49-F238E27FC236}">
              <a16:creationId xmlns:a16="http://schemas.microsoft.com/office/drawing/2014/main" id="{BD111559-7415-48A1-BC4A-C729BEC3067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050" name="Shape 3">
          <a:extLst>
            <a:ext uri="{FF2B5EF4-FFF2-40B4-BE49-F238E27FC236}">
              <a16:creationId xmlns:a16="http://schemas.microsoft.com/office/drawing/2014/main" id="{9A9F4FFC-261B-4F17-A37D-F91744A25D3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051" name="Shape 3">
          <a:extLst>
            <a:ext uri="{FF2B5EF4-FFF2-40B4-BE49-F238E27FC236}">
              <a16:creationId xmlns:a16="http://schemas.microsoft.com/office/drawing/2014/main" id="{E1F6552C-24F8-4E9E-AC58-B8141A32288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052" name="Shape 3">
          <a:extLst>
            <a:ext uri="{FF2B5EF4-FFF2-40B4-BE49-F238E27FC236}">
              <a16:creationId xmlns:a16="http://schemas.microsoft.com/office/drawing/2014/main" id="{CC8B053C-DBC9-4F60-A467-42D08419DC7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053" name="Shape 3">
          <a:extLst>
            <a:ext uri="{FF2B5EF4-FFF2-40B4-BE49-F238E27FC236}">
              <a16:creationId xmlns:a16="http://schemas.microsoft.com/office/drawing/2014/main" id="{E931DF2E-D84F-4A39-B355-49031CD632B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054" name="Shape 3">
          <a:extLst>
            <a:ext uri="{FF2B5EF4-FFF2-40B4-BE49-F238E27FC236}">
              <a16:creationId xmlns:a16="http://schemas.microsoft.com/office/drawing/2014/main" id="{7E61077B-B7E2-4F12-8AE1-FBBE29C25AF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055" name="Shape 3">
          <a:extLst>
            <a:ext uri="{FF2B5EF4-FFF2-40B4-BE49-F238E27FC236}">
              <a16:creationId xmlns:a16="http://schemas.microsoft.com/office/drawing/2014/main" id="{89322C65-A809-4DB3-8E6B-3633072034A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056" name="Shape 3">
          <a:extLst>
            <a:ext uri="{FF2B5EF4-FFF2-40B4-BE49-F238E27FC236}">
              <a16:creationId xmlns:a16="http://schemas.microsoft.com/office/drawing/2014/main" id="{441B4529-4C96-4E51-9471-B7BFABEF264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057" name="Shape 3">
          <a:extLst>
            <a:ext uri="{FF2B5EF4-FFF2-40B4-BE49-F238E27FC236}">
              <a16:creationId xmlns:a16="http://schemas.microsoft.com/office/drawing/2014/main" id="{2DAACA8D-F7B5-45B0-9C42-E70DD54EFDA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058" name="Shape 3">
          <a:extLst>
            <a:ext uri="{FF2B5EF4-FFF2-40B4-BE49-F238E27FC236}">
              <a16:creationId xmlns:a16="http://schemas.microsoft.com/office/drawing/2014/main" id="{EC0753FE-E87E-45C0-BD6E-7EDA84AD353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059" name="Shape 3">
          <a:extLst>
            <a:ext uri="{FF2B5EF4-FFF2-40B4-BE49-F238E27FC236}">
              <a16:creationId xmlns:a16="http://schemas.microsoft.com/office/drawing/2014/main" id="{548ECC8F-9114-486F-9620-0F4DA285A3A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060" name="Shape 3">
          <a:extLst>
            <a:ext uri="{FF2B5EF4-FFF2-40B4-BE49-F238E27FC236}">
              <a16:creationId xmlns:a16="http://schemas.microsoft.com/office/drawing/2014/main" id="{4E044612-E1E6-4E03-96E3-F65BCAD2CC8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061" name="Shape 3">
          <a:extLst>
            <a:ext uri="{FF2B5EF4-FFF2-40B4-BE49-F238E27FC236}">
              <a16:creationId xmlns:a16="http://schemas.microsoft.com/office/drawing/2014/main" id="{44081998-5E0B-4A03-8BA0-C2781457601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062" name="Shape 3">
          <a:extLst>
            <a:ext uri="{FF2B5EF4-FFF2-40B4-BE49-F238E27FC236}">
              <a16:creationId xmlns:a16="http://schemas.microsoft.com/office/drawing/2014/main" id="{13C6FD5A-59B2-4E73-B112-9D9B986CECA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063" name="Shape 3">
          <a:extLst>
            <a:ext uri="{FF2B5EF4-FFF2-40B4-BE49-F238E27FC236}">
              <a16:creationId xmlns:a16="http://schemas.microsoft.com/office/drawing/2014/main" id="{AD06A231-C5A7-4355-9968-CC5F64E2884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064" name="Shape 3">
          <a:extLst>
            <a:ext uri="{FF2B5EF4-FFF2-40B4-BE49-F238E27FC236}">
              <a16:creationId xmlns:a16="http://schemas.microsoft.com/office/drawing/2014/main" id="{0D2B60AF-F987-403C-ADCE-C589B2709F2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065" name="Shape 3">
          <a:extLst>
            <a:ext uri="{FF2B5EF4-FFF2-40B4-BE49-F238E27FC236}">
              <a16:creationId xmlns:a16="http://schemas.microsoft.com/office/drawing/2014/main" id="{768AB580-C6EC-47B1-A5FA-BD2D5C0A279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066" name="Shape 3">
          <a:extLst>
            <a:ext uri="{FF2B5EF4-FFF2-40B4-BE49-F238E27FC236}">
              <a16:creationId xmlns:a16="http://schemas.microsoft.com/office/drawing/2014/main" id="{C5F5B809-C259-4396-9E7A-E1588AF4B72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067" name="Shape 3">
          <a:extLst>
            <a:ext uri="{FF2B5EF4-FFF2-40B4-BE49-F238E27FC236}">
              <a16:creationId xmlns:a16="http://schemas.microsoft.com/office/drawing/2014/main" id="{DFFAC762-0484-4D57-816D-E51CD017F46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068" name="Shape 3">
          <a:extLst>
            <a:ext uri="{FF2B5EF4-FFF2-40B4-BE49-F238E27FC236}">
              <a16:creationId xmlns:a16="http://schemas.microsoft.com/office/drawing/2014/main" id="{16A30803-9EDD-4264-A3B9-8566DD81E2E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069" name="Shape 3">
          <a:extLst>
            <a:ext uri="{FF2B5EF4-FFF2-40B4-BE49-F238E27FC236}">
              <a16:creationId xmlns:a16="http://schemas.microsoft.com/office/drawing/2014/main" id="{5F2960A7-CFA3-4260-8835-7B6EE580808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070" name="Shape 3">
          <a:extLst>
            <a:ext uri="{FF2B5EF4-FFF2-40B4-BE49-F238E27FC236}">
              <a16:creationId xmlns:a16="http://schemas.microsoft.com/office/drawing/2014/main" id="{0E9897F2-0D58-4A95-9A50-98119B75B11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071" name="Shape 3">
          <a:extLst>
            <a:ext uri="{FF2B5EF4-FFF2-40B4-BE49-F238E27FC236}">
              <a16:creationId xmlns:a16="http://schemas.microsoft.com/office/drawing/2014/main" id="{31B6A42A-C171-420F-8308-6D16561B700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072" name="Shape 3">
          <a:extLst>
            <a:ext uri="{FF2B5EF4-FFF2-40B4-BE49-F238E27FC236}">
              <a16:creationId xmlns:a16="http://schemas.microsoft.com/office/drawing/2014/main" id="{03A4DF17-714F-49C2-9579-1332E1E47EF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073" name="Shape 3">
          <a:extLst>
            <a:ext uri="{FF2B5EF4-FFF2-40B4-BE49-F238E27FC236}">
              <a16:creationId xmlns:a16="http://schemas.microsoft.com/office/drawing/2014/main" id="{555C81F5-F6AC-410C-A34C-1D4D0BBC9D6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074" name="Shape 3">
          <a:extLst>
            <a:ext uri="{FF2B5EF4-FFF2-40B4-BE49-F238E27FC236}">
              <a16:creationId xmlns:a16="http://schemas.microsoft.com/office/drawing/2014/main" id="{AF95F403-383C-4B13-BE1A-17FE5663E09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075" name="Shape 3">
          <a:extLst>
            <a:ext uri="{FF2B5EF4-FFF2-40B4-BE49-F238E27FC236}">
              <a16:creationId xmlns:a16="http://schemas.microsoft.com/office/drawing/2014/main" id="{056944CB-C5C1-4B9E-942D-2C15CDD018D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076" name="Shape 3">
          <a:extLst>
            <a:ext uri="{FF2B5EF4-FFF2-40B4-BE49-F238E27FC236}">
              <a16:creationId xmlns:a16="http://schemas.microsoft.com/office/drawing/2014/main" id="{3BBA6ED4-6172-4AF6-98BF-B4C7B098BA6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077" name="Shape 3">
          <a:extLst>
            <a:ext uri="{FF2B5EF4-FFF2-40B4-BE49-F238E27FC236}">
              <a16:creationId xmlns:a16="http://schemas.microsoft.com/office/drawing/2014/main" id="{20D46859-CC50-4DFE-9030-5F6AC466CBC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078" name="Shape 3">
          <a:extLst>
            <a:ext uri="{FF2B5EF4-FFF2-40B4-BE49-F238E27FC236}">
              <a16:creationId xmlns:a16="http://schemas.microsoft.com/office/drawing/2014/main" id="{604DA384-349E-48A7-9BAD-AA261B98F4F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079" name="Shape 3">
          <a:extLst>
            <a:ext uri="{FF2B5EF4-FFF2-40B4-BE49-F238E27FC236}">
              <a16:creationId xmlns:a16="http://schemas.microsoft.com/office/drawing/2014/main" id="{2BCF54EF-48C2-4124-ACC9-96CAEB8CAB4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080" name="Shape 3">
          <a:extLst>
            <a:ext uri="{FF2B5EF4-FFF2-40B4-BE49-F238E27FC236}">
              <a16:creationId xmlns:a16="http://schemas.microsoft.com/office/drawing/2014/main" id="{E7DBF3DF-E1E1-49C8-94E0-3FFB9BCBEEF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081" name="Shape 3">
          <a:extLst>
            <a:ext uri="{FF2B5EF4-FFF2-40B4-BE49-F238E27FC236}">
              <a16:creationId xmlns:a16="http://schemas.microsoft.com/office/drawing/2014/main" id="{57FF7624-C2B0-4A01-9C93-4397F35EFE2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082" name="Shape 3">
          <a:extLst>
            <a:ext uri="{FF2B5EF4-FFF2-40B4-BE49-F238E27FC236}">
              <a16:creationId xmlns:a16="http://schemas.microsoft.com/office/drawing/2014/main" id="{E4CA1A6E-8E4C-4D99-B94C-899794F864A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083" name="Shape 3">
          <a:extLst>
            <a:ext uri="{FF2B5EF4-FFF2-40B4-BE49-F238E27FC236}">
              <a16:creationId xmlns:a16="http://schemas.microsoft.com/office/drawing/2014/main" id="{20C26EBC-C5D1-4D02-B24D-B8FC04280B3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084" name="Shape 3">
          <a:extLst>
            <a:ext uri="{FF2B5EF4-FFF2-40B4-BE49-F238E27FC236}">
              <a16:creationId xmlns:a16="http://schemas.microsoft.com/office/drawing/2014/main" id="{92BCA6D6-D4CC-482D-B4D0-D27999361A1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085" name="Shape 3">
          <a:extLst>
            <a:ext uri="{FF2B5EF4-FFF2-40B4-BE49-F238E27FC236}">
              <a16:creationId xmlns:a16="http://schemas.microsoft.com/office/drawing/2014/main" id="{AE5DE680-3CFA-4CFE-928C-9F4BA2B4B43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086" name="Shape 3">
          <a:extLst>
            <a:ext uri="{FF2B5EF4-FFF2-40B4-BE49-F238E27FC236}">
              <a16:creationId xmlns:a16="http://schemas.microsoft.com/office/drawing/2014/main" id="{8C6EA17F-C8F4-4AC1-A016-0A5A2A8E018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087" name="Shape 3">
          <a:extLst>
            <a:ext uri="{FF2B5EF4-FFF2-40B4-BE49-F238E27FC236}">
              <a16:creationId xmlns:a16="http://schemas.microsoft.com/office/drawing/2014/main" id="{5FB10061-CDB9-4FFD-A644-7D25FC5EC2B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088" name="Shape 3">
          <a:extLst>
            <a:ext uri="{FF2B5EF4-FFF2-40B4-BE49-F238E27FC236}">
              <a16:creationId xmlns:a16="http://schemas.microsoft.com/office/drawing/2014/main" id="{46201F0A-7F82-45BA-9DFC-8C39DFE1224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089" name="Shape 3">
          <a:extLst>
            <a:ext uri="{FF2B5EF4-FFF2-40B4-BE49-F238E27FC236}">
              <a16:creationId xmlns:a16="http://schemas.microsoft.com/office/drawing/2014/main" id="{3195161E-F59E-46E8-9BEA-1F84C0F0ECC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090" name="Shape 3">
          <a:extLst>
            <a:ext uri="{FF2B5EF4-FFF2-40B4-BE49-F238E27FC236}">
              <a16:creationId xmlns:a16="http://schemas.microsoft.com/office/drawing/2014/main" id="{9F6CE293-F87D-4182-B825-7436D205B11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091" name="Shape 3">
          <a:extLst>
            <a:ext uri="{FF2B5EF4-FFF2-40B4-BE49-F238E27FC236}">
              <a16:creationId xmlns:a16="http://schemas.microsoft.com/office/drawing/2014/main" id="{20A12152-C455-424E-AD1A-85E33CE18A4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092" name="Shape 3">
          <a:extLst>
            <a:ext uri="{FF2B5EF4-FFF2-40B4-BE49-F238E27FC236}">
              <a16:creationId xmlns:a16="http://schemas.microsoft.com/office/drawing/2014/main" id="{65677233-44BC-44F7-8575-C0E0A86F052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093" name="Shape 3">
          <a:extLst>
            <a:ext uri="{FF2B5EF4-FFF2-40B4-BE49-F238E27FC236}">
              <a16:creationId xmlns:a16="http://schemas.microsoft.com/office/drawing/2014/main" id="{9642A0F8-63B3-42B1-853D-1F5A3554252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094" name="Shape 3">
          <a:extLst>
            <a:ext uri="{FF2B5EF4-FFF2-40B4-BE49-F238E27FC236}">
              <a16:creationId xmlns:a16="http://schemas.microsoft.com/office/drawing/2014/main" id="{3C9D9184-6E4F-450F-A534-4C3E945C1E8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095" name="Shape 3">
          <a:extLst>
            <a:ext uri="{FF2B5EF4-FFF2-40B4-BE49-F238E27FC236}">
              <a16:creationId xmlns:a16="http://schemas.microsoft.com/office/drawing/2014/main" id="{5D329F73-D2D5-41ED-9032-9FCD86E3EF3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096" name="Shape 3">
          <a:extLst>
            <a:ext uri="{FF2B5EF4-FFF2-40B4-BE49-F238E27FC236}">
              <a16:creationId xmlns:a16="http://schemas.microsoft.com/office/drawing/2014/main" id="{79EF19A5-2A9A-4E4C-967B-2C8ACB7A83F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097" name="Shape 3">
          <a:extLst>
            <a:ext uri="{FF2B5EF4-FFF2-40B4-BE49-F238E27FC236}">
              <a16:creationId xmlns:a16="http://schemas.microsoft.com/office/drawing/2014/main" id="{B9B702DC-1F29-41BE-AFF4-2D5E5EF7B36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098" name="Shape 3">
          <a:extLst>
            <a:ext uri="{FF2B5EF4-FFF2-40B4-BE49-F238E27FC236}">
              <a16:creationId xmlns:a16="http://schemas.microsoft.com/office/drawing/2014/main" id="{FDEFDA9B-D2DB-49D9-9126-DC91D6D1A8F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099" name="Shape 3">
          <a:extLst>
            <a:ext uri="{FF2B5EF4-FFF2-40B4-BE49-F238E27FC236}">
              <a16:creationId xmlns:a16="http://schemas.microsoft.com/office/drawing/2014/main" id="{0A8813E6-ECA4-4E29-B693-A52E1E61CD7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100" name="Shape 3">
          <a:extLst>
            <a:ext uri="{FF2B5EF4-FFF2-40B4-BE49-F238E27FC236}">
              <a16:creationId xmlns:a16="http://schemas.microsoft.com/office/drawing/2014/main" id="{D1D270AD-8EBF-49AE-A05C-EB0604A61A6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101" name="Shape 3">
          <a:extLst>
            <a:ext uri="{FF2B5EF4-FFF2-40B4-BE49-F238E27FC236}">
              <a16:creationId xmlns:a16="http://schemas.microsoft.com/office/drawing/2014/main" id="{37B27B1F-F594-4546-B335-712A7420D89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102" name="Shape 3">
          <a:extLst>
            <a:ext uri="{FF2B5EF4-FFF2-40B4-BE49-F238E27FC236}">
              <a16:creationId xmlns:a16="http://schemas.microsoft.com/office/drawing/2014/main" id="{9A242F6C-7D80-409A-8C6A-12D61916FFD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103" name="Shape 3">
          <a:extLst>
            <a:ext uri="{FF2B5EF4-FFF2-40B4-BE49-F238E27FC236}">
              <a16:creationId xmlns:a16="http://schemas.microsoft.com/office/drawing/2014/main" id="{A3E7AC40-7396-4AF3-AE36-9111EF5CC30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104" name="Shape 3">
          <a:extLst>
            <a:ext uri="{FF2B5EF4-FFF2-40B4-BE49-F238E27FC236}">
              <a16:creationId xmlns:a16="http://schemas.microsoft.com/office/drawing/2014/main" id="{EBC94CF1-C9DC-4020-8F46-9524D669E2A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105" name="Shape 3">
          <a:extLst>
            <a:ext uri="{FF2B5EF4-FFF2-40B4-BE49-F238E27FC236}">
              <a16:creationId xmlns:a16="http://schemas.microsoft.com/office/drawing/2014/main" id="{0C559CA4-3690-44FF-947E-2F9818DFB66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106" name="Shape 3">
          <a:extLst>
            <a:ext uri="{FF2B5EF4-FFF2-40B4-BE49-F238E27FC236}">
              <a16:creationId xmlns:a16="http://schemas.microsoft.com/office/drawing/2014/main" id="{A99B5C87-B7F0-4EE0-BF00-F8F19259F88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107" name="Shape 3">
          <a:extLst>
            <a:ext uri="{FF2B5EF4-FFF2-40B4-BE49-F238E27FC236}">
              <a16:creationId xmlns:a16="http://schemas.microsoft.com/office/drawing/2014/main" id="{0EC8D0DF-427C-4BBD-B104-70C20B97B21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108" name="Shape 3">
          <a:extLst>
            <a:ext uri="{FF2B5EF4-FFF2-40B4-BE49-F238E27FC236}">
              <a16:creationId xmlns:a16="http://schemas.microsoft.com/office/drawing/2014/main" id="{DE166167-0E37-4047-BCD0-93CAA07B784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109" name="Shape 3">
          <a:extLst>
            <a:ext uri="{FF2B5EF4-FFF2-40B4-BE49-F238E27FC236}">
              <a16:creationId xmlns:a16="http://schemas.microsoft.com/office/drawing/2014/main" id="{CC772928-FC03-46A2-A2C7-1D903197809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110" name="Shape 3">
          <a:extLst>
            <a:ext uri="{FF2B5EF4-FFF2-40B4-BE49-F238E27FC236}">
              <a16:creationId xmlns:a16="http://schemas.microsoft.com/office/drawing/2014/main" id="{1884F826-A713-41B1-8332-3C2F57D771D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111" name="Shape 3">
          <a:extLst>
            <a:ext uri="{FF2B5EF4-FFF2-40B4-BE49-F238E27FC236}">
              <a16:creationId xmlns:a16="http://schemas.microsoft.com/office/drawing/2014/main" id="{BC51E114-C828-4771-A0F2-B48353CDB9A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112" name="Shape 3">
          <a:extLst>
            <a:ext uri="{FF2B5EF4-FFF2-40B4-BE49-F238E27FC236}">
              <a16:creationId xmlns:a16="http://schemas.microsoft.com/office/drawing/2014/main" id="{6DA8621D-FDFC-48A5-BF6E-DEDE4D9EDED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113" name="Shape 3">
          <a:extLst>
            <a:ext uri="{FF2B5EF4-FFF2-40B4-BE49-F238E27FC236}">
              <a16:creationId xmlns:a16="http://schemas.microsoft.com/office/drawing/2014/main" id="{A369452D-8D60-4BEF-971B-4E16110E9E7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114" name="Shape 3">
          <a:extLst>
            <a:ext uri="{FF2B5EF4-FFF2-40B4-BE49-F238E27FC236}">
              <a16:creationId xmlns:a16="http://schemas.microsoft.com/office/drawing/2014/main" id="{9744FFFA-9028-4661-9790-59BE3557CC0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115" name="Shape 3">
          <a:extLst>
            <a:ext uri="{FF2B5EF4-FFF2-40B4-BE49-F238E27FC236}">
              <a16:creationId xmlns:a16="http://schemas.microsoft.com/office/drawing/2014/main" id="{722A6DB0-11C1-433A-8A15-14A9634D670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116" name="Shape 3">
          <a:extLst>
            <a:ext uri="{FF2B5EF4-FFF2-40B4-BE49-F238E27FC236}">
              <a16:creationId xmlns:a16="http://schemas.microsoft.com/office/drawing/2014/main" id="{72D50CE2-5DCB-4FD1-8F45-B2DCA84E6F7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117" name="Shape 3">
          <a:extLst>
            <a:ext uri="{FF2B5EF4-FFF2-40B4-BE49-F238E27FC236}">
              <a16:creationId xmlns:a16="http://schemas.microsoft.com/office/drawing/2014/main" id="{CB26B4C2-4102-465B-B505-71FDDA7CACF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118" name="Shape 3">
          <a:extLst>
            <a:ext uri="{FF2B5EF4-FFF2-40B4-BE49-F238E27FC236}">
              <a16:creationId xmlns:a16="http://schemas.microsoft.com/office/drawing/2014/main" id="{7DFC8D57-091C-41E0-8254-459BEE98FEA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119" name="Shape 3">
          <a:extLst>
            <a:ext uri="{FF2B5EF4-FFF2-40B4-BE49-F238E27FC236}">
              <a16:creationId xmlns:a16="http://schemas.microsoft.com/office/drawing/2014/main" id="{3E2B26CE-2B8C-4C3A-9735-DB81C29AFCE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120" name="Shape 3">
          <a:extLst>
            <a:ext uri="{FF2B5EF4-FFF2-40B4-BE49-F238E27FC236}">
              <a16:creationId xmlns:a16="http://schemas.microsoft.com/office/drawing/2014/main" id="{79B99979-1464-4EE1-B416-8173F707FD5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121" name="Shape 3">
          <a:extLst>
            <a:ext uri="{FF2B5EF4-FFF2-40B4-BE49-F238E27FC236}">
              <a16:creationId xmlns:a16="http://schemas.microsoft.com/office/drawing/2014/main" id="{DF54CE99-D331-4924-92BA-CF4FB4422CA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122" name="Shape 3">
          <a:extLst>
            <a:ext uri="{FF2B5EF4-FFF2-40B4-BE49-F238E27FC236}">
              <a16:creationId xmlns:a16="http://schemas.microsoft.com/office/drawing/2014/main" id="{F2DE3DBF-8725-41ED-B12F-87240E3A35C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123" name="Shape 3">
          <a:extLst>
            <a:ext uri="{FF2B5EF4-FFF2-40B4-BE49-F238E27FC236}">
              <a16:creationId xmlns:a16="http://schemas.microsoft.com/office/drawing/2014/main" id="{DAA4D244-0525-4A3C-AAD3-40C963D8997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124" name="Shape 3">
          <a:extLst>
            <a:ext uri="{FF2B5EF4-FFF2-40B4-BE49-F238E27FC236}">
              <a16:creationId xmlns:a16="http://schemas.microsoft.com/office/drawing/2014/main" id="{C5C0AEAF-AF2A-447E-B2B6-05FC719E12A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125" name="Shape 3">
          <a:extLst>
            <a:ext uri="{FF2B5EF4-FFF2-40B4-BE49-F238E27FC236}">
              <a16:creationId xmlns:a16="http://schemas.microsoft.com/office/drawing/2014/main" id="{FDCAC4D0-BDAD-461F-BC19-D5B8E72AB39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22</xdr:col>
      <xdr:colOff>-9525</xdr:colOff>
      <xdr:row>111</xdr:row>
      <xdr:rowOff>0</xdr:rowOff>
    </xdr:from>
    <xdr:ext cx="47625" cy="285750"/>
    <xdr:sp macro="" textlink="">
      <xdr:nvSpPr>
        <xdr:cNvPr id="8126" name="Shape 3">
          <a:extLst>
            <a:ext uri="{FF2B5EF4-FFF2-40B4-BE49-F238E27FC236}">
              <a16:creationId xmlns:a16="http://schemas.microsoft.com/office/drawing/2014/main" id="{3A3D933D-D20E-4AC7-9DC8-D907BD4BDB59}"/>
            </a:ext>
          </a:extLst>
        </xdr:cNvPr>
        <xdr:cNvSpPr txBox="1"/>
      </xdr:nvSpPr>
      <xdr:spPr>
        <a:xfrm>
          <a:off x="1078039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22</xdr:col>
      <xdr:colOff>-9525</xdr:colOff>
      <xdr:row>111</xdr:row>
      <xdr:rowOff>0</xdr:rowOff>
    </xdr:from>
    <xdr:ext cx="47625" cy="285750"/>
    <xdr:sp macro="" textlink="">
      <xdr:nvSpPr>
        <xdr:cNvPr id="8127" name="Shape 3">
          <a:extLst>
            <a:ext uri="{FF2B5EF4-FFF2-40B4-BE49-F238E27FC236}">
              <a16:creationId xmlns:a16="http://schemas.microsoft.com/office/drawing/2014/main" id="{E689BA4B-43F1-433F-BBD5-5BA62E0DCCB1}"/>
            </a:ext>
          </a:extLst>
        </xdr:cNvPr>
        <xdr:cNvSpPr txBox="1"/>
      </xdr:nvSpPr>
      <xdr:spPr>
        <a:xfrm>
          <a:off x="1078039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128" name="Shape 3">
          <a:extLst>
            <a:ext uri="{FF2B5EF4-FFF2-40B4-BE49-F238E27FC236}">
              <a16:creationId xmlns:a16="http://schemas.microsoft.com/office/drawing/2014/main" id="{9CE5CBEF-9365-4512-9B29-B344E13D9D2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129" name="Shape 3">
          <a:extLst>
            <a:ext uri="{FF2B5EF4-FFF2-40B4-BE49-F238E27FC236}">
              <a16:creationId xmlns:a16="http://schemas.microsoft.com/office/drawing/2014/main" id="{EB56964C-7494-4AD5-8CBA-0290A5DF6D7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130" name="Shape 3">
          <a:extLst>
            <a:ext uri="{FF2B5EF4-FFF2-40B4-BE49-F238E27FC236}">
              <a16:creationId xmlns:a16="http://schemas.microsoft.com/office/drawing/2014/main" id="{5385D978-016E-4B3E-8A75-84E22B5A0C5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131" name="Shape 3">
          <a:extLst>
            <a:ext uri="{FF2B5EF4-FFF2-40B4-BE49-F238E27FC236}">
              <a16:creationId xmlns:a16="http://schemas.microsoft.com/office/drawing/2014/main" id="{35E1D881-1A09-443F-B939-FFD2A58F833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132" name="Shape 3">
          <a:extLst>
            <a:ext uri="{FF2B5EF4-FFF2-40B4-BE49-F238E27FC236}">
              <a16:creationId xmlns:a16="http://schemas.microsoft.com/office/drawing/2014/main" id="{9A6291B8-3110-49A2-9E2D-4729F896C7F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133" name="Shape 3">
          <a:extLst>
            <a:ext uri="{FF2B5EF4-FFF2-40B4-BE49-F238E27FC236}">
              <a16:creationId xmlns:a16="http://schemas.microsoft.com/office/drawing/2014/main" id="{C662698B-4A13-4468-984D-DDF8D3802B2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134" name="Shape 3">
          <a:extLst>
            <a:ext uri="{FF2B5EF4-FFF2-40B4-BE49-F238E27FC236}">
              <a16:creationId xmlns:a16="http://schemas.microsoft.com/office/drawing/2014/main" id="{7451E64C-05A4-4F55-8379-6C3827FD13E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135" name="Shape 3">
          <a:extLst>
            <a:ext uri="{FF2B5EF4-FFF2-40B4-BE49-F238E27FC236}">
              <a16:creationId xmlns:a16="http://schemas.microsoft.com/office/drawing/2014/main" id="{DC34D23E-7828-484D-92A5-653C25B42A4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136" name="Shape 3">
          <a:extLst>
            <a:ext uri="{FF2B5EF4-FFF2-40B4-BE49-F238E27FC236}">
              <a16:creationId xmlns:a16="http://schemas.microsoft.com/office/drawing/2014/main" id="{A9468FF8-2DEC-431F-8199-7FD50AA5420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137" name="Shape 3">
          <a:extLst>
            <a:ext uri="{FF2B5EF4-FFF2-40B4-BE49-F238E27FC236}">
              <a16:creationId xmlns:a16="http://schemas.microsoft.com/office/drawing/2014/main" id="{DEBB4072-4D77-4188-9854-FE1FF76DCAB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138" name="Shape 3">
          <a:extLst>
            <a:ext uri="{FF2B5EF4-FFF2-40B4-BE49-F238E27FC236}">
              <a16:creationId xmlns:a16="http://schemas.microsoft.com/office/drawing/2014/main" id="{028E35EB-294D-41E5-ADD2-CD63E803B22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139" name="Shape 3">
          <a:extLst>
            <a:ext uri="{FF2B5EF4-FFF2-40B4-BE49-F238E27FC236}">
              <a16:creationId xmlns:a16="http://schemas.microsoft.com/office/drawing/2014/main" id="{17C85AF6-55FE-496A-8179-A70718A6AC9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140" name="Shape 3">
          <a:extLst>
            <a:ext uri="{FF2B5EF4-FFF2-40B4-BE49-F238E27FC236}">
              <a16:creationId xmlns:a16="http://schemas.microsoft.com/office/drawing/2014/main" id="{E5FCD75E-783E-418D-9BFB-123F7B6FCC6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141" name="Shape 3">
          <a:extLst>
            <a:ext uri="{FF2B5EF4-FFF2-40B4-BE49-F238E27FC236}">
              <a16:creationId xmlns:a16="http://schemas.microsoft.com/office/drawing/2014/main" id="{91B96AE0-5B66-469F-A0AA-C68450B6AA0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142" name="Shape 3">
          <a:extLst>
            <a:ext uri="{FF2B5EF4-FFF2-40B4-BE49-F238E27FC236}">
              <a16:creationId xmlns:a16="http://schemas.microsoft.com/office/drawing/2014/main" id="{09CACCF2-C8BA-4A5B-B200-7E4CDB47C5C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143" name="Shape 3">
          <a:extLst>
            <a:ext uri="{FF2B5EF4-FFF2-40B4-BE49-F238E27FC236}">
              <a16:creationId xmlns:a16="http://schemas.microsoft.com/office/drawing/2014/main" id="{522726FD-3318-46CD-89B1-8809721C445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144" name="Shape 3">
          <a:extLst>
            <a:ext uri="{FF2B5EF4-FFF2-40B4-BE49-F238E27FC236}">
              <a16:creationId xmlns:a16="http://schemas.microsoft.com/office/drawing/2014/main" id="{EB973D99-CFD8-45A4-B60C-5FAE2F5827D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145" name="Shape 3">
          <a:extLst>
            <a:ext uri="{FF2B5EF4-FFF2-40B4-BE49-F238E27FC236}">
              <a16:creationId xmlns:a16="http://schemas.microsoft.com/office/drawing/2014/main" id="{180580EE-229E-4638-84DD-E1396B2516E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146" name="Shape 3">
          <a:extLst>
            <a:ext uri="{FF2B5EF4-FFF2-40B4-BE49-F238E27FC236}">
              <a16:creationId xmlns:a16="http://schemas.microsoft.com/office/drawing/2014/main" id="{EBEF28B3-5A56-4F81-A64F-0DB24565CBF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147" name="Shape 3">
          <a:extLst>
            <a:ext uri="{FF2B5EF4-FFF2-40B4-BE49-F238E27FC236}">
              <a16:creationId xmlns:a16="http://schemas.microsoft.com/office/drawing/2014/main" id="{50263481-A777-4190-8194-E7946519A85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148" name="Shape 3">
          <a:extLst>
            <a:ext uri="{FF2B5EF4-FFF2-40B4-BE49-F238E27FC236}">
              <a16:creationId xmlns:a16="http://schemas.microsoft.com/office/drawing/2014/main" id="{8A1A7FF5-5393-4858-B0D6-0F12A4ABC46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149" name="Shape 3">
          <a:extLst>
            <a:ext uri="{FF2B5EF4-FFF2-40B4-BE49-F238E27FC236}">
              <a16:creationId xmlns:a16="http://schemas.microsoft.com/office/drawing/2014/main" id="{643A89AC-D424-4628-8A75-B5EAB2E1EAE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150" name="Shape 3">
          <a:extLst>
            <a:ext uri="{FF2B5EF4-FFF2-40B4-BE49-F238E27FC236}">
              <a16:creationId xmlns:a16="http://schemas.microsoft.com/office/drawing/2014/main" id="{B0C89ABA-5949-435B-9C58-6226E9C9A29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151" name="Shape 3">
          <a:extLst>
            <a:ext uri="{FF2B5EF4-FFF2-40B4-BE49-F238E27FC236}">
              <a16:creationId xmlns:a16="http://schemas.microsoft.com/office/drawing/2014/main" id="{3E2675FD-274D-4ADD-A8B9-06712558E19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152" name="Shape 3">
          <a:extLst>
            <a:ext uri="{FF2B5EF4-FFF2-40B4-BE49-F238E27FC236}">
              <a16:creationId xmlns:a16="http://schemas.microsoft.com/office/drawing/2014/main" id="{834F3830-B6F6-4CD1-BDB1-217E39AA731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153" name="Shape 3">
          <a:extLst>
            <a:ext uri="{FF2B5EF4-FFF2-40B4-BE49-F238E27FC236}">
              <a16:creationId xmlns:a16="http://schemas.microsoft.com/office/drawing/2014/main" id="{5D2C3F14-90AD-4FA5-B73B-E6F9A6A10FA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154" name="Shape 3">
          <a:extLst>
            <a:ext uri="{FF2B5EF4-FFF2-40B4-BE49-F238E27FC236}">
              <a16:creationId xmlns:a16="http://schemas.microsoft.com/office/drawing/2014/main" id="{1411C18F-CEF2-4431-801D-CFB0A75C2BD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155" name="Shape 3">
          <a:extLst>
            <a:ext uri="{FF2B5EF4-FFF2-40B4-BE49-F238E27FC236}">
              <a16:creationId xmlns:a16="http://schemas.microsoft.com/office/drawing/2014/main" id="{86FCDBFE-1867-4341-943C-BBD437D52DE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156" name="Shape 3">
          <a:extLst>
            <a:ext uri="{FF2B5EF4-FFF2-40B4-BE49-F238E27FC236}">
              <a16:creationId xmlns:a16="http://schemas.microsoft.com/office/drawing/2014/main" id="{737BF263-1A24-4F14-A88A-9EFD81AC25C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157" name="Shape 3">
          <a:extLst>
            <a:ext uri="{FF2B5EF4-FFF2-40B4-BE49-F238E27FC236}">
              <a16:creationId xmlns:a16="http://schemas.microsoft.com/office/drawing/2014/main" id="{1A9D59A8-2630-40B6-80BF-B7EFE63E4AA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158" name="Shape 3">
          <a:extLst>
            <a:ext uri="{FF2B5EF4-FFF2-40B4-BE49-F238E27FC236}">
              <a16:creationId xmlns:a16="http://schemas.microsoft.com/office/drawing/2014/main" id="{AFB14F3B-58C5-42D2-90B7-A9A9E7383D5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159" name="Shape 3">
          <a:extLst>
            <a:ext uri="{FF2B5EF4-FFF2-40B4-BE49-F238E27FC236}">
              <a16:creationId xmlns:a16="http://schemas.microsoft.com/office/drawing/2014/main" id="{7295C7A6-91C7-46CE-8805-CD4FFBFB34C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160" name="Shape 3">
          <a:extLst>
            <a:ext uri="{FF2B5EF4-FFF2-40B4-BE49-F238E27FC236}">
              <a16:creationId xmlns:a16="http://schemas.microsoft.com/office/drawing/2014/main" id="{7AAD55E8-60C1-435F-A6AA-D8D3F11F3A4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161" name="Shape 3">
          <a:extLst>
            <a:ext uri="{FF2B5EF4-FFF2-40B4-BE49-F238E27FC236}">
              <a16:creationId xmlns:a16="http://schemas.microsoft.com/office/drawing/2014/main" id="{E897E114-8F93-4DFF-A14B-1ECA922BAD5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162" name="Shape 3">
          <a:extLst>
            <a:ext uri="{FF2B5EF4-FFF2-40B4-BE49-F238E27FC236}">
              <a16:creationId xmlns:a16="http://schemas.microsoft.com/office/drawing/2014/main" id="{D0300A55-1F6A-4EBB-BA4E-C817B9047B2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163" name="Shape 3">
          <a:extLst>
            <a:ext uri="{FF2B5EF4-FFF2-40B4-BE49-F238E27FC236}">
              <a16:creationId xmlns:a16="http://schemas.microsoft.com/office/drawing/2014/main" id="{97AA687F-5191-4701-95C4-BCC22188770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164" name="Shape 3">
          <a:extLst>
            <a:ext uri="{FF2B5EF4-FFF2-40B4-BE49-F238E27FC236}">
              <a16:creationId xmlns:a16="http://schemas.microsoft.com/office/drawing/2014/main" id="{812DE4A7-7D52-40B6-8D52-89B36573000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165" name="Shape 3">
          <a:extLst>
            <a:ext uri="{FF2B5EF4-FFF2-40B4-BE49-F238E27FC236}">
              <a16:creationId xmlns:a16="http://schemas.microsoft.com/office/drawing/2014/main" id="{DFCFB750-F23D-4A4C-9406-AC4C311FA69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166" name="Shape 3">
          <a:extLst>
            <a:ext uri="{FF2B5EF4-FFF2-40B4-BE49-F238E27FC236}">
              <a16:creationId xmlns:a16="http://schemas.microsoft.com/office/drawing/2014/main" id="{4118AA3B-4DF2-459A-9E6C-581F7FD4212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167" name="Shape 3">
          <a:extLst>
            <a:ext uri="{FF2B5EF4-FFF2-40B4-BE49-F238E27FC236}">
              <a16:creationId xmlns:a16="http://schemas.microsoft.com/office/drawing/2014/main" id="{4DD1F1AD-1DD8-48A0-9FEC-D949449B409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168" name="Shape 3">
          <a:extLst>
            <a:ext uri="{FF2B5EF4-FFF2-40B4-BE49-F238E27FC236}">
              <a16:creationId xmlns:a16="http://schemas.microsoft.com/office/drawing/2014/main" id="{1C57845E-B491-414A-976F-50E569972E3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169" name="Shape 3">
          <a:extLst>
            <a:ext uri="{FF2B5EF4-FFF2-40B4-BE49-F238E27FC236}">
              <a16:creationId xmlns:a16="http://schemas.microsoft.com/office/drawing/2014/main" id="{8C4EA21D-89AB-4765-A48B-82327588BE4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170" name="Shape 3">
          <a:extLst>
            <a:ext uri="{FF2B5EF4-FFF2-40B4-BE49-F238E27FC236}">
              <a16:creationId xmlns:a16="http://schemas.microsoft.com/office/drawing/2014/main" id="{6BE7A759-D2F9-441B-AD37-5E3623BA931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171" name="Shape 3">
          <a:extLst>
            <a:ext uri="{FF2B5EF4-FFF2-40B4-BE49-F238E27FC236}">
              <a16:creationId xmlns:a16="http://schemas.microsoft.com/office/drawing/2014/main" id="{88DC264B-61F3-4ACB-8FF8-8BE4D3E4215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172" name="Shape 3">
          <a:extLst>
            <a:ext uri="{FF2B5EF4-FFF2-40B4-BE49-F238E27FC236}">
              <a16:creationId xmlns:a16="http://schemas.microsoft.com/office/drawing/2014/main" id="{0CE01609-A630-4CAB-B56C-2FB3D135148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173" name="Shape 3">
          <a:extLst>
            <a:ext uri="{FF2B5EF4-FFF2-40B4-BE49-F238E27FC236}">
              <a16:creationId xmlns:a16="http://schemas.microsoft.com/office/drawing/2014/main" id="{4657D9BD-1393-4CBF-A438-50C0ED59BC1A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174" name="Shape 3">
          <a:extLst>
            <a:ext uri="{FF2B5EF4-FFF2-40B4-BE49-F238E27FC236}">
              <a16:creationId xmlns:a16="http://schemas.microsoft.com/office/drawing/2014/main" id="{610AD97D-C818-4BEA-A018-FF92D3BB3EB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175" name="Shape 3">
          <a:extLst>
            <a:ext uri="{FF2B5EF4-FFF2-40B4-BE49-F238E27FC236}">
              <a16:creationId xmlns:a16="http://schemas.microsoft.com/office/drawing/2014/main" id="{080D5DB0-F2E8-416A-8922-F9536C67366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176" name="Shape 3">
          <a:extLst>
            <a:ext uri="{FF2B5EF4-FFF2-40B4-BE49-F238E27FC236}">
              <a16:creationId xmlns:a16="http://schemas.microsoft.com/office/drawing/2014/main" id="{9AFEBC07-61E1-4BE2-9634-F290B2DE974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177" name="Shape 3">
          <a:extLst>
            <a:ext uri="{FF2B5EF4-FFF2-40B4-BE49-F238E27FC236}">
              <a16:creationId xmlns:a16="http://schemas.microsoft.com/office/drawing/2014/main" id="{0903C067-6828-442B-A9A3-A537ED20E01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178" name="Shape 3">
          <a:extLst>
            <a:ext uri="{FF2B5EF4-FFF2-40B4-BE49-F238E27FC236}">
              <a16:creationId xmlns:a16="http://schemas.microsoft.com/office/drawing/2014/main" id="{B60A7ABC-50E7-4ECE-B7C8-A58B765D993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179" name="Shape 3">
          <a:extLst>
            <a:ext uri="{FF2B5EF4-FFF2-40B4-BE49-F238E27FC236}">
              <a16:creationId xmlns:a16="http://schemas.microsoft.com/office/drawing/2014/main" id="{059AC4F0-2208-41DC-BB13-8BF59E6807E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180" name="Shape 3">
          <a:extLst>
            <a:ext uri="{FF2B5EF4-FFF2-40B4-BE49-F238E27FC236}">
              <a16:creationId xmlns:a16="http://schemas.microsoft.com/office/drawing/2014/main" id="{6CE01041-81A2-458C-BF2F-45B18396BB9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181" name="Shape 3">
          <a:extLst>
            <a:ext uri="{FF2B5EF4-FFF2-40B4-BE49-F238E27FC236}">
              <a16:creationId xmlns:a16="http://schemas.microsoft.com/office/drawing/2014/main" id="{A1BE2171-CA71-4783-B274-3EC58824A99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182" name="Shape 3">
          <a:extLst>
            <a:ext uri="{FF2B5EF4-FFF2-40B4-BE49-F238E27FC236}">
              <a16:creationId xmlns:a16="http://schemas.microsoft.com/office/drawing/2014/main" id="{D69A4817-428A-417D-B209-82D0E195136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183" name="Shape 3">
          <a:extLst>
            <a:ext uri="{FF2B5EF4-FFF2-40B4-BE49-F238E27FC236}">
              <a16:creationId xmlns:a16="http://schemas.microsoft.com/office/drawing/2014/main" id="{4C177BE4-04DC-4186-A6EB-F6EF677170B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184" name="Shape 3">
          <a:extLst>
            <a:ext uri="{FF2B5EF4-FFF2-40B4-BE49-F238E27FC236}">
              <a16:creationId xmlns:a16="http://schemas.microsoft.com/office/drawing/2014/main" id="{23E75C48-292D-4BAD-9062-C8DE608401D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185" name="Shape 3">
          <a:extLst>
            <a:ext uri="{FF2B5EF4-FFF2-40B4-BE49-F238E27FC236}">
              <a16:creationId xmlns:a16="http://schemas.microsoft.com/office/drawing/2014/main" id="{E0A68C85-757A-4B7E-ADDB-3624FD32432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186" name="Shape 3">
          <a:extLst>
            <a:ext uri="{FF2B5EF4-FFF2-40B4-BE49-F238E27FC236}">
              <a16:creationId xmlns:a16="http://schemas.microsoft.com/office/drawing/2014/main" id="{5BC79925-9C83-4FAD-BCC4-E1FB940E926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187" name="Shape 3">
          <a:extLst>
            <a:ext uri="{FF2B5EF4-FFF2-40B4-BE49-F238E27FC236}">
              <a16:creationId xmlns:a16="http://schemas.microsoft.com/office/drawing/2014/main" id="{ED1B5C51-F706-49E9-AA47-1793C09C1AFC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188" name="Shape 3">
          <a:extLst>
            <a:ext uri="{FF2B5EF4-FFF2-40B4-BE49-F238E27FC236}">
              <a16:creationId xmlns:a16="http://schemas.microsoft.com/office/drawing/2014/main" id="{D0AF63B0-C6B7-487E-9A3D-8605898B474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189" name="Shape 3">
          <a:extLst>
            <a:ext uri="{FF2B5EF4-FFF2-40B4-BE49-F238E27FC236}">
              <a16:creationId xmlns:a16="http://schemas.microsoft.com/office/drawing/2014/main" id="{01B2A453-3687-4927-9522-6A5122384D08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190" name="Shape 3">
          <a:extLst>
            <a:ext uri="{FF2B5EF4-FFF2-40B4-BE49-F238E27FC236}">
              <a16:creationId xmlns:a16="http://schemas.microsoft.com/office/drawing/2014/main" id="{4274F0C7-1768-4099-97A8-2454A2B4E2B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191" name="Shape 3">
          <a:extLst>
            <a:ext uri="{FF2B5EF4-FFF2-40B4-BE49-F238E27FC236}">
              <a16:creationId xmlns:a16="http://schemas.microsoft.com/office/drawing/2014/main" id="{0CDB012E-DF3D-4380-A6D0-858C61EA8B81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192" name="Shape 3">
          <a:extLst>
            <a:ext uri="{FF2B5EF4-FFF2-40B4-BE49-F238E27FC236}">
              <a16:creationId xmlns:a16="http://schemas.microsoft.com/office/drawing/2014/main" id="{64395C2A-4E90-4EF6-8131-DC07600945C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193" name="Shape 3">
          <a:extLst>
            <a:ext uri="{FF2B5EF4-FFF2-40B4-BE49-F238E27FC236}">
              <a16:creationId xmlns:a16="http://schemas.microsoft.com/office/drawing/2014/main" id="{F53FA1B7-F8CA-402F-8D0B-5744F98FA05F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194" name="Shape 3">
          <a:extLst>
            <a:ext uri="{FF2B5EF4-FFF2-40B4-BE49-F238E27FC236}">
              <a16:creationId xmlns:a16="http://schemas.microsoft.com/office/drawing/2014/main" id="{61C59845-739F-483D-BAC2-2C00C857977D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195" name="Shape 3">
          <a:extLst>
            <a:ext uri="{FF2B5EF4-FFF2-40B4-BE49-F238E27FC236}">
              <a16:creationId xmlns:a16="http://schemas.microsoft.com/office/drawing/2014/main" id="{90364B86-A656-45E0-8C39-FCEED1FC489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196" name="Shape 3">
          <a:extLst>
            <a:ext uri="{FF2B5EF4-FFF2-40B4-BE49-F238E27FC236}">
              <a16:creationId xmlns:a16="http://schemas.microsoft.com/office/drawing/2014/main" id="{D5CCFD62-F63F-48B1-8008-100EF0A949D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197" name="Shape 3">
          <a:extLst>
            <a:ext uri="{FF2B5EF4-FFF2-40B4-BE49-F238E27FC236}">
              <a16:creationId xmlns:a16="http://schemas.microsoft.com/office/drawing/2014/main" id="{0D0207D5-E07F-4F95-BB72-E0CB13DFA15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198" name="Shape 3">
          <a:extLst>
            <a:ext uri="{FF2B5EF4-FFF2-40B4-BE49-F238E27FC236}">
              <a16:creationId xmlns:a16="http://schemas.microsoft.com/office/drawing/2014/main" id="{2CD75869-A526-4299-A244-AB8E3210EDB7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199" name="Shape 3">
          <a:extLst>
            <a:ext uri="{FF2B5EF4-FFF2-40B4-BE49-F238E27FC236}">
              <a16:creationId xmlns:a16="http://schemas.microsoft.com/office/drawing/2014/main" id="{ACD9F79D-2AA3-4302-BD63-8723CC9E30E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200" name="Shape 3">
          <a:extLst>
            <a:ext uri="{FF2B5EF4-FFF2-40B4-BE49-F238E27FC236}">
              <a16:creationId xmlns:a16="http://schemas.microsoft.com/office/drawing/2014/main" id="{4F9B7D8D-2F87-4FAA-8E17-E91750AC021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201" name="Shape 3">
          <a:extLst>
            <a:ext uri="{FF2B5EF4-FFF2-40B4-BE49-F238E27FC236}">
              <a16:creationId xmlns:a16="http://schemas.microsoft.com/office/drawing/2014/main" id="{612D8D0D-3417-48BF-AA77-9225CAD411F3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202" name="Shape 3">
          <a:extLst>
            <a:ext uri="{FF2B5EF4-FFF2-40B4-BE49-F238E27FC236}">
              <a16:creationId xmlns:a16="http://schemas.microsoft.com/office/drawing/2014/main" id="{E9CD6198-3D93-4956-8CF8-8C3A692FC4F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203" name="Shape 3">
          <a:extLst>
            <a:ext uri="{FF2B5EF4-FFF2-40B4-BE49-F238E27FC236}">
              <a16:creationId xmlns:a16="http://schemas.microsoft.com/office/drawing/2014/main" id="{735F344A-B619-4FBC-8C02-233F598D7E92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204" name="Shape 3">
          <a:extLst>
            <a:ext uri="{FF2B5EF4-FFF2-40B4-BE49-F238E27FC236}">
              <a16:creationId xmlns:a16="http://schemas.microsoft.com/office/drawing/2014/main" id="{EA831F5D-A22A-43FE-8A46-7CF48D86417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205" name="Shape 3">
          <a:extLst>
            <a:ext uri="{FF2B5EF4-FFF2-40B4-BE49-F238E27FC236}">
              <a16:creationId xmlns:a16="http://schemas.microsoft.com/office/drawing/2014/main" id="{8D00D69D-04A1-4F31-B408-118E56F3D79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206" name="Shape 3">
          <a:extLst>
            <a:ext uri="{FF2B5EF4-FFF2-40B4-BE49-F238E27FC236}">
              <a16:creationId xmlns:a16="http://schemas.microsoft.com/office/drawing/2014/main" id="{B4D17D89-F7E7-4CBC-8CC4-D746A52EA026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207" name="Shape 3">
          <a:extLst>
            <a:ext uri="{FF2B5EF4-FFF2-40B4-BE49-F238E27FC236}">
              <a16:creationId xmlns:a16="http://schemas.microsoft.com/office/drawing/2014/main" id="{2CE3FF44-3D24-4E2B-B259-1CF375EAD255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208" name="Shape 3">
          <a:extLst>
            <a:ext uri="{FF2B5EF4-FFF2-40B4-BE49-F238E27FC236}">
              <a16:creationId xmlns:a16="http://schemas.microsoft.com/office/drawing/2014/main" id="{FC03DE67-006B-479B-A53E-CCF264F82A5E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209" name="Shape 3">
          <a:extLst>
            <a:ext uri="{FF2B5EF4-FFF2-40B4-BE49-F238E27FC236}">
              <a16:creationId xmlns:a16="http://schemas.microsoft.com/office/drawing/2014/main" id="{3C93868C-980B-454D-A2C7-2EA7450477B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210" name="Shape 3">
          <a:extLst>
            <a:ext uri="{FF2B5EF4-FFF2-40B4-BE49-F238E27FC236}">
              <a16:creationId xmlns:a16="http://schemas.microsoft.com/office/drawing/2014/main" id="{C6B0AC0B-5DC3-4D6D-84B7-E760BAD1917B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211" name="Shape 3">
          <a:extLst>
            <a:ext uri="{FF2B5EF4-FFF2-40B4-BE49-F238E27FC236}">
              <a16:creationId xmlns:a16="http://schemas.microsoft.com/office/drawing/2014/main" id="{815DE38B-3381-4E88-B03B-A6B2F8868E34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212" name="Shape 3">
          <a:extLst>
            <a:ext uri="{FF2B5EF4-FFF2-40B4-BE49-F238E27FC236}">
              <a16:creationId xmlns:a16="http://schemas.microsoft.com/office/drawing/2014/main" id="{4E70FFFF-DA02-49D1-9267-AF22514A86E0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-9525</xdr:colOff>
      <xdr:row>111</xdr:row>
      <xdr:rowOff>0</xdr:rowOff>
    </xdr:from>
    <xdr:ext cx="47625" cy="285750"/>
    <xdr:sp macro="" textlink="">
      <xdr:nvSpPr>
        <xdr:cNvPr id="8213" name="Shape 3">
          <a:extLst>
            <a:ext uri="{FF2B5EF4-FFF2-40B4-BE49-F238E27FC236}">
              <a16:creationId xmlns:a16="http://schemas.microsoft.com/office/drawing/2014/main" id="{E53520A9-C58B-4C17-B298-6DAA633812E9}"/>
            </a:ext>
          </a:extLst>
        </xdr:cNvPr>
        <xdr:cNvSpPr txBox="1"/>
      </xdr:nvSpPr>
      <xdr:spPr>
        <a:xfrm>
          <a:off x="1129093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22</xdr:col>
      <xdr:colOff>-9525</xdr:colOff>
      <xdr:row>111</xdr:row>
      <xdr:rowOff>0</xdr:rowOff>
    </xdr:from>
    <xdr:ext cx="47625" cy="285750"/>
    <xdr:sp macro="" textlink="">
      <xdr:nvSpPr>
        <xdr:cNvPr id="8214" name="Shape 3">
          <a:extLst>
            <a:ext uri="{FF2B5EF4-FFF2-40B4-BE49-F238E27FC236}">
              <a16:creationId xmlns:a16="http://schemas.microsoft.com/office/drawing/2014/main" id="{55681444-A1F8-4C9D-AD66-A43F0AC276D0}"/>
            </a:ext>
          </a:extLst>
        </xdr:cNvPr>
        <xdr:cNvSpPr txBox="1"/>
      </xdr:nvSpPr>
      <xdr:spPr>
        <a:xfrm>
          <a:off x="1078039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22</xdr:col>
      <xdr:colOff>-9525</xdr:colOff>
      <xdr:row>111</xdr:row>
      <xdr:rowOff>0</xdr:rowOff>
    </xdr:from>
    <xdr:ext cx="47625" cy="285750"/>
    <xdr:sp macro="" textlink="">
      <xdr:nvSpPr>
        <xdr:cNvPr id="8215" name="Shape 3">
          <a:extLst>
            <a:ext uri="{FF2B5EF4-FFF2-40B4-BE49-F238E27FC236}">
              <a16:creationId xmlns:a16="http://schemas.microsoft.com/office/drawing/2014/main" id="{30ECBB3B-4D53-4FD8-B0C0-0BAA44107564}"/>
            </a:ext>
          </a:extLst>
        </xdr:cNvPr>
        <xdr:cNvSpPr txBox="1"/>
      </xdr:nvSpPr>
      <xdr:spPr>
        <a:xfrm>
          <a:off x="10780395" y="2356866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-9525</xdr:colOff>
      <xdr:row>606</xdr:row>
      <xdr:rowOff>0</xdr:rowOff>
    </xdr:from>
    <xdr:ext cx="47625" cy="285750"/>
    <xdr:sp macro="" textlink="">
      <xdr:nvSpPr>
        <xdr:cNvPr id="2" name="Shape 3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 txBox="1"/>
      </xdr:nvSpPr>
      <xdr:spPr>
        <a:xfrm>
          <a:off x="3619500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606</xdr:row>
      <xdr:rowOff>0</xdr:rowOff>
    </xdr:from>
    <xdr:ext cx="47625" cy="28575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3619500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606</xdr:row>
      <xdr:rowOff>0</xdr:rowOff>
    </xdr:from>
    <xdr:ext cx="47625" cy="285750"/>
    <xdr:sp macro="" textlink="">
      <xdr:nvSpPr>
        <xdr:cNvPr id="4" name="Shape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/>
      </xdr:nvSpPr>
      <xdr:spPr>
        <a:xfrm>
          <a:off x="3619500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606</xdr:row>
      <xdr:rowOff>0</xdr:rowOff>
    </xdr:from>
    <xdr:ext cx="47625" cy="285750"/>
    <xdr:sp macro="" textlink="">
      <xdr:nvSpPr>
        <xdr:cNvPr id="5" name="Shape 3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 txBox="1"/>
      </xdr:nvSpPr>
      <xdr:spPr>
        <a:xfrm>
          <a:off x="3619500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606</xdr:row>
      <xdr:rowOff>0</xdr:rowOff>
    </xdr:from>
    <xdr:ext cx="47625" cy="285750"/>
    <xdr:sp macro="" textlink="">
      <xdr:nvSpPr>
        <xdr:cNvPr id="6" name="Shape 3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SpPr txBox="1"/>
      </xdr:nvSpPr>
      <xdr:spPr>
        <a:xfrm>
          <a:off x="3619500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606</xdr:row>
      <xdr:rowOff>0</xdr:rowOff>
    </xdr:from>
    <xdr:ext cx="47625" cy="285750"/>
    <xdr:sp macro="" textlink="">
      <xdr:nvSpPr>
        <xdr:cNvPr id="7" name="Shape 3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SpPr txBox="1"/>
      </xdr:nvSpPr>
      <xdr:spPr>
        <a:xfrm>
          <a:off x="3619500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606</xdr:row>
      <xdr:rowOff>0</xdr:rowOff>
    </xdr:from>
    <xdr:ext cx="47625" cy="285750"/>
    <xdr:sp macro="" textlink="">
      <xdr:nvSpPr>
        <xdr:cNvPr id="8" name="Shape 3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SpPr txBox="1"/>
      </xdr:nvSpPr>
      <xdr:spPr>
        <a:xfrm>
          <a:off x="3619500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606</xdr:row>
      <xdr:rowOff>0</xdr:rowOff>
    </xdr:from>
    <xdr:ext cx="47625" cy="285750"/>
    <xdr:sp macro="" textlink="">
      <xdr:nvSpPr>
        <xdr:cNvPr id="9" name="Shape 3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SpPr txBox="1"/>
      </xdr:nvSpPr>
      <xdr:spPr>
        <a:xfrm>
          <a:off x="3619500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6</xdr:col>
      <xdr:colOff>-9525</xdr:colOff>
      <xdr:row>606</xdr:row>
      <xdr:rowOff>0</xdr:rowOff>
    </xdr:from>
    <xdr:ext cx="47625" cy="285750"/>
    <xdr:sp macro="" textlink="">
      <xdr:nvSpPr>
        <xdr:cNvPr id="10" name="Shape 3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SpPr txBox="1"/>
      </xdr:nvSpPr>
      <xdr:spPr>
        <a:xfrm>
          <a:off x="42767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6</xdr:col>
      <xdr:colOff>-9525</xdr:colOff>
      <xdr:row>606</xdr:row>
      <xdr:rowOff>0</xdr:rowOff>
    </xdr:from>
    <xdr:ext cx="47625" cy="285750"/>
    <xdr:sp macro="" textlink="">
      <xdr:nvSpPr>
        <xdr:cNvPr id="11" name="Shape 3">
          <a:extLst>
            <a:ext uri="{FF2B5EF4-FFF2-40B4-BE49-F238E27FC236}">
              <a16:creationId xmlns:a16="http://schemas.microsoft.com/office/drawing/2014/main" id="{00000000-0008-0000-1000-00000B000000}"/>
            </a:ext>
          </a:extLst>
        </xdr:cNvPr>
        <xdr:cNvSpPr txBox="1"/>
      </xdr:nvSpPr>
      <xdr:spPr>
        <a:xfrm>
          <a:off x="42767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6</xdr:col>
      <xdr:colOff>-9525</xdr:colOff>
      <xdr:row>606</xdr:row>
      <xdr:rowOff>0</xdr:rowOff>
    </xdr:from>
    <xdr:ext cx="47625" cy="285750"/>
    <xdr:sp macro="" textlink="">
      <xdr:nvSpPr>
        <xdr:cNvPr id="12" name="Shape 3">
          <a:extLst>
            <a:ext uri="{FF2B5EF4-FFF2-40B4-BE49-F238E27FC236}">
              <a16:creationId xmlns:a16="http://schemas.microsoft.com/office/drawing/2014/main" id="{00000000-0008-0000-1000-00000C000000}"/>
            </a:ext>
          </a:extLst>
        </xdr:cNvPr>
        <xdr:cNvSpPr txBox="1"/>
      </xdr:nvSpPr>
      <xdr:spPr>
        <a:xfrm>
          <a:off x="42767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6</xdr:col>
      <xdr:colOff>-9525</xdr:colOff>
      <xdr:row>606</xdr:row>
      <xdr:rowOff>0</xdr:rowOff>
    </xdr:from>
    <xdr:ext cx="47625" cy="285750"/>
    <xdr:sp macro="" textlink="">
      <xdr:nvSpPr>
        <xdr:cNvPr id="13" name="Shape 3">
          <a:extLst>
            <a:ext uri="{FF2B5EF4-FFF2-40B4-BE49-F238E27FC236}">
              <a16:creationId xmlns:a16="http://schemas.microsoft.com/office/drawing/2014/main" id="{00000000-0008-0000-1000-00000D000000}"/>
            </a:ext>
          </a:extLst>
        </xdr:cNvPr>
        <xdr:cNvSpPr txBox="1"/>
      </xdr:nvSpPr>
      <xdr:spPr>
        <a:xfrm>
          <a:off x="42767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6</xdr:col>
      <xdr:colOff>-9525</xdr:colOff>
      <xdr:row>606</xdr:row>
      <xdr:rowOff>0</xdr:rowOff>
    </xdr:from>
    <xdr:ext cx="47625" cy="285750"/>
    <xdr:sp macro="" textlink="">
      <xdr:nvSpPr>
        <xdr:cNvPr id="14" name="Shape 3">
          <a:extLst>
            <a:ext uri="{FF2B5EF4-FFF2-40B4-BE49-F238E27FC236}">
              <a16:creationId xmlns:a16="http://schemas.microsoft.com/office/drawing/2014/main" id="{00000000-0008-0000-1000-00000E000000}"/>
            </a:ext>
          </a:extLst>
        </xdr:cNvPr>
        <xdr:cNvSpPr txBox="1"/>
      </xdr:nvSpPr>
      <xdr:spPr>
        <a:xfrm>
          <a:off x="42767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6</xdr:col>
      <xdr:colOff>-9525</xdr:colOff>
      <xdr:row>606</xdr:row>
      <xdr:rowOff>0</xdr:rowOff>
    </xdr:from>
    <xdr:ext cx="47625" cy="285750"/>
    <xdr:sp macro="" textlink="">
      <xdr:nvSpPr>
        <xdr:cNvPr id="15" name="Shape 3">
          <a:extLst>
            <a:ext uri="{FF2B5EF4-FFF2-40B4-BE49-F238E27FC236}">
              <a16:creationId xmlns:a16="http://schemas.microsoft.com/office/drawing/2014/main" id="{00000000-0008-0000-1000-00000F000000}"/>
            </a:ext>
          </a:extLst>
        </xdr:cNvPr>
        <xdr:cNvSpPr txBox="1"/>
      </xdr:nvSpPr>
      <xdr:spPr>
        <a:xfrm>
          <a:off x="42767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6</xdr:col>
      <xdr:colOff>-9525</xdr:colOff>
      <xdr:row>606</xdr:row>
      <xdr:rowOff>0</xdr:rowOff>
    </xdr:from>
    <xdr:ext cx="47625" cy="285750"/>
    <xdr:sp macro="" textlink="">
      <xdr:nvSpPr>
        <xdr:cNvPr id="16" name="Shape 3">
          <a:extLst>
            <a:ext uri="{FF2B5EF4-FFF2-40B4-BE49-F238E27FC236}">
              <a16:creationId xmlns:a16="http://schemas.microsoft.com/office/drawing/2014/main" id="{00000000-0008-0000-1000-000010000000}"/>
            </a:ext>
          </a:extLst>
        </xdr:cNvPr>
        <xdr:cNvSpPr txBox="1"/>
      </xdr:nvSpPr>
      <xdr:spPr>
        <a:xfrm>
          <a:off x="42767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6</xdr:col>
      <xdr:colOff>-9525</xdr:colOff>
      <xdr:row>606</xdr:row>
      <xdr:rowOff>0</xdr:rowOff>
    </xdr:from>
    <xdr:ext cx="47625" cy="285750"/>
    <xdr:sp macro="" textlink="">
      <xdr:nvSpPr>
        <xdr:cNvPr id="17" name="Shape 3">
          <a:extLst>
            <a:ext uri="{FF2B5EF4-FFF2-40B4-BE49-F238E27FC236}">
              <a16:creationId xmlns:a16="http://schemas.microsoft.com/office/drawing/2014/main" id="{00000000-0008-0000-1000-000011000000}"/>
            </a:ext>
          </a:extLst>
        </xdr:cNvPr>
        <xdr:cNvSpPr txBox="1"/>
      </xdr:nvSpPr>
      <xdr:spPr>
        <a:xfrm>
          <a:off x="42767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6</xdr:col>
      <xdr:colOff>-9525</xdr:colOff>
      <xdr:row>606</xdr:row>
      <xdr:rowOff>0</xdr:rowOff>
    </xdr:from>
    <xdr:ext cx="47625" cy="285750"/>
    <xdr:sp macro="" textlink="">
      <xdr:nvSpPr>
        <xdr:cNvPr id="18" name="Shape 3">
          <a:extLst>
            <a:ext uri="{FF2B5EF4-FFF2-40B4-BE49-F238E27FC236}">
              <a16:creationId xmlns:a16="http://schemas.microsoft.com/office/drawing/2014/main" id="{00000000-0008-0000-1000-000012000000}"/>
            </a:ext>
          </a:extLst>
        </xdr:cNvPr>
        <xdr:cNvSpPr txBox="1"/>
      </xdr:nvSpPr>
      <xdr:spPr>
        <a:xfrm>
          <a:off x="42767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6</xdr:col>
      <xdr:colOff>-9525</xdr:colOff>
      <xdr:row>606</xdr:row>
      <xdr:rowOff>0</xdr:rowOff>
    </xdr:from>
    <xdr:ext cx="47625" cy="285750"/>
    <xdr:sp macro="" textlink="">
      <xdr:nvSpPr>
        <xdr:cNvPr id="19" name="Shape 3">
          <a:extLst>
            <a:ext uri="{FF2B5EF4-FFF2-40B4-BE49-F238E27FC236}">
              <a16:creationId xmlns:a16="http://schemas.microsoft.com/office/drawing/2014/main" id="{00000000-0008-0000-1000-000013000000}"/>
            </a:ext>
          </a:extLst>
        </xdr:cNvPr>
        <xdr:cNvSpPr txBox="1"/>
      </xdr:nvSpPr>
      <xdr:spPr>
        <a:xfrm>
          <a:off x="42767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6</xdr:col>
      <xdr:colOff>-9525</xdr:colOff>
      <xdr:row>606</xdr:row>
      <xdr:rowOff>0</xdr:rowOff>
    </xdr:from>
    <xdr:ext cx="47625" cy="285750"/>
    <xdr:sp macro="" textlink="">
      <xdr:nvSpPr>
        <xdr:cNvPr id="20" name="Shape 3">
          <a:extLst>
            <a:ext uri="{FF2B5EF4-FFF2-40B4-BE49-F238E27FC236}">
              <a16:creationId xmlns:a16="http://schemas.microsoft.com/office/drawing/2014/main" id="{00000000-0008-0000-1000-000014000000}"/>
            </a:ext>
          </a:extLst>
        </xdr:cNvPr>
        <xdr:cNvSpPr txBox="1"/>
      </xdr:nvSpPr>
      <xdr:spPr>
        <a:xfrm>
          <a:off x="42767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6</xdr:col>
      <xdr:colOff>-9525</xdr:colOff>
      <xdr:row>606</xdr:row>
      <xdr:rowOff>0</xdr:rowOff>
    </xdr:from>
    <xdr:ext cx="47625" cy="285750"/>
    <xdr:sp macro="" textlink="">
      <xdr:nvSpPr>
        <xdr:cNvPr id="21" name="Shape 3">
          <a:extLst>
            <a:ext uri="{FF2B5EF4-FFF2-40B4-BE49-F238E27FC236}">
              <a16:creationId xmlns:a16="http://schemas.microsoft.com/office/drawing/2014/main" id="{00000000-0008-0000-1000-000015000000}"/>
            </a:ext>
          </a:extLst>
        </xdr:cNvPr>
        <xdr:cNvSpPr txBox="1"/>
      </xdr:nvSpPr>
      <xdr:spPr>
        <a:xfrm>
          <a:off x="42767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6</xdr:col>
      <xdr:colOff>-9525</xdr:colOff>
      <xdr:row>606</xdr:row>
      <xdr:rowOff>0</xdr:rowOff>
    </xdr:from>
    <xdr:ext cx="47625" cy="285750"/>
    <xdr:sp macro="" textlink="">
      <xdr:nvSpPr>
        <xdr:cNvPr id="22" name="Shape 3">
          <a:extLst>
            <a:ext uri="{FF2B5EF4-FFF2-40B4-BE49-F238E27FC236}">
              <a16:creationId xmlns:a16="http://schemas.microsoft.com/office/drawing/2014/main" id="{00000000-0008-0000-1000-000016000000}"/>
            </a:ext>
          </a:extLst>
        </xdr:cNvPr>
        <xdr:cNvSpPr txBox="1"/>
      </xdr:nvSpPr>
      <xdr:spPr>
        <a:xfrm>
          <a:off x="42767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6</xdr:col>
      <xdr:colOff>-9525</xdr:colOff>
      <xdr:row>606</xdr:row>
      <xdr:rowOff>0</xdr:rowOff>
    </xdr:from>
    <xdr:ext cx="47625" cy="285750"/>
    <xdr:sp macro="" textlink="">
      <xdr:nvSpPr>
        <xdr:cNvPr id="23" name="Shape 3">
          <a:extLst>
            <a:ext uri="{FF2B5EF4-FFF2-40B4-BE49-F238E27FC236}">
              <a16:creationId xmlns:a16="http://schemas.microsoft.com/office/drawing/2014/main" id="{00000000-0008-0000-1000-000017000000}"/>
            </a:ext>
          </a:extLst>
        </xdr:cNvPr>
        <xdr:cNvSpPr txBox="1"/>
      </xdr:nvSpPr>
      <xdr:spPr>
        <a:xfrm>
          <a:off x="42767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6</xdr:col>
      <xdr:colOff>-9525</xdr:colOff>
      <xdr:row>606</xdr:row>
      <xdr:rowOff>0</xdr:rowOff>
    </xdr:from>
    <xdr:ext cx="47625" cy="285750"/>
    <xdr:sp macro="" textlink="">
      <xdr:nvSpPr>
        <xdr:cNvPr id="24" name="Shape 3">
          <a:extLst>
            <a:ext uri="{FF2B5EF4-FFF2-40B4-BE49-F238E27FC236}">
              <a16:creationId xmlns:a16="http://schemas.microsoft.com/office/drawing/2014/main" id="{00000000-0008-0000-1000-000018000000}"/>
            </a:ext>
          </a:extLst>
        </xdr:cNvPr>
        <xdr:cNvSpPr txBox="1"/>
      </xdr:nvSpPr>
      <xdr:spPr>
        <a:xfrm>
          <a:off x="42767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6</xdr:col>
      <xdr:colOff>-9525</xdr:colOff>
      <xdr:row>606</xdr:row>
      <xdr:rowOff>0</xdr:rowOff>
    </xdr:from>
    <xdr:ext cx="47625" cy="285750"/>
    <xdr:sp macro="" textlink="">
      <xdr:nvSpPr>
        <xdr:cNvPr id="25" name="Shape 3">
          <a:extLst>
            <a:ext uri="{FF2B5EF4-FFF2-40B4-BE49-F238E27FC236}">
              <a16:creationId xmlns:a16="http://schemas.microsoft.com/office/drawing/2014/main" id="{00000000-0008-0000-1000-000019000000}"/>
            </a:ext>
          </a:extLst>
        </xdr:cNvPr>
        <xdr:cNvSpPr txBox="1"/>
      </xdr:nvSpPr>
      <xdr:spPr>
        <a:xfrm>
          <a:off x="42767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6</xdr:col>
      <xdr:colOff>-9525</xdr:colOff>
      <xdr:row>606</xdr:row>
      <xdr:rowOff>0</xdr:rowOff>
    </xdr:from>
    <xdr:ext cx="47625" cy="285750"/>
    <xdr:sp macro="" textlink="">
      <xdr:nvSpPr>
        <xdr:cNvPr id="26" name="Shape 3">
          <a:extLst>
            <a:ext uri="{FF2B5EF4-FFF2-40B4-BE49-F238E27FC236}">
              <a16:creationId xmlns:a16="http://schemas.microsoft.com/office/drawing/2014/main" id="{00000000-0008-0000-1000-00001A000000}"/>
            </a:ext>
          </a:extLst>
        </xdr:cNvPr>
        <xdr:cNvSpPr txBox="1"/>
      </xdr:nvSpPr>
      <xdr:spPr>
        <a:xfrm>
          <a:off x="42767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6</xdr:col>
      <xdr:colOff>-9525</xdr:colOff>
      <xdr:row>606</xdr:row>
      <xdr:rowOff>0</xdr:rowOff>
    </xdr:from>
    <xdr:ext cx="47625" cy="285750"/>
    <xdr:sp macro="" textlink="">
      <xdr:nvSpPr>
        <xdr:cNvPr id="27" name="Shape 3">
          <a:extLst>
            <a:ext uri="{FF2B5EF4-FFF2-40B4-BE49-F238E27FC236}">
              <a16:creationId xmlns:a16="http://schemas.microsoft.com/office/drawing/2014/main" id="{00000000-0008-0000-1000-00001B000000}"/>
            </a:ext>
          </a:extLst>
        </xdr:cNvPr>
        <xdr:cNvSpPr txBox="1"/>
      </xdr:nvSpPr>
      <xdr:spPr>
        <a:xfrm>
          <a:off x="42767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6</xdr:col>
      <xdr:colOff>-9525</xdr:colOff>
      <xdr:row>606</xdr:row>
      <xdr:rowOff>0</xdr:rowOff>
    </xdr:from>
    <xdr:ext cx="47625" cy="285750"/>
    <xdr:sp macro="" textlink="">
      <xdr:nvSpPr>
        <xdr:cNvPr id="28" name="Shape 3">
          <a:extLst>
            <a:ext uri="{FF2B5EF4-FFF2-40B4-BE49-F238E27FC236}">
              <a16:creationId xmlns:a16="http://schemas.microsoft.com/office/drawing/2014/main" id="{00000000-0008-0000-1000-00001C000000}"/>
            </a:ext>
          </a:extLst>
        </xdr:cNvPr>
        <xdr:cNvSpPr txBox="1"/>
      </xdr:nvSpPr>
      <xdr:spPr>
        <a:xfrm>
          <a:off x="42767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6</xdr:col>
      <xdr:colOff>-9525</xdr:colOff>
      <xdr:row>606</xdr:row>
      <xdr:rowOff>0</xdr:rowOff>
    </xdr:from>
    <xdr:ext cx="47625" cy="285750"/>
    <xdr:sp macro="" textlink="">
      <xdr:nvSpPr>
        <xdr:cNvPr id="29" name="Shape 3">
          <a:extLst>
            <a:ext uri="{FF2B5EF4-FFF2-40B4-BE49-F238E27FC236}">
              <a16:creationId xmlns:a16="http://schemas.microsoft.com/office/drawing/2014/main" id="{00000000-0008-0000-1000-00001D000000}"/>
            </a:ext>
          </a:extLst>
        </xdr:cNvPr>
        <xdr:cNvSpPr txBox="1"/>
      </xdr:nvSpPr>
      <xdr:spPr>
        <a:xfrm>
          <a:off x="42767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6</xdr:col>
      <xdr:colOff>-9525</xdr:colOff>
      <xdr:row>606</xdr:row>
      <xdr:rowOff>0</xdr:rowOff>
    </xdr:from>
    <xdr:ext cx="47625" cy="285750"/>
    <xdr:sp macro="" textlink="">
      <xdr:nvSpPr>
        <xdr:cNvPr id="30" name="Shape 3">
          <a:extLst>
            <a:ext uri="{FF2B5EF4-FFF2-40B4-BE49-F238E27FC236}">
              <a16:creationId xmlns:a16="http://schemas.microsoft.com/office/drawing/2014/main" id="{00000000-0008-0000-1000-00001E000000}"/>
            </a:ext>
          </a:extLst>
        </xdr:cNvPr>
        <xdr:cNvSpPr txBox="1"/>
      </xdr:nvSpPr>
      <xdr:spPr>
        <a:xfrm>
          <a:off x="42767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6</xdr:col>
      <xdr:colOff>-9525</xdr:colOff>
      <xdr:row>606</xdr:row>
      <xdr:rowOff>0</xdr:rowOff>
    </xdr:from>
    <xdr:ext cx="47625" cy="285750"/>
    <xdr:sp macro="" textlink="">
      <xdr:nvSpPr>
        <xdr:cNvPr id="31" name="Shape 3">
          <a:extLst>
            <a:ext uri="{FF2B5EF4-FFF2-40B4-BE49-F238E27FC236}">
              <a16:creationId xmlns:a16="http://schemas.microsoft.com/office/drawing/2014/main" id="{00000000-0008-0000-1000-00001F000000}"/>
            </a:ext>
          </a:extLst>
        </xdr:cNvPr>
        <xdr:cNvSpPr txBox="1"/>
      </xdr:nvSpPr>
      <xdr:spPr>
        <a:xfrm>
          <a:off x="42767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6</xdr:col>
      <xdr:colOff>-9525</xdr:colOff>
      <xdr:row>606</xdr:row>
      <xdr:rowOff>0</xdr:rowOff>
    </xdr:from>
    <xdr:ext cx="47625" cy="285750"/>
    <xdr:sp macro="" textlink="">
      <xdr:nvSpPr>
        <xdr:cNvPr id="32" name="Shape 3">
          <a:extLst>
            <a:ext uri="{FF2B5EF4-FFF2-40B4-BE49-F238E27FC236}">
              <a16:creationId xmlns:a16="http://schemas.microsoft.com/office/drawing/2014/main" id="{00000000-0008-0000-1000-000020000000}"/>
            </a:ext>
          </a:extLst>
        </xdr:cNvPr>
        <xdr:cNvSpPr txBox="1"/>
      </xdr:nvSpPr>
      <xdr:spPr>
        <a:xfrm>
          <a:off x="42767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6</xdr:col>
      <xdr:colOff>-9525</xdr:colOff>
      <xdr:row>606</xdr:row>
      <xdr:rowOff>0</xdr:rowOff>
    </xdr:from>
    <xdr:ext cx="47625" cy="285750"/>
    <xdr:sp macro="" textlink="">
      <xdr:nvSpPr>
        <xdr:cNvPr id="33" name="Shape 3">
          <a:extLst>
            <a:ext uri="{FF2B5EF4-FFF2-40B4-BE49-F238E27FC236}">
              <a16:creationId xmlns:a16="http://schemas.microsoft.com/office/drawing/2014/main" id="{00000000-0008-0000-1000-000021000000}"/>
            </a:ext>
          </a:extLst>
        </xdr:cNvPr>
        <xdr:cNvSpPr txBox="1"/>
      </xdr:nvSpPr>
      <xdr:spPr>
        <a:xfrm>
          <a:off x="42767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-9525</xdr:colOff>
      <xdr:row>606</xdr:row>
      <xdr:rowOff>0</xdr:rowOff>
    </xdr:from>
    <xdr:ext cx="47625" cy="285750"/>
    <xdr:sp macro="" textlink="">
      <xdr:nvSpPr>
        <xdr:cNvPr id="34" name="Shape 3">
          <a:extLst>
            <a:ext uri="{FF2B5EF4-FFF2-40B4-BE49-F238E27FC236}">
              <a16:creationId xmlns:a16="http://schemas.microsoft.com/office/drawing/2014/main" id="{00000000-0008-0000-1000-000022000000}"/>
            </a:ext>
          </a:extLst>
        </xdr:cNvPr>
        <xdr:cNvSpPr txBox="1"/>
      </xdr:nvSpPr>
      <xdr:spPr>
        <a:xfrm>
          <a:off x="77819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-9525</xdr:colOff>
      <xdr:row>606</xdr:row>
      <xdr:rowOff>0</xdr:rowOff>
    </xdr:from>
    <xdr:ext cx="47625" cy="285750"/>
    <xdr:sp macro="" textlink="">
      <xdr:nvSpPr>
        <xdr:cNvPr id="35" name="Shape 3">
          <a:extLst>
            <a:ext uri="{FF2B5EF4-FFF2-40B4-BE49-F238E27FC236}">
              <a16:creationId xmlns:a16="http://schemas.microsoft.com/office/drawing/2014/main" id="{00000000-0008-0000-1000-000023000000}"/>
            </a:ext>
          </a:extLst>
        </xdr:cNvPr>
        <xdr:cNvSpPr txBox="1"/>
      </xdr:nvSpPr>
      <xdr:spPr>
        <a:xfrm>
          <a:off x="77819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-9525</xdr:colOff>
      <xdr:row>606</xdr:row>
      <xdr:rowOff>0</xdr:rowOff>
    </xdr:from>
    <xdr:ext cx="47625" cy="285750"/>
    <xdr:sp macro="" textlink="">
      <xdr:nvSpPr>
        <xdr:cNvPr id="36" name="Shape 3">
          <a:extLst>
            <a:ext uri="{FF2B5EF4-FFF2-40B4-BE49-F238E27FC236}">
              <a16:creationId xmlns:a16="http://schemas.microsoft.com/office/drawing/2014/main" id="{00000000-0008-0000-1000-000024000000}"/>
            </a:ext>
          </a:extLst>
        </xdr:cNvPr>
        <xdr:cNvSpPr txBox="1"/>
      </xdr:nvSpPr>
      <xdr:spPr>
        <a:xfrm>
          <a:off x="77819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-9525</xdr:colOff>
      <xdr:row>606</xdr:row>
      <xdr:rowOff>0</xdr:rowOff>
    </xdr:from>
    <xdr:ext cx="47625" cy="285750"/>
    <xdr:sp macro="" textlink="">
      <xdr:nvSpPr>
        <xdr:cNvPr id="37" name="Shape 3">
          <a:extLst>
            <a:ext uri="{FF2B5EF4-FFF2-40B4-BE49-F238E27FC236}">
              <a16:creationId xmlns:a16="http://schemas.microsoft.com/office/drawing/2014/main" id="{00000000-0008-0000-1000-000025000000}"/>
            </a:ext>
          </a:extLst>
        </xdr:cNvPr>
        <xdr:cNvSpPr txBox="1"/>
      </xdr:nvSpPr>
      <xdr:spPr>
        <a:xfrm>
          <a:off x="77819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-9525</xdr:colOff>
      <xdr:row>606</xdr:row>
      <xdr:rowOff>0</xdr:rowOff>
    </xdr:from>
    <xdr:ext cx="47625" cy="285750"/>
    <xdr:sp macro="" textlink="">
      <xdr:nvSpPr>
        <xdr:cNvPr id="38" name="Shape 3">
          <a:extLst>
            <a:ext uri="{FF2B5EF4-FFF2-40B4-BE49-F238E27FC236}">
              <a16:creationId xmlns:a16="http://schemas.microsoft.com/office/drawing/2014/main" id="{00000000-0008-0000-1000-000026000000}"/>
            </a:ext>
          </a:extLst>
        </xdr:cNvPr>
        <xdr:cNvSpPr txBox="1"/>
      </xdr:nvSpPr>
      <xdr:spPr>
        <a:xfrm>
          <a:off x="77819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-9525</xdr:colOff>
      <xdr:row>606</xdr:row>
      <xdr:rowOff>0</xdr:rowOff>
    </xdr:from>
    <xdr:ext cx="47625" cy="285750"/>
    <xdr:sp macro="" textlink="">
      <xdr:nvSpPr>
        <xdr:cNvPr id="39" name="Shape 3">
          <a:extLst>
            <a:ext uri="{FF2B5EF4-FFF2-40B4-BE49-F238E27FC236}">
              <a16:creationId xmlns:a16="http://schemas.microsoft.com/office/drawing/2014/main" id="{00000000-0008-0000-1000-000027000000}"/>
            </a:ext>
          </a:extLst>
        </xdr:cNvPr>
        <xdr:cNvSpPr txBox="1"/>
      </xdr:nvSpPr>
      <xdr:spPr>
        <a:xfrm>
          <a:off x="77819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-9525</xdr:colOff>
      <xdr:row>606</xdr:row>
      <xdr:rowOff>0</xdr:rowOff>
    </xdr:from>
    <xdr:ext cx="47625" cy="285750"/>
    <xdr:sp macro="" textlink="">
      <xdr:nvSpPr>
        <xdr:cNvPr id="40" name="Shape 3">
          <a:extLst>
            <a:ext uri="{FF2B5EF4-FFF2-40B4-BE49-F238E27FC236}">
              <a16:creationId xmlns:a16="http://schemas.microsoft.com/office/drawing/2014/main" id="{00000000-0008-0000-1000-000028000000}"/>
            </a:ext>
          </a:extLst>
        </xdr:cNvPr>
        <xdr:cNvSpPr txBox="1"/>
      </xdr:nvSpPr>
      <xdr:spPr>
        <a:xfrm>
          <a:off x="77819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-9525</xdr:colOff>
      <xdr:row>606</xdr:row>
      <xdr:rowOff>0</xdr:rowOff>
    </xdr:from>
    <xdr:ext cx="47625" cy="285750"/>
    <xdr:sp macro="" textlink="">
      <xdr:nvSpPr>
        <xdr:cNvPr id="41" name="Shape 3">
          <a:extLst>
            <a:ext uri="{FF2B5EF4-FFF2-40B4-BE49-F238E27FC236}">
              <a16:creationId xmlns:a16="http://schemas.microsoft.com/office/drawing/2014/main" id="{00000000-0008-0000-1000-000029000000}"/>
            </a:ext>
          </a:extLst>
        </xdr:cNvPr>
        <xdr:cNvSpPr txBox="1"/>
      </xdr:nvSpPr>
      <xdr:spPr>
        <a:xfrm>
          <a:off x="77819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-9525</xdr:colOff>
      <xdr:row>606</xdr:row>
      <xdr:rowOff>0</xdr:rowOff>
    </xdr:from>
    <xdr:ext cx="47625" cy="285750"/>
    <xdr:sp macro="" textlink="">
      <xdr:nvSpPr>
        <xdr:cNvPr id="42" name="Shape 3">
          <a:extLst>
            <a:ext uri="{FF2B5EF4-FFF2-40B4-BE49-F238E27FC236}">
              <a16:creationId xmlns:a16="http://schemas.microsoft.com/office/drawing/2014/main" id="{00000000-0008-0000-1000-00002A000000}"/>
            </a:ext>
          </a:extLst>
        </xdr:cNvPr>
        <xdr:cNvSpPr txBox="1"/>
      </xdr:nvSpPr>
      <xdr:spPr>
        <a:xfrm>
          <a:off x="77819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-9525</xdr:colOff>
      <xdr:row>606</xdr:row>
      <xdr:rowOff>0</xdr:rowOff>
    </xdr:from>
    <xdr:ext cx="47625" cy="285750"/>
    <xdr:sp macro="" textlink="">
      <xdr:nvSpPr>
        <xdr:cNvPr id="43" name="Shape 3">
          <a:extLst>
            <a:ext uri="{FF2B5EF4-FFF2-40B4-BE49-F238E27FC236}">
              <a16:creationId xmlns:a16="http://schemas.microsoft.com/office/drawing/2014/main" id="{00000000-0008-0000-1000-00002B000000}"/>
            </a:ext>
          </a:extLst>
        </xdr:cNvPr>
        <xdr:cNvSpPr txBox="1"/>
      </xdr:nvSpPr>
      <xdr:spPr>
        <a:xfrm>
          <a:off x="77819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-9525</xdr:colOff>
      <xdr:row>606</xdr:row>
      <xdr:rowOff>0</xdr:rowOff>
    </xdr:from>
    <xdr:ext cx="47625" cy="285750"/>
    <xdr:sp macro="" textlink="">
      <xdr:nvSpPr>
        <xdr:cNvPr id="44" name="Shape 3">
          <a:extLst>
            <a:ext uri="{FF2B5EF4-FFF2-40B4-BE49-F238E27FC236}">
              <a16:creationId xmlns:a16="http://schemas.microsoft.com/office/drawing/2014/main" id="{00000000-0008-0000-1000-00002C000000}"/>
            </a:ext>
          </a:extLst>
        </xdr:cNvPr>
        <xdr:cNvSpPr txBox="1"/>
      </xdr:nvSpPr>
      <xdr:spPr>
        <a:xfrm>
          <a:off x="77819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-9525</xdr:colOff>
      <xdr:row>606</xdr:row>
      <xdr:rowOff>0</xdr:rowOff>
    </xdr:from>
    <xdr:ext cx="47625" cy="285750"/>
    <xdr:sp macro="" textlink="">
      <xdr:nvSpPr>
        <xdr:cNvPr id="45" name="Shape 3">
          <a:extLst>
            <a:ext uri="{FF2B5EF4-FFF2-40B4-BE49-F238E27FC236}">
              <a16:creationId xmlns:a16="http://schemas.microsoft.com/office/drawing/2014/main" id="{00000000-0008-0000-1000-00002D000000}"/>
            </a:ext>
          </a:extLst>
        </xdr:cNvPr>
        <xdr:cNvSpPr txBox="1"/>
      </xdr:nvSpPr>
      <xdr:spPr>
        <a:xfrm>
          <a:off x="77819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-9525</xdr:colOff>
      <xdr:row>606</xdr:row>
      <xdr:rowOff>0</xdr:rowOff>
    </xdr:from>
    <xdr:ext cx="47625" cy="285750"/>
    <xdr:sp macro="" textlink="">
      <xdr:nvSpPr>
        <xdr:cNvPr id="46" name="Shape 3">
          <a:extLst>
            <a:ext uri="{FF2B5EF4-FFF2-40B4-BE49-F238E27FC236}">
              <a16:creationId xmlns:a16="http://schemas.microsoft.com/office/drawing/2014/main" id="{00000000-0008-0000-1000-00002E000000}"/>
            </a:ext>
          </a:extLst>
        </xdr:cNvPr>
        <xdr:cNvSpPr txBox="1"/>
      </xdr:nvSpPr>
      <xdr:spPr>
        <a:xfrm>
          <a:off x="77819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-9525</xdr:colOff>
      <xdr:row>606</xdr:row>
      <xdr:rowOff>0</xdr:rowOff>
    </xdr:from>
    <xdr:ext cx="47625" cy="285750"/>
    <xdr:sp macro="" textlink="">
      <xdr:nvSpPr>
        <xdr:cNvPr id="47" name="Shape 3">
          <a:extLst>
            <a:ext uri="{FF2B5EF4-FFF2-40B4-BE49-F238E27FC236}">
              <a16:creationId xmlns:a16="http://schemas.microsoft.com/office/drawing/2014/main" id="{00000000-0008-0000-1000-00002F000000}"/>
            </a:ext>
          </a:extLst>
        </xdr:cNvPr>
        <xdr:cNvSpPr txBox="1"/>
      </xdr:nvSpPr>
      <xdr:spPr>
        <a:xfrm>
          <a:off x="77819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-9525</xdr:colOff>
      <xdr:row>606</xdr:row>
      <xdr:rowOff>0</xdr:rowOff>
    </xdr:from>
    <xdr:ext cx="47625" cy="285750"/>
    <xdr:sp macro="" textlink="">
      <xdr:nvSpPr>
        <xdr:cNvPr id="48" name="Shape 3">
          <a:extLst>
            <a:ext uri="{FF2B5EF4-FFF2-40B4-BE49-F238E27FC236}">
              <a16:creationId xmlns:a16="http://schemas.microsoft.com/office/drawing/2014/main" id="{00000000-0008-0000-1000-000030000000}"/>
            </a:ext>
          </a:extLst>
        </xdr:cNvPr>
        <xdr:cNvSpPr txBox="1"/>
      </xdr:nvSpPr>
      <xdr:spPr>
        <a:xfrm>
          <a:off x="77819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-9525</xdr:colOff>
      <xdr:row>606</xdr:row>
      <xdr:rowOff>0</xdr:rowOff>
    </xdr:from>
    <xdr:ext cx="47625" cy="285750"/>
    <xdr:sp macro="" textlink="">
      <xdr:nvSpPr>
        <xdr:cNvPr id="49" name="Shape 3">
          <a:extLst>
            <a:ext uri="{FF2B5EF4-FFF2-40B4-BE49-F238E27FC236}">
              <a16:creationId xmlns:a16="http://schemas.microsoft.com/office/drawing/2014/main" id="{00000000-0008-0000-1000-000031000000}"/>
            </a:ext>
          </a:extLst>
        </xdr:cNvPr>
        <xdr:cNvSpPr txBox="1"/>
      </xdr:nvSpPr>
      <xdr:spPr>
        <a:xfrm>
          <a:off x="77819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-9525</xdr:colOff>
      <xdr:row>606</xdr:row>
      <xdr:rowOff>0</xdr:rowOff>
    </xdr:from>
    <xdr:ext cx="47625" cy="285750"/>
    <xdr:sp macro="" textlink="">
      <xdr:nvSpPr>
        <xdr:cNvPr id="50" name="Shape 3">
          <a:extLst>
            <a:ext uri="{FF2B5EF4-FFF2-40B4-BE49-F238E27FC236}">
              <a16:creationId xmlns:a16="http://schemas.microsoft.com/office/drawing/2014/main" id="{00000000-0008-0000-1000-000032000000}"/>
            </a:ext>
          </a:extLst>
        </xdr:cNvPr>
        <xdr:cNvSpPr txBox="1"/>
      </xdr:nvSpPr>
      <xdr:spPr>
        <a:xfrm>
          <a:off x="77819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-9525</xdr:colOff>
      <xdr:row>606</xdr:row>
      <xdr:rowOff>0</xdr:rowOff>
    </xdr:from>
    <xdr:ext cx="47625" cy="285750"/>
    <xdr:sp macro="" textlink="">
      <xdr:nvSpPr>
        <xdr:cNvPr id="51" name="Shape 3">
          <a:extLst>
            <a:ext uri="{FF2B5EF4-FFF2-40B4-BE49-F238E27FC236}">
              <a16:creationId xmlns:a16="http://schemas.microsoft.com/office/drawing/2014/main" id="{00000000-0008-0000-1000-000033000000}"/>
            </a:ext>
          </a:extLst>
        </xdr:cNvPr>
        <xdr:cNvSpPr txBox="1"/>
      </xdr:nvSpPr>
      <xdr:spPr>
        <a:xfrm>
          <a:off x="77819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-9525</xdr:colOff>
      <xdr:row>606</xdr:row>
      <xdr:rowOff>0</xdr:rowOff>
    </xdr:from>
    <xdr:ext cx="47625" cy="285750"/>
    <xdr:sp macro="" textlink="">
      <xdr:nvSpPr>
        <xdr:cNvPr id="52" name="Shape 3">
          <a:extLst>
            <a:ext uri="{FF2B5EF4-FFF2-40B4-BE49-F238E27FC236}">
              <a16:creationId xmlns:a16="http://schemas.microsoft.com/office/drawing/2014/main" id="{00000000-0008-0000-1000-000034000000}"/>
            </a:ext>
          </a:extLst>
        </xdr:cNvPr>
        <xdr:cNvSpPr txBox="1"/>
      </xdr:nvSpPr>
      <xdr:spPr>
        <a:xfrm>
          <a:off x="77819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-9525</xdr:colOff>
      <xdr:row>606</xdr:row>
      <xdr:rowOff>0</xdr:rowOff>
    </xdr:from>
    <xdr:ext cx="47625" cy="285750"/>
    <xdr:sp macro="" textlink="">
      <xdr:nvSpPr>
        <xdr:cNvPr id="53" name="Shape 3">
          <a:extLst>
            <a:ext uri="{FF2B5EF4-FFF2-40B4-BE49-F238E27FC236}">
              <a16:creationId xmlns:a16="http://schemas.microsoft.com/office/drawing/2014/main" id="{00000000-0008-0000-1000-000035000000}"/>
            </a:ext>
          </a:extLst>
        </xdr:cNvPr>
        <xdr:cNvSpPr txBox="1"/>
      </xdr:nvSpPr>
      <xdr:spPr>
        <a:xfrm>
          <a:off x="77819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-9525</xdr:colOff>
      <xdr:row>606</xdr:row>
      <xdr:rowOff>0</xdr:rowOff>
    </xdr:from>
    <xdr:ext cx="47625" cy="285750"/>
    <xdr:sp macro="" textlink="">
      <xdr:nvSpPr>
        <xdr:cNvPr id="54" name="Shape 3">
          <a:extLst>
            <a:ext uri="{FF2B5EF4-FFF2-40B4-BE49-F238E27FC236}">
              <a16:creationId xmlns:a16="http://schemas.microsoft.com/office/drawing/2014/main" id="{00000000-0008-0000-1000-000036000000}"/>
            </a:ext>
          </a:extLst>
        </xdr:cNvPr>
        <xdr:cNvSpPr txBox="1"/>
      </xdr:nvSpPr>
      <xdr:spPr>
        <a:xfrm>
          <a:off x="77819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-9525</xdr:colOff>
      <xdr:row>606</xdr:row>
      <xdr:rowOff>0</xdr:rowOff>
    </xdr:from>
    <xdr:ext cx="47625" cy="285750"/>
    <xdr:sp macro="" textlink="">
      <xdr:nvSpPr>
        <xdr:cNvPr id="55" name="Shape 3">
          <a:extLst>
            <a:ext uri="{FF2B5EF4-FFF2-40B4-BE49-F238E27FC236}">
              <a16:creationId xmlns:a16="http://schemas.microsoft.com/office/drawing/2014/main" id="{00000000-0008-0000-1000-000037000000}"/>
            </a:ext>
          </a:extLst>
        </xdr:cNvPr>
        <xdr:cNvSpPr txBox="1"/>
      </xdr:nvSpPr>
      <xdr:spPr>
        <a:xfrm>
          <a:off x="77819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-9525</xdr:colOff>
      <xdr:row>606</xdr:row>
      <xdr:rowOff>0</xdr:rowOff>
    </xdr:from>
    <xdr:ext cx="47625" cy="285750"/>
    <xdr:sp macro="" textlink="">
      <xdr:nvSpPr>
        <xdr:cNvPr id="56" name="Shape 3">
          <a:extLst>
            <a:ext uri="{FF2B5EF4-FFF2-40B4-BE49-F238E27FC236}">
              <a16:creationId xmlns:a16="http://schemas.microsoft.com/office/drawing/2014/main" id="{00000000-0008-0000-1000-000038000000}"/>
            </a:ext>
          </a:extLst>
        </xdr:cNvPr>
        <xdr:cNvSpPr txBox="1"/>
      </xdr:nvSpPr>
      <xdr:spPr>
        <a:xfrm>
          <a:off x="77819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-9525</xdr:colOff>
      <xdr:row>606</xdr:row>
      <xdr:rowOff>0</xdr:rowOff>
    </xdr:from>
    <xdr:ext cx="47625" cy="285750"/>
    <xdr:sp macro="" textlink="">
      <xdr:nvSpPr>
        <xdr:cNvPr id="57" name="Shape 3">
          <a:extLst>
            <a:ext uri="{FF2B5EF4-FFF2-40B4-BE49-F238E27FC236}">
              <a16:creationId xmlns:a16="http://schemas.microsoft.com/office/drawing/2014/main" id="{00000000-0008-0000-1000-000039000000}"/>
            </a:ext>
          </a:extLst>
        </xdr:cNvPr>
        <xdr:cNvSpPr txBox="1"/>
      </xdr:nvSpPr>
      <xdr:spPr>
        <a:xfrm>
          <a:off x="77819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606</xdr:row>
      <xdr:rowOff>0</xdr:rowOff>
    </xdr:from>
    <xdr:ext cx="47625" cy="285750"/>
    <xdr:sp macro="" textlink="">
      <xdr:nvSpPr>
        <xdr:cNvPr id="58" name="Shape 4">
          <a:extLst>
            <a:ext uri="{FF2B5EF4-FFF2-40B4-BE49-F238E27FC236}">
              <a16:creationId xmlns:a16="http://schemas.microsoft.com/office/drawing/2014/main" id="{00000000-0008-0000-1000-00003A000000}"/>
            </a:ext>
          </a:extLst>
        </xdr:cNvPr>
        <xdr:cNvSpPr txBox="1"/>
      </xdr:nvSpPr>
      <xdr:spPr>
        <a:xfrm>
          <a:off x="3619500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606</xdr:row>
      <xdr:rowOff>0</xdr:rowOff>
    </xdr:from>
    <xdr:ext cx="47625" cy="285750"/>
    <xdr:sp macro="" textlink="">
      <xdr:nvSpPr>
        <xdr:cNvPr id="59" name="Shape 4">
          <a:extLst>
            <a:ext uri="{FF2B5EF4-FFF2-40B4-BE49-F238E27FC236}">
              <a16:creationId xmlns:a16="http://schemas.microsoft.com/office/drawing/2014/main" id="{00000000-0008-0000-1000-00003B000000}"/>
            </a:ext>
          </a:extLst>
        </xdr:cNvPr>
        <xdr:cNvSpPr txBox="1"/>
      </xdr:nvSpPr>
      <xdr:spPr>
        <a:xfrm>
          <a:off x="3619500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606</xdr:row>
      <xdr:rowOff>0</xdr:rowOff>
    </xdr:from>
    <xdr:ext cx="47625" cy="285750"/>
    <xdr:sp macro="" textlink="">
      <xdr:nvSpPr>
        <xdr:cNvPr id="60" name="Shape 4">
          <a:extLst>
            <a:ext uri="{FF2B5EF4-FFF2-40B4-BE49-F238E27FC236}">
              <a16:creationId xmlns:a16="http://schemas.microsoft.com/office/drawing/2014/main" id="{00000000-0008-0000-1000-00003C000000}"/>
            </a:ext>
          </a:extLst>
        </xdr:cNvPr>
        <xdr:cNvSpPr txBox="1"/>
      </xdr:nvSpPr>
      <xdr:spPr>
        <a:xfrm>
          <a:off x="3619500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606</xdr:row>
      <xdr:rowOff>0</xdr:rowOff>
    </xdr:from>
    <xdr:ext cx="47625" cy="285750"/>
    <xdr:sp macro="" textlink="">
      <xdr:nvSpPr>
        <xdr:cNvPr id="61" name="Shape 4">
          <a:extLst>
            <a:ext uri="{FF2B5EF4-FFF2-40B4-BE49-F238E27FC236}">
              <a16:creationId xmlns:a16="http://schemas.microsoft.com/office/drawing/2014/main" id="{00000000-0008-0000-1000-00003D000000}"/>
            </a:ext>
          </a:extLst>
        </xdr:cNvPr>
        <xdr:cNvSpPr txBox="1"/>
      </xdr:nvSpPr>
      <xdr:spPr>
        <a:xfrm>
          <a:off x="3619500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606</xdr:row>
      <xdr:rowOff>0</xdr:rowOff>
    </xdr:from>
    <xdr:ext cx="47625" cy="285750"/>
    <xdr:sp macro="" textlink="">
      <xdr:nvSpPr>
        <xdr:cNvPr id="62" name="Shape 4">
          <a:extLst>
            <a:ext uri="{FF2B5EF4-FFF2-40B4-BE49-F238E27FC236}">
              <a16:creationId xmlns:a16="http://schemas.microsoft.com/office/drawing/2014/main" id="{00000000-0008-0000-1000-00003E000000}"/>
            </a:ext>
          </a:extLst>
        </xdr:cNvPr>
        <xdr:cNvSpPr txBox="1"/>
      </xdr:nvSpPr>
      <xdr:spPr>
        <a:xfrm>
          <a:off x="3619500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606</xdr:row>
      <xdr:rowOff>0</xdr:rowOff>
    </xdr:from>
    <xdr:ext cx="47625" cy="285750"/>
    <xdr:sp macro="" textlink="">
      <xdr:nvSpPr>
        <xdr:cNvPr id="63" name="Shape 4">
          <a:extLst>
            <a:ext uri="{FF2B5EF4-FFF2-40B4-BE49-F238E27FC236}">
              <a16:creationId xmlns:a16="http://schemas.microsoft.com/office/drawing/2014/main" id="{00000000-0008-0000-1000-00003F000000}"/>
            </a:ext>
          </a:extLst>
        </xdr:cNvPr>
        <xdr:cNvSpPr txBox="1"/>
      </xdr:nvSpPr>
      <xdr:spPr>
        <a:xfrm>
          <a:off x="3619500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606</xdr:row>
      <xdr:rowOff>0</xdr:rowOff>
    </xdr:from>
    <xdr:ext cx="47625" cy="285750"/>
    <xdr:sp macro="" textlink="">
      <xdr:nvSpPr>
        <xdr:cNvPr id="64" name="Shape 4">
          <a:extLst>
            <a:ext uri="{FF2B5EF4-FFF2-40B4-BE49-F238E27FC236}">
              <a16:creationId xmlns:a16="http://schemas.microsoft.com/office/drawing/2014/main" id="{00000000-0008-0000-1000-000040000000}"/>
            </a:ext>
          </a:extLst>
        </xdr:cNvPr>
        <xdr:cNvSpPr txBox="1"/>
      </xdr:nvSpPr>
      <xdr:spPr>
        <a:xfrm>
          <a:off x="3619500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606</xdr:row>
      <xdr:rowOff>0</xdr:rowOff>
    </xdr:from>
    <xdr:ext cx="47625" cy="285750"/>
    <xdr:sp macro="" textlink="">
      <xdr:nvSpPr>
        <xdr:cNvPr id="65" name="Shape 4">
          <a:extLst>
            <a:ext uri="{FF2B5EF4-FFF2-40B4-BE49-F238E27FC236}">
              <a16:creationId xmlns:a16="http://schemas.microsoft.com/office/drawing/2014/main" id="{00000000-0008-0000-1000-000041000000}"/>
            </a:ext>
          </a:extLst>
        </xdr:cNvPr>
        <xdr:cNvSpPr txBox="1"/>
      </xdr:nvSpPr>
      <xdr:spPr>
        <a:xfrm>
          <a:off x="3619500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6</xdr:col>
      <xdr:colOff>-9525</xdr:colOff>
      <xdr:row>606</xdr:row>
      <xdr:rowOff>0</xdr:rowOff>
    </xdr:from>
    <xdr:ext cx="47625" cy="285750"/>
    <xdr:sp macro="" textlink="">
      <xdr:nvSpPr>
        <xdr:cNvPr id="66" name="Shape 4">
          <a:extLst>
            <a:ext uri="{FF2B5EF4-FFF2-40B4-BE49-F238E27FC236}">
              <a16:creationId xmlns:a16="http://schemas.microsoft.com/office/drawing/2014/main" id="{00000000-0008-0000-1000-000042000000}"/>
            </a:ext>
          </a:extLst>
        </xdr:cNvPr>
        <xdr:cNvSpPr txBox="1"/>
      </xdr:nvSpPr>
      <xdr:spPr>
        <a:xfrm>
          <a:off x="42767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6</xdr:col>
      <xdr:colOff>-9525</xdr:colOff>
      <xdr:row>606</xdr:row>
      <xdr:rowOff>0</xdr:rowOff>
    </xdr:from>
    <xdr:ext cx="47625" cy="285750"/>
    <xdr:sp macro="" textlink="">
      <xdr:nvSpPr>
        <xdr:cNvPr id="67" name="Shape 4">
          <a:extLst>
            <a:ext uri="{FF2B5EF4-FFF2-40B4-BE49-F238E27FC236}">
              <a16:creationId xmlns:a16="http://schemas.microsoft.com/office/drawing/2014/main" id="{00000000-0008-0000-1000-000043000000}"/>
            </a:ext>
          </a:extLst>
        </xdr:cNvPr>
        <xdr:cNvSpPr txBox="1"/>
      </xdr:nvSpPr>
      <xdr:spPr>
        <a:xfrm>
          <a:off x="42767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6</xdr:col>
      <xdr:colOff>-9525</xdr:colOff>
      <xdr:row>606</xdr:row>
      <xdr:rowOff>0</xdr:rowOff>
    </xdr:from>
    <xdr:ext cx="47625" cy="285750"/>
    <xdr:sp macro="" textlink="">
      <xdr:nvSpPr>
        <xdr:cNvPr id="68" name="Shape 4">
          <a:extLst>
            <a:ext uri="{FF2B5EF4-FFF2-40B4-BE49-F238E27FC236}">
              <a16:creationId xmlns:a16="http://schemas.microsoft.com/office/drawing/2014/main" id="{00000000-0008-0000-1000-000044000000}"/>
            </a:ext>
          </a:extLst>
        </xdr:cNvPr>
        <xdr:cNvSpPr txBox="1"/>
      </xdr:nvSpPr>
      <xdr:spPr>
        <a:xfrm>
          <a:off x="42767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6</xdr:col>
      <xdr:colOff>-9525</xdr:colOff>
      <xdr:row>606</xdr:row>
      <xdr:rowOff>0</xdr:rowOff>
    </xdr:from>
    <xdr:ext cx="47625" cy="285750"/>
    <xdr:sp macro="" textlink="">
      <xdr:nvSpPr>
        <xdr:cNvPr id="69" name="Shape 4">
          <a:extLst>
            <a:ext uri="{FF2B5EF4-FFF2-40B4-BE49-F238E27FC236}">
              <a16:creationId xmlns:a16="http://schemas.microsoft.com/office/drawing/2014/main" id="{00000000-0008-0000-1000-000045000000}"/>
            </a:ext>
          </a:extLst>
        </xdr:cNvPr>
        <xdr:cNvSpPr txBox="1"/>
      </xdr:nvSpPr>
      <xdr:spPr>
        <a:xfrm>
          <a:off x="42767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6</xdr:col>
      <xdr:colOff>-9525</xdr:colOff>
      <xdr:row>606</xdr:row>
      <xdr:rowOff>0</xdr:rowOff>
    </xdr:from>
    <xdr:ext cx="47625" cy="285750"/>
    <xdr:sp macro="" textlink="">
      <xdr:nvSpPr>
        <xdr:cNvPr id="70" name="Shape 4">
          <a:extLst>
            <a:ext uri="{FF2B5EF4-FFF2-40B4-BE49-F238E27FC236}">
              <a16:creationId xmlns:a16="http://schemas.microsoft.com/office/drawing/2014/main" id="{00000000-0008-0000-1000-000046000000}"/>
            </a:ext>
          </a:extLst>
        </xdr:cNvPr>
        <xdr:cNvSpPr txBox="1"/>
      </xdr:nvSpPr>
      <xdr:spPr>
        <a:xfrm>
          <a:off x="42767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6</xdr:col>
      <xdr:colOff>-9525</xdr:colOff>
      <xdr:row>606</xdr:row>
      <xdr:rowOff>0</xdr:rowOff>
    </xdr:from>
    <xdr:ext cx="47625" cy="285750"/>
    <xdr:sp macro="" textlink="">
      <xdr:nvSpPr>
        <xdr:cNvPr id="71" name="Shape 4">
          <a:extLst>
            <a:ext uri="{FF2B5EF4-FFF2-40B4-BE49-F238E27FC236}">
              <a16:creationId xmlns:a16="http://schemas.microsoft.com/office/drawing/2014/main" id="{00000000-0008-0000-1000-000047000000}"/>
            </a:ext>
          </a:extLst>
        </xdr:cNvPr>
        <xdr:cNvSpPr txBox="1"/>
      </xdr:nvSpPr>
      <xdr:spPr>
        <a:xfrm>
          <a:off x="42767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6</xdr:col>
      <xdr:colOff>-9525</xdr:colOff>
      <xdr:row>606</xdr:row>
      <xdr:rowOff>0</xdr:rowOff>
    </xdr:from>
    <xdr:ext cx="47625" cy="285750"/>
    <xdr:sp macro="" textlink="">
      <xdr:nvSpPr>
        <xdr:cNvPr id="72" name="Shape 4">
          <a:extLst>
            <a:ext uri="{FF2B5EF4-FFF2-40B4-BE49-F238E27FC236}">
              <a16:creationId xmlns:a16="http://schemas.microsoft.com/office/drawing/2014/main" id="{00000000-0008-0000-1000-000048000000}"/>
            </a:ext>
          </a:extLst>
        </xdr:cNvPr>
        <xdr:cNvSpPr txBox="1"/>
      </xdr:nvSpPr>
      <xdr:spPr>
        <a:xfrm>
          <a:off x="42767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6</xdr:col>
      <xdr:colOff>-9525</xdr:colOff>
      <xdr:row>606</xdr:row>
      <xdr:rowOff>0</xdr:rowOff>
    </xdr:from>
    <xdr:ext cx="47625" cy="285750"/>
    <xdr:sp macro="" textlink="">
      <xdr:nvSpPr>
        <xdr:cNvPr id="73" name="Shape 4">
          <a:extLst>
            <a:ext uri="{FF2B5EF4-FFF2-40B4-BE49-F238E27FC236}">
              <a16:creationId xmlns:a16="http://schemas.microsoft.com/office/drawing/2014/main" id="{00000000-0008-0000-1000-000049000000}"/>
            </a:ext>
          </a:extLst>
        </xdr:cNvPr>
        <xdr:cNvSpPr txBox="1"/>
      </xdr:nvSpPr>
      <xdr:spPr>
        <a:xfrm>
          <a:off x="42767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6</xdr:col>
      <xdr:colOff>-9525</xdr:colOff>
      <xdr:row>606</xdr:row>
      <xdr:rowOff>0</xdr:rowOff>
    </xdr:from>
    <xdr:ext cx="47625" cy="285750"/>
    <xdr:sp macro="" textlink="">
      <xdr:nvSpPr>
        <xdr:cNvPr id="74" name="Shape 4">
          <a:extLst>
            <a:ext uri="{FF2B5EF4-FFF2-40B4-BE49-F238E27FC236}">
              <a16:creationId xmlns:a16="http://schemas.microsoft.com/office/drawing/2014/main" id="{00000000-0008-0000-1000-00004A000000}"/>
            </a:ext>
          </a:extLst>
        </xdr:cNvPr>
        <xdr:cNvSpPr txBox="1"/>
      </xdr:nvSpPr>
      <xdr:spPr>
        <a:xfrm>
          <a:off x="42767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6</xdr:col>
      <xdr:colOff>-9525</xdr:colOff>
      <xdr:row>606</xdr:row>
      <xdr:rowOff>0</xdr:rowOff>
    </xdr:from>
    <xdr:ext cx="47625" cy="285750"/>
    <xdr:sp macro="" textlink="">
      <xdr:nvSpPr>
        <xdr:cNvPr id="75" name="Shape 4">
          <a:extLst>
            <a:ext uri="{FF2B5EF4-FFF2-40B4-BE49-F238E27FC236}">
              <a16:creationId xmlns:a16="http://schemas.microsoft.com/office/drawing/2014/main" id="{00000000-0008-0000-1000-00004B000000}"/>
            </a:ext>
          </a:extLst>
        </xdr:cNvPr>
        <xdr:cNvSpPr txBox="1"/>
      </xdr:nvSpPr>
      <xdr:spPr>
        <a:xfrm>
          <a:off x="42767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6</xdr:col>
      <xdr:colOff>-9525</xdr:colOff>
      <xdr:row>606</xdr:row>
      <xdr:rowOff>0</xdr:rowOff>
    </xdr:from>
    <xdr:ext cx="47625" cy="285750"/>
    <xdr:sp macro="" textlink="">
      <xdr:nvSpPr>
        <xdr:cNvPr id="76" name="Shape 4">
          <a:extLst>
            <a:ext uri="{FF2B5EF4-FFF2-40B4-BE49-F238E27FC236}">
              <a16:creationId xmlns:a16="http://schemas.microsoft.com/office/drawing/2014/main" id="{00000000-0008-0000-1000-00004C000000}"/>
            </a:ext>
          </a:extLst>
        </xdr:cNvPr>
        <xdr:cNvSpPr txBox="1"/>
      </xdr:nvSpPr>
      <xdr:spPr>
        <a:xfrm>
          <a:off x="42767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6</xdr:col>
      <xdr:colOff>-9525</xdr:colOff>
      <xdr:row>606</xdr:row>
      <xdr:rowOff>0</xdr:rowOff>
    </xdr:from>
    <xdr:ext cx="47625" cy="285750"/>
    <xdr:sp macro="" textlink="">
      <xdr:nvSpPr>
        <xdr:cNvPr id="77" name="Shape 4">
          <a:extLst>
            <a:ext uri="{FF2B5EF4-FFF2-40B4-BE49-F238E27FC236}">
              <a16:creationId xmlns:a16="http://schemas.microsoft.com/office/drawing/2014/main" id="{00000000-0008-0000-1000-00004D000000}"/>
            </a:ext>
          </a:extLst>
        </xdr:cNvPr>
        <xdr:cNvSpPr txBox="1"/>
      </xdr:nvSpPr>
      <xdr:spPr>
        <a:xfrm>
          <a:off x="42767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6</xdr:col>
      <xdr:colOff>-9525</xdr:colOff>
      <xdr:row>606</xdr:row>
      <xdr:rowOff>0</xdr:rowOff>
    </xdr:from>
    <xdr:ext cx="47625" cy="285750"/>
    <xdr:sp macro="" textlink="">
      <xdr:nvSpPr>
        <xdr:cNvPr id="78" name="Shape 4">
          <a:extLst>
            <a:ext uri="{FF2B5EF4-FFF2-40B4-BE49-F238E27FC236}">
              <a16:creationId xmlns:a16="http://schemas.microsoft.com/office/drawing/2014/main" id="{00000000-0008-0000-1000-00004E000000}"/>
            </a:ext>
          </a:extLst>
        </xdr:cNvPr>
        <xdr:cNvSpPr txBox="1"/>
      </xdr:nvSpPr>
      <xdr:spPr>
        <a:xfrm>
          <a:off x="42767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6</xdr:col>
      <xdr:colOff>-9525</xdr:colOff>
      <xdr:row>606</xdr:row>
      <xdr:rowOff>0</xdr:rowOff>
    </xdr:from>
    <xdr:ext cx="47625" cy="285750"/>
    <xdr:sp macro="" textlink="">
      <xdr:nvSpPr>
        <xdr:cNvPr id="79" name="Shape 4">
          <a:extLst>
            <a:ext uri="{FF2B5EF4-FFF2-40B4-BE49-F238E27FC236}">
              <a16:creationId xmlns:a16="http://schemas.microsoft.com/office/drawing/2014/main" id="{00000000-0008-0000-1000-00004F000000}"/>
            </a:ext>
          </a:extLst>
        </xdr:cNvPr>
        <xdr:cNvSpPr txBox="1"/>
      </xdr:nvSpPr>
      <xdr:spPr>
        <a:xfrm>
          <a:off x="42767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6</xdr:col>
      <xdr:colOff>-9525</xdr:colOff>
      <xdr:row>606</xdr:row>
      <xdr:rowOff>0</xdr:rowOff>
    </xdr:from>
    <xdr:ext cx="47625" cy="285750"/>
    <xdr:sp macro="" textlink="">
      <xdr:nvSpPr>
        <xdr:cNvPr id="80" name="Shape 4">
          <a:extLst>
            <a:ext uri="{FF2B5EF4-FFF2-40B4-BE49-F238E27FC236}">
              <a16:creationId xmlns:a16="http://schemas.microsoft.com/office/drawing/2014/main" id="{00000000-0008-0000-1000-000050000000}"/>
            </a:ext>
          </a:extLst>
        </xdr:cNvPr>
        <xdr:cNvSpPr txBox="1"/>
      </xdr:nvSpPr>
      <xdr:spPr>
        <a:xfrm>
          <a:off x="42767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6</xdr:col>
      <xdr:colOff>-9525</xdr:colOff>
      <xdr:row>606</xdr:row>
      <xdr:rowOff>0</xdr:rowOff>
    </xdr:from>
    <xdr:ext cx="47625" cy="285750"/>
    <xdr:sp macro="" textlink="">
      <xdr:nvSpPr>
        <xdr:cNvPr id="81" name="Shape 4">
          <a:extLst>
            <a:ext uri="{FF2B5EF4-FFF2-40B4-BE49-F238E27FC236}">
              <a16:creationId xmlns:a16="http://schemas.microsoft.com/office/drawing/2014/main" id="{00000000-0008-0000-1000-000051000000}"/>
            </a:ext>
          </a:extLst>
        </xdr:cNvPr>
        <xdr:cNvSpPr txBox="1"/>
      </xdr:nvSpPr>
      <xdr:spPr>
        <a:xfrm>
          <a:off x="42767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6</xdr:col>
      <xdr:colOff>-9525</xdr:colOff>
      <xdr:row>606</xdr:row>
      <xdr:rowOff>0</xdr:rowOff>
    </xdr:from>
    <xdr:ext cx="47625" cy="285750"/>
    <xdr:sp macro="" textlink="">
      <xdr:nvSpPr>
        <xdr:cNvPr id="82" name="Shape 4">
          <a:extLst>
            <a:ext uri="{FF2B5EF4-FFF2-40B4-BE49-F238E27FC236}">
              <a16:creationId xmlns:a16="http://schemas.microsoft.com/office/drawing/2014/main" id="{00000000-0008-0000-1000-000052000000}"/>
            </a:ext>
          </a:extLst>
        </xdr:cNvPr>
        <xdr:cNvSpPr txBox="1"/>
      </xdr:nvSpPr>
      <xdr:spPr>
        <a:xfrm>
          <a:off x="42767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6</xdr:col>
      <xdr:colOff>-9525</xdr:colOff>
      <xdr:row>606</xdr:row>
      <xdr:rowOff>0</xdr:rowOff>
    </xdr:from>
    <xdr:ext cx="47625" cy="285750"/>
    <xdr:sp macro="" textlink="">
      <xdr:nvSpPr>
        <xdr:cNvPr id="83" name="Shape 4">
          <a:extLst>
            <a:ext uri="{FF2B5EF4-FFF2-40B4-BE49-F238E27FC236}">
              <a16:creationId xmlns:a16="http://schemas.microsoft.com/office/drawing/2014/main" id="{00000000-0008-0000-1000-000053000000}"/>
            </a:ext>
          </a:extLst>
        </xdr:cNvPr>
        <xdr:cNvSpPr txBox="1"/>
      </xdr:nvSpPr>
      <xdr:spPr>
        <a:xfrm>
          <a:off x="42767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6</xdr:col>
      <xdr:colOff>-9525</xdr:colOff>
      <xdr:row>606</xdr:row>
      <xdr:rowOff>0</xdr:rowOff>
    </xdr:from>
    <xdr:ext cx="47625" cy="285750"/>
    <xdr:sp macro="" textlink="">
      <xdr:nvSpPr>
        <xdr:cNvPr id="84" name="Shape 4">
          <a:extLst>
            <a:ext uri="{FF2B5EF4-FFF2-40B4-BE49-F238E27FC236}">
              <a16:creationId xmlns:a16="http://schemas.microsoft.com/office/drawing/2014/main" id="{00000000-0008-0000-1000-000054000000}"/>
            </a:ext>
          </a:extLst>
        </xdr:cNvPr>
        <xdr:cNvSpPr txBox="1"/>
      </xdr:nvSpPr>
      <xdr:spPr>
        <a:xfrm>
          <a:off x="42767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6</xdr:col>
      <xdr:colOff>-9525</xdr:colOff>
      <xdr:row>606</xdr:row>
      <xdr:rowOff>0</xdr:rowOff>
    </xdr:from>
    <xdr:ext cx="47625" cy="285750"/>
    <xdr:sp macro="" textlink="">
      <xdr:nvSpPr>
        <xdr:cNvPr id="85" name="Shape 4">
          <a:extLst>
            <a:ext uri="{FF2B5EF4-FFF2-40B4-BE49-F238E27FC236}">
              <a16:creationId xmlns:a16="http://schemas.microsoft.com/office/drawing/2014/main" id="{00000000-0008-0000-1000-000055000000}"/>
            </a:ext>
          </a:extLst>
        </xdr:cNvPr>
        <xdr:cNvSpPr txBox="1"/>
      </xdr:nvSpPr>
      <xdr:spPr>
        <a:xfrm>
          <a:off x="42767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6</xdr:col>
      <xdr:colOff>-9525</xdr:colOff>
      <xdr:row>606</xdr:row>
      <xdr:rowOff>0</xdr:rowOff>
    </xdr:from>
    <xdr:ext cx="47625" cy="285750"/>
    <xdr:sp macro="" textlink="">
      <xdr:nvSpPr>
        <xdr:cNvPr id="86" name="Shape 4">
          <a:extLst>
            <a:ext uri="{FF2B5EF4-FFF2-40B4-BE49-F238E27FC236}">
              <a16:creationId xmlns:a16="http://schemas.microsoft.com/office/drawing/2014/main" id="{00000000-0008-0000-1000-000056000000}"/>
            </a:ext>
          </a:extLst>
        </xdr:cNvPr>
        <xdr:cNvSpPr txBox="1"/>
      </xdr:nvSpPr>
      <xdr:spPr>
        <a:xfrm>
          <a:off x="42767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6</xdr:col>
      <xdr:colOff>-9525</xdr:colOff>
      <xdr:row>606</xdr:row>
      <xdr:rowOff>0</xdr:rowOff>
    </xdr:from>
    <xdr:ext cx="47625" cy="285750"/>
    <xdr:sp macro="" textlink="">
      <xdr:nvSpPr>
        <xdr:cNvPr id="87" name="Shape 4">
          <a:extLst>
            <a:ext uri="{FF2B5EF4-FFF2-40B4-BE49-F238E27FC236}">
              <a16:creationId xmlns:a16="http://schemas.microsoft.com/office/drawing/2014/main" id="{00000000-0008-0000-1000-000057000000}"/>
            </a:ext>
          </a:extLst>
        </xdr:cNvPr>
        <xdr:cNvSpPr txBox="1"/>
      </xdr:nvSpPr>
      <xdr:spPr>
        <a:xfrm>
          <a:off x="42767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6</xdr:col>
      <xdr:colOff>-9525</xdr:colOff>
      <xdr:row>606</xdr:row>
      <xdr:rowOff>0</xdr:rowOff>
    </xdr:from>
    <xdr:ext cx="47625" cy="285750"/>
    <xdr:sp macro="" textlink="">
      <xdr:nvSpPr>
        <xdr:cNvPr id="88" name="Shape 4">
          <a:extLst>
            <a:ext uri="{FF2B5EF4-FFF2-40B4-BE49-F238E27FC236}">
              <a16:creationId xmlns:a16="http://schemas.microsoft.com/office/drawing/2014/main" id="{00000000-0008-0000-1000-000058000000}"/>
            </a:ext>
          </a:extLst>
        </xdr:cNvPr>
        <xdr:cNvSpPr txBox="1"/>
      </xdr:nvSpPr>
      <xdr:spPr>
        <a:xfrm>
          <a:off x="42767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6</xdr:col>
      <xdr:colOff>-9525</xdr:colOff>
      <xdr:row>606</xdr:row>
      <xdr:rowOff>0</xdr:rowOff>
    </xdr:from>
    <xdr:ext cx="47625" cy="285750"/>
    <xdr:sp macro="" textlink="">
      <xdr:nvSpPr>
        <xdr:cNvPr id="89" name="Shape 4">
          <a:extLst>
            <a:ext uri="{FF2B5EF4-FFF2-40B4-BE49-F238E27FC236}">
              <a16:creationId xmlns:a16="http://schemas.microsoft.com/office/drawing/2014/main" id="{00000000-0008-0000-1000-000059000000}"/>
            </a:ext>
          </a:extLst>
        </xdr:cNvPr>
        <xdr:cNvSpPr txBox="1"/>
      </xdr:nvSpPr>
      <xdr:spPr>
        <a:xfrm>
          <a:off x="42767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606</xdr:row>
      <xdr:rowOff>0</xdr:rowOff>
    </xdr:from>
    <xdr:ext cx="47625" cy="285750"/>
    <xdr:sp macro="" textlink="">
      <xdr:nvSpPr>
        <xdr:cNvPr id="90" name="Shape 4">
          <a:extLst>
            <a:ext uri="{FF2B5EF4-FFF2-40B4-BE49-F238E27FC236}">
              <a16:creationId xmlns:a16="http://schemas.microsoft.com/office/drawing/2014/main" id="{00000000-0008-0000-1000-00005A000000}"/>
            </a:ext>
          </a:extLst>
        </xdr:cNvPr>
        <xdr:cNvSpPr txBox="1"/>
      </xdr:nvSpPr>
      <xdr:spPr>
        <a:xfrm>
          <a:off x="3619500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606</xdr:row>
      <xdr:rowOff>0</xdr:rowOff>
    </xdr:from>
    <xdr:ext cx="47625" cy="285750"/>
    <xdr:sp macro="" textlink="">
      <xdr:nvSpPr>
        <xdr:cNvPr id="91" name="Shape 4">
          <a:extLst>
            <a:ext uri="{FF2B5EF4-FFF2-40B4-BE49-F238E27FC236}">
              <a16:creationId xmlns:a16="http://schemas.microsoft.com/office/drawing/2014/main" id="{00000000-0008-0000-1000-00005B000000}"/>
            </a:ext>
          </a:extLst>
        </xdr:cNvPr>
        <xdr:cNvSpPr txBox="1"/>
      </xdr:nvSpPr>
      <xdr:spPr>
        <a:xfrm>
          <a:off x="3619500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606</xdr:row>
      <xdr:rowOff>0</xdr:rowOff>
    </xdr:from>
    <xdr:ext cx="47625" cy="285750"/>
    <xdr:sp macro="" textlink="">
      <xdr:nvSpPr>
        <xdr:cNvPr id="92" name="Shape 4">
          <a:extLst>
            <a:ext uri="{FF2B5EF4-FFF2-40B4-BE49-F238E27FC236}">
              <a16:creationId xmlns:a16="http://schemas.microsoft.com/office/drawing/2014/main" id="{00000000-0008-0000-1000-00005C000000}"/>
            </a:ext>
          </a:extLst>
        </xdr:cNvPr>
        <xdr:cNvSpPr txBox="1"/>
      </xdr:nvSpPr>
      <xdr:spPr>
        <a:xfrm>
          <a:off x="3619500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606</xdr:row>
      <xdr:rowOff>0</xdr:rowOff>
    </xdr:from>
    <xdr:ext cx="47625" cy="285750"/>
    <xdr:sp macro="" textlink="">
      <xdr:nvSpPr>
        <xdr:cNvPr id="93" name="Shape 4">
          <a:extLst>
            <a:ext uri="{FF2B5EF4-FFF2-40B4-BE49-F238E27FC236}">
              <a16:creationId xmlns:a16="http://schemas.microsoft.com/office/drawing/2014/main" id="{00000000-0008-0000-1000-00005D000000}"/>
            </a:ext>
          </a:extLst>
        </xdr:cNvPr>
        <xdr:cNvSpPr txBox="1"/>
      </xdr:nvSpPr>
      <xdr:spPr>
        <a:xfrm>
          <a:off x="3619500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606</xdr:row>
      <xdr:rowOff>0</xdr:rowOff>
    </xdr:from>
    <xdr:ext cx="47625" cy="285750"/>
    <xdr:sp macro="" textlink="">
      <xdr:nvSpPr>
        <xdr:cNvPr id="94" name="Shape 4">
          <a:extLst>
            <a:ext uri="{FF2B5EF4-FFF2-40B4-BE49-F238E27FC236}">
              <a16:creationId xmlns:a16="http://schemas.microsoft.com/office/drawing/2014/main" id="{00000000-0008-0000-1000-00005E000000}"/>
            </a:ext>
          </a:extLst>
        </xdr:cNvPr>
        <xdr:cNvSpPr txBox="1"/>
      </xdr:nvSpPr>
      <xdr:spPr>
        <a:xfrm>
          <a:off x="3619500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606</xdr:row>
      <xdr:rowOff>0</xdr:rowOff>
    </xdr:from>
    <xdr:ext cx="47625" cy="285750"/>
    <xdr:sp macro="" textlink="">
      <xdr:nvSpPr>
        <xdr:cNvPr id="95" name="Shape 4">
          <a:extLst>
            <a:ext uri="{FF2B5EF4-FFF2-40B4-BE49-F238E27FC236}">
              <a16:creationId xmlns:a16="http://schemas.microsoft.com/office/drawing/2014/main" id="{00000000-0008-0000-1000-00005F000000}"/>
            </a:ext>
          </a:extLst>
        </xdr:cNvPr>
        <xdr:cNvSpPr txBox="1"/>
      </xdr:nvSpPr>
      <xdr:spPr>
        <a:xfrm>
          <a:off x="3619500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606</xdr:row>
      <xdr:rowOff>0</xdr:rowOff>
    </xdr:from>
    <xdr:ext cx="47625" cy="285750"/>
    <xdr:sp macro="" textlink="">
      <xdr:nvSpPr>
        <xdr:cNvPr id="96" name="Shape 4">
          <a:extLst>
            <a:ext uri="{FF2B5EF4-FFF2-40B4-BE49-F238E27FC236}">
              <a16:creationId xmlns:a16="http://schemas.microsoft.com/office/drawing/2014/main" id="{00000000-0008-0000-1000-000060000000}"/>
            </a:ext>
          </a:extLst>
        </xdr:cNvPr>
        <xdr:cNvSpPr txBox="1"/>
      </xdr:nvSpPr>
      <xdr:spPr>
        <a:xfrm>
          <a:off x="3619500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-9525</xdr:colOff>
      <xdr:row>606</xdr:row>
      <xdr:rowOff>0</xdr:rowOff>
    </xdr:from>
    <xdr:ext cx="47625" cy="285750"/>
    <xdr:sp macro="" textlink="">
      <xdr:nvSpPr>
        <xdr:cNvPr id="97" name="Shape 4">
          <a:extLst>
            <a:ext uri="{FF2B5EF4-FFF2-40B4-BE49-F238E27FC236}">
              <a16:creationId xmlns:a16="http://schemas.microsoft.com/office/drawing/2014/main" id="{00000000-0008-0000-1000-000061000000}"/>
            </a:ext>
          </a:extLst>
        </xdr:cNvPr>
        <xdr:cNvSpPr txBox="1"/>
      </xdr:nvSpPr>
      <xdr:spPr>
        <a:xfrm>
          <a:off x="3619500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6</xdr:col>
      <xdr:colOff>-9525</xdr:colOff>
      <xdr:row>606</xdr:row>
      <xdr:rowOff>0</xdr:rowOff>
    </xdr:from>
    <xdr:ext cx="47625" cy="285750"/>
    <xdr:sp macro="" textlink="">
      <xdr:nvSpPr>
        <xdr:cNvPr id="98" name="Shape 4">
          <a:extLst>
            <a:ext uri="{FF2B5EF4-FFF2-40B4-BE49-F238E27FC236}">
              <a16:creationId xmlns:a16="http://schemas.microsoft.com/office/drawing/2014/main" id="{00000000-0008-0000-1000-000062000000}"/>
            </a:ext>
          </a:extLst>
        </xdr:cNvPr>
        <xdr:cNvSpPr txBox="1"/>
      </xdr:nvSpPr>
      <xdr:spPr>
        <a:xfrm>
          <a:off x="42767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6</xdr:col>
      <xdr:colOff>-9525</xdr:colOff>
      <xdr:row>606</xdr:row>
      <xdr:rowOff>0</xdr:rowOff>
    </xdr:from>
    <xdr:ext cx="47625" cy="285750"/>
    <xdr:sp macro="" textlink="">
      <xdr:nvSpPr>
        <xdr:cNvPr id="99" name="Shape 4">
          <a:extLst>
            <a:ext uri="{FF2B5EF4-FFF2-40B4-BE49-F238E27FC236}">
              <a16:creationId xmlns:a16="http://schemas.microsoft.com/office/drawing/2014/main" id="{00000000-0008-0000-1000-000063000000}"/>
            </a:ext>
          </a:extLst>
        </xdr:cNvPr>
        <xdr:cNvSpPr txBox="1"/>
      </xdr:nvSpPr>
      <xdr:spPr>
        <a:xfrm>
          <a:off x="42767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6</xdr:col>
      <xdr:colOff>-9525</xdr:colOff>
      <xdr:row>606</xdr:row>
      <xdr:rowOff>0</xdr:rowOff>
    </xdr:from>
    <xdr:ext cx="47625" cy="285750"/>
    <xdr:sp macro="" textlink="">
      <xdr:nvSpPr>
        <xdr:cNvPr id="100" name="Shape 4">
          <a:extLst>
            <a:ext uri="{FF2B5EF4-FFF2-40B4-BE49-F238E27FC236}">
              <a16:creationId xmlns:a16="http://schemas.microsoft.com/office/drawing/2014/main" id="{00000000-0008-0000-1000-000064000000}"/>
            </a:ext>
          </a:extLst>
        </xdr:cNvPr>
        <xdr:cNvSpPr txBox="1"/>
      </xdr:nvSpPr>
      <xdr:spPr>
        <a:xfrm>
          <a:off x="42767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6</xdr:col>
      <xdr:colOff>-9525</xdr:colOff>
      <xdr:row>606</xdr:row>
      <xdr:rowOff>0</xdr:rowOff>
    </xdr:from>
    <xdr:ext cx="47625" cy="285750"/>
    <xdr:sp macro="" textlink="">
      <xdr:nvSpPr>
        <xdr:cNvPr id="101" name="Shape 4">
          <a:extLst>
            <a:ext uri="{FF2B5EF4-FFF2-40B4-BE49-F238E27FC236}">
              <a16:creationId xmlns:a16="http://schemas.microsoft.com/office/drawing/2014/main" id="{00000000-0008-0000-1000-000065000000}"/>
            </a:ext>
          </a:extLst>
        </xdr:cNvPr>
        <xdr:cNvSpPr txBox="1"/>
      </xdr:nvSpPr>
      <xdr:spPr>
        <a:xfrm>
          <a:off x="42767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6</xdr:col>
      <xdr:colOff>-9525</xdr:colOff>
      <xdr:row>606</xdr:row>
      <xdr:rowOff>0</xdr:rowOff>
    </xdr:from>
    <xdr:ext cx="47625" cy="285750"/>
    <xdr:sp macro="" textlink="">
      <xdr:nvSpPr>
        <xdr:cNvPr id="102" name="Shape 4">
          <a:extLst>
            <a:ext uri="{FF2B5EF4-FFF2-40B4-BE49-F238E27FC236}">
              <a16:creationId xmlns:a16="http://schemas.microsoft.com/office/drawing/2014/main" id="{00000000-0008-0000-1000-000066000000}"/>
            </a:ext>
          </a:extLst>
        </xdr:cNvPr>
        <xdr:cNvSpPr txBox="1"/>
      </xdr:nvSpPr>
      <xdr:spPr>
        <a:xfrm>
          <a:off x="42767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6</xdr:col>
      <xdr:colOff>-9525</xdr:colOff>
      <xdr:row>606</xdr:row>
      <xdr:rowOff>0</xdr:rowOff>
    </xdr:from>
    <xdr:ext cx="47625" cy="285750"/>
    <xdr:sp macro="" textlink="">
      <xdr:nvSpPr>
        <xdr:cNvPr id="103" name="Shape 4">
          <a:extLst>
            <a:ext uri="{FF2B5EF4-FFF2-40B4-BE49-F238E27FC236}">
              <a16:creationId xmlns:a16="http://schemas.microsoft.com/office/drawing/2014/main" id="{00000000-0008-0000-1000-000067000000}"/>
            </a:ext>
          </a:extLst>
        </xdr:cNvPr>
        <xdr:cNvSpPr txBox="1"/>
      </xdr:nvSpPr>
      <xdr:spPr>
        <a:xfrm>
          <a:off x="42767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6</xdr:col>
      <xdr:colOff>-9525</xdr:colOff>
      <xdr:row>606</xdr:row>
      <xdr:rowOff>0</xdr:rowOff>
    </xdr:from>
    <xdr:ext cx="47625" cy="285750"/>
    <xdr:sp macro="" textlink="">
      <xdr:nvSpPr>
        <xdr:cNvPr id="104" name="Shape 4">
          <a:extLst>
            <a:ext uri="{FF2B5EF4-FFF2-40B4-BE49-F238E27FC236}">
              <a16:creationId xmlns:a16="http://schemas.microsoft.com/office/drawing/2014/main" id="{00000000-0008-0000-1000-000068000000}"/>
            </a:ext>
          </a:extLst>
        </xdr:cNvPr>
        <xdr:cNvSpPr txBox="1"/>
      </xdr:nvSpPr>
      <xdr:spPr>
        <a:xfrm>
          <a:off x="42767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6</xdr:col>
      <xdr:colOff>-9525</xdr:colOff>
      <xdr:row>606</xdr:row>
      <xdr:rowOff>0</xdr:rowOff>
    </xdr:from>
    <xdr:ext cx="47625" cy="285750"/>
    <xdr:sp macro="" textlink="">
      <xdr:nvSpPr>
        <xdr:cNvPr id="105" name="Shape 4">
          <a:extLst>
            <a:ext uri="{FF2B5EF4-FFF2-40B4-BE49-F238E27FC236}">
              <a16:creationId xmlns:a16="http://schemas.microsoft.com/office/drawing/2014/main" id="{00000000-0008-0000-1000-000069000000}"/>
            </a:ext>
          </a:extLst>
        </xdr:cNvPr>
        <xdr:cNvSpPr txBox="1"/>
      </xdr:nvSpPr>
      <xdr:spPr>
        <a:xfrm>
          <a:off x="42767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6</xdr:col>
      <xdr:colOff>-9525</xdr:colOff>
      <xdr:row>606</xdr:row>
      <xdr:rowOff>0</xdr:rowOff>
    </xdr:from>
    <xdr:ext cx="47625" cy="285750"/>
    <xdr:sp macro="" textlink="">
      <xdr:nvSpPr>
        <xdr:cNvPr id="106" name="Shape 4">
          <a:extLst>
            <a:ext uri="{FF2B5EF4-FFF2-40B4-BE49-F238E27FC236}">
              <a16:creationId xmlns:a16="http://schemas.microsoft.com/office/drawing/2014/main" id="{00000000-0008-0000-1000-00006A000000}"/>
            </a:ext>
          </a:extLst>
        </xdr:cNvPr>
        <xdr:cNvSpPr txBox="1"/>
      </xdr:nvSpPr>
      <xdr:spPr>
        <a:xfrm>
          <a:off x="42767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6</xdr:col>
      <xdr:colOff>-9525</xdr:colOff>
      <xdr:row>606</xdr:row>
      <xdr:rowOff>0</xdr:rowOff>
    </xdr:from>
    <xdr:ext cx="47625" cy="285750"/>
    <xdr:sp macro="" textlink="">
      <xdr:nvSpPr>
        <xdr:cNvPr id="107" name="Shape 4">
          <a:extLst>
            <a:ext uri="{FF2B5EF4-FFF2-40B4-BE49-F238E27FC236}">
              <a16:creationId xmlns:a16="http://schemas.microsoft.com/office/drawing/2014/main" id="{00000000-0008-0000-1000-00006B000000}"/>
            </a:ext>
          </a:extLst>
        </xdr:cNvPr>
        <xdr:cNvSpPr txBox="1"/>
      </xdr:nvSpPr>
      <xdr:spPr>
        <a:xfrm>
          <a:off x="42767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6</xdr:col>
      <xdr:colOff>-9525</xdr:colOff>
      <xdr:row>606</xdr:row>
      <xdr:rowOff>0</xdr:rowOff>
    </xdr:from>
    <xdr:ext cx="47625" cy="285750"/>
    <xdr:sp macro="" textlink="">
      <xdr:nvSpPr>
        <xdr:cNvPr id="108" name="Shape 4">
          <a:extLst>
            <a:ext uri="{FF2B5EF4-FFF2-40B4-BE49-F238E27FC236}">
              <a16:creationId xmlns:a16="http://schemas.microsoft.com/office/drawing/2014/main" id="{00000000-0008-0000-1000-00006C000000}"/>
            </a:ext>
          </a:extLst>
        </xdr:cNvPr>
        <xdr:cNvSpPr txBox="1"/>
      </xdr:nvSpPr>
      <xdr:spPr>
        <a:xfrm>
          <a:off x="42767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6</xdr:col>
      <xdr:colOff>-9525</xdr:colOff>
      <xdr:row>606</xdr:row>
      <xdr:rowOff>0</xdr:rowOff>
    </xdr:from>
    <xdr:ext cx="47625" cy="285750"/>
    <xdr:sp macro="" textlink="">
      <xdr:nvSpPr>
        <xdr:cNvPr id="109" name="Shape 4">
          <a:extLst>
            <a:ext uri="{FF2B5EF4-FFF2-40B4-BE49-F238E27FC236}">
              <a16:creationId xmlns:a16="http://schemas.microsoft.com/office/drawing/2014/main" id="{00000000-0008-0000-1000-00006D000000}"/>
            </a:ext>
          </a:extLst>
        </xdr:cNvPr>
        <xdr:cNvSpPr txBox="1"/>
      </xdr:nvSpPr>
      <xdr:spPr>
        <a:xfrm>
          <a:off x="42767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6</xdr:col>
      <xdr:colOff>-9525</xdr:colOff>
      <xdr:row>606</xdr:row>
      <xdr:rowOff>0</xdr:rowOff>
    </xdr:from>
    <xdr:ext cx="47625" cy="285750"/>
    <xdr:sp macro="" textlink="">
      <xdr:nvSpPr>
        <xdr:cNvPr id="110" name="Shape 4">
          <a:extLst>
            <a:ext uri="{FF2B5EF4-FFF2-40B4-BE49-F238E27FC236}">
              <a16:creationId xmlns:a16="http://schemas.microsoft.com/office/drawing/2014/main" id="{00000000-0008-0000-1000-00006E000000}"/>
            </a:ext>
          </a:extLst>
        </xdr:cNvPr>
        <xdr:cNvSpPr txBox="1"/>
      </xdr:nvSpPr>
      <xdr:spPr>
        <a:xfrm>
          <a:off x="42767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6</xdr:col>
      <xdr:colOff>-9525</xdr:colOff>
      <xdr:row>606</xdr:row>
      <xdr:rowOff>0</xdr:rowOff>
    </xdr:from>
    <xdr:ext cx="47625" cy="285750"/>
    <xdr:sp macro="" textlink="">
      <xdr:nvSpPr>
        <xdr:cNvPr id="111" name="Shape 4">
          <a:extLst>
            <a:ext uri="{FF2B5EF4-FFF2-40B4-BE49-F238E27FC236}">
              <a16:creationId xmlns:a16="http://schemas.microsoft.com/office/drawing/2014/main" id="{00000000-0008-0000-1000-00006F000000}"/>
            </a:ext>
          </a:extLst>
        </xdr:cNvPr>
        <xdr:cNvSpPr txBox="1"/>
      </xdr:nvSpPr>
      <xdr:spPr>
        <a:xfrm>
          <a:off x="42767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6</xdr:col>
      <xdr:colOff>-9525</xdr:colOff>
      <xdr:row>606</xdr:row>
      <xdr:rowOff>0</xdr:rowOff>
    </xdr:from>
    <xdr:ext cx="47625" cy="285750"/>
    <xdr:sp macro="" textlink="">
      <xdr:nvSpPr>
        <xdr:cNvPr id="112" name="Shape 4">
          <a:extLst>
            <a:ext uri="{FF2B5EF4-FFF2-40B4-BE49-F238E27FC236}">
              <a16:creationId xmlns:a16="http://schemas.microsoft.com/office/drawing/2014/main" id="{00000000-0008-0000-1000-000070000000}"/>
            </a:ext>
          </a:extLst>
        </xdr:cNvPr>
        <xdr:cNvSpPr txBox="1"/>
      </xdr:nvSpPr>
      <xdr:spPr>
        <a:xfrm>
          <a:off x="42767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6</xdr:col>
      <xdr:colOff>-9525</xdr:colOff>
      <xdr:row>606</xdr:row>
      <xdr:rowOff>0</xdr:rowOff>
    </xdr:from>
    <xdr:ext cx="47625" cy="285750"/>
    <xdr:sp macro="" textlink="">
      <xdr:nvSpPr>
        <xdr:cNvPr id="113" name="Shape 4">
          <a:extLst>
            <a:ext uri="{FF2B5EF4-FFF2-40B4-BE49-F238E27FC236}">
              <a16:creationId xmlns:a16="http://schemas.microsoft.com/office/drawing/2014/main" id="{00000000-0008-0000-1000-000071000000}"/>
            </a:ext>
          </a:extLst>
        </xdr:cNvPr>
        <xdr:cNvSpPr txBox="1"/>
      </xdr:nvSpPr>
      <xdr:spPr>
        <a:xfrm>
          <a:off x="42767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6</xdr:col>
      <xdr:colOff>-9525</xdr:colOff>
      <xdr:row>606</xdr:row>
      <xdr:rowOff>0</xdr:rowOff>
    </xdr:from>
    <xdr:ext cx="47625" cy="285750"/>
    <xdr:sp macro="" textlink="">
      <xdr:nvSpPr>
        <xdr:cNvPr id="114" name="Shape 4">
          <a:extLst>
            <a:ext uri="{FF2B5EF4-FFF2-40B4-BE49-F238E27FC236}">
              <a16:creationId xmlns:a16="http://schemas.microsoft.com/office/drawing/2014/main" id="{00000000-0008-0000-1000-000072000000}"/>
            </a:ext>
          </a:extLst>
        </xdr:cNvPr>
        <xdr:cNvSpPr txBox="1"/>
      </xdr:nvSpPr>
      <xdr:spPr>
        <a:xfrm>
          <a:off x="42767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6</xdr:col>
      <xdr:colOff>-9525</xdr:colOff>
      <xdr:row>606</xdr:row>
      <xdr:rowOff>0</xdr:rowOff>
    </xdr:from>
    <xdr:ext cx="47625" cy="285750"/>
    <xdr:sp macro="" textlink="">
      <xdr:nvSpPr>
        <xdr:cNvPr id="115" name="Shape 4">
          <a:extLst>
            <a:ext uri="{FF2B5EF4-FFF2-40B4-BE49-F238E27FC236}">
              <a16:creationId xmlns:a16="http://schemas.microsoft.com/office/drawing/2014/main" id="{00000000-0008-0000-1000-000073000000}"/>
            </a:ext>
          </a:extLst>
        </xdr:cNvPr>
        <xdr:cNvSpPr txBox="1"/>
      </xdr:nvSpPr>
      <xdr:spPr>
        <a:xfrm>
          <a:off x="42767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6</xdr:col>
      <xdr:colOff>-9525</xdr:colOff>
      <xdr:row>606</xdr:row>
      <xdr:rowOff>0</xdr:rowOff>
    </xdr:from>
    <xdr:ext cx="47625" cy="285750"/>
    <xdr:sp macro="" textlink="">
      <xdr:nvSpPr>
        <xdr:cNvPr id="116" name="Shape 4">
          <a:extLst>
            <a:ext uri="{FF2B5EF4-FFF2-40B4-BE49-F238E27FC236}">
              <a16:creationId xmlns:a16="http://schemas.microsoft.com/office/drawing/2014/main" id="{00000000-0008-0000-1000-000074000000}"/>
            </a:ext>
          </a:extLst>
        </xdr:cNvPr>
        <xdr:cNvSpPr txBox="1"/>
      </xdr:nvSpPr>
      <xdr:spPr>
        <a:xfrm>
          <a:off x="42767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6</xdr:col>
      <xdr:colOff>-9525</xdr:colOff>
      <xdr:row>606</xdr:row>
      <xdr:rowOff>0</xdr:rowOff>
    </xdr:from>
    <xdr:ext cx="47625" cy="285750"/>
    <xdr:sp macro="" textlink="">
      <xdr:nvSpPr>
        <xdr:cNvPr id="117" name="Shape 4">
          <a:extLst>
            <a:ext uri="{FF2B5EF4-FFF2-40B4-BE49-F238E27FC236}">
              <a16:creationId xmlns:a16="http://schemas.microsoft.com/office/drawing/2014/main" id="{00000000-0008-0000-1000-000075000000}"/>
            </a:ext>
          </a:extLst>
        </xdr:cNvPr>
        <xdr:cNvSpPr txBox="1"/>
      </xdr:nvSpPr>
      <xdr:spPr>
        <a:xfrm>
          <a:off x="42767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6</xdr:col>
      <xdr:colOff>-9525</xdr:colOff>
      <xdr:row>606</xdr:row>
      <xdr:rowOff>0</xdr:rowOff>
    </xdr:from>
    <xdr:ext cx="47625" cy="285750"/>
    <xdr:sp macro="" textlink="">
      <xdr:nvSpPr>
        <xdr:cNvPr id="118" name="Shape 4">
          <a:extLst>
            <a:ext uri="{FF2B5EF4-FFF2-40B4-BE49-F238E27FC236}">
              <a16:creationId xmlns:a16="http://schemas.microsoft.com/office/drawing/2014/main" id="{00000000-0008-0000-1000-000076000000}"/>
            </a:ext>
          </a:extLst>
        </xdr:cNvPr>
        <xdr:cNvSpPr txBox="1"/>
      </xdr:nvSpPr>
      <xdr:spPr>
        <a:xfrm>
          <a:off x="42767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6</xdr:col>
      <xdr:colOff>-9525</xdr:colOff>
      <xdr:row>606</xdr:row>
      <xdr:rowOff>0</xdr:rowOff>
    </xdr:from>
    <xdr:ext cx="47625" cy="285750"/>
    <xdr:sp macro="" textlink="">
      <xdr:nvSpPr>
        <xdr:cNvPr id="119" name="Shape 4">
          <a:extLst>
            <a:ext uri="{FF2B5EF4-FFF2-40B4-BE49-F238E27FC236}">
              <a16:creationId xmlns:a16="http://schemas.microsoft.com/office/drawing/2014/main" id="{00000000-0008-0000-1000-000077000000}"/>
            </a:ext>
          </a:extLst>
        </xdr:cNvPr>
        <xdr:cNvSpPr txBox="1"/>
      </xdr:nvSpPr>
      <xdr:spPr>
        <a:xfrm>
          <a:off x="42767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6</xdr:col>
      <xdr:colOff>-9525</xdr:colOff>
      <xdr:row>606</xdr:row>
      <xdr:rowOff>0</xdr:rowOff>
    </xdr:from>
    <xdr:ext cx="47625" cy="285750"/>
    <xdr:sp macro="" textlink="">
      <xdr:nvSpPr>
        <xdr:cNvPr id="120" name="Shape 4">
          <a:extLst>
            <a:ext uri="{FF2B5EF4-FFF2-40B4-BE49-F238E27FC236}">
              <a16:creationId xmlns:a16="http://schemas.microsoft.com/office/drawing/2014/main" id="{00000000-0008-0000-1000-000078000000}"/>
            </a:ext>
          </a:extLst>
        </xdr:cNvPr>
        <xdr:cNvSpPr txBox="1"/>
      </xdr:nvSpPr>
      <xdr:spPr>
        <a:xfrm>
          <a:off x="42767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6</xdr:col>
      <xdr:colOff>-9525</xdr:colOff>
      <xdr:row>606</xdr:row>
      <xdr:rowOff>0</xdr:rowOff>
    </xdr:from>
    <xdr:ext cx="47625" cy="285750"/>
    <xdr:sp macro="" textlink="">
      <xdr:nvSpPr>
        <xdr:cNvPr id="121" name="Shape 4">
          <a:extLst>
            <a:ext uri="{FF2B5EF4-FFF2-40B4-BE49-F238E27FC236}">
              <a16:creationId xmlns:a16="http://schemas.microsoft.com/office/drawing/2014/main" id="{00000000-0008-0000-1000-000079000000}"/>
            </a:ext>
          </a:extLst>
        </xdr:cNvPr>
        <xdr:cNvSpPr txBox="1"/>
      </xdr:nvSpPr>
      <xdr:spPr>
        <a:xfrm>
          <a:off x="42767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-9525</xdr:colOff>
      <xdr:row>606</xdr:row>
      <xdr:rowOff>0</xdr:rowOff>
    </xdr:from>
    <xdr:ext cx="47625" cy="285750"/>
    <xdr:sp macro="" textlink="">
      <xdr:nvSpPr>
        <xdr:cNvPr id="122" name="Shape 4">
          <a:extLst>
            <a:ext uri="{FF2B5EF4-FFF2-40B4-BE49-F238E27FC236}">
              <a16:creationId xmlns:a16="http://schemas.microsoft.com/office/drawing/2014/main" id="{00000000-0008-0000-1000-00007A000000}"/>
            </a:ext>
          </a:extLst>
        </xdr:cNvPr>
        <xdr:cNvSpPr txBox="1"/>
      </xdr:nvSpPr>
      <xdr:spPr>
        <a:xfrm>
          <a:off x="77819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-9525</xdr:colOff>
      <xdr:row>606</xdr:row>
      <xdr:rowOff>0</xdr:rowOff>
    </xdr:from>
    <xdr:ext cx="47625" cy="285750"/>
    <xdr:sp macro="" textlink="">
      <xdr:nvSpPr>
        <xdr:cNvPr id="123" name="Shape 4">
          <a:extLst>
            <a:ext uri="{FF2B5EF4-FFF2-40B4-BE49-F238E27FC236}">
              <a16:creationId xmlns:a16="http://schemas.microsoft.com/office/drawing/2014/main" id="{00000000-0008-0000-1000-00007B000000}"/>
            </a:ext>
          </a:extLst>
        </xdr:cNvPr>
        <xdr:cNvSpPr txBox="1"/>
      </xdr:nvSpPr>
      <xdr:spPr>
        <a:xfrm>
          <a:off x="77819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-9525</xdr:colOff>
      <xdr:row>606</xdr:row>
      <xdr:rowOff>0</xdr:rowOff>
    </xdr:from>
    <xdr:ext cx="47625" cy="285750"/>
    <xdr:sp macro="" textlink="">
      <xdr:nvSpPr>
        <xdr:cNvPr id="124" name="Shape 4">
          <a:extLst>
            <a:ext uri="{FF2B5EF4-FFF2-40B4-BE49-F238E27FC236}">
              <a16:creationId xmlns:a16="http://schemas.microsoft.com/office/drawing/2014/main" id="{00000000-0008-0000-1000-00007C000000}"/>
            </a:ext>
          </a:extLst>
        </xdr:cNvPr>
        <xdr:cNvSpPr txBox="1"/>
      </xdr:nvSpPr>
      <xdr:spPr>
        <a:xfrm>
          <a:off x="77819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-9525</xdr:colOff>
      <xdr:row>606</xdr:row>
      <xdr:rowOff>0</xdr:rowOff>
    </xdr:from>
    <xdr:ext cx="47625" cy="285750"/>
    <xdr:sp macro="" textlink="">
      <xdr:nvSpPr>
        <xdr:cNvPr id="125" name="Shape 4">
          <a:extLst>
            <a:ext uri="{FF2B5EF4-FFF2-40B4-BE49-F238E27FC236}">
              <a16:creationId xmlns:a16="http://schemas.microsoft.com/office/drawing/2014/main" id="{00000000-0008-0000-1000-00007D000000}"/>
            </a:ext>
          </a:extLst>
        </xdr:cNvPr>
        <xdr:cNvSpPr txBox="1"/>
      </xdr:nvSpPr>
      <xdr:spPr>
        <a:xfrm>
          <a:off x="77819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-9525</xdr:colOff>
      <xdr:row>606</xdr:row>
      <xdr:rowOff>0</xdr:rowOff>
    </xdr:from>
    <xdr:ext cx="47625" cy="285750"/>
    <xdr:sp macro="" textlink="">
      <xdr:nvSpPr>
        <xdr:cNvPr id="126" name="Shape 4">
          <a:extLst>
            <a:ext uri="{FF2B5EF4-FFF2-40B4-BE49-F238E27FC236}">
              <a16:creationId xmlns:a16="http://schemas.microsoft.com/office/drawing/2014/main" id="{00000000-0008-0000-1000-00007E000000}"/>
            </a:ext>
          </a:extLst>
        </xdr:cNvPr>
        <xdr:cNvSpPr txBox="1"/>
      </xdr:nvSpPr>
      <xdr:spPr>
        <a:xfrm>
          <a:off x="77819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-9525</xdr:colOff>
      <xdr:row>606</xdr:row>
      <xdr:rowOff>0</xdr:rowOff>
    </xdr:from>
    <xdr:ext cx="47625" cy="285750"/>
    <xdr:sp macro="" textlink="">
      <xdr:nvSpPr>
        <xdr:cNvPr id="127" name="Shape 4">
          <a:extLst>
            <a:ext uri="{FF2B5EF4-FFF2-40B4-BE49-F238E27FC236}">
              <a16:creationId xmlns:a16="http://schemas.microsoft.com/office/drawing/2014/main" id="{00000000-0008-0000-1000-00007F000000}"/>
            </a:ext>
          </a:extLst>
        </xdr:cNvPr>
        <xdr:cNvSpPr txBox="1"/>
      </xdr:nvSpPr>
      <xdr:spPr>
        <a:xfrm>
          <a:off x="77819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-9525</xdr:colOff>
      <xdr:row>606</xdr:row>
      <xdr:rowOff>0</xdr:rowOff>
    </xdr:from>
    <xdr:ext cx="47625" cy="285750"/>
    <xdr:sp macro="" textlink="">
      <xdr:nvSpPr>
        <xdr:cNvPr id="128" name="Shape 4">
          <a:extLst>
            <a:ext uri="{FF2B5EF4-FFF2-40B4-BE49-F238E27FC236}">
              <a16:creationId xmlns:a16="http://schemas.microsoft.com/office/drawing/2014/main" id="{00000000-0008-0000-1000-000080000000}"/>
            </a:ext>
          </a:extLst>
        </xdr:cNvPr>
        <xdr:cNvSpPr txBox="1"/>
      </xdr:nvSpPr>
      <xdr:spPr>
        <a:xfrm>
          <a:off x="77819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-9525</xdr:colOff>
      <xdr:row>606</xdr:row>
      <xdr:rowOff>0</xdr:rowOff>
    </xdr:from>
    <xdr:ext cx="47625" cy="285750"/>
    <xdr:sp macro="" textlink="">
      <xdr:nvSpPr>
        <xdr:cNvPr id="129" name="Shape 4">
          <a:extLst>
            <a:ext uri="{FF2B5EF4-FFF2-40B4-BE49-F238E27FC236}">
              <a16:creationId xmlns:a16="http://schemas.microsoft.com/office/drawing/2014/main" id="{00000000-0008-0000-1000-000081000000}"/>
            </a:ext>
          </a:extLst>
        </xdr:cNvPr>
        <xdr:cNvSpPr txBox="1"/>
      </xdr:nvSpPr>
      <xdr:spPr>
        <a:xfrm>
          <a:off x="77819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-9525</xdr:colOff>
      <xdr:row>606</xdr:row>
      <xdr:rowOff>0</xdr:rowOff>
    </xdr:from>
    <xdr:ext cx="47625" cy="285750"/>
    <xdr:sp macro="" textlink="">
      <xdr:nvSpPr>
        <xdr:cNvPr id="130" name="Shape 4">
          <a:extLst>
            <a:ext uri="{FF2B5EF4-FFF2-40B4-BE49-F238E27FC236}">
              <a16:creationId xmlns:a16="http://schemas.microsoft.com/office/drawing/2014/main" id="{00000000-0008-0000-1000-000082000000}"/>
            </a:ext>
          </a:extLst>
        </xdr:cNvPr>
        <xdr:cNvSpPr txBox="1"/>
      </xdr:nvSpPr>
      <xdr:spPr>
        <a:xfrm>
          <a:off x="77819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-9525</xdr:colOff>
      <xdr:row>606</xdr:row>
      <xdr:rowOff>0</xdr:rowOff>
    </xdr:from>
    <xdr:ext cx="47625" cy="285750"/>
    <xdr:sp macro="" textlink="">
      <xdr:nvSpPr>
        <xdr:cNvPr id="131" name="Shape 4">
          <a:extLst>
            <a:ext uri="{FF2B5EF4-FFF2-40B4-BE49-F238E27FC236}">
              <a16:creationId xmlns:a16="http://schemas.microsoft.com/office/drawing/2014/main" id="{00000000-0008-0000-1000-000083000000}"/>
            </a:ext>
          </a:extLst>
        </xdr:cNvPr>
        <xdr:cNvSpPr txBox="1"/>
      </xdr:nvSpPr>
      <xdr:spPr>
        <a:xfrm>
          <a:off x="77819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-9525</xdr:colOff>
      <xdr:row>606</xdr:row>
      <xdr:rowOff>0</xdr:rowOff>
    </xdr:from>
    <xdr:ext cx="47625" cy="285750"/>
    <xdr:sp macro="" textlink="">
      <xdr:nvSpPr>
        <xdr:cNvPr id="132" name="Shape 4">
          <a:extLst>
            <a:ext uri="{FF2B5EF4-FFF2-40B4-BE49-F238E27FC236}">
              <a16:creationId xmlns:a16="http://schemas.microsoft.com/office/drawing/2014/main" id="{00000000-0008-0000-1000-000084000000}"/>
            </a:ext>
          </a:extLst>
        </xdr:cNvPr>
        <xdr:cNvSpPr txBox="1"/>
      </xdr:nvSpPr>
      <xdr:spPr>
        <a:xfrm>
          <a:off x="77819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-9525</xdr:colOff>
      <xdr:row>606</xdr:row>
      <xdr:rowOff>0</xdr:rowOff>
    </xdr:from>
    <xdr:ext cx="47625" cy="285750"/>
    <xdr:sp macro="" textlink="">
      <xdr:nvSpPr>
        <xdr:cNvPr id="133" name="Shape 4">
          <a:extLst>
            <a:ext uri="{FF2B5EF4-FFF2-40B4-BE49-F238E27FC236}">
              <a16:creationId xmlns:a16="http://schemas.microsoft.com/office/drawing/2014/main" id="{00000000-0008-0000-1000-000085000000}"/>
            </a:ext>
          </a:extLst>
        </xdr:cNvPr>
        <xdr:cNvSpPr txBox="1"/>
      </xdr:nvSpPr>
      <xdr:spPr>
        <a:xfrm>
          <a:off x="77819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-9525</xdr:colOff>
      <xdr:row>606</xdr:row>
      <xdr:rowOff>0</xdr:rowOff>
    </xdr:from>
    <xdr:ext cx="47625" cy="285750"/>
    <xdr:sp macro="" textlink="">
      <xdr:nvSpPr>
        <xdr:cNvPr id="134" name="Shape 4">
          <a:extLst>
            <a:ext uri="{FF2B5EF4-FFF2-40B4-BE49-F238E27FC236}">
              <a16:creationId xmlns:a16="http://schemas.microsoft.com/office/drawing/2014/main" id="{00000000-0008-0000-1000-000086000000}"/>
            </a:ext>
          </a:extLst>
        </xdr:cNvPr>
        <xdr:cNvSpPr txBox="1"/>
      </xdr:nvSpPr>
      <xdr:spPr>
        <a:xfrm>
          <a:off x="77819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-9525</xdr:colOff>
      <xdr:row>606</xdr:row>
      <xdr:rowOff>0</xdr:rowOff>
    </xdr:from>
    <xdr:ext cx="47625" cy="285750"/>
    <xdr:sp macro="" textlink="">
      <xdr:nvSpPr>
        <xdr:cNvPr id="135" name="Shape 4">
          <a:extLst>
            <a:ext uri="{FF2B5EF4-FFF2-40B4-BE49-F238E27FC236}">
              <a16:creationId xmlns:a16="http://schemas.microsoft.com/office/drawing/2014/main" id="{00000000-0008-0000-1000-000087000000}"/>
            </a:ext>
          </a:extLst>
        </xdr:cNvPr>
        <xdr:cNvSpPr txBox="1"/>
      </xdr:nvSpPr>
      <xdr:spPr>
        <a:xfrm>
          <a:off x="77819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-9525</xdr:colOff>
      <xdr:row>606</xdr:row>
      <xdr:rowOff>0</xdr:rowOff>
    </xdr:from>
    <xdr:ext cx="47625" cy="285750"/>
    <xdr:sp macro="" textlink="">
      <xdr:nvSpPr>
        <xdr:cNvPr id="136" name="Shape 4">
          <a:extLst>
            <a:ext uri="{FF2B5EF4-FFF2-40B4-BE49-F238E27FC236}">
              <a16:creationId xmlns:a16="http://schemas.microsoft.com/office/drawing/2014/main" id="{00000000-0008-0000-1000-000088000000}"/>
            </a:ext>
          </a:extLst>
        </xdr:cNvPr>
        <xdr:cNvSpPr txBox="1"/>
      </xdr:nvSpPr>
      <xdr:spPr>
        <a:xfrm>
          <a:off x="77819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-9525</xdr:colOff>
      <xdr:row>606</xdr:row>
      <xdr:rowOff>0</xdr:rowOff>
    </xdr:from>
    <xdr:ext cx="47625" cy="285750"/>
    <xdr:sp macro="" textlink="">
      <xdr:nvSpPr>
        <xdr:cNvPr id="137" name="Shape 4">
          <a:extLst>
            <a:ext uri="{FF2B5EF4-FFF2-40B4-BE49-F238E27FC236}">
              <a16:creationId xmlns:a16="http://schemas.microsoft.com/office/drawing/2014/main" id="{00000000-0008-0000-1000-000089000000}"/>
            </a:ext>
          </a:extLst>
        </xdr:cNvPr>
        <xdr:cNvSpPr txBox="1"/>
      </xdr:nvSpPr>
      <xdr:spPr>
        <a:xfrm>
          <a:off x="77819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-9525</xdr:colOff>
      <xdr:row>606</xdr:row>
      <xdr:rowOff>0</xdr:rowOff>
    </xdr:from>
    <xdr:ext cx="47625" cy="285750"/>
    <xdr:sp macro="" textlink="">
      <xdr:nvSpPr>
        <xdr:cNvPr id="138" name="Shape 4">
          <a:extLst>
            <a:ext uri="{FF2B5EF4-FFF2-40B4-BE49-F238E27FC236}">
              <a16:creationId xmlns:a16="http://schemas.microsoft.com/office/drawing/2014/main" id="{00000000-0008-0000-1000-00008A000000}"/>
            </a:ext>
          </a:extLst>
        </xdr:cNvPr>
        <xdr:cNvSpPr txBox="1"/>
      </xdr:nvSpPr>
      <xdr:spPr>
        <a:xfrm>
          <a:off x="77819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-9525</xdr:colOff>
      <xdr:row>606</xdr:row>
      <xdr:rowOff>0</xdr:rowOff>
    </xdr:from>
    <xdr:ext cx="47625" cy="285750"/>
    <xdr:sp macro="" textlink="">
      <xdr:nvSpPr>
        <xdr:cNvPr id="139" name="Shape 4">
          <a:extLst>
            <a:ext uri="{FF2B5EF4-FFF2-40B4-BE49-F238E27FC236}">
              <a16:creationId xmlns:a16="http://schemas.microsoft.com/office/drawing/2014/main" id="{00000000-0008-0000-1000-00008B000000}"/>
            </a:ext>
          </a:extLst>
        </xdr:cNvPr>
        <xdr:cNvSpPr txBox="1"/>
      </xdr:nvSpPr>
      <xdr:spPr>
        <a:xfrm>
          <a:off x="77819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-9525</xdr:colOff>
      <xdr:row>606</xdr:row>
      <xdr:rowOff>0</xdr:rowOff>
    </xdr:from>
    <xdr:ext cx="47625" cy="285750"/>
    <xdr:sp macro="" textlink="">
      <xdr:nvSpPr>
        <xdr:cNvPr id="140" name="Shape 4">
          <a:extLst>
            <a:ext uri="{FF2B5EF4-FFF2-40B4-BE49-F238E27FC236}">
              <a16:creationId xmlns:a16="http://schemas.microsoft.com/office/drawing/2014/main" id="{00000000-0008-0000-1000-00008C000000}"/>
            </a:ext>
          </a:extLst>
        </xdr:cNvPr>
        <xdr:cNvSpPr txBox="1"/>
      </xdr:nvSpPr>
      <xdr:spPr>
        <a:xfrm>
          <a:off x="77819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-9525</xdr:colOff>
      <xdr:row>606</xdr:row>
      <xdr:rowOff>0</xdr:rowOff>
    </xdr:from>
    <xdr:ext cx="47625" cy="285750"/>
    <xdr:sp macro="" textlink="">
      <xdr:nvSpPr>
        <xdr:cNvPr id="141" name="Shape 4">
          <a:extLst>
            <a:ext uri="{FF2B5EF4-FFF2-40B4-BE49-F238E27FC236}">
              <a16:creationId xmlns:a16="http://schemas.microsoft.com/office/drawing/2014/main" id="{00000000-0008-0000-1000-00008D000000}"/>
            </a:ext>
          </a:extLst>
        </xdr:cNvPr>
        <xdr:cNvSpPr txBox="1"/>
      </xdr:nvSpPr>
      <xdr:spPr>
        <a:xfrm>
          <a:off x="77819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-9525</xdr:colOff>
      <xdr:row>606</xdr:row>
      <xdr:rowOff>0</xdr:rowOff>
    </xdr:from>
    <xdr:ext cx="47625" cy="285750"/>
    <xdr:sp macro="" textlink="">
      <xdr:nvSpPr>
        <xdr:cNvPr id="142" name="Shape 4">
          <a:extLst>
            <a:ext uri="{FF2B5EF4-FFF2-40B4-BE49-F238E27FC236}">
              <a16:creationId xmlns:a16="http://schemas.microsoft.com/office/drawing/2014/main" id="{00000000-0008-0000-1000-00008E000000}"/>
            </a:ext>
          </a:extLst>
        </xdr:cNvPr>
        <xdr:cNvSpPr txBox="1"/>
      </xdr:nvSpPr>
      <xdr:spPr>
        <a:xfrm>
          <a:off x="77819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-9525</xdr:colOff>
      <xdr:row>606</xdr:row>
      <xdr:rowOff>0</xdr:rowOff>
    </xdr:from>
    <xdr:ext cx="47625" cy="285750"/>
    <xdr:sp macro="" textlink="">
      <xdr:nvSpPr>
        <xdr:cNvPr id="143" name="Shape 4">
          <a:extLst>
            <a:ext uri="{FF2B5EF4-FFF2-40B4-BE49-F238E27FC236}">
              <a16:creationId xmlns:a16="http://schemas.microsoft.com/office/drawing/2014/main" id="{00000000-0008-0000-1000-00008F000000}"/>
            </a:ext>
          </a:extLst>
        </xdr:cNvPr>
        <xdr:cNvSpPr txBox="1"/>
      </xdr:nvSpPr>
      <xdr:spPr>
        <a:xfrm>
          <a:off x="77819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-9525</xdr:colOff>
      <xdr:row>606</xdr:row>
      <xdr:rowOff>0</xdr:rowOff>
    </xdr:from>
    <xdr:ext cx="47625" cy="285750"/>
    <xdr:sp macro="" textlink="">
      <xdr:nvSpPr>
        <xdr:cNvPr id="144" name="Shape 4">
          <a:extLst>
            <a:ext uri="{FF2B5EF4-FFF2-40B4-BE49-F238E27FC236}">
              <a16:creationId xmlns:a16="http://schemas.microsoft.com/office/drawing/2014/main" id="{00000000-0008-0000-1000-000090000000}"/>
            </a:ext>
          </a:extLst>
        </xdr:cNvPr>
        <xdr:cNvSpPr txBox="1"/>
      </xdr:nvSpPr>
      <xdr:spPr>
        <a:xfrm>
          <a:off x="77819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-9525</xdr:colOff>
      <xdr:row>606</xdr:row>
      <xdr:rowOff>0</xdr:rowOff>
    </xdr:from>
    <xdr:ext cx="47625" cy="285750"/>
    <xdr:sp macro="" textlink="">
      <xdr:nvSpPr>
        <xdr:cNvPr id="145" name="Shape 4">
          <a:extLst>
            <a:ext uri="{FF2B5EF4-FFF2-40B4-BE49-F238E27FC236}">
              <a16:creationId xmlns:a16="http://schemas.microsoft.com/office/drawing/2014/main" id="{00000000-0008-0000-1000-000091000000}"/>
            </a:ext>
          </a:extLst>
        </xdr:cNvPr>
        <xdr:cNvSpPr txBox="1"/>
      </xdr:nvSpPr>
      <xdr:spPr>
        <a:xfrm>
          <a:off x="77819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-9525</xdr:colOff>
      <xdr:row>606</xdr:row>
      <xdr:rowOff>0</xdr:rowOff>
    </xdr:from>
    <xdr:ext cx="47625" cy="285750"/>
    <xdr:sp macro="" textlink="">
      <xdr:nvSpPr>
        <xdr:cNvPr id="146" name="Shape 4">
          <a:extLst>
            <a:ext uri="{FF2B5EF4-FFF2-40B4-BE49-F238E27FC236}">
              <a16:creationId xmlns:a16="http://schemas.microsoft.com/office/drawing/2014/main" id="{00000000-0008-0000-1000-000092000000}"/>
            </a:ext>
          </a:extLst>
        </xdr:cNvPr>
        <xdr:cNvSpPr txBox="1"/>
      </xdr:nvSpPr>
      <xdr:spPr>
        <a:xfrm>
          <a:off x="77819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-9525</xdr:colOff>
      <xdr:row>606</xdr:row>
      <xdr:rowOff>0</xdr:rowOff>
    </xdr:from>
    <xdr:ext cx="47625" cy="285750"/>
    <xdr:sp macro="" textlink="">
      <xdr:nvSpPr>
        <xdr:cNvPr id="147" name="Shape 4">
          <a:extLst>
            <a:ext uri="{FF2B5EF4-FFF2-40B4-BE49-F238E27FC236}">
              <a16:creationId xmlns:a16="http://schemas.microsoft.com/office/drawing/2014/main" id="{00000000-0008-0000-1000-000093000000}"/>
            </a:ext>
          </a:extLst>
        </xdr:cNvPr>
        <xdr:cNvSpPr txBox="1"/>
      </xdr:nvSpPr>
      <xdr:spPr>
        <a:xfrm>
          <a:off x="77819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-9525</xdr:colOff>
      <xdr:row>606</xdr:row>
      <xdr:rowOff>0</xdr:rowOff>
    </xdr:from>
    <xdr:ext cx="47625" cy="285750"/>
    <xdr:sp macro="" textlink="">
      <xdr:nvSpPr>
        <xdr:cNvPr id="148" name="Shape 4">
          <a:extLst>
            <a:ext uri="{FF2B5EF4-FFF2-40B4-BE49-F238E27FC236}">
              <a16:creationId xmlns:a16="http://schemas.microsoft.com/office/drawing/2014/main" id="{00000000-0008-0000-1000-000094000000}"/>
            </a:ext>
          </a:extLst>
        </xdr:cNvPr>
        <xdr:cNvSpPr txBox="1"/>
      </xdr:nvSpPr>
      <xdr:spPr>
        <a:xfrm>
          <a:off x="77819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-9525</xdr:colOff>
      <xdr:row>606</xdr:row>
      <xdr:rowOff>0</xdr:rowOff>
    </xdr:from>
    <xdr:ext cx="47625" cy="285750"/>
    <xdr:sp macro="" textlink="">
      <xdr:nvSpPr>
        <xdr:cNvPr id="149" name="Shape 4">
          <a:extLst>
            <a:ext uri="{FF2B5EF4-FFF2-40B4-BE49-F238E27FC236}">
              <a16:creationId xmlns:a16="http://schemas.microsoft.com/office/drawing/2014/main" id="{00000000-0008-0000-1000-000095000000}"/>
            </a:ext>
          </a:extLst>
        </xdr:cNvPr>
        <xdr:cNvSpPr txBox="1"/>
      </xdr:nvSpPr>
      <xdr:spPr>
        <a:xfrm>
          <a:off x="77819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-9525</xdr:colOff>
      <xdr:row>606</xdr:row>
      <xdr:rowOff>0</xdr:rowOff>
    </xdr:from>
    <xdr:ext cx="47625" cy="285750"/>
    <xdr:sp macro="" textlink="">
      <xdr:nvSpPr>
        <xdr:cNvPr id="150" name="Shape 4">
          <a:extLst>
            <a:ext uri="{FF2B5EF4-FFF2-40B4-BE49-F238E27FC236}">
              <a16:creationId xmlns:a16="http://schemas.microsoft.com/office/drawing/2014/main" id="{00000000-0008-0000-1000-000096000000}"/>
            </a:ext>
          </a:extLst>
        </xdr:cNvPr>
        <xdr:cNvSpPr txBox="1"/>
      </xdr:nvSpPr>
      <xdr:spPr>
        <a:xfrm>
          <a:off x="77819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-9525</xdr:colOff>
      <xdr:row>606</xdr:row>
      <xdr:rowOff>0</xdr:rowOff>
    </xdr:from>
    <xdr:ext cx="47625" cy="285750"/>
    <xdr:sp macro="" textlink="">
      <xdr:nvSpPr>
        <xdr:cNvPr id="151" name="Shape 4">
          <a:extLst>
            <a:ext uri="{FF2B5EF4-FFF2-40B4-BE49-F238E27FC236}">
              <a16:creationId xmlns:a16="http://schemas.microsoft.com/office/drawing/2014/main" id="{00000000-0008-0000-1000-000097000000}"/>
            </a:ext>
          </a:extLst>
        </xdr:cNvPr>
        <xdr:cNvSpPr txBox="1"/>
      </xdr:nvSpPr>
      <xdr:spPr>
        <a:xfrm>
          <a:off x="77819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-9525</xdr:colOff>
      <xdr:row>606</xdr:row>
      <xdr:rowOff>0</xdr:rowOff>
    </xdr:from>
    <xdr:ext cx="47625" cy="285750"/>
    <xdr:sp macro="" textlink="">
      <xdr:nvSpPr>
        <xdr:cNvPr id="152" name="Shape 4">
          <a:extLst>
            <a:ext uri="{FF2B5EF4-FFF2-40B4-BE49-F238E27FC236}">
              <a16:creationId xmlns:a16="http://schemas.microsoft.com/office/drawing/2014/main" id="{00000000-0008-0000-1000-000098000000}"/>
            </a:ext>
          </a:extLst>
        </xdr:cNvPr>
        <xdr:cNvSpPr txBox="1"/>
      </xdr:nvSpPr>
      <xdr:spPr>
        <a:xfrm>
          <a:off x="77819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-9525</xdr:colOff>
      <xdr:row>606</xdr:row>
      <xdr:rowOff>0</xdr:rowOff>
    </xdr:from>
    <xdr:ext cx="47625" cy="285750"/>
    <xdr:sp macro="" textlink="">
      <xdr:nvSpPr>
        <xdr:cNvPr id="153" name="Shape 4">
          <a:extLst>
            <a:ext uri="{FF2B5EF4-FFF2-40B4-BE49-F238E27FC236}">
              <a16:creationId xmlns:a16="http://schemas.microsoft.com/office/drawing/2014/main" id="{00000000-0008-0000-1000-000099000000}"/>
            </a:ext>
          </a:extLst>
        </xdr:cNvPr>
        <xdr:cNvSpPr txBox="1"/>
      </xdr:nvSpPr>
      <xdr:spPr>
        <a:xfrm>
          <a:off x="77819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-9525</xdr:colOff>
      <xdr:row>606</xdr:row>
      <xdr:rowOff>0</xdr:rowOff>
    </xdr:from>
    <xdr:ext cx="47625" cy="285750"/>
    <xdr:sp macro="" textlink="">
      <xdr:nvSpPr>
        <xdr:cNvPr id="154" name="Shape 4">
          <a:extLst>
            <a:ext uri="{FF2B5EF4-FFF2-40B4-BE49-F238E27FC236}">
              <a16:creationId xmlns:a16="http://schemas.microsoft.com/office/drawing/2014/main" id="{00000000-0008-0000-1000-00009A000000}"/>
            </a:ext>
          </a:extLst>
        </xdr:cNvPr>
        <xdr:cNvSpPr txBox="1"/>
      </xdr:nvSpPr>
      <xdr:spPr>
        <a:xfrm>
          <a:off x="77819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-9525</xdr:colOff>
      <xdr:row>606</xdr:row>
      <xdr:rowOff>0</xdr:rowOff>
    </xdr:from>
    <xdr:ext cx="47625" cy="285750"/>
    <xdr:sp macro="" textlink="">
      <xdr:nvSpPr>
        <xdr:cNvPr id="155" name="Shape 4">
          <a:extLst>
            <a:ext uri="{FF2B5EF4-FFF2-40B4-BE49-F238E27FC236}">
              <a16:creationId xmlns:a16="http://schemas.microsoft.com/office/drawing/2014/main" id="{00000000-0008-0000-1000-00009B000000}"/>
            </a:ext>
          </a:extLst>
        </xdr:cNvPr>
        <xdr:cNvSpPr txBox="1"/>
      </xdr:nvSpPr>
      <xdr:spPr>
        <a:xfrm>
          <a:off x="77819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-9525</xdr:colOff>
      <xdr:row>606</xdr:row>
      <xdr:rowOff>0</xdr:rowOff>
    </xdr:from>
    <xdr:ext cx="47625" cy="285750"/>
    <xdr:sp macro="" textlink="">
      <xdr:nvSpPr>
        <xdr:cNvPr id="156" name="Shape 4">
          <a:extLst>
            <a:ext uri="{FF2B5EF4-FFF2-40B4-BE49-F238E27FC236}">
              <a16:creationId xmlns:a16="http://schemas.microsoft.com/office/drawing/2014/main" id="{00000000-0008-0000-1000-00009C000000}"/>
            </a:ext>
          </a:extLst>
        </xdr:cNvPr>
        <xdr:cNvSpPr txBox="1"/>
      </xdr:nvSpPr>
      <xdr:spPr>
        <a:xfrm>
          <a:off x="77819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-9525</xdr:colOff>
      <xdr:row>606</xdr:row>
      <xdr:rowOff>0</xdr:rowOff>
    </xdr:from>
    <xdr:ext cx="47625" cy="285750"/>
    <xdr:sp macro="" textlink="">
      <xdr:nvSpPr>
        <xdr:cNvPr id="157" name="Shape 4">
          <a:extLst>
            <a:ext uri="{FF2B5EF4-FFF2-40B4-BE49-F238E27FC236}">
              <a16:creationId xmlns:a16="http://schemas.microsoft.com/office/drawing/2014/main" id="{00000000-0008-0000-1000-00009D000000}"/>
            </a:ext>
          </a:extLst>
        </xdr:cNvPr>
        <xdr:cNvSpPr txBox="1"/>
      </xdr:nvSpPr>
      <xdr:spPr>
        <a:xfrm>
          <a:off x="77819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-9525</xdr:colOff>
      <xdr:row>606</xdr:row>
      <xdr:rowOff>0</xdr:rowOff>
    </xdr:from>
    <xdr:ext cx="47625" cy="285750"/>
    <xdr:sp macro="" textlink="">
      <xdr:nvSpPr>
        <xdr:cNvPr id="158" name="Shape 4">
          <a:extLst>
            <a:ext uri="{FF2B5EF4-FFF2-40B4-BE49-F238E27FC236}">
              <a16:creationId xmlns:a16="http://schemas.microsoft.com/office/drawing/2014/main" id="{00000000-0008-0000-1000-00009E000000}"/>
            </a:ext>
          </a:extLst>
        </xdr:cNvPr>
        <xdr:cNvSpPr txBox="1"/>
      </xdr:nvSpPr>
      <xdr:spPr>
        <a:xfrm>
          <a:off x="77819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-9525</xdr:colOff>
      <xdr:row>606</xdr:row>
      <xdr:rowOff>0</xdr:rowOff>
    </xdr:from>
    <xdr:ext cx="47625" cy="285750"/>
    <xdr:sp macro="" textlink="">
      <xdr:nvSpPr>
        <xdr:cNvPr id="159" name="Shape 4">
          <a:extLst>
            <a:ext uri="{FF2B5EF4-FFF2-40B4-BE49-F238E27FC236}">
              <a16:creationId xmlns:a16="http://schemas.microsoft.com/office/drawing/2014/main" id="{00000000-0008-0000-1000-00009F000000}"/>
            </a:ext>
          </a:extLst>
        </xdr:cNvPr>
        <xdr:cNvSpPr txBox="1"/>
      </xdr:nvSpPr>
      <xdr:spPr>
        <a:xfrm>
          <a:off x="77819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-9525</xdr:colOff>
      <xdr:row>606</xdr:row>
      <xdr:rowOff>0</xdr:rowOff>
    </xdr:from>
    <xdr:ext cx="47625" cy="285750"/>
    <xdr:sp macro="" textlink="">
      <xdr:nvSpPr>
        <xdr:cNvPr id="160" name="Shape 4">
          <a:extLst>
            <a:ext uri="{FF2B5EF4-FFF2-40B4-BE49-F238E27FC236}">
              <a16:creationId xmlns:a16="http://schemas.microsoft.com/office/drawing/2014/main" id="{00000000-0008-0000-1000-0000A0000000}"/>
            </a:ext>
          </a:extLst>
        </xdr:cNvPr>
        <xdr:cNvSpPr txBox="1"/>
      </xdr:nvSpPr>
      <xdr:spPr>
        <a:xfrm>
          <a:off x="77819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-9525</xdr:colOff>
      <xdr:row>606</xdr:row>
      <xdr:rowOff>0</xdr:rowOff>
    </xdr:from>
    <xdr:ext cx="47625" cy="285750"/>
    <xdr:sp macro="" textlink="">
      <xdr:nvSpPr>
        <xdr:cNvPr id="161" name="Shape 4">
          <a:extLst>
            <a:ext uri="{FF2B5EF4-FFF2-40B4-BE49-F238E27FC236}">
              <a16:creationId xmlns:a16="http://schemas.microsoft.com/office/drawing/2014/main" id="{00000000-0008-0000-1000-0000A1000000}"/>
            </a:ext>
          </a:extLst>
        </xdr:cNvPr>
        <xdr:cNvSpPr txBox="1"/>
      </xdr:nvSpPr>
      <xdr:spPr>
        <a:xfrm>
          <a:off x="77819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-9525</xdr:colOff>
      <xdr:row>606</xdr:row>
      <xdr:rowOff>0</xdr:rowOff>
    </xdr:from>
    <xdr:ext cx="47625" cy="285750"/>
    <xdr:sp macro="" textlink="">
      <xdr:nvSpPr>
        <xdr:cNvPr id="162" name="Shape 4">
          <a:extLst>
            <a:ext uri="{FF2B5EF4-FFF2-40B4-BE49-F238E27FC236}">
              <a16:creationId xmlns:a16="http://schemas.microsoft.com/office/drawing/2014/main" id="{00000000-0008-0000-1000-0000A2000000}"/>
            </a:ext>
          </a:extLst>
        </xdr:cNvPr>
        <xdr:cNvSpPr txBox="1"/>
      </xdr:nvSpPr>
      <xdr:spPr>
        <a:xfrm>
          <a:off x="77819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-9525</xdr:colOff>
      <xdr:row>606</xdr:row>
      <xdr:rowOff>0</xdr:rowOff>
    </xdr:from>
    <xdr:ext cx="47625" cy="285750"/>
    <xdr:sp macro="" textlink="">
      <xdr:nvSpPr>
        <xdr:cNvPr id="163" name="Shape 4">
          <a:extLst>
            <a:ext uri="{FF2B5EF4-FFF2-40B4-BE49-F238E27FC236}">
              <a16:creationId xmlns:a16="http://schemas.microsoft.com/office/drawing/2014/main" id="{00000000-0008-0000-1000-0000A3000000}"/>
            </a:ext>
          </a:extLst>
        </xdr:cNvPr>
        <xdr:cNvSpPr txBox="1"/>
      </xdr:nvSpPr>
      <xdr:spPr>
        <a:xfrm>
          <a:off x="77819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-9525</xdr:colOff>
      <xdr:row>606</xdr:row>
      <xdr:rowOff>0</xdr:rowOff>
    </xdr:from>
    <xdr:ext cx="47625" cy="285750"/>
    <xdr:sp macro="" textlink="">
      <xdr:nvSpPr>
        <xdr:cNvPr id="164" name="Shape 4">
          <a:extLst>
            <a:ext uri="{FF2B5EF4-FFF2-40B4-BE49-F238E27FC236}">
              <a16:creationId xmlns:a16="http://schemas.microsoft.com/office/drawing/2014/main" id="{00000000-0008-0000-1000-0000A4000000}"/>
            </a:ext>
          </a:extLst>
        </xdr:cNvPr>
        <xdr:cNvSpPr txBox="1"/>
      </xdr:nvSpPr>
      <xdr:spPr>
        <a:xfrm>
          <a:off x="77819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-9525</xdr:colOff>
      <xdr:row>606</xdr:row>
      <xdr:rowOff>0</xdr:rowOff>
    </xdr:from>
    <xdr:ext cx="47625" cy="285750"/>
    <xdr:sp macro="" textlink="">
      <xdr:nvSpPr>
        <xdr:cNvPr id="165" name="Shape 4">
          <a:extLst>
            <a:ext uri="{FF2B5EF4-FFF2-40B4-BE49-F238E27FC236}">
              <a16:creationId xmlns:a16="http://schemas.microsoft.com/office/drawing/2014/main" id="{00000000-0008-0000-1000-0000A5000000}"/>
            </a:ext>
          </a:extLst>
        </xdr:cNvPr>
        <xdr:cNvSpPr txBox="1"/>
      </xdr:nvSpPr>
      <xdr:spPr>
        <a:xfrm>
          <a:off x="77819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-9525</xdr:colOff>
      <xdr:row>606</xdr:row>
      <xdr:rowOff>0</xdr:rowOff>
    </xdr:from>
    <xdr:ext cx="47625" cy="285750"/>
    <xdr:sp macro="" textlink="">
      <xdr:nvSpPr>
        <xdr:cNvPr id="166" name="Shape 4">
          <a:extLst>
            <a:ext uri="{FF2B5EF4-FFF2-40B4-BE49-F238E27FC236}">
              <a16:creationId xmlns:a16="http://schemas.microsoft.com/office/drawing/2014/main" id="{00000000-0008-0000-1000-0000A6000000}"/>
            </a:ext>
          </a:extLst>
        </xdr:cNvPr>
        <xdr:cNvSpPr txBox="1"/>
      </xdr:nvSpPr>
      <xdr:spPr>
        <a:xfrm>
          <a:off x="77819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-9525</xdr:colOff>
      <xdr:row>606</xdr:row>
      <xdr:rowOff>0</xdr:rowOff>
    </xdr:from>
    <xdr:ext cx="47625" cy="285750"/>
    <xdr:sp macro="" textlink="">
      <xdr:nvSpPr>
        <xdr:cNvPr id="167" name="Shape 4">
          <a:extLst>
            <a:ext uri="{FF2B5EF4-FFF2-40B4-BE49-F238E27FC236}">
              <a16:creationId xmlns:a16="http://schemas.microsoft.com/office/drawing/2014/main" id="{00000000-0008-0000-1000-0000A7000000}"/>
            </a:ext>
          </a:extLst>
        </xdr:cNvPr>
        <xdr:cNvSpPr txBox="1"/>
      </xdr:nvSpPr>
      <xdr:spPr>
        <a:xfrm>
          <a:off x="77819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-9525</xdr:colOff>
      <xdr:row>606</xdr:row>
      <xdr:rowOff>0</xdr:rowOff>
    </xdr:from>
    <xdr:ext cx="47625" cy="285750"/>
    <xdr:sp macro="" textlink="">
      <xdr:nvSpPr>
        <xdr:cNvPr id="168" name="Shape 4">
          <a:extLst>
            <a:ext uri="{FF2B5EF4-FFF2-40B4-BE49-F238E27FC236}">
              <a16:creationId xmlns:a16="http://schemas.microsoft.com/office/drawing/2014/main" id="{00000000-0008-0000-1000-0000A8000000}"/>
            </a:ext>
          </a:extLst>
        </xdr:cNvPr>
        <xdr:cNvSpPr txBox="1"/>
      </xdr:nvSpPr>
      <xdr:spPr>
        <a:xfrm>
          <a:off x="77819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-9525</xdr:colOff>
      <xdr:row>606</xdr:row>
      <xdr:rowOff>0</xdr:rowOff>
    </xdr:from>
    <xdr:ext cx="47625" cy="285750"/>
    <xdr:sp macro="" textlink="">
      <xdr:nvSpPr>
        <xdr:cNvPr id="169" name="Shape 4">
          <a:extLst>
            <a:ext uri="{FF2B5EF4-FFF2-40B4-BE49-F238E27FC236}">
              <a16:creationId xmlns:a16="http://schemas.microsoft.com/office/drawing/2014/main" id="{00000000-0008-0000-1000-0000A9000000}"/>
            </a:ext>
          </a:extLst>
        </xdr:cNvPr>
        <xdr:cNvSpPr txBox="1"/>
      </xdr:nvSpPr>
      <xdr:spPr>
        <a:xfrm>
          <a:off x="77819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-9525</xdr:colOff>
      <xdr:row>606</xdr:row>
      <xdr:rowOff>0</xdr:rowOff>
    </xdr:from>
    <xdr:ext cx="47625" cy="285750"/>
    <xdr:sp macro="" textlink="">
      <xdr:nvSpPr>
        <xdr:cNvPr id="170" name="Shape 4">
          <a:extLst>
            <a:ext uri="{FF2B5EF4-FFF2-40B4-BE49-F238E27FC236}">
              <a16:creationId xmlns:a16="http://schemas.microsoft.com/office/drawing/2014/main" id="{00000000-0008-0000-1000-0000AA000000}"/>
            </a:ext>
          </a:extLst>
        </xdr:cNvPr>
        <xdr:cNvSpPr txBox="1"/>
      </xdr:nvSpPr>
      <xdr:spPr>
        <a:xfrm>
          <a:off x="77819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-9525</xdr:colOff>
      <xdr:row>606</xdr:row>
      <xdr:rowOff>0</xdr:rowOff>
    </xdr:from>
    <xdr:ext cx="47625" cy="285750"/>
    <xdr:sp macro="" textlink="">
      <xdr:nvSpPr>
        <xdr:cNvPr id="171" name="Shape 4">
          <a:extLst>
            <a:ext uri="{FF2B5EF4-FFF2-40B4-BE49-F238E27FC236}">
              <a16:creationId xmlns:a16="http://schemas.microsoft.com/office/drawing/2014/main" id="{00000000-0008-0000-1000-0000AB000000}"/>
            </a:ext>
          </a:extLst>
        </xdr:cNvPr>
        <xdr:cNvSpPr txBox="1"/>
      </xdr:nvSpPr>
      <xdr:spPr>
        <a:xfrm>
          <a:off x="77819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-9525</xdr:colOff>
      <xdr:row>606</xdr:row>
      <xdr:rowOff>0</xdr:rowOff>
    </xdr:from>
    <xdr:ext cx="47625" cy="285750"/>
    <xdr:sp macro="" textlink="">
      <xdr:nvSpPr>
        <xdr:cNvPr id="172" name="Shape 4">
          <a:extLst>
            <a:ext uri="{FF2B5EF4-FFF2-40B4-BE49-F238E27FC236}">
              <a16:creationId xmlns:a16="http://schemas.microsoft.com/office/drawing/2014/main" id="{00000000-0008-0000-1000-0000AC000000}"/>
            </a:ext>
          </a:extLst>
        </xdr:cNvPr>
        <xdr:cNvSpPr txBox="1"/>
      </xdr:nvSpPr>
      <xdr:spPr>
        <a:xfrm>
          <a:off x="77819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-9525</xdr:colOff>
      <xdr:row>606</xdr:row>
      <xdr:rowOff>0</xdr:rowOff>
    </xdr:from>
    <xdr:ext cx="47625" cy="285750"/>
    <xdr:sp macro="" textlink="">
      <xdr:nvSpPr>
        <xdr:cNvPr id="173" name="Shape 4">
          <a:extLst>
            <a:ext uri="{FF2B5EF4-FFF2-40B4-BE49-F238E27FC236}">
              <a16:creationId xmlns:a16="http://schemas.microsoft.com/office/drawing/2014/main" id="{00000000-0008-0000-1000-0000AD000000}"/>
            </a:ext>
          </a:extLst>
        </xdr:cNvPr>
        <xdr:cNvSpPr txBox="1"/>
      </xdr:nvSpPr>
      <xdr:spPr>
        <a:xfrm>
          <a:off x="77819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-9525</xdr:colOff>
      <xdr:row>606</xdr:row>
      <xdr:rowOff>0</xdr:rowOff>
    </xdr:from>
    <xdr:ext cx="47625" cy="285750"/>
    <xdr:sp macro="" textlink="">
      <xdr:nvSpPr>
        <xdr:cNvPr id="174" name="Shape 4">
          <a:extLst>
            <a:ext uri="{FF2B5EF4-FFF2-40B4-BE49-F238E27FC236}">
              <a16:creationId xmlns:a16="http://schemas.microsoft.com/office/drawing/2014/main" id="{00000000-0008-0000-1000-0000AE000000}"/>
            </a:ext>
          </a:extLst>
        </xdr:cNvPr>
        <xdr:cNvSpPr txBox="1"/>
      </xdr:nvSpPr>
      <xdr:spPr>
        <a:xfrm>
          <a:off x="77819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-9525</xdr:colOff>
      <xdr:row>606</xdr:row>
      <xdr:rowOff>0</xdr:rowOff>
    </xdr:from>
    <xdr:ext cx="47625" cy="285750"/>
    <xdr:sp macro="" textlink="">
      <xdr:nvSpPr>
        <xdr:cNvPr id="175" name="Shape 4">
          <a:extLst>
            <a:ext uri="{FF2B5EF4-FFF2-40B4-BE49-F238E27FC236}">
              <a16:creationId xmlns:a16="http://schemas.microsoft.com/office/drawing/2014/main" id="{00000000-0008-0000-1000-0000AF000000}"/>
            </a:ext>
          </a:extLst>
        </xdr:cNvPr>
        <xdr:cNvSpPr txBox="1"/>
      </xdr:nvSpPr>
      <xdr:spPr>
        <a:xfrm>
          <a:off x="77819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-9525</xdr:colOff>
      <xdr:row>606</xdr:row>
      <xdr:rowOff>0</xdr:rowOff>
    </xdr:from>
    <xdr:ext cx="47625" cy="285750"/>
    <xdr:sp macro="" textlink="">
      <xdr:nvSpPr>
        <xdr:cNvPr id="176" name="Shape 4">
          <a:extLst>
            <a:ext uri="{FF2B5EF4-FFF2-40B4-BE49-F238E27FC236}">
              <a16:creationId xmlns:a16="http://schemas.microsoft.com/office/drawing/2014/main" id="{00000000-0008-0000-1000-0000B0000000}"/>
            </a:ext>
          </a:extLst>
        </xdr:cNvPr>
        <xdr:cNvSpPr txBox="1"/>
      </xdr:nvSpPr>
      <xdr:spPr>
        <a:xfrm>
          <a:off x="77819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-9525</xdr:colOff>
      <xdr:row>606</xdr:row>
      <xdr:rowOff>0</xdr:rowOff>
    </xdr:from>
    <xdr:ext cx="47625" cy="285750"/>
    <xdr:sp macro="" textlink="">
      <xdr:nvSpPr>
        <xdr:cNvPr id="177" name="Shape 4">
          <a:extLst>
            <a:ext uri="{FF2B5EF4-FFF2-40B4-BE49-F238E27FC236}">
              <a16:creationId xmlns:a16="http://schemas.microsoft.com/office/drawing/2014/main" id="{00000000-0008-0000-1000-0000B1000000}"/>
            </a:ext>
          </a:extLst>
        </xdr:cNvPr>
        <xdr:cNvSpPr txBox="1"/>
      </xdr:nvSpPr>
      <xdr:spPr>
        <a:xfrm>
          <a:off x="77819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-9525</xdr:colOff>
      <xdr:row>606</xdr:row>
      <xdr:rowOff>0</xdr:rowOff>
    </xdr:from>
    <xdr:ext cx="47625" cy="285750"/>
    <xdr:sp macro="" textlink="">
      <xdr:nvSpPr>
        <xdr:cNvPr id="178" name="Shape 4">
          <a:extLst>
            <a:ext uri="{FF2B5EF4-FFF2-40B4-BE49-F238E27FC236}">
              <a16:creationId xmlns:a16="http://schemas.microsoft.com/office/drawing/2014/main" id="{00000000-0008-0000-1000-0000B2000000}"/>
            </a:ext>
          </a:extLst>
        </xdr:cNvPr>
        <xdr:cNvSpPr txBox="1"/>
      </xdr:nvSpPr>
      <xdr:spPr>
        <a:xfrm>
          <a:off x="77819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-9525</xdr:colOff>
      <xdr:row>606</xdr:row>
      <xdr:rowOff>0</xdr:rowOff>
    </xdr:from>
    <xdr:ext cx="47625" cy="285750"/>
    <xdr:sp macro="" textlink="">
      <xdr:nvSpPr>
        <xdr:cNvPr id="179" name="Shape 4">
          <a:extLst>
            <a:ext uri="{FF2B5EF4-FFF2-40B4-BE49-F238E27FC236}">
              <a16:creationId xmlns:a16="http://schemas.microsoft.com/office/drawing/2014/main" id="{00000000-0008-0000-1000-0000B3000000}"/>
            </a:ext>
          </a:extLst>
        </xdr:cNvPr>
        <xdr:cNvSpPr txBox="1"/>
      </xdr:nvSpPr>
      <xdr:spPr>
        <a:xfrm>
          <a:off x="77819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-9525</xdr:colOff>
      <xdr:row>606</xdr:row>
      <xdr:rowOff>0</xdr:rowOff>
    </xdr:from>
    <xdr:ext cx="47625" cy="285750"/>
    <xdr:sp macro="" textlink="">
      <xdr:nvSpPr>
        <xdr:cNvPr id="180" name="Shape 4">
          <a:extLst>
            <a:ext uri="{FF2B5EF4-FFF2-40B4-BE49-F238E27FC236}">
              <a16:creationId xmlns:a16="http://schemas.microsoft.com/office/drawing/2014/main" id="{00000000-0008-0000-1000-0000B4000000}"/>
            </a:ext>
          </a:extLst>
        </xdr:cNvPr>
        <xdr:cNvSpPr txBox="1"/>
      </xdr:nvSpPr>
      <xdr:spPr>
        <a:xfrm>
          <a:off x="77819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-9525</xdr:colOff>
      <xdr:row>606</xdr:row>
      <xdr:rowOff>0</xdr:rowOff>
    </xdr:from>
    <xdr:ext cx="47625" cy="285750"/>
    <xdr:sp macro="" textlink="">
      <xdr:nvSpPr>
        <xdr:cNvPr id="181" name="Shape 4">
          <a:extLst>
            <a:ext uri="{FF2B5EF4-FFF2-40B4-BE49-F238E27FC236}">
              <a16:creationId xmlns:a16="http://schemas.microsoft.com/office/drawing/2014/main" id="{00000000-0008-0000-1000-0000B5000000}"/>
            </a:ext>
          </a:extLst>
        </xdr:cNvPr>
        <xdr:cNvSpPr txBox="1"/>
      </xdr:nvSpPr>
      <xdr:spPr>
        <a:xfrm>
          <a:off x="77819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-9525</xdr:colOff>
      <xdr:row>606</xdr:row>
      <xdr:rowOff>0</xdr:rowOff>
    </xdr:from>
    <xdr:ext cx="47625" cy="285750"/>
    <xdr:sp macro="" textlink="">
      <xdr:nvSpPr>
        <xdr:cNvPr id="182" name="Shape 4">
          <a:extLst>
            <a:ext uri="{FF2B5EF4-FFF2-40B4-BE49-F238E27FC236}">
              <a16:creationId xmlns:a16="http://schemas.microsoft.com/office/drawing/2014/main" id="{00000000-0008-0000-1000-0000B6000000}"/>
            </a:ext>
          </a:extLst>
        </xdr:cNvPr>
        <xdr:cNvSpPr txBox="1"/>
      </xdr:nvSpPr>
      <xdr:spPr>
        <a:xfrm>
          <a:off x="77819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-9525</xdr:colOff>
      <xdr:row>606</xdr:row>
      <xdr:rowOff>0</xdr:rowOff>
    </xdr:from>
    <xdr:ext cx="47625" cy="285750"/>
    <xdr:sp macro="" textlink="">
      <xdr:nvSpPr>
        <xdr:cNvPr id="183" name="Shape 4">
          <a:extLst>
            <a:ext uri="{FF2B5EF4-FFF2-40B4-BE49-F238E27FC236}">
              <a16:creationId xmlns:a16="http://schemas.microsoft.com/office/drawing/2014/main" id="{00000000-0008-0000-1000-0000B7000000}"/>
            </a:ext>
          </a:extLst>
        </xdr:cNvPr>
        <xdr:cNvSpPr txBox="1"/>
      </xdr:nvSpPr>
      <xdr:spPr>
        <a:xfrm>
          <a:off x="77819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-9525</xdr:colOff>
      <xdr:row>606</xdr:row>
      <xdr:rowOff>0</xdr:rowOff>
    </xdr:from>
    <xdr:ext cx="47625" cy="285750"/>
    <xdr:sp macro="" textlink="">
      <xdr:nvSpPr>
        <xdr:cNvPr id="184" name="Shape 4">
          <a:extLst>
            <a:ext uri="{FF2B5EF4-FFF2-40B4-BE49-F238E27FC236}">
              <a16:creationId xmlns:a16="http://schemas.microsoft.com/office/drawing/2014/main" id="{00000000-0008-0000-1000-0000B8000000}"/>
            </a:ext>
          </a:extLst>
        </xdr:cNvPr>
        <xdr:cNvSpPr txBox="1"/>
      </xdr:nvSpPr>
      <xdr:spPr>
        <a:xfrm>
          <a:off x="77819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-9525</xdr:colOff>
      <xdr:row>606</xdr:row>
      <xdr:rowOff>0</xdr:rowOff>
    </xdr:from>
    <xdr:ext cx="47625" cy="285750"/>
    <xdr:sp macro="" textlink="">
      <xdr:nvSpPr>
        <xdr:cNvPr id="185" name="Shape 4">
          <a:extLst>
            <a:ext uri="{FF2B5EF4-FFF2-40B4-BE49-F238E27FC236}">
              <a16:creationId xmlns:a16="http://schemas.microsoft.com/office/drawing/2014/main" id="{00000000-0008-0000-1000-0000B9000000}"/>
            </a:ext>
          </a:extLst>
        </xdr:cNvPr>
        <xdr:cNvSpPr txBox="1"/>
      </xdr:nvSpPr>
      <xdr:spPr>
        <a:xfrm>
          <a:off x="77819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-9525</xdr:colOff>
      <xdr:row>606</xdr:row>
      <xdr:rowOff>0</xdr:rowOff>
    </xdr:from>
    <xdr:ext cx="47625" cy="285750"/>
    <xdr:sp macro="" textlink="">
      <xdr:nvSpPr>
        <xdr:cNvPr id="186" name="Shape 4">
          <a:extLst>
            <a:ext uri="{FF2B5EF4-FFF2-40B4-BE49-F238E27FC236}">
              <a16:creationId xmlns:a16="http://schemas.microsoft.com/office/drawing/2014/main" id="{00000000-0008-0000-1000-0000BA000000}"/>
            </a:ext>
          </a:extLst>
        </xdr:cNvPr>
        <xdr:cNvSpPr txBox="1"/>
      </xdr:nvSpPr>
      <xdr:spPr>
        <a:xfrm>
          <a:off x="77819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-9525</xdr:colOff>
      <xdr:row>606</xdr:row>
      <xdr:rowOff>0</xdr:rowOff>
    </xdr:from>
    <xdr:ext cx="47625" cy="285750"/>
    <xdr:sp macro="" textlink="">
      <xdr:nvSpPr>
        <xdr:cNvPr id="187" name="Shape 4">
          <a:extLst>
            <a:ext uri="{FF2B5EF4-FFF2-40B4-BE49-F238E27FC236}">
              <a16:creationId xmlns:a16="http://schemas.microsoft.com/office/drawing/2014/main" id="{00000000-0008-0000-1000-0000BB000000}"/>
            </a:ext>
          </a:extLst>
        </xdr:cNvPr>
        <xdr:cNvSpPr txBox="1"/>
      </xdr:nvSpPr>
      <xdr:spPr>
        <a:xfrm>
          <a:off x="77819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-9525</xdr:colOff>
      <xdr:row>606</xdr:row>
      <xdr:rowOff>0</xdr:rowOff>
    </xdr:from>
    <xdr:ext cx="47625" cy="285750"/>
    <xdr:sp macro="" textlink="">
      <xdr:nvSpPr>
        <xdr:cNvPr id="188" name="Shape 4">
          <a:extLst>
            <a:ext uri="{FF2B5EF4-FFF2-40B4-BE49-F238E27FC236}">
              <a16:creationId xmlns:a16="http://schemas.microsoft.com/office/drawing/2014/main" id="{00000000-0008-0000-1000-0000BC000000}"/>
            </a:ext>
          </a:extLst>
        </xdr:cNvPr>
        <xdr:cNvSpPr txBox="1"/>
      </xdr:nvSpPr>
      <xdr:spPr>
        <a:xfrm>
          <a:off x="77819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-9525</xdr:colOff>
      <xdr:row>606</xdr:row>
      <xdr:rowOff>0</xdr:rowOff>
    </xdr:from>
    <xdr:ext cx="47625" cy="285750"/>
    <xdr:sp macro="" textlink="">
      <xdr:nvSpPr>
        <xdr:cNvPr id="189" name="Shape 4">
          <a:extLst>
            <a:ext uri="{FF2B5EF4-FFF2-40B4-BE49-F238E27FC236}">
              <a16:creationId xmlns:a16="http://schemas.microsoft.com/office/drawing/2014/main" id="{00000000-0008-0000-1000-0000BD000000}"/>
            </a:ext>
          </a:extLst>
        </xdr:cNvPr>
        <xdr:cNvSpPr txBox="1"/>
      </xdr:nvSpPr>
      <xdr:spPr>
        <a:xfrm>
          <a:off x="77819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-9525</xdr:colOff>
      <xdr:row>606</xdr:row>
      <xdr:rowOff>0</xdr:rowOff>
    </xdr:from>
    <xdr:ext cx="47625" cy="285750"/>
    <xdr:sp macro="" textlink="">
      <xdr:nvSpPr>
        <xdr:cNvPr id="190" name="Shape 4">
          <a:extLst>
            <a:ext uri="{FF2B5EF4-FFF2-40B4-BE49-F238E27FC236}">
              <a16:creationId xmlns:a16="http://schemas.microsoft.com/office/drawing/2014/main" id="{00000000-0008-0000-1000-0000BE000000}"/>
            </a:ext>
          </a:extLst>
        </xdr:cNvPr>
        <xdr:cNvSpPr txBox="1"/>
      </xdr:nvSpPr>
      <xdr:spPr>
        <a:xfrm>
          <a:off x="77819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-9525</xdr:colOff>
      <xdr:row>606</xdr:row>
      <xdr:rowOff>0</xdr:rowOff>
    </xdr:from>
    <xdr:ext cx="47625" cy="285750"/>
    <xdr:sp macro="" textlink="">
      <xdr:nvSpPr>
        <xdr:cNvPr id="191" name="Shape 4">
          <a:extLst>
            <a:ext uri="{FF2B5EF4-FFF2-40B4-BE49-F238E27FC236}">
              <a16:creationId xmlns:a16="http://schemas.microsoft.com/office/drawing/2014/main" id="{00000000-0008-0000-1000-0000BF000000}"/>
            </a:ext>
          </a:extLst>
        </xdr:cNvPr>
        <xdr:cNvSpPr txBox="1"/>
      </xdr:nvSpPr>
      <xdr:spPr>
        <a:xfrm>
          <a:off x="77819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-9525</xdr:colOff>
      <xdr:row>606</xdr:row>
      <xdr:rowOff>0</xdr:rowOff>
    </xdr:from>
    <xdr:ext cx="47625" cy="285750"/>
    <xdr:sp macro="" textlink="">
      <xdr:nvSpPr>
        <xdr:cNvPr id="192" name="Shape 4">
          <a:extLst>
            <a:ext uri="{FF2B5EF4-FFF2-40B4-BE49-F238E27FC236}">
              <a16:creationId xmlns:a16="http://schemas.microsoft.com/office/drawing/2014/main" id="{00000000-0008-0000-1000-0000C0000000}"/>
            </a:ext>
          </a:extLst>
        </xdr:cNvPr>
        <xdr:cNvSpPr txBox="1"/>
      </xdr:nvSpPr>
      <xdr:spPr>
        <a:xfrm>
          <a:off x="77819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-9525</xdr:colOff>
      <xdr:row>606</xdr:row>
      <xdr:rowOff>0</xdr:rowOff>
    </xdr:from>
    <xdr:ext cx="47625" cy="285750"/>
    <xdr:sp macro="" textlink="">
      <xdr:nvSpPr>
        <xdr:cNvPr id="193" name="Shape 4">
          <a:extLst>
            <a:ext uri="{FF2B5EF4-FFF2-40B4-BE49-F238E27FC236}">
              <a16:creationId xmlns:a16="http://schemas.microsoft.com/office/drawing/2014/main" id="{00000000-0008-0000-1000-0000C1000000}"/>
            </a:ext>
          </a:extLst>
        </xdr:cNvPr>
        <xdr:cNvSpPr txBox="1"/>
      </xdr:nvSpPr>
      <xdr:spPr>
        <a:xfrm>
          <a:off x="7781925" y="0"/>
          <a:ext cx="4762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129887</xdr:colOff>
      <xdr:row>0</xdr:row>
      <xdr:rowOff>0</xdr:rowOff>
    </xdr:from>
    <xdr:to>
      <xdr:col>12</xdr:col>
      <xdr:colOff>167987</xdr:colOff>
      <xdr:row>3</xdr:row>
      <xdr:rowOff>247650</xdr:rowOff>
    </xdr:to>
    <xdr:pic>
      <xdr:nvPicPr>
        <xdr:cNvPr id="2" name="Picture 1" descr="Logo_AC__0.tmp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88478" y="0"/>
          <a:ext cx="817418" cy="871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ordia New"/>
        <a:ea typeface="Cordia New"/>
        <a:cs typeface="Cordia New"/>
      </a:majorFont>
      <a:minorFont>
        <a:latin typeface="Cordia New"/>
        <a:ea typeface="Cordia New"/>
        <a:cs typeface="Cordia New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AD1000"/>
  <sheetViews>
    <sheetView workbookViewId="0">
      <selection activeCell="C19" sqref="C19"/>
    </sheetView>
  </sheetViews>
  <sheetFormatPr defaultColWidth="10.140625" defaultRowHeight="15" customHeight="1" x14ac:dyDescent="0.5"/>
  <cols>
    <col min="1" max="1" width="7.5703125" style="70" customWidth="1"/>
    <col min="2" max="2" width="17.42578125" style="70" customWidth="1"/>
    <col min="3" max="4" width="5.5703125" style="70" customWidth="1"/>
    <col min="5" max="5" width="8.5703125" style="427" customWidth="1"/>
    <col min="6" max="6" width="5.28515625" style="70" customWidth="1"/>
    <col min="7" max="7" width="5" style="70" customWidth="1"/>
    <col min="8" max="8" width="8.28515625" style="70" customWidth="1"/>
    <col min="9" max="9" width="17.140625" style="70" customWidth="1"/>
    <col min="10" max="11" width="5.5703125" style="70" customWidth="1"/>
    <col min="12" max="12" width="8.140625" style="427" customWidth="1"/>
    <col min="13" max="13" width="5.28515625" style="70" customWidth="1"/>
    <col min="14" max="14" width="5" style="70" customWidth="1"/>
    <col min="15" max="26" width="8.42578125" style="54" customWidth="1"/>
    <col min="27" max="16384" width="10.140625" style="54"/>
  </cols>
  <sheetData>
    <row r="1" spans="1:14" ht="21.75" customHeight="1" x14ac:dyDescent="0.5">
      <c r="A1" s="2183" t="s">
        <v>313</v>
      </c>
      <c r="B1" s="2174"/>
      <c r="C1" s="2174"/>
      <c r="D1" s="2174"/>
      <c r="E1" s="2175"/>
      <c r="F1" s="2174"/>
      <c r="G1" s="2174"/>
      <c r="H1" s="2174"/>
      <c r="I1" s="2174"/>
      <c r="J1" s="2174"/>
      <c r="K1" s="2174"/>
      <c r="L1" s="2175"/>
      <c r="M1" s="2174"/>
      <c r="N1" s="2174"/>
    </row>
    <row r="2" spans="1:14" ht="18.75" customHeight="1" x14ac:dyDescent="0.5">
      <c r="A2" s="171"/>
      <c r="B2" s="172"/>
      <c r="C2" s="173"/>
      <c r="D2" s="171"/>
      <c r="E2" s="422"/>
      <c r="F2" s="171"/>
      <c r="G2" s="174"/>
      <c r="H2" s="175"/>
      <c r="I2" s="176"/>
      <c r="J2" s="177"/>
      <c r="K2" s="175"/>
      <c r="L2" s="428"/>
      <c r="M2" s="175"/>
      <c r="N2" s="178"/>
    </row>
    <row r="3" spans="1:14" ht="18.75" customHeight="1" x14ac:dyDescent="0.5">
      <c r="A3" s="2170" t="s">
        <v>314</v>
      </c>
      <c r="B3" s="2168"/>
      <c r="C3" s="2168"/>
      <c r="D3" s="2168"/>
      <c r="E3" s="2171"/>
      <c r="F3" s="2168"/>
      <c r="G3" s="2168"/>
      <c r="H3" s="2168"/>
      <c r="I3" s="2168"/>
      <c r="J3" s="2168"/>
      <c r="K3" s="2168"/>
      <c r="L3" s="2171"/>
      <c r="M3" s="2168"/>
      <c r="N3" s="2172"/>
    </row>
    <row r="4" spans="1:14" ht="34.5" customHeight="1" x14ac:dyDescent="0.5">
      <c r="A4" s="179" t="s">
        <v>3</v>
      </c>
      <c r="B4" s="180" t="s">
        <v>4</v>
      </c>
      <c r="C4" s="181" t="s">
        <v>315</v>
      </c>
      <c r="D4" s="182" t="s">
        <v>316</v>
      </c>
      <c r="E4" s="183" t="s">
        <v>317</v>
      </c>
      <c r="F4" s="182" t="s">
        <v>318</v>
      </c>
      <c r="G4" s="182" t="s">
        <v>319</v>
      </c>
      <c r="H4" s="179" t="s">
        <v>3</v>
      </c>
      <c r="I4" s="180" t="s">
        <v>4</v>
      </c>
      <c r="J4" s="181" t="s">
        <v>315</v>
      </c>
      <c r="K4" s="182" t="s">
        <v>316</v>
      </c>
      <c r="L4" s="183" t="s">
        <v>317</v>
      </c>
      <c r="M4" s="182" t="s">
        <v>318</v>
      </c>
      <c r="N4" s="182" t="s">
        <v>319</v>
      </c>
    </row>
    <row r="5" spans="1:14" ht="18.75" customHeight="1" x14ac:dyDescent="0.5">
      <c r="A5" s="2173" t="s">
        <v>320</v>
      </c>
      <c r="B5" s="2174"/>
      <c r="C5" s="2174"/>
      <c r="D5" s="2174"/>
      <c r="E5" s="2175"/>
      <c r="F5" s="2174"/>
      <c r="G5" s="2174"/>
      <c r="H5" s="2173" t="s">
        <v>321</v>
      </c>
      <c r="I5" s="2174"/>
      <c r="J5" s="2174"/>
      <c r="K5" s="2174"/>
      <c r="L5" s="2175"/>
      <c r="M5" s="2174"/>
      <c r="N5" s="2174"/>
    </row>
    <row r="6" spans="1:14" ht="18.75" customHeight="1" x14ac:dyDescent="0.5">
      <c r="A6" s="171" t="s">
        <v>322</v>
      </c>
      <c r="B6" s="172" t="s">
        <v>10</v>
      </c>
      <c r="C6" s="173">
        <v>1.5</v>
      </c>
      <c r="D6" s="171">
        <v>3</v>
      </c>
      <c r="E6" s="422" t="s">
        <v>323</v>
      </c>
      <c r="F6" s="171">
        <v>8</v>
      </c>
      <c r="G6" s="174">
        <f t="shared" ref="G6:G11" si="0">+F6*D6</f>
        <v>24</v>
      </c>
      <c r="H6" s="171" t="s">
        <v>324</v>
      </c>
      <c r="I6" s="172" t="s">
        <v>12</v>
      </c>
      <c r="J6" s="173">
        <v>1.5</v>
      </c>
      <c r="K6" s="171">
        <v>3</v>
      </c>
      <c r="L6" s="422" t="s">
        <v>323</v>
      </c>
      <c r="M6" s="171">
        <v>8</v>
      </c>
      <c r="N6" s="174">
        <f t="shared" ref="N6:N11" si="1">+M6*K6</f>
        <v>24</v>
      </c>
    </row>
    <row r="7" spans="1:14" ht="18.75" customHeight="1" x14ac:dyDescent="0.5">
      <c r="A7" s="171" t="s">
        <v>322</v>
      </c>
      <c r="B7" s="172" t="s">
        <v>10</v>
      </c>
      <c r="C7" s="173">
        <v>1.5</v>
      </c>
      <c r="D7" s="171">
        <v>3</v>
      </c>
      <c r="E7" s="422" t="s">
        <v>325</v>
      </c>
      <c r="F7" s="171">
        <v>2</v>
      </c>
      <c r="G7" s="174">
        <f t="shared" si="0"/>
        <v>6</v>
      </c>
      <c r="H7" s="171" t="s">
        <v>324</v>
      </c>
      <c r="I7" s="172" t="s">
        <v>12</v>
      </c>
      <c r="J7" s="173">
        <v>1.5</v>
      </c>
      <c r="K7" s="171">
        <v>3</v>
      </c>
      <c r="L7" s="422" t="s">
        <v>325</v>
      </c>
      <c r="M7" s="171">
        <v>2</v>
      </c>
      <c r="N7" s="174">
        <f t="shared" si="1"/>
        <v>6</v>
      </c>
    </row>
    <row r="8" spans="1:14" ht="18.75" customHeight="1" x14ac:dyDescent="0.5">
      <c r="A8" s="171" t="s">
        <v>326</v>
      </c>
      <c r="B8" s="172" t="s">
        <v>14</v>
      </c>
      <c r="C8" s="173">
        <v>1.5</v>
      </c>
      <c r="D8" s="171">
        <v>3</v>
      </c>
      <c r="E8" s="422" t="s">
        <v>327</v>
      </c>
      <c r="F8" s="171">
        <v>8</v>
      </c>
      <c r="G8" s="174">
        <f t="shared" si="0"/>
        <v>24</v>
      </c>
      <c r="H8" s="171" t="s">
        <v>328</v>
      </c>
      <c r="I8" s="172" t="s">
        <v>16</v>
      </c>
      <c r="J8" s="173">
        <v>1.5</v>
      </c>
      <c r="K8" s="171">
        <v>3</v>
      </c>
      <c r="L8" s="422" t="s">
        <v>327</v>
      </c>
      <c r="M8" s="171">
        <v>8</v>
      </c>
      <c r="N8" s="174">
        <f t="shared" si="1"/>
        <v>24</v>
      </c>
    </row>
    <row r="9" spans="1:14" ht="18.75" customHeight="1" x14ac:dyDescent="0.5">
      <c r="A9" s="171" t="s">
        <v>326</v>
      </c>
      <c r="B9" s="172" t="s">
        <v>14</v>
      </c>
      <c r="C9" s="173">
        <v>1.5</v>
      </c>
      <c r="D9" s="171">
        <v>3</v>
      </c>
      <c r="E9" s="422" t="s">
        <v>329</v>
      </c>
      <c r="F9" s="171">
        <v>3</v>
      </c>
      <c r="G9" s="174">
        <f t="shared" si="0"/>
        <v>9</v>
      </c>
      <c r="H9" s="171" t="s">
        <v>328</v>
      </c>
      <c r="I9" s="172" t="s">
        <v>16</v>
      </c>
      <c r="J9" s="173">
        <v>1.5</v>
      </c>
      <c r="K9" s="171">
        <v>3</v>
      </c>
      <c r="L9" s="422" t="s">
        <v>329</v>
      </c>
      <c r="M9" s="171">
        <v>3</v>
      </c>
      <c r="N9" s="174">
        <f t="shared" si="1"/>
        <v>9</v>
      </c>
    </row>
    <row r="10" spans="1:14" ht="18.75" customHeight="1" x14ac:dyDescent="0.5">
      <c r="A10" s="171" t="s">
        <v>330</v>
      </c>
      <c r="B10" s="172" t="s">
        <v>18</v>
      </c>
      <c r="C10" s="173">
        <v>1.5</v>
      </c>
      <c r="D10" s="171">
        <v>3</v>
      </c>
      <c r="E10" s="422" t="s">
        <v>331</v>
      </c>
      <c r="F10" s="171">
        <v>8</v>
      </c>
      <c r="G10" s="174">
        <f t="shared" si="0"/>
        <v>24</v>
      </c>
      <c r="H10" s="175" t="s">
        <v>332</v>
      </c>
      <c r="I10" s="176" t="s">
        <v>20</v>
      </c>
      <c r="J10" s="177">
        <v>1.5</v>
      </c>
      <c r="K10" s="175">
        <v>3</v>
      </c>
      <c r="L10" s="422" t="s">
        <v>331</v>
      </c>
      <c r="M10" s="171">
        <v>8</v>
      </c>
      <c r="N10" s="174">
        <f t="shared" si="1"/>
        <v>24</v>
      </c>
    </row>
    <row r="11" spans="1:14" ht="18.75" customHeight="1" x14ac:dyDescent="0.5">
      <c r="A11" s="171" t="s">
        <v>330</v>
      </c>
      <c r="B11" s="172" t="s">
        <v>18</v>
      </c>
      <c r="C11" s="173">
        <v>1.5</v>
      </c>
      <c r="D11" s="171">
        <v>3</v>
      </c>
      <c r="E11" s="422" t="s">
        <v>333</v>
      </c>
      <c r="F11" s="171">
        <v>3</v>
      </c>
      <c r="G11" s="174">
        <f t="shared" si="0"/>
        <v>9</v>
      </c>
      <c r="H11" s="175" t="s">
        <v>332</v>
      </c>
      <c r="I11" s="176" t="s">
        <v>20</v>
      </c>
      <c r="J11" s="173">
        <v>1.5</v>
      </c>
      <c r="K11" s="171">
        <v>3</v>
      </c>
      <c r="L11" s="422" t="s">
        <v>333</v>
      </c>
      <c r="M11" s="171">
        <v>3</v>
      </c>
      <c r="N11" s="174">
        <f t="shared" si="1"/>
        <v>9</v>
      </c>
    </row>
    <row r="12" spans="1:14" ht="18.75" customHeight="1" x14ac:dyDescent="0.5">
      <c r="A12" s="2184" t="s">
        <v>334</v>
      </c>
      <c r="B12" s="2174"/>
      <c r="C12" s="2174"/>
      <c r="D12" s="2174"/>
      <c r="E12" s="2175"/>
      <c r="F12" s="2174"/>
      <c r="G12" s="186">
        <f>SUM(G6:G11)</f>
        <v>96</v>
      </c>
      <c r="H12" s="187"/>
      <c r="I12" s="176"/>
      <c r="J12" s="177"/>
      <c r="K12" s="175"/>
      <c r="L12" s="428"/>
      <c r="M12" s="175"/>
      <c r="N12" s="186">
        <f>SUM(N6:N11)</f>
        <v>96</v>
      </c>
    </row>
    <row r="13" spans="1:14" ht="18.75" customHeight="1" x14ac:dyDescent="0.5">
      <c r="A13" s="171"/>
      <c r="B13" s="172"/>
      <c r="C13" s="173"/>
      <c r="D13" s="171"/>
      <c r="E13" s="422"/>
      <c r="F13" s="171"/>
      <c r="G13" s="188"/>
      <c r="H13" s="175"/>
      <c r="I13" s="176"/>
      <c r="J13" s="177"/>
      <c r="K13" s="175"/>
      <c r="L13" s="428"/>
      <c r="M13" s="175"/>
      <c r="N13" s="178"/>
    </row>
    <row r="14" spans="1:14" ht="18.75" customHeight="1" x14ac:dyDescent="0.5">
      <c r="A14" s="2170" t="s">
        <v>335</v>
      </c>
      <c r="B14" s="2168"/>
      <c r="C14" s="2168"/>
      <c r="D14" s="2168"/>
      <c r="E14" s="2171"/>
      <c r="F14" s="2168"/>
      <c r="G14" s="2168"/>
      <c r="H14" s="2168"/>
      <c r="I14" s="2168"/>
      <c r="J14" s="2168"/>
      <c r="K14" s="2168"/>
      <c r="L14" s="2171"/>
      <c r="M14" s="2168"/>
      <c r="N14" s="2172"/>
    </row>
    <row r="15" spans="1:14" ht="18.75" customHeight="1" x14ac:dyDescent="0.5">
      <c r="A15" s="2173" t="s">
        <v>320</v>
      </c>
      <c r="B15" s="2174"/>
      <c r="C15" s="2174"/>
      <c r="D15" s="2174"/>
      <c r="E15" s="2175"/>
      <c r="F15" s="2174"/>
      <c r="G15" s="2174"/>
      <c r="H15" s="2173" t="s">
        <v>321</v>
      </c>
      <c r="I15" s="2174"/>
      <c r="J15" s="2174"/>
      <c r="K15" s="2174"/>
      <c r="L15" s="2175"/>
      <c r="M15" s="2174"/>
      <c r="N15" s="2174"/>
    </row>
    <row r="16" spans="1:14" ht="18.75" customHeight="1" x14ac:dyDescent="0.5">
      <c r="A16" s="171" t="s">
        <v>336</v>
      </c>
      <c r="B16" s="172" t="s">
        <v>22</v>
      </c>
      <c r="C16" s="173">
        <v>1.5</v>
      </c>
      <c r="D16" s="171">
        <v>3</v>
      </c>
      <c r="E16" s="422" t="s">
        <v>323</v>
      </c>
      <c r="F16" s="171">
        <v>8</v>
      </c>
      <c r="G16" s="174">
        <f t="shared" ref="G16:G22" si="2">+F16*D16</f>
        <v>24</v>
      </c>
      <c r="H16" s="171" t="s">
        <v>337</v>
      </c>
      <c r="I16" s="172" t="s">
        <v>24</v>
      </c>
      <c r="J16" s="173">
        <v>1.5</v>
      </c>
      <c r="K16" s="171">
        <v>3</v>
      </c>
      <c r="L16" s="422" t="s">
        <v>323</v>
      </c>
      <c r="M16" s="171">
        <v>8</v>
      </c>
      <c r="N16" s="174">
        <f t="shared" ref="N16:N22" si="3">+M16*K16</f>
        <v>24</v>
      </c>
    </row>
    <row r="17" spans="1:14" ht="18.75" customHeight="1" x14ac:dyDescent="0.5">
      <c r="A17" s="171" t="s">
        <v>338</v>
      </c>
      <c r="B17" s="172" t="s">
        <v>144</v>
      </c>
      <c r="C17" s="173">
        <v>1</v>
      </c>
      <c r="D17" s="171">
        <v>1</v>
      </c>
      <c r="E17" s="422" t="s">
        <v>323</v>
      </c>
      <c r="F17" s="171">
        <v>8</v>
      </c>
      <c r="G17" s="174">
        <f t="shared" si="2"/>
        <v>8</v>
      </c>
      <c r="H17" s="171" t="s">
        <v>145</v>
      </c>
      <c r="I17" s="172" t="s">
        <v>146</v>
      </c>
      <c r="J17" s="173">
        <v>1</v>
      </c>
      <c r="K17" s="171">
        <v>1</v>
      </c>
      <c r="L17" s="422" t="s">
        <v>323</v>
      </c>
      <c r="M17" s="171">
        <v>8</v>
      </c>
      <c r="N17" s="174">
        <f t="shared" si="3"/>
        <v>8</v>
      </c>
    </row>
    <row r="18" spans="1:14" ht="18.75" customHeight="1" x14ac:dyDescent="0.5">
      <c r="A18" s="171" t="s">
        <v>155</v>
      </c>
      <c r="B18" s="189" t="s">
        <v>156</v>
      </c>
      <c r="C18" s="173">
        <v>2</v>
      </c>
      <c r="D18" s="171">
        <v>4</v>
      </c>
      <c r="E18" s="422" t="s">
        <v>339</v>
      </c>
      <c r="F18" s="171">
        <v>1</v>
      </c>
      <c r="G18" s="174">
        <f t="shared" si="2"/>
        <v>4</v>
      </c>
      <c r="H18" s="171" t="s">
        <v>157</v>
      </c>
      <c r="I18" s="189" t="s">
        <v>158</v>
      </c>
      <c r="J18" s="173">
        <v>2</v>
      </c>
      <c r="K18" s="171">
        <v>4</v>
      </c>
      <c r="L18" s="422" t="s">
        <v>339</v>
      </c>
      <c r="M18" s="171">
        <v>1</v>
      </c>
      <c r="N18" s="174">
        <f t="shared" si="3"/>
        <v>4</v>
      </c>
    </row>
    <row r="19" spans="1:14" ht="18.75" customHeight="1" x14ac:dyDescent="0.5">
      <c r="A19" s="190" t="s">
        <v>243</v>
      </c>
      <c r="B19" s="191" t="s">
        <v>244</v>
      </c>
      <c r="C19" s="192">
        <v>0.5</v>
      </c>
      <c r="D19" s="190">
        <v>1</v>
      </c>
      <c r="E19" s="422" t="s">
        <v>340</v>
      </c>
      <c r="F19" s="171">
        <v>3</v>
      </c>
      <c r="G19" s="174">
        <f t="shared" si="2"/>
        <v>3</v>
      </c>
      <c r="H19" s="190" t="s">
        <v>245</v>
      </c>
      <c r="I19" s="191" t="s">
        <v>246</v>
      </c>
      <c r="J19" s="192">
        <v>0.5</v>
      </c>
      <c r="K19" s="190">
        <v>1</v>
      </c>
      <c r="L19" s="422" t="s">
        <v>340</v>
      </c>
      <c r="M19" s="171">
        <v>3</v>
      </c>
      <c r="N19" s="193">
        <f t="shared" si="3"/>
        <v>3</v>
      </c>
    </row>
    <row r="20" spans="1:14" ht="18.75" customHeight="1" x14ac:dyDescent="0.5">
      <c r="A20" s="171" t="s">
        <v>25</v>
      </c>
      <c r="B20" s="172" t="s">
        <v>26</v>
      </c>
      <c r="C20" s="173">
        <v>1.5</v>
      </c>
      <c r="D20" s="171">
        <v>3</v>
      </c>
      <c r="E20" s="422" t="s">
        <v>327</v>
      </c>
      <c r="F20" s="171">
        <v>8</v>
      </c>
      <c r="G20" s="174">
        <f t="shared" si="2"/>
        <v>24</v>
      </c>
      <c r="H20" s="171" t="s">
        <v>341</v>
      </c>
      <c r="I20" s="172" t="s">
        <v>28</v>
      </c>
      <c r="J20" s="173">
        <v>1.5</v>
      </c>
      <c r="K20" s="171">
        <v>3</v>
      </c>
      <c r="L20" s="422" t="s">
        <v>327</v>
      </c>
      <c r="M20" s="171">
        <v>8</v>
      </c>
      <c r="N20" s="174">
        <f t="shared" si="3"/>
        <v>24</v>
      </c>
    </row>
    <row r="21" spans="1:14" ht="18.75" customHeight="1" x14ac:dyDescent="0.5">
      <c r="A21" s="171" t="s">
        <v>147</v>
      </c>
      <c r="B21" s="172" t="s">
        <v>148</v>
      </c>
      <c r="C21" s="173">
        <v>1</v>
      </c>
      <c r="D21" s="171">
        <v>1</v>
      </c>
      <c r="E21" s="422" t="s">
        <v>327</v>
      </c>
      <c r="F21" s="171">
        <v>8</v>
      </c>
      <c r="G21" s="174">
        <f t="shared" si="2"/>
        <v>8</v>
      </c>
      <c r="H21" s="171" t="s">
        <v>149</v>
      </c>
      <c r="I21" s="172" t="s">
        <v>150</v>
      </c>
      <c r="J21" s="173">
        <v>1</v>
      </c>
      <c r="K21" s="171">
        <v>1</v>
      </c>
      <c r="L21" s="422" t="s">
        <v>327</v>
      </c>
      <c r="M21" s="171">
        <v>8</v>
      </c>
      <c r="N21" s="174">
        <f t="shared" si="3"/>
        <v>8</v>
      </c>
    </row>
    <row r="22" spans="1:14" ht="18.75" customHeight="1" x14ac:dyDescent="0.5">
      <c r="A22" s="171" t="s">
        <v>159</v>
      </c>
      <c r="B22" s="189" t="s">
        <v>160</v>
      </c>
      <c r="C22" s="173">
        <v>2</v>
      </c>
      <c r="D22" s="171">
        <v>4</v>
      </c>
      <c r="E22" s="422" t="s">
        <v>342</v>
      </c>
      <c r="F22" s="171">
        <v>1</v>
      </c>
      <c r="G22" s="174">
        <f t="shared" si="2"/>
        <v>4</v>
      </c>
      <c r="H22" s="171" t="s">
        <v>161</v>
      </c>
      <c r="I22" s="189" t="s">
        <v>162</v>
      </c>
      <c r="J22" s="173">
        <v>2</v>
      </c>
      <c r="K22" s="171">
        <v>4</v>
      </c>
      <c r="L22" s="422" t="s">
        <v>342</v>
      </c>
      <c r="M22" s="171">
        <v>1</v>
      </c>
      <c r="N22" s="174">
        <f t="shared" si="3"/>
        <v>4</v>
      </c>
    </row>
    <row r="23" spans="1:14" ht="18.75" customHeight="1" x14ac:dyDescent="0.5">
      <c r="A23" s="190" t="s">
        <v>247</v>
      </c>
      <c r="B23" s="191" t="s">
        <v>248</v>
      </c>
      <c r="C23" s="192">
        <v>0.5</v>
      </c>
      <c r="D23" s="190">
        <v>1</v>
      </c>
      <c r="E23" s="422" t="s">
        <v>343</v>
      </c>
      <c r="F23" s="171">
        <v>2</v>
      </c>
      <c r="G23" s="174">
        <v>2</v>
      </c>
      <c r="H23" s="190" t="s">
        <v>249</v>
      </c>
      <c r="I23" s="191" t="s">
        <v>250</v>
      </c>
      <c r="J23" s="192">
        <v>0.5</v>
      </c>
      <c r="K23" s="190">
        <v>1</v>
      </c>
      <c r="L23" s="422" t="s">
        <v>343</v>
      </c>
      <c r="M23" s="171">
        <v>2</v>
      </c>
      <c r="N23" s="174">
        <v>2</v>
      </c>
    </row>
    <row r="24" spans="1:14" ht="18.75" customHeight="1" x14ac:dyDescent="0.5">
      <c r="A24" s="171" t="s">
        <v>344</v>
      </c>
      <c r="B24" s="172" t="s">
        <v>30</v>
      </c>
      <c r="C24" s="173">
        <v>1.5</v>
      </c>
      <c r="D24" s="171">
        <v>3</v>
      </c>
      <c r="E24" s="422" t="s">
        <v>331</v>
      </c>
      <c r="F24" s="171">
        <v>8</v>
      </c>
      <c r="G24" s="174">
        <f t="shared" ref="G24:G26" si="4">+F24*D24</f>
        <v>24</v>
      </c>
      <c r="H24" s="171" t="s">
        <v>345</v>
      </c>
      <c r="I24" s="172" t="s">
        <v>32</v>
      </c>
      <c r="J24" s="173">
        <v>1.5</v>
      </c>
      <c r="K24" s="171">
        <v>3</v>
      </c>
      <c r="L24" s="422" t="s">
        <v>331</v>
      </c>
      <c r="M24" s="171">
        <v>8</v>
      </c>
      <c r="N24" s="174">
        <f t="shared" ref="N24:N26" si="5">+M24*K24</f>
        <v>24</v>
      </c>
    </row>
    <row r="25" spans="1:14" ht="18.75" customHeight="1" x14ac:dyDescent="0.5">
      <c r="A25" s="171" t="s">
        <v>151</v>
      </c>
      <c r="B25" s="172" t="s">
        <v>152</v>
      </c>
      <c r="C25" s="173">
        <v>2</v>
      </c>
      <c r="D25" s="171">
        <v>1</v>
      </c>
      <c r="E25" s="422" t="s">
        <v>331</v>
      </c>
      <c r="F25" s="171">
        <v>8</v>
      </c>
      <c r="G25" s="174">
        <f t="shared" si="4"/>
        <v>8</v>
      </c>
      <c r="H25" s="171" t="s">
        <v>153</v>
      </c>
      <c r="I25" s="172" t="s">
        <v>154</v>
      </c>
      <c r="J25" s="173">
        <v>2</v>
      </c>
      <c r="K25" s="171">
        <v>1</v>
      </c>
      <c r="L25" s="422" t="s">
        <v>331</v>
      </c>
      <c r="M25" s="171">
        <v>8</v>
      </c>
      <c r="N25" s="174">
        <f t="shared" si="5"/>
        <v>8</v>
      </c>
    </row>
    <row r="26" spans="1:14" ht="18.75" customHeight="1" x14ac:dyDescent="0.5">
      <c r="A26" s="171" t="s">
        <v>163</v>
      </c>
      <c r="B26" s="172" t="s">
        <v>164</v>
      </c>
      <c r="C26" s="173">
        <v>2</v>
      </c>
      <c r="D26" s="171">
        <v>4</v>
      </c>
      <c r="E26" s="422" t="s">
        <v>346</v>
      </c>
      <c r="F26" s="171">
        <v>1</v>
      </c>
      <c r="G26" s="174">
        <f t="shared" si="4"/>
        <v>4</v>
      </c>
      <c r="H26" s="171" t="s">
        <v>165</v>
      </c>
      <c r="I26" s="172" t="s">
        <v>166</v>
      </c>
      <c r="J26" s="173">
        <v>1.5</v>
      </c>
      <c r="K26" s="171">
        <v>4</v>
      </c>
      <c r="L26" s="422" t="s">
        <v>346</v>
      </c>
      <c r="M26" s="171">
        <v>1</v>
      </c>
      <c r="N26" s="174">
        <f t="shared" si="5"/>
        <v>4</v>
      </c>
    </row>
    <row r="27" spans="1:14" ht="18.75" customHeight="1" x14ac:dyDescent="0.5">
      <c r="A27" s="190" t="s">
        <v>251</v>
      </c>
      <c r="B27" s="191" t="s">
        <v>252</v>
      </c>
      <c r="C27" s="192">
        <v>0.5</v>
      </c>
      <c r="D27" s="190">
        <v>1</v>
      </c>
      <c r="E27" s="422" t="s">
        <v>347</v>
      </c>
      <c r="F27" s="171">
        <v>2</v>
      </c>
      <c r="G27" s="174">
        <v>2</v>
      </c>
      <c r="H27" s="190" t="s">
        <v>253</v>
      </c>
      <c r="I27" s="191" t="s">
        <v>254</v>
      </c>
      <c r="J27" s="192">
        <v>0.5</v>
      </c>
      <c r="K27" s="190">
        <v>1</v>
      </c>
      <c r="L27" s="422" t="s">
        <v>347</v>
      </c>
      <c r="M27" s="171">
        <v>2</v>
      </c>
      <c r="N27" s="174">
        <v>2</v>
      </c>
    </row>
    <row r="28" spans="1:14" ht="18.75" customHeight="1" x14ac:dyDescent="0.5">
      <c r="A28" s="2184" t="s">
        <v>1014</v>
      </c>
      <c r="B28" s="2174"/>
      <c r="C28" s="2174"/>
      <c r="D28" s="2174"/>
      <c r="E28" s="2175"/>
      <c r="F28" s="2174"/>
      <c r="G28" s="194">
        <f>SUM(G16:G27)</f>
        <v>115</v>
      </c>
      <c r="H28" s="187"/>
      <c r="I28" s="176"/>
      <c r="J28" s="177"/>
      <c r="K28" s="175"/>
      <c r="L28" s="428"/>
      <c r="M28" s="175"/>
      <c r="N28" s="194">
        <f>SUM(N16:N27)</f>
        <v>115</v>
      </c>
    </row>
    <row r="29" spans="1:14" ht="18.75" customHeight="1" x14ac:dyDescent="0.5">
      <c r="A29" s="171"/>
      <c r="B29" s="172"/>
      <c r="C29" s="173"/>
      <c r="D29" s="171"/>
      <c r="E29" s="422"/>
      <c r="F29" s="171"/>
      <c r="G29" s="171"/>
      <c r="H29" s="175"/>
      <c r="I29" s="176"/>
      <c r="J29" s="177"/>
      <c r="K29" s="175"/>
      <c r="L29" s="428"/>
      <c r="M29" s="175"/>
      <c r="N29" s="178"/>
    </row>
    <row r="30" spans="1:14" ht="18.75" customHeight="1" x14ac:dyDescent="0.5">
      <c r="A30" s="2170" t="s">
        <v>348</v>
      </c>
      <c r="B30" s="2168"/>
      <c r="C30" s="2168"/>
      <c r="D30" s="2168"/>
      <c r="E30" s="2171"/>
      <c r="F30" s="2168"/>
      <c r="G30" s="2168"/>
      <c r="H30" s="2168"/>
      <c r="I30" s="2168"/>
      <c r="J30" s="2168"/>
      <c r="K30" s="2168"/>
      <c r="L30" s="2171"/>
      <c r="M30" s="2168"/>
      <c r="N30" s="2172"/>
    </row>
    <row r="31" spans="1:14" ht="18.75" customHeight="1" x14ac:dyDescent="0.5">
      <c r="A31" s="2173" t="s">
        <v>320</v>
      </c>
      <c r="B31" s="2174"/>
      <c r="C31" s="2174"/>
      <c r="D31" s="2174"/>
      <c r="E31" s="2175"/>
      <c r="F31" s="2174"/>
      <c r="G31" s="2174"/>
      <c r="H31" s="2173" t="s">
        <v>321</v>
      </c>
      <c r="I31" s="2174"/>
      <c r="J31" s="2174"/>
      <c r="K31" s="2174"/>
      <c r="L31" s="2175"/>
      <c r="M31" s="2174"/>
      <c r="N31" s="2174"/>
    </row>
    <row r="32" spans="1:14" ht="18.75" customHeight="1" x14ac:dyDescent="0.5">
      <c r="A32" s="171" t="s">
        <v>33</v>
      </c>
      <c r="B32" s="172" t="s">
        <v>34</v>
      </c>
      <c r="C32" s="171">
        <v>1.5</v>
      </c>
      <c r="D32" s="171">
        <v>3</v>
      </c>
      <c r="E32" s="422" t="s">
        <v>323</v>
      </c>
      <c r="F32" s="171">
        <v>8</v>
      </c>
      <c r="G32" s="174">
        <f t="shared" ref="G32:G38" si="6">+F32*D32</f>
        <v>24</v>
      </c>
      <c r="H32" s="171" t="s">
        <v>349</v>
      </c>
      <c r="I32" s="172" t="s">
        <v>36</v>
      </c>
      <c r="J32" s="171">
        <v>1.5</v>
      </c>
      <c r="K32" s="171">
        <v>3</v>
      </c>
      <c r="L32" s="422" t="s">
        <v>323</v>
      </c>
      <c r="M32" s="171">
        <v>8</v>
      </c>
      <c r="N32" s="174">
        <f t="shared" ref="N32:N38" si="7">+M32*K32</f>
        <v>24</v>
      </c>
    </row>
    <row r="33" spans="1:15" ht="18.75" customHeight="1" x14ac:dyDescent="0.5">
      <c r="A33" s="171" t="s">
        <v>167</v>
      </c>
      <c r="B33" s="189" t="s">
        <v>168</v>
      </c>
      <c r="C33" s="173">
        <v>1</v>
      </c>
      <c r="D33" s="171">
        <v>2</v>
      </c>
      <c r="E33" s="422" t="s">
        <v>323</v>
      </c>
      <c r="F33" s="171">
        <v>8</v>
      </c>
      <c r="G33" s="174">
        <f t="shared" si="6"/>
        <v>16</v>
      </c>
      <c r="H33" s="171" t="s">
        <v>350</v>
      </c>
      <c r="I33" s="189" t="s">
        <v>170</v>
      </c>
      <c r="J33" s="173">
        <v>1</v>
      </c>
      <c r="K33" s="171">
        <v>2</v>
      </c>
      <c r="L33" s="422" t="s">
        <v>323</v>
      </c>
      <c r="M33" s="171">
        <v>8</v>
      </c>
      <c r="N33" s="174">
        <f t="shared" si="7"/>
        <v>16</v>
      </c>
    </row>
    <row r="34" spans="1:15" ht="18.75" customHeight="1" x14ac:dyDescent="0.5">
      <c r="A34" s="171" t="s">
        <v>179</v>
      </c>
      <c r="B34" s="189" t="s">
        <v>180</v>
      </c>
      <c r="C34" s="173">
        <v>2</v>
      </c>
      <c r="D34" s="171">
        <v>4</v>
      </c>
      <c r="E34" s="422" t="s">
        <v>339</v>
      </c>
      <c r="F34" s="171">
        <v>1</v>
      </c>
      <c r="G34" s="174">
        <f t="shared" si="6"/>
        <v>4</v>
      </c>
      <c r="H34" s="171" t="s">
        <v>181</v>
      </c>
      <c r="I34" s="189" t="s">
        <v>182</v>
      </c>
      <c r="J34" s="173">
        <v>2</v>
      </c>
      <c r="K34" s="171">
        <v>4</v>
      </c>
      <c r="L34" s="422" t="s">
        <v>339</v>
      </c>
      <c r="M34" s="171">
        <v>1</v>
      </c>
      <c r="N34" s="174">
        <f t="shared" si="7"/>
        <v>4</v>
      </c>
    </row>
    <row r="35" spans="1:15" ht="18.75" customHeight="1" x14ac:dyDescent="0.5">
      <c r="A35" s="190" t="s">
        <v>255</v>
      </c>
      <c r="B35" s="191" t="s">
        <v>256</v>
      </c>
      <c r="C35" s="192">
        <v>0.5</v>
      </c>
      <c r="D35" s="190">
        <v>1</v>
      </c>
      <c r="E35" s="422" t="s">
        <v>340</v>
      </c>
      <c r="F35" s="171">
        <v>3</v>
      </c>
      <c r="G35" s="174">
        <f t="shared" si="6"/>
        <v>3</v>
      </c>
      <c r="H35" s="190" t="s">
        <v>257</v>
      </c>
      <c r="I35" s="191" t="s">
        <v>258</v>
      </c>
      <c r="J35" s="192">
        <v>0.5</v>
      </c>
      <c r="K35" s="190">
        <v>1</v>
      </c>
      <c r="L35" s="422" t="s">
        <v>340</v>
      </c>
      <c r="M35" s="171">
        <v>3</v>
      </c>
      <c r="N35" s="193">
        <f t="shared" si="7"/>
        <v>3</v>
      </c>
    </row>
    <row r="36" spans="1:15" ht="18.75" customHeight="1" x14ac:dyDescent="0.5">
      <c r="A36" s="171" t="s">
        <v>37</v>
      </c>
      <c r="B36" s="172" t="s">
        <v>38</v>
      </c>
      <c r="C36" s="171">
        <v>1.5</v>
      </c>
      <c r="D36" s="171">
        <v>3</v>
      </c>
      <c r="E36" s="422" t="s">
        <v>327</v>
      </c>
      <c r="F36" s="171">
        <v>8</v>
      </c>
      <c r="G36" s="174">
        <f t="shared" si="6"/>
        <v>24</v>
      </c>
      <c r="H36" s="171" t="s">
        <v>351</v>
      </c>
      <c r="I36" s="172" t="s">
        <v>40</v>
      </c>
      <c r="J36" s="171">
        <v>1.5</v>
      </c>
      <c r="K36" s="171">
        <v>3</v>
      </c>
      <c r="L36" s="422" t="s">
        <v>327</v>
      </c>
      <c r="M36" s="171">
        <v>8</v>
      </c>
      <c r="N36" s="174">
        <f t="shared" si="7"/>
        <v>24</v>
      </c>
    </row>
    <row r="37" spans="1:15" ht="18.75" customHeight="1" x14ac:dyDescent="0.5">
      <c r="A37" s="171" t="s">
        <v>352</v>
      </c>
      <c r="B37" s="189" t="s">
        <v>172</v>
      </c>
      <c r="C37" s="173">
        <v>1</v>
      </c>
      <c r="D37" s="171">
        <v>2</v>
      </c>
      <c r="E37" s="422" t="s">
        <v>327</v>
      </c>
      <c r="F37" s="171">
        <v>8</v>
      </c>
      <c r="G37" s="174">
        <f t="shared" si="6"/>
        <v>16</v>
      </c>
      <c r="H37" s="171" t="s">
        <v>353</v>
      </c>
      <c r="I37" s="189" t="s">
        <v>174</v>
      </c>
      <c r="J37" s="173">
        <v>1</v>
      </c>
      <c r="K37" s="171">
        <v>2</v>
      </c>
      <c r="L37" s="422" t="s">
        <v>327</v>
      </c>
      <c r="M37" s="171">
        <v>8</v>
      </c>
      <c r="N37" s="174">
        <f t="shared" si="7"/>
        <v>16</v>
      </c>
    </row>
    <row r="38" spans="1:15" ht="18.75" customHeight="1" x14ac:dyDescent="0.5">
      <c r="A38" s="171" t="s">
        <v>354</v>
      </c>
      <c r="B38" s="189" t="s">
        <v>184</v>
      </c>
      <c r="C38" s="173">
        <v>2</v>
      </c>
      <c r="D38" s="171">
        <v>4</v>
      </c>
      <c r="E38" s="422" t="s">
        <v>342</v>
      </c>
      <c r="F38" s="171">
        <v>1</v>
      </c>
      <c r="G38" s="174">
        <f t="shared" si="6"/>
        <v>4</v>
      </c>
      <c r="H38" s="171" t="s">
        <v>355</v>
      </c>
      <c r="I38" s="189" t="s">
        <v>186</v>
      </c>
      <c r="J38" s="173">
        <v>2</v>
      </c>
      <c r="K38" s="171">
        <v>4</v>
      </c>
      <c r="L38" s="422" t="s">
        <v>342</v>
      </c>
      <c r="M38" s="171">
        <v>1</v>
      </c>
      <c r="N38" s="174">
        <f t="shared" si="7"/>
        <v>4</v>
      </c>
    </row>
    <row r="39" spans="1:15" ht="18.75" customHeight="1" x14ac:dyDescent="0.5">
      <c r="A39" s="190" t="s">
        <v>259</v>
      </c>
      <c r="B39" s="191" t="s">
        <v>260</v>
      </c>
      <c r="C39" s="192">
        <v>0.5</v>
      </c>
      <c r="D39" s="190">
        <v>1</v>
      </c>
      <c r="E39" s="422" t="s">
        <v>343</v>
      </c>
      <c r="F39" s="171">
        <v>2</v>
      </c>
      <c r="G39" s="174">
        <v>2</v>
      </c>
      <c r="H39" s="190" t="s">
        <v>261</v>
      </c>
      <c r="I39" s="191" t="s">
        <v>262</v>
      </c>
      <c r="J39" s="192">
        <v>0.5</v>
      </c>
      <c r="K39" s="190">
        <v>1</v>
      </c>
      <c r="L39" s="422" t="s">
        <v>343</v>
      </c>
      <c r="M39" s="171">
        <v>2</v>
      </c>
      <c r="N39" s="174">
        <v>2</v>
      </c>
    </row>
    <row r="40" spans="1:15" ht="18.75" customHeight="1" x14ac:dyDescent="0.5">
      <c r="A40" s="171" t="s">
        <v>356</v>
      </c>
      <c r="B40" s="172" t="s">
        <v>42</v>
      </c>
      <c r="C40" s="173">
        <v>1.5</v>
      </c>
      <c r="D40" s="171">
        <v>3</v>
      </c>
      <c r="E40" s="422" t="s">
        <v>331</v>
      </c>
      <c r="F40" s="171">
        <v>8</v>
      </c>
      <c r="G40" s="174">
        <f t="shared" ref="G40:G42" si="8">+F40*D40</f>
        <v>24</v>
      </c>
      <c r="H40" s="171" t="s">
        <v>357</v>
      </c>
      <c r="I40" s="172" t="s">
        <v>44</v>
      </c>
      <c r="J40" s="173">
        <v>1.5</v>
      </c>
      <c r="K40" s="171">
        <v>3</v>
      </c>
      <c r="L40" s="422" t="s">
        <v>331</v>
      </c>
      <c r="M40" s="171">
        <v>8</v>
      </c>
      <c r="N40" s="174">
        <f t="shared" ref="N40:N42" si="9">+M40*K40</f>
        <v>24</v>
      </c>
    </row>
    <row r="41" spans="1:15" ht="18.75" customHeight="1" x14ac:dyDescent="0.5">
      <c r="A41" s="171" t="s">
        <v>358</v>
      </c>
      <c r="B41" s="172" t="s">
        <v>176</v>
      </c>
      <c r="C41" s="173">
        <v>1</v>
      </c>
      <c r="D41" s="171">
        <v>2</v>
      </c>
      <c r="E41" s="422" t="s">
        <v>331</v>
      </c>
      <c r="F41" s="171">
        <v>8</v>
      </c>
      <c r="G41" s="174">
        <f t="shared" si="8"/>
        <v>16</v>
      </c>
      <c r="H41" s="171" t="s">
        <v>359</v>
      </c>
      <c r="I41" s="172" t="s">
        <v>178</v>
      </c>
      <c r="J41" s="173">
        <v>1</v>
      </c>
      <c r="K41" s="171">
        <v>2</v>
      </c>
      <c r="L41" s="422" t="s">
        <v>331</v>
      </c>
      <c r="M41" s="171">
        <v>8</v>
      </c>
      <c r="N41" s="174">
        <f t="shared" si="9"/>
        <v>16</v>
      </c>
    </row>
    <row r="42" spans="1:15" ht="18.75" customHeight="1" x14ac:dyDescent="0.5">
      <c r="A42" s="171" t="s">
        <v>360</v>
      </c>
      <c r="B42" s="189" t="s">
        <v>188</v>
      </c>
      <c r="C42" s="173">
        <v>2</v>
      </c>
      <c r="D42" s="171">
        <v>4</v>
      </c>
      <c r="E42" s="422" t="s">
        <v>346</v>
      </c>
      <c r="F42" s="171">
        <v>1</v>
      </c>
      <c r="G42" s="174">
        <f t="shared" si="8"/>
        <v>4</v>
      </c>
      <c r="H42" s="171" t="s">
        <v>361</v>
      </c>
      <c r="I42" s="189" t="s">
        <v>190</v>
      </c>
      <c r="J42" s="173">
        <v>2</v>
      </c>
      <c r="K42" s="171">
        <v>4</v>
      </c>
      <c r="L42" s="422" t="s">
        <v>346</v>
      </c>
      <c r="M42" s="171">
        <v>1</v>
      </c>
      <c r="N42" s="174">
        <f t="shared" si="9"/>
        <v>4</v>
      </c>
    </row>
    <row r="43" spans="1:15" ht="18.75" customHeight="1" x14ac:dyDescent="0.5">
      <c r="A43" s="190" t="s">
        <v>263</v>
      </c>
      <c r="B43" s="191" t="s">
        <v>264</v>
      </c>
      <c r="C43" s="192">
        <v>0.5</v>
      </c>
      <c r="D43" s="190">
        <v>1</v>
      </c>
      <c r="E43" s="422" t="s">
        <v>347</v>
      </c>
      <c r="F43" s="171">
        <v>2</v>
      </c>
      <c r="G43" s="174">
        <v>2</v>
      </c>
      <c r="H43" s="190" t="s">
        <v>265</v>
      </c>
      <c r="I43" s="191" t="s">
        <v>266</v>
      </c>
      <c r="J43" s="192">
        <v>0.5</v>
      </c>
      <c r="K43" s="190">
        <v>1</v>
      </c>
      <c r="L43" s="422" t="s">
        <v>347</v>
      </c>
      <c r="M43" s="171">
        <v>2</v>
      </c>
      <c r="N43" s="174">
        <v>2</v>
      </c>
    </row>
    <row r="44" spans="1:15" ht="18.75" customHeight="1" x14ac:dyDescent="0.5">
      <c r="A44" s="2181" t="s">
        <v>362</v>
      </c>
      <c r="B44" s="2174"/>
      <c r="C44" s="2174"/>
      <c r="D44" s="2174"/>
      <c r="E44" s="2175"/>
      <c r="F44" s="2174"/>
      <c r="G44" s="186">
        <f>SUM(G32:G43)</f>
        <v>139</v>
      </c>
      <c r="H44" s="188"/>
      <c r="I44" s="189"/>
      <c r="J44" s="173"/>
      <c r="K44" s="171"/>
      <c r="L44" s="422"/>
      <c r="M44" s="171"/>
      <c r="N44" s="186">
        <f>SUM(N32:N43)</f>
        <v>139</v>
      </c>
    </row>
    <row r="45" spans="1:15" ht="18.75" customHeight="1" x14ac:dyDescent="0.5">
      <c r="A45" s="2170" t="s">
        <v>363</v>
      </c>
      <c r="B45" s="2168"/>
      <c r="C45" s="2168"/>
      <c r="D45" s="2168"/>
      <c r="E45" s="2171"/>
      <c r="F45" s="2168"/>
      <c r="G45" s="2168"/>
      <c r="H45" s="2168"/>
      <c r="I45" s="2168"/>
      <c r="J45" s="2168"/>
      <c r="K45" s="2168"/>
      <c r="L45" s="2171"/>
      <c r="M45" s="2168"/>
      <c r="N45" s="2172"/>
    </row>
    <row r="46" spans="1:15" ht="33.75" customHeight="1" x14ac:dyDescent="0.5">
      <c r="A46" s="179" t="s">
        <v>3</v>
      </c>
      <c r="B46" s="180" t="s">
        <v>4</v>
      </c>
      <c r="C46" s="181" t="s">
        <v>315</v>
      </c>
      <c r="D46" s="182" t="s">
        <v>316</v>
      </c>
      <c r="E46" s="183" t="s">
        <v>317</v>
      </c>
      <c r="F46" s="182" t="s">
        <v>318</v>
      </c>
      <c r="G46" s="182" t="s">
        <v>319</v>
      </c>
      <c r="H46" s="179" t="s">
        <v>3</v>
      </c>
      <c r="I46" s="180" t="s">
        <v>4</v>
      </c>
      <c r="J46" s="181" t="s">
        <v>315</v>
      </c>
      <c r="K46" s="182" t="s">
        <v>316</v>
      </c>
      <c r="L46" s="183" t="s">
        <v>317</v>
      </c>
      <c r="M46" s="182" t="s">
        <v>318</v>
      </c>
      <c r="N46" s="182" t="s">
        <v>319</v>
      </c>
    </row>
    <row r="47" spans="1:15" ht="18.75" customHeight="1" x14ac:dyDescent="0.5">
      <c r="A47" s="2173" t="s">
        <v>320</v>
      </c>
      <c r="B47" s="2174"/>
      <c r="C47" s="2174"/>
      <c r="D47" s="2174"/>
      <c r="E47" s="2175"/>
      <c r="F47" s="2174"/>
      <c r="G47" s="2174"/>
      <c r="H47" s="2173" t="s">
        <v>321</v>
      </c>
      <c r="I47" s="2174"/>
      <c r="J47" s="2174"/>
      <c r="K47" s="2174"/>
      <c r="L47" s="2175"/>
      <c r="M47" s="2174"/>
      <c r="N47" s="2174"/>
    </row>
    <row r="48" spans="1:15" ht="18.75" customHeight="1" x14ac:dyDescent="0.5">
      <c r="A48" s="190" t="s">
        <v>45</v>
      </c>
      <c r="B48" s="195" t="s">
        <v>46</v>
      </c>
      <c r="C48" s="192">
        <v>2</v>
      </c>
      <c r="D48" s="190" t="s">
        <v>54</v>
      </c>
      <c r="E48" s="423" t="s">
        <v>917</v>
      </c>
      <c r="F48" s="197">
        <v>3</v>
      </c>
      <c r="G48" s="351">
        <f>F48*2</f>
        <v>6</v>
      </c>
      <c r="H48" s="190" t="s">
        <v>45</v>
      </c>
      <c r="I48" s="195" t="s">
        <v>46</v>
      </c>
      <c r="J48" s="192">
        <v>2</v>
      </c>
      <c r="K48" s="190" t="s">
        <v>54</v>
      </c>
      <c r="L48" s="423" t="s">
        <v>918</v>
      </c>
      <c r="M48" s="197">
        <v>5</v>
      </c>
      <c r="N48" s="351">
        <f>M48*2</f>
        <v>10</v>
      </c>
      <c r="O48" s="198"/>
    </row>
    <row r="49" spans="1:14" ht="18.75" customHeight="1" x14ac:dyDescent="0.5">
      <c r="A49" s="171" t="s">
        <v>279</v>
      </c>
      <c r="B49" s="172" t="s">
        <v>364</v>
      </c>
      <c r="C49" s="173">
        <v>1.5</v>
      </c>
      <c r="D49" s="171">
        <v>3</v>
      </c>
      <c r="E49" s="424" t="s">
        <v>901</v>
      </c>
      <c r="F49" s="185">
        <v>3</v>
      </c>
      <c r="G49" s="256">
        <f t="shared" ref="G49:G50" si="10">+F49*D49</f>
        <v>9</v>
      </c>
      <c r="H49" s="171" t="s">
        <v>281</v>
      </c>
      <c r="I49" s="172" t="s">
        <v>282</v>
      </c>
      <c r="J49" s="173">
        <v>1.5</v>
      </c>
      <c r="K49" s="171">
        <v>3</v>
      </c>
      <c r="L49" s="424" t="s">
        <v>901</v>
      </c>
      <c r="M49" s="185">
        <v>3</v>
      </c>
      <c r="N49" s="256">
        <f t="shared" ref="N49" si="11">+M49*K49</f>
        <v>9</v>
      </c>
    </row>
    <row r="50" spans="1:14" ht="18.75" customHeight="1" x14ac:dyDescent="0.5">
      <c r="A50" s="171" t="s">
        <v>366</v>
      </c>
      <c r="B50" s="172" t="s">
        <v>268</v>
      </c>
      <c r="C50" s="173">
        <v>0.5</v>
      </c>
      <c r="D50" s="171">
        <v>1</v>
      </c>
      <c r="E50" s="422" t="s">
        <v>367</v>
      </c>
      <c r="F50" s="171">
        <v>3</v>
      </c>
      <c r="G50" s="174">
        <f t="shared" si="10"/>
        <v>3</v>
      </c>
      <c r="H50" s="171" t="s">
        <v>368</v>
      </c>
      <c r="I50" s="172" t="s">
        <v>270</v>
      </c>
      <c r="J50" s="173">
        <v>0.5</v>
      </c>
      <c r="K50" s="171">
        <v>1</v>
      </c>
      <c r="L50" s="422" t="s">
        <v>367</v>
      </c>
      <c r="M50" s="171">
        <v>3</v>
      </c>
      <c r="N50" s="174">
        <f t="shared" ref="N50" si="12">M50*K50</f>
        <v>3</v>
      </c>
    </row>
    <row r="51" spans="1:14" ht="18.75" customHeight="1" x14ac:dyDescent="0.5">
      <c r="A51" s="171" t="s">
        <v>50</v>
      </c>
      <c r="B51" s="172" t="s">
        <v>51</v>
      </c>
      <c r="C51" s="173">
        <v>2</v>
      </c>
      <c r="D51" s="171" t="s">
        <v>54</v>
      </c>
      <c r="E51" s="422" t="s">
        <v>369</v>
      </c>
      <c r="F51" s="171">
        <v>5</v>
      </c>
      <c r="G51" s="174">
        <v>10</v>
      </c>
      <c r="H51" s="171" t="s">
        <v>50</v>
      </c>
      <c r="I51" s="172" t="s">
        <v>51</v>
      </c>
      <c r="J51" s="173">
        <v>2</v>
      </c>
      <c r="K51" s="171" t="s">
        <v>54</v>
      </c>
      <c r="L51" s="422" t="s">
        <v>370</v>
      </c>
      <c r="M51" s="171">
        <v>3</v>
      </c>
      <c r="N51" s="174">
        <f>M51*2</f>
        <v>6</v>
      </c>
    </row>
    <row r="52" spans="1:14" ht="18.75" customHeight="1" x14ac:dyDescent="0.5">
      <c r="A52" s="171" t="s">
        <v>283</v>
      </c>
      <c r="B52" s="189" t="s">
        <v>284</v>
      </c>
      <c r="C52" s="173">
        <v>1.5</v>
      </c>
      <c r="D52" s="171">
        <v>3</v>
      </c>
      <c r="E52" s="422" t="s">
        <v>371</v>
      </c>
      <c r="F52" s="171">
        <v>2</v>
      </c>
      <c r="G52" s="174">
        <f t="shared" ref="G52:G53" si="13">F52*D52</f>
        <v>6</v>
      </c>
      <c r="H52" s="171" t="s">
        <v>285</v>
      </c>
      <c r="I52" s="189" t="s">
        <v>286</v>
      </c>
      <c r="J52" s="173">
        <v>1.5</v>
      </c>
      <c r="K52" s="171">
        <v>3</v>
      </c>
      <c r="L52" s="422" t="s">
        <v>371</v>
      </c>
      <c r="M52" s="171">
        <v>2</v>
      </c>
      <c r="N52" s="174">
        <f t="shared" ref="N52:N53" si="14">M52*K52</f>
        <v>6</v>
      </c>
    </row>
    <row r="53" spans="1:14" ht="18.75" customHeight="1" x14ac:dyDescent="0.5">
      <c r="A53" s="171" t="s">
        <v>271</v>
      </c>
      <c r="B53" s="172" t="s">
        <v>272</v>
      </c>
      <c r="C53" s="173">
        <v>0.5</v>
      </c>
      <c r="D53" s="171">
        <v>1</v>
      </c>
      <c r="E53" s="422" t="s">
        <v>372</v>
      </c>
      <c r="F53" s="171">
        <v>3</v>
      </c>
      <c r="G53" s="174">
        <f t="shared" si="13"/>
        <v>3</v>
      </c>
      <c r="H53" s="171" t="s">
        <v>273</v>
      </c>
      <c r="I53" s="172" t="s">
        <v>274</v>
      </c>
      <c r="J53" s="173">
        <v>0.5</v>
      </c>
      <c r="K53" s="171">
        <v>1</v>
      </c>
      <c r="L53" s="422" t="s">
        <v>372</v>
      </c>
      <c r="M53" s="171">
        <v>3</v>
      </c>
      <c r="N53" s="174">
        <f t="shared" si="14"/>
        <v>3</v>
      </c>
    </row>
    <row r="54" spans="1:14" ht="18.75" customHeight="1" x14ac:dyDescent="0.5">
      <c r="A54" s="171" t="s">
        <v>52</v>
      </c>
      <c r="B54" s="172" t="s">
        <v>53</v>
      </c>
      <c r="C54" s="173">
        <v>2</v>
      </c>
      <c r="D54" s="199" t="s">
        <v>54</v>
      </c>
      <c r="E54" s="422" t="s">
        <v>373</v>
      </c>
      <c r="F54" s="171">
        <v>4</v>
      </c>
      <c r="G54" s="174">
        <f>F54*2</f>
        <v>8</v>
      </c>
      <c r="H54" s="171" t="s">
        <v>52</v>
      </c>
      <c r="I54" s="172" t="s">
        <v>53</v>
      </c>
      <c r="J54" s="173">
        <v>2</v>
      </c>
      <c r="K54" s="199" t="s">
        <v>54</v>
      </c>
      <c r="L54" s="422" t="s">
        <v>374</v>
      </c>
      <c r="M54" s="171">
        <v>4</v>
      </c>
      <c r="N54" s="174">
        <f>M54*2</f>
        <v>8</v>
      </c>
    </row>
    <row r="55" spans="1:14" ht="18.75" customHeight="1" x14ac:dyDescent="0.5">
      <c r="A55" s="171" t="s">
        <v>287</v>
      </c>
      <c r="B55" s="189" t="s">
        <v>288</v>
      </c>
      <c r="C55" s="173">
        <v>1.5</v>
      </c>
      <c r="D55" s="171">
        <v>3</v>
      </c>
      <c r="E55" s="422" t="s">
        <v>375</v>
      </c>
      <c r="F55" s="171">
        <v>2</v>
      </c>
      <c r="G55" s="174">
        <f>F55*D55</f>
        <v>6</v>
      </c>
      <c r="H55" s="171" t="s">
        <v>289</v>
      </c>
      <c r="I55" s="189" t="s">
        <v>290</v>
      </c>
      <c r="J55" s="173">
        <v>1.5</v>
      </c>
      <c r="K55" s="171">
        <v>3</v>
      </c>
      <c r="L55" s="422" t="s">
        <v>375</v>
      </c>
      <c r="M55" s="171">
        <v>2</v>
      </c>
      <c r="N55" s="174">
        <f t="shared" ref="N55:N56" si="15">M55*K55</f>
        <v>6</v>
      </c>
    </row>
    <row r="56" spans="1:14" ht="18.75" customHeight="1" x14ac:dyDescent="0.5">
      <c r="A56" s="171" t="s">
        <v>275</v>
      </c>
      <c r="B56" s="189" t="s">
        <v>276</v>
      </c>
      <c r="C56" s="173">
        <v>0.5</v>
      </c>
      <c r="D56" s="171">
        <v>1</v>
      </c>
      <c r="E56" s="422" t="s">
        <v>376</v>
      </c>
      <c r="F56" s="171">
        <v>3</v>
      </c>
      <c r="G56" s="174">
        <v>3</v>
      </c>
      <c r="H56" s="171" t="s">
        <v>277</v>
      </c>
      <c r="I56" s="189" t="s">
        <v>278</v>
      </c>
      <c r="J56" s="173">
        <v>0.5</v>
      </c>
      <c r="K56" s="171">
        <v>1</v>
      </c>
      <c r="L56" s="422" t="s">
        <v>376</v>
      </c>
      <c r="M56" s="171">
        <v>3</v>
      </c>
      <c r="N56" s="174">
        <f t="shared" si="15"/>
        <v>3</v>
      </c>
    </row>
    <row r="57" spans="1:14" ht="18.75" customHeight="1" x14ac:dyDescent="0.5">
      <c r="A57" s="2182" t="s">
        <v>377</v>
      </c>
      <c r="B57" s="2168"/>
      <c r="C57" s="2168"/>
      <c r="D57" s="2168"/>
      <c r="E57" s="2169"/>
      <c r="F57" s="171"/>
      <c r="G57" s="186">
        <f>SUM(G48:G56)</f>
        <v>54</v>
      </c>
      <c r="H57" s="188"/>
      <c r="I57" s="189"/>
      <c r="J57" s="173"/>
      <c r="K57" s="171"/>
      <c r="L57" s="422"/>
      <c r="M57" s="188">
        <f>+N57/6*2</f>
        <v>18</v>
      </c>
      <c r="N57" s="186">
        <f>SUM(N48:N56)</f>
        <v>54</v>
      </c>
    </row>
    <row r="58" spans="1:14" ht="18.75" customHeight="1" x14ac:dyDescent="0.5">
      <c r="A58" s="171"/>
      <c r="B58" s="172"/>
      <c r="C58" s="173"/>
      <c r="D58" s="171"/>
      <c r="E58" s="422"/>
      <c r="F58" s="171"/>
      <c r="G58" s="188"/>
      <c r="H58" s="175"/>
      <c r="I58" s="176"/>
      <c r="J58" s="177"/>
      <c r="K58" s="175"/>
      <c r="L58" s="428"/>
      <c r="M58" s="175"/>
      <c r="N58" s="178"/>
    </row>
    <row r="59" spans="1:14" ht="18.75" customHeight="1" x14ac:dyDescent="0.5">
      <c r="A59" s="2170" t="s">
        <v>378</v>
      </c>
      <c r="B59" s="2168"/>
      <c r="C59" s="2168"/>
      <c r="D59" s="2168"/>
      <c r="E59" s="2171"/>
      <c r="F59" s="2168"/>
      <c r="G59" s="2168"/>
      <c r="H59" s="2168"/>
      <c r="I59" s="2168"/>
      <c r="J59" s="2168"/>
      <c r="K59" s="2168"/>
      <c r="L59" s="2171"/>
      <c r="M59" s="2168"/>
      <c r="N59" s="2172"/>
    </row>
    <row r="60" spans="1:14" ht="18.75" customHeight="1" x14ac:dyDescent="0.5">
      <c r="A60" s="2173" t="s">
        <v>320</v>
      </c>
      <c r="B60" s="2174"/>
      <c r="C60" s="2174"/>
      <c r="D60" s="2174"/>
      <c r="E60" s="2175"/>
      <c r="F60" s="2174"/>
      <c r="G60" s="2174"/>
      <c r="H60" s="2173" t="s">
        <v>321</v>
      </c>
      <c r="I60" s="2174"/>
      <c r="J60" s="2174"/>
      <c r="K60" s="2174"/>
      <c r="L60" s="2175"/>
      <c r="M60" s="2174"/>
      <c r="N60" s="2174"/>
    </row>
    <row r="61" spans="1:14" ht="18.75" customHeight="1" x14ac:dyDescent="0.5">
      <c r="A61" s="171" t="s">
        <v>55</v>
      </c>
      <c r="B61" s="172" t="s">
        <v>379</v>
      </c>
      <c r="C61" s="171">
        <v>1.5</v>
      </c>
      <c r="D61" s="171" t="s">
        <v>380</v>
      </c>
      <c r="E61" s="422" t="s">
        <v>323</v>
      </c>
      <c r="F61" s="171">
        <v>8</v>
      </c>
      <c r="G61" s="174">
        <f>F61*2</f>
        <v>16</v>
      </c>
      <c r="H61" s="171" t="s">
        <v>58</v>
      </c>
      <c r="I61" s="172" t="s">
        <v>381</v>
      </c>
      <c r="J61" s="171">
        <v>1.5</v>
      </c>
      <c r="K61" s="171" t="s">
        <v>380</v>
      </c>
      <c r="L61" s="422" t="s">
        <v>323</v>
      </c>
      <c r="M61" s="171">
        <v>8</v>
      </c>
      <c r="N61" s="174">
        <f>M61*2</f>
        <v>16</v>
      </c>
    </row>
    <row r="62" spans="1:14" ht="18.75" customHeight="1" x14ac:dyDescent="0.5">
      <c r="A62" s="171" t="s">
        <v>55</v>
      </c>
      <c r="B62" s="172" t="s">
        <v>379</v>
      </c>
      <c r="C62" s="171">
        <v>1.5</v>
      </c>
      <c r="D62" s="171">
        <v>2</v>
      </c>
      <c r="E62" s="422" t="s">
        <v>325</v>
      </c>
      <c r="F62" s="171">
        <v>2</v>
      </c>
      <c r="G62" s="174">
        <f>+F62*D62</f>
        <v>4</v>
      </c>
      <c r="H62" s="171" t="s">
        <v>58</v>
      </c>
      <c r="I62" s="172" t="s">
        <v>381</v>
      </c>
      <c r="J62" s="171">
        <v>1.5</v>
      </c>
      <c r="K62" s="171">
        <v>2</v>
      </c>
      <c r="L62" s="422" t="s">
        <v>325</v>
      </c>
      <c r="M62" s="171">
        <v>2</v>
      </c>
      <c r="N62" s="174">
        <f>+M62*K62</f>
        <v>4</v>
      </c>
    </row>
    <row r="63" spans="1:14" ht="18.75" customHeight="1" x14ac:dyDescent="0.5">
      <c r="A63" s="171" t="s">
        <v>68</v>
      </c>
      <c r="B63" s="172" t="s">
        <v>69</v>
      </c>
      <c r="C63" s="173">
        <v>0.5</v>
      </c>
      <c r="D63" s="171">
        <v>1</v>
      </c>
      <c r="E63" s="422" t="s">
        <v>323</v>
      </c>
      <c r="F63" s="171">
        <v>8</v>
      </c>
      <c r="G63" s="174">
        <f>F63*D63</f>
        <v>8</v>
      </c>
      <c r="H63" s="171" t="s">
        <v>382</v>
      </c>
      <c r="I63" s="172" t="s">
        <v>71</v>
      </c>
      <c r="J63" s="173">
        <v>0.5</v>
      </c>
      <c r="K63" s="171">
        <v>1</v>
      </c>
      <c r="L63" s="422" t="s">
        <v>323</v>
      </c>
      <c r="M63" s="171">
        <v>8</v>
      </c>
      <c r="N63" s="174">
        <f>M63*K63</f>
        <v>8</v>
      </c>
    </row>
    <row r="64" spans="1:14" ht="18.75" customHeight="1" x14ac:dyDescent="0.5">
      <c r="A64" s="171" t="s">
        <v>68</v>
      </c>
      <c r="B64" s="172" t="s">
        <v>69</v>
      </c>
      <c r="C64" s="171">
        <v>1.5</v>
      </c>
      <c r="D64" s="171">
        <v>1</v>
      </c>
      <c r="E64" s="422" t="s">
        <v>325</v>
      </c>
      <c r="F64" s="171">
        <v>2</v>
      </c>
      <c r="G64" s="174">
        <f>+F64*D64</f>
        <v>2</v>
      </c>
      <c r="H64" s="171" t="s">
        <v>382</v>
      </c>
      <c r="I64" s="172" t="s">
        <v>71</v>
      </c>
      <c r="J64" s="171">
        <v>1.5</v>
      </c>
      <c r="K64" s="171">
        <v>1</v>
      </c>
      <c r="L64" s="422" t="s">
        <v>325</v>
      </c>
      <c r="M64" s="171">
        <v>2</v>
      </c>
      <c r="N64" s="174">
        <f>+M64*K64</f>
        <v>2</v>
      </c>
    </row>
    <row r="65" spans="1:14" ht="18.75" customHeight="1" x14ac:dyDescent="0.5">
      <c r="A65" s="200" t="s">
        <v>191</v>
      </c>
      <c r="B65" s="201" t="s">
        <v>192</v>
      </c>
      <c r="C65" s="202">
        <v>0.5</v>
      </c>
      <c r="D65" s="200">
        <v>1</v>
      </c>
      <c r="E65" s="425" t="s">
        <v>323</v>
      </c>
      <c r="F65" s="350">
        <v>8</v>
      </c>
      <c r="G65" s="203">
        <f>F65*D65</f>
        <v>8</v>
      </c>
      <c r="H65" s="200" t="s">
        <v>193</v>
      </c>
      <c r="I65" s="201" t="s">
        <v>194</v>
      </c>
      <c r="J65" s="202">
        <v>0.5</v>
      </c>
      <c r="K65" s="200">
        <v>1</v>
      </c>
      <c r="L65" s="425" t="s">
        <v>323</v>
      </c>
      <c r="M65" s="350">
        <v>8</v>
      </c>
      <c r="N65" s="203">
        <f>M65*K65</f>
        <v>8</v>
      </c>
    </row>
    <row r="66" spans="1:14" ht="18.75" customHeight="1" x14ac:dyDescent="0.5">
      <c r="A66" s="171" t="s">
        <v>60</v>
      </c>
      <c r="B66" s="172" t="s">
        <v>383</v>
      </c>
      <c r="C66" s="171">
        <v>1.5</v>
      </c>
      <c r="D66" s="171" t="s">
        <v>380</v>
      </c>
      <c r="E66" s="422" t="s">
        <v>384</v>
      </c>
      <c r="F66" s="171">
        <v>8</v>
      </c>
      <c r="G66" s="174">
        <f>F66*2</f>
        <v>16</v>
      </c>
      <c r="H66" s="171" t="s">
        <v>385</v>
      </c>
      <c r="I66" s="172" t="s">
        <v>386</v>
      </c>
      <c r="J66" s="171">
        <v>1.5</v>
      </c>
      <c r="K66" s="171" t="s">
        <v>380</v>
      </c>
      <c r="L66" s="422" t="s">
        <v>384</v>
      </c>
      <c r="M66" s="171">
        <v>8</v>
      </c>
      <c r="N66" s="174">
        <f>M66*2</f>
        <v>16</v>
      </c>
    </row>
    <row r="67" spans="1:14" ht="18.75" customHeight="1" x14ac:dyDescent="0.5">
      <c r="A67" s="171" t="s">
        <v>60</v>
      </c>
      <c r="B67" s="172" t="s">
        <v>383</v>
      </c>
      <c r="C67" s="171">
        <v>1.5</v>
      </c>
      <c r="D67" s="171">
        <v>2</v>
      </c>
      <c r="E67" s="422" t="s">
        <v>329</v>
      </c>
      <c r="F67" s="171">
        <v>3</v>
      </c>
      <c r="G67" s="174">
        <f>+F67*D67</f>
        <v>6</v>
      </c>
      <c r="H67" s="171" t="s">
        <v>385</v>
      </c>
      <c r="I67" s="172" t="s">
        <v>386</v>
      </c>
      <c r="J67" s="171">
        <v>1.5</v>
      </c>
      <c r="K67" s="171">
        <v>2</v>
      </c>
      <c r="L67" s="422" t="s">
        <v>329</v>
      </c>
      <c r="M67" s="171">
        <v>3</v>
      </c>
      <c r="N67" s="174">
        <f>+M67*K67</f>
        <v>6</v>
      </c>
    </row>
    <row r="68" spans="1:14" ht="18.75" customHeight="1" x14ac:dyDescent="0.5">
      <c r="A68" s="171" t="s">
        <v>72</v>
      </c>
      <c r="B68" s="172" t="s">
        <v>73</v>
      </c>
      <c r="C68" s="173">
        <v>0.5</v>
      </c>
      <c r="D68" s="171">
        <v>1</v>
      </c>
      <c r="E68" s="422" t="s">
        <v>384</v>
      </c>
      <c r="F68" s="171">
        <v>8</v>
      </c>
      <c r="G68" s="174">
        <f>F68*D68</f>
        <v>8</v>
      </c>
      <c r="H68" s="171" t="s">
        <v>387</v>
      </c>
      <c r="I68" s="172" t="s">
        <v>75</v>
      </c>
      <c r="J68" s="173">
        <v>0.5</v>
      </c>
      <c r="K68" s="171">
        <v>1</v>
      </c>
      <c r="L68" s="422" t="s">
        <v>384</v>
      </c>
      <c r="M68" s="171">
        <v>8</v>
      </c>
      <c r="N68" s="174">
        <f>M68*K68</f>
        <v>8</v>
      </c>
    </row>
    <row r="69" spans="1:14" ht="18.75" customHeight="1" x14ac:dyDescent="0.5">
      <c r="A69" s="171" t="s">
        <v>72</v>
      </c>
      <c r="B69" s="172" t="s">
        <v>73</v>
      </c>
      <c r="C69" s="173">
        <v>0.5</v>
      </c>
      <c r="D69" s="171">
        <v>1</v>
      </c>
      <c r="E69" s="422" t="s">
        <v>329</v>
      </c>
      <c r="F69" s="171">
        <v>3</v>
      </c>
      <c r="G69" s="174">
        <f>+F69*D69</f>
        <v>3</v>
      </c>
      <c r="H69" s="171" t="s">
        <v>387</v>
      </c>
      <c r="I69" s="172" t="s">
        <v>75</v>
      </c>
      <c r="J69" s="173">
        <v>0.5</v>
      </c>
      <c r="K69" s="171">
        <v>1</v>
      </c>
      <c r="L69" s="422" t="s">
        <v>329</v>
      </c>
      <c r="M69" s="171">
        <v>3</v>
      </c>
      <c r="N69" s="174">
        <f>+M69*K69</f>
        <v>3</v>
      </c>
    </row>
    <row r="70" spans="1:14" ht="18.75" customHeight="1" x14ac:dyDescent="0.5">
      <c r="A70" s="204" t="s">
        <v>195</v>
      </c>
      <c r="B70" s="205" t="s">
        <v>196</v>
      </c>
      <c r="C70" s="206">
        <v>0.5</v>
      </c>
      <c r="D70" s="204">
        <v>1</v>
      </c>
      <c r="E70" s="426" t="s">
        <v>384</v>
      </c>
      <c r="F70" s="204">
        <v>8</v>
      </c>
      <c r="G70" s="207">
        <f>F70*D70</f>
        <v>8</v>
      </c>
      <c r="H70" s="204" t="s">
        <v>197</v>
      </c>
      <c r="I70" s="205" t="s">
        <v>198</v>
      </c>
      <c r="J70" s="206">
        <v>0.5</v>
      </c>
      <c r="K70" s="204">
        <v>1</v>
      </c>
      <c r="L70" s="426" t="s">
        <v>384</v>
      </c>
      <c r="M70" s="204">
        <v>8</v>
      </c>
      <c r="N70" s="207">
        <f>M70*K70</f>
        <v>8</v>
      </c>
    </row>
    <row r="71" spans="1:14" ht="18.75" customHeight="1" x14ac:dyDescent="0.5">
      <c r="A71" s="171" t="s">
        <v>388</v>
      </c>
      <c r="B71" s="172" t="s">
        <v>389</v>
      </c>
      <c r="C71" s="173">
        <v>1.5</v>
      </c>
      <c r="D71" s="171" t="s">
        <v>380</v>
      </c>
      <c r="E71" s="422" t="s">
        <v>390</v>
      </c>
      <c r="F71" s="171">
        <v>8</v>
      </c>
      <c r="G71" s="174">
        <f>F71*2</f>
        <v>16</v>
      </c>
      <c r="H71" s="171" t="s">
        <v>391</v>
      </c>
      <c r="I71" s="172" t="s">
        <v>392</v>
      </c>
      <c r="J71" s="173">
        <v>1.5</v>
      </c>
      <c r="K71" s="171" t="s">
        <v>380</v>
      </c>
      <c r="L71" s="422" t="s">
        <v>390</v>
      </c>
      <c r="M71" s="171">
        <v>8</v>
      </c>
      <c r="N71" s="174">
        <f>M71*2</f>
        <v>16</v>
      </c>
    </row>
    <row r="72" spans="1:14" ht="18.75" customHeight="1" x14ac:dyDescent="0.5">
      <c r="A72" s="171" t="s">
        <v>388</v>
      </c>
      <c r="B72" s="172" t="s">
        <v>389</v>
      </c>
      <c r="C72" s="173">
        <v>1.5</v>
      </c>
      <c r="D72" s="171">
        <v>2</v>
      </c>
      <c r="E72" s="422" t="s">
        <v>333</v>
      </c>
      <c r="F72" s="171">
        <v>3</v>
      </c>
      <c r="G72" s="174">
        <f>+F72*D72</f>
        <v>6</v>
      </c>
      <c r="H72" s="171" t="s">
        <v>391</v>
      </c>
      <c r="I72" s="172" t="s">
        <v>392</v>
      </c>
      <c r="J72" s="171">
        <v>1.5</v>
      </c>
      <c r="K72" s="171">
        <v>2</v>
      </c>
      <c r="L72" s="422" t="s">
        <v>333</v>
      </c>
      <c r="M72" s="171">
        <v>3</v>
      </c>
      <c r="N72" s="174">
        <f>+M72*K72</f>
        <v>6</v>
      </c>
    </row>
    <row r="73" spans="1:14" ht="18.75" customHeight="1" x14ac:dyDescent="0.5">
      <c r="A73" s="171" t="s">
        <v>393</v>
      </c>
      <c r="B73" s="172" t="s">
        <v>77</v>
      </c>
      <c r="C73" s="173">
        <v>0.5</v>
      </c>
      <c r="D73" s="171">
        <v>1</v>
      </c>
      <c r="E73" s="422" t="s">
        <v>390</v>
      </c>
      <c r="F73" s="171">
        <v>8</v>
      </c>
      <c r="G73" s="174">
        <f>F73*D73</f>
        <v>8</v>
      </c>
      <c r="H73" s="171" t="s">
        <v>394</v>
      </c>
      <c r="I73" s="172" t="s">
        <v>79</v>
      </c>
      <c r="J73" s="173">
        <v>0.5</v>
      </c>
      <c r="K73" s="171">
        <v>1</v>
      </c>
      <c r="L73" s="422" t="s">
        <v>390</v>
      </c>
      <c r="M73" s="171">
        <v>8</v>
      </c>
      <c r="N73" s="174">
        <f>M73*K73</f>
        <v>8</v>
      </c>
    </row>
    <row r="74" spans="1:14" ht="18.75" customHeight="1" x14ac:dyDescent="0.5">
      <c r="A74" s="171" t="s">
        <v>393</v>
      </c>
      <c r="B74" s="172" t="s">
        <v>77</v>
      </c>
      <c r="C74" s="173">
        <v>0.5</v>
      </c>
      <c r="D74" s="171">
        <v>1</v>
      </c>
      <c r="E74" s="422" t="s">
        <v>333</v>
      </c>
      <c r="F74" s="171">
        <v>3</v>
      </c>
      <c r="G74" s="174">
        <f>+F74*D74</f>
        <v>3</v>
      </c>
      <c r="H74" s="171" t="s">
        <v>394</v>
      </c>
      <c r="I74" s="172" t="s">
        <v>79</v>
      </c>
      <c r="J74" s="173">
        <v>0.5</v>
      </c>
      <c r="K74" s="171">
        <v>1</v>
      </c>
      <c r="L74" s="422" t="s">
        <v>333</v>
      </c>
      <c r="M74" s="171">
        <v>3</v>
      </c>
      <c r="N74" s="174">
        <f>+M74*K74</f>
        <v>3</v>
      </c>
    </row>
    <row r="75" spans="1:14" ht="18.75" customHeight="1" x14ac:dyDescent="0.5">
      <c r="A75" s="204" t="s">
        <v>199</v>
      </c>
      <c r="B75" s="205" t="s">
        <v>200</v>
      </c>
      <c r="C75" s="206">
        <v>0.5</v>
      </c>
      <c r="D75" s="204">
        <v>1</v>
      </c>
      <c r="E75" s="426" t="s">
        <v>390</v>
      </c>
      <c r="F75" s="204">
        <v>8</v>
      </c>
      <c r="G75" s="207">
        <f>F75*D75</f>
        <v>8</v>
      </c>
      <c r="H75" s="204" t="s">
        <v>201</v>
      </c>
      <c r="I75" s="205" t="s">
        <v>202</v>
      </c>
      <c r="J75" s="206">
        <v>0.5</v>
      </c>
      <c r="K75" s="204">
        <v>1</v>
      </c>
      <c r="L75" s="426" t="s">
        <v>390</v>
      </c>
      <c r="M75" s="204">
        <v>8</v>
      </c>
      <c r="N75" s="207">
        <f>M75*K75</f>
        <v>8</v>
      </c>
    </row>
    <row r="76" spans="1:14" ht="18.75" customHeight="1" x14ac:dyDescent="0.5">
      <c r="A76" s="2179" t="s">
        <v>903</v>
      </c>
      <c r="B76" s="2174"/>
      <c r="C76" s="2174"/>
      <c r="D76" s="2174"/>
      <c r="E76" s="2175"/>
      <c r="F76" s="2174"/>
      <c r="G76" s="186">
        <f>SUM(G61:G75)-7-8-8</f>
        <v>97</v>
      </c>
      <c r="H76" s="188"/>
      <c r="I76" s="172"/>
      <c r="J76" s="173"/>
      <c r="K76" s="171"/>
      <c r="L76" s="422"/>
      <c r="M76" s="171"/>
      <c r="N76" s="186">
        <f>SUM(N61:N75)-7-8-8</f>
        <v>97</v>
      </c>
    </row>
    <row r="77" spans="1:14" ht="18.75" customHeight="1" x14ac:dyDescent="0.5">
      <c r="A77" s="2180" t="s">
        <v>834</v>
      </c>
      <c r="B77" s="2174"/>
      <c r="C77" s="2174"/>
      <c r="D77" s="2174"/>
      <c r="E77" s="2175"/>
      <c r="F77" s="171"/>
      <c r="G77" s="174">
        <f>G65+G70+G75</f>
        <v>24</v>
      </c>
      <c r="H77" s="175"/>
      <c r="I77" s="176"/>
      <c r="J77" s="177"/>
      <c r="K77" s="175"/>
      <c r="L77" s="428"/>
      <c r="M77" s="175"/>
      <c r="N77" s="178"/>
    </row>
    <row r="78" spans="1:14" ht="18.75" customHeight="1" x14ac:dyDescent="0.5">
      <c r="A78" s="2170" t="s">
        <v>395</v>
      </c>
      <c r="B78" s="2168"/>
      <c r="C78" s="2168"/>
      <c r="D78" s="2168"/>
      <c r="E78" s="2171"/>
      <c r="F78" s="2168"/>
      <c r="G78" s="2168"/>
      <c r="H78" s="2168"/>
      <c r="I78" s="2168"/>
      <c r="J78" s="2168"/>
      <c r="K78" s="2168"/>
      <c r="L78" s="2171"/>
      <c r="M78" s="2168"/>
      <c r="N78" s="2172"/>
    </row>
    <row r="79" spans="1:14" ht="18.75" customHeight="1" x14ac:dyDescent="0.5">
      <c r="A79" s="2173" t="s">
        <v>320</v>
      </c>
      <c r="B79" s="2174"/>
      <c r="C79" s="2174"/>
      <c r="D79" s="2174"/>
      <c r="E79" s="2175"/>
      <c r="F79" s="2174"/>
      <c r="G79" s="2174"/>
      <c r="H79" s="2173" t="s">
        <v>321</v>
      </c>
      <c r="I79" s="2174"/>
      <c r="J79" s="2174"/>
      <c r="K79" s="2174"/>
      <c r="L79" s="2175"/>
      <c r="M79" s="2174"/>
      <c r="N79" s="2174"/>
    </row>
    <row r="80" spans="1:14" ht="18.75" customHeight="1" x14ac:dyDescent="0.5">
      <c r="A80" s="171" t="s">
        <v>396</v>
      </c>
      <c r="B80" s="172" t="s">
        <v>81</v>
      </c>
      <c r="C80" s="171">
        <v>0.5</v>
      </c>
      <c r="D80" s="171">
        <v>1</v>
      </c>
      <c r="E80" s="422" t="s">
        <v>323</v>
      </c>
      <c r="F80" s="171">
        <v>8</v>
      </c>
      <c r="G80" s="174">
        <f t="shared" ref="G80:G87" si="16">F80*D80</f>
        <v>8</v>
      </c>
      <c r="H80" s="171" t="s">
        <v>397</v>
      </c>
      <c r="I80" s="172" t="s">
        <v>83</v>
      </c>
      <c r="J80" s="171">
        <v>0.5</v>
      </c>
      <c r="K80" s="171">
        <v>1</v>
      </c>
      <c r="L80" s="422" t="s">
        <v>323</v>
      </c>
      <c r="M80" s="171">
        <v>8</v>
      </c>
      <c r="N80" s="174">
        <f t="shared" ref="N80:N88" si="17">M80*K80</f>
        <v>8</v>
      </c>
    </row>
    <row r="81" spans="1:14" ht="18.75" customHeight="1" x14ac:dyDescent="0.5">
      <c r="A81" s="171" t="s">
        <v>398</v>
      </c>
      <c r="B81" s="172" t="s">
        <v>93</v>
      </c>
      <c r="C81" s="171">
        <v>0.5</v>
      </c>
      <c r="D81" s="171">
        <v>1</v>
      </c>
      <c r="E81" s="422" t="s">
        <v>323</v>
      </c>
      <c r="F81" s="171">
        <v>8</v>
      </c>
      <c r="G81" s="174">
        <f t="shared" si="16"/>
        <v>8</v>
      </c>
      <c r="H81" s="171" t="s">
        <v>399</v>
      </c>
      <c r="I81" s="172" t="s">
        <v>95</v>
      </c>
      <c r="J81" s="171">
        <v>0.5</v>
      </c>
      <c r="K81" s="171">
        <v>1</v>
      </c>
      <c r="L81" s="422" t="s">
        <v>323</v>
      </c>
      <c r="M81" s="171">
        <v>8</v>
      </c>
      <c r="N81" s="174">
        <f t="shared" si="17"/>
        <v>8</v>
      </c>
    </row>
    <row r="82" spans="1:14" ht="18.75" customHeight="1" x14ac:dyDescent="0.5">
      <c r="A82" s="171" t="s">
        <v>398</v>
      </c>
      <c r="B82" s="172" t="s">
        <v>93</v>
      </c>
      <c r="C82" s="171">
        <v>0.5</v>
      </c>
      <c r="D82" s="171">
        <v>1</v>
      </c>
      <c r="E82" s="422" t="s">
        <v>325</v>
      </c>
      <c r="F82" s="171">
        <v>2</v>
      </c>
      <c r="G82" s="174">
        <f t="shared" si="16"/>
        <v>2</v>
      </c>
      <c r="H82" s="171" t="s">
        <v>399</v>
      </c>
      <c r="I82" s="172" t="s">
        <v>95</v>
      </c>
      <c r="J82" s="171">
        <v>0.5</v>
      </c>
      <c r="K82" s="171">
        <v>1</v>
      </c>
      <c r="L82" s="422" t="s">
        <v>325</v>
      </c>
      <c r="M82" s="171">
        <v>2</v>
      </c>
      <c r="N82" s="174">
        <f t="shared" si="17"/>
        <v>2</v>
      </c>
    </row>
    <row r="83" spans="1:14" ht="18.75" customHeight="1" x14ac:dyDescent="0.5">
      <c r="A83" s="171" t="s">
        <v>84</v>
      </c>
      <c r="B83" s="172" t="s">
        <v>85</v>
      </c>
      <c r="C83" s="171">
        <v>0.5</v>
      </c>
      <c r="D83" s="171">
        <v>1</v>
      </c>
      <c r="E83" s="422" t="s">
        <v>384</v>
      </c>
      <c r="F83" s="171">
        <v>8</v>
      </c>
      <c r="G83" s="174">
        <f t="shared" si="16"/>
        <v>8</v>
      </c>
      <c r="H83" s="171" t="s">
        <v>400</v>
      </c>
      <c r="I83" s="172" t="s">
        <v>87</v>
      </c>
      <c r="J83" s="171">
        <v>0.5</v>
      </c>
      <c r="K83" s="171">
        <v>1</v>
      </c>
      <c r="L83" s="422" t="s">
        <v>384</v>
      </c>
      <c r="M83" s="171">
        <v>8</v>
      </c>
      <c r="N83" s="174">
        <f t="shared" si="17"/>
        <v>8</v>
      </c>
    </row>
    <row r="84" spans="1:14" ht="18.75" customHeight="1" x14ac:dyDescent="0.5">
      <c r="A84" s="171" t="s">
        <v>401</v>
      </c>
      <c r="B84" s="172" t="s">
        <v>97</v>
      </c>
      <c r="C84" s="171">
        <v>0.5</v>
      </c>
      <c r="D84" s="171">
        <v>1</v>
      </c>
      <c r="E84" s="422" t="s">
        <v>384</v>
      </c>
      <c r="F84" s="171">
        <v>8</v>
      </c>
      <c r="G84" s="174">
        <f t="shared" si="16"/>
        <v>8</v>
      </c>
      <c r="H84" s="171" t="s">
        <v>402</v>
      </c>
      <c r="I84" s="172" t="s">
        <v>99</v>
      </c>
      <c r="J84" s="171">
        <v>0.5</v>
      </c>
      <c r="K84" s="171">
        <v>1</v>
      </c>
      <c r="L84" s="422" t="s">
        <v>384</v>
      </c>
      <c r="M84" s="171">
        <v>8</v>
      </c>
      <c r="N84" s="174">
        <f t="shared" si="17"/>
        <v>8</v>
      </c>
    </row>
    <row r="85" spans="1:14" ht="18.75" customHeight="1" x14ac:dyDescent="0.5">
      <c r="A85" s="171" t="s">
        <v>401</v>
      </c>
      <c r="B85" s="172" t="s">
        <v>97</v>
      </c>
      <c r="C85" s="171">
        <v>0.5</v>
      </c>
      <c r="D85" s="171">
        <v>1</v>
      </c>
      <c r="E85" s="422" t="s">
        <v>329</v>
      </c>
      <c r="F85" s="171">
        <v>3</v>
      </c>
      <c r="G85" s="174">
        <f t="shared" si="16"/>
        <v>3</v>
      </c>
      <c r="H85" s="171" t="s">
        <v>402</v>
      </c>
      <c r="I85" s="172" t="s">
        <v>99</v>
      </c>
      <c r="J85" s="171">
        <v>0.5</v>
      </c>
      <c r="K85" s="171">
        <v>1</v>
      </c>
      <c r="L85" s="422" t="s">
        <v>329</v>
      </c>
      <c r="M85" s="171">
        <v>3</v>
      </c>
      <c r="N85" s="174">
        <f t="shared" si="17"/>
        <v>3</v>
      </c>
    </row>
    <row r="86" spans="1:14" ht="18.75" customHeight="1" x14ac:dyDescent="0.5">
      <c r="A86" s="171" t="s">
        <v>403</v>
      </c>
      <c r="B86" s="172" t="s">
        <v>89</v>
      </c>
      <c r="C86" s="173">
        <v>0.5</v>
      </c>
      <c r="D86" s="171">
        <v>1</v>
      </c>
      <c r="E86" s="422" t="s">
        <v>390</v>
      </c>
      <c r="F86" s="171">
        <v>8</v>
      </c>
      <c r="G86" s="174">
        <f t="shared" si="16"/>
        <v>8</v>
      </c>
      <c r="H86" s="171" t="s">
        <v>404</v>
      </c>
      <c r="I86" s="172" t="s">
        <v>91</v>
      </c>
      <c r="J86" s="173">
        <v>0.5</v>
      </c>
      <c r="K86" s="171">
        <v>1</v>
      </c>
      <c r="L86" s="422" t="s">
        <v>390</v>
      </c>
      <c r="M86" s="171">
        <v>8</v>
      </c>
      <c r="N86" s="174">
        <f t="shared" si="17"/>
        <v>8</v>
      </c>
    </row>
    <row r="87" spans="1:14" ht="18.75" customHeight="1" x14ac:dyDescent="0.5">
      <c r="A87" s="171" t="s">
        <v>405</v>
      </c>
      <c r="B87" s="172" t="s">
        <v>101</v>
      </c>
      <c r="C87" s="173">
        <v>0.5</v>
      </c>
      <c r="D87" s="171">
        <v>1</v>
      </c>
      <c r="E87" s="422" t="s">
        <v>390</v>
      </c>
      <c r="F87" s="171">
        <v>8</v>
      </c>
      <c r="G87" s="174">
        <f t="shared" si="16"/>
        <v>8</v>
      </c>
      <c r="H87" s="171" t="s">
        <v>406</v>
      </c>
      <c r="I87" s="172" t="s">
        <v>103</v>
      </c>
      <c r="J87" s="173">
        <v>0.5</v>
      </c>
      <c r="K87" s="171">
        <v>1</v>
      </c>
      <c r="L87" s="422" t="s">
        <v>390</v>
      </c>
      <c r="M87" s="171">
        <v>8</v>
      </c>
      <c r="N87" s="174">
        <f t="shared" si="17"/>
        <v>8</v>
      </c>
    </row>
    <row r="88" spans="1:14" ht="18.75" customHeight="1" x14ac:dyDescent="0.5">
      <c r="A88" s="171" t="s">
        <v>405</v>
      </c>
      <c r="B88" s="172" t="s">
        <v>101</v>
      </c>
      <c r="C88" s="173">
        <v>0.5</v>
      </c>
      <c r="D88" s="171">
        <v>1</v>
      </c>
      <c r="E88" s="422" t="s">
        <v>333</v>
      </c>
      <c r="F88" s="171">
        <v>3</v>
      </c>
      <c r="G88" s="174">
        <v>3</v>
      </c>
      <c r="H88" s="171" t="s">
        <v>406</v>
      </c>
      <c r="I88" s="172" t="s">
        <v>103</v>
      </c>
      <c r="J88" s="171">
        <v>0.5</v>
      </c>
      <c r="K88" s="171">
        <v>1</v>
      </c>
      <c r="L88" s="422" t="s">
        <v>333</v>
      </c>
      <c r="M88" s="171">
        <v>3</v>
      </c>
      <c r="N88" s="174">
        <f t="shared" si="17"/>
        <v>3</v>
      </c>
    </row>
    <row r="89" spans="1:14" ht="18.75" customHeight="1" x14ac:dyDescent="0.5">
      <c r="A89" s="2176" t="s">
        <v>407</v>
      </c>
      <c r="B89" s="2174"/>
      <c r="C89" s="2174"/>
      <c r="D89" s="2174"/>
      <c r="E89" s="2175"/>
      <c r="F89" s="208"/>
      <c r="G89" s="209">
        <f>SUM(G80:G88)</f>
        <v>56</v>
      </c>
      <c r="H89" s="188"/>
      <c r="I89" s="172"/>
      <c r="J89" s="173"/>
      <c r="K89" s="171"/>
      <c r="L89" s="422"/>
      <c r="M89" s="171"/>
      <c r="N89" s="209">
        <f>SUM(N80:N88)</f>
        <v>56</v>
      </c>
    </row>
    <row r="90" spans="1:14" ht="18.75" customHeight="1" x14ac:dyDescent="0.5">
      <c r="A90" s="2170" t="s">
        <v>408</v>
      </c>
      <c r="B90" s="2168"/>
      <c r="C90" s="2168"/>
      <c r="D90" s="2168"/>
      <c r="E90" s="2171"/>
      <c r="F90" s="2168"/>
      <c r="G90" s="2168"/>
      <c r="H90" s="2168"/>
      <c r="I90" s="2168"/>
      <c r="J90" s="2168"/>
      <c r="K90" s="2168"/>
      <c r="L90" s="2171"/>
      <c r="M90" s="2168"/>
      <c r="N90" s="2172"/>
    </row>
    <row r="91" spans="1:14" ht="33" customHeight="1" x14ac:dyDescent="0.5">
      <c r="A91" s="179" t="s">
        <v>3</v>
      </c>
      <c r="B91" s="180" t="s">
        <v>4</v>
      </c>
      <c r="C91" s="181" t="s">
        <v>315</v>
      </c>
      <c r="D91" s="182" t="s">
        <v>316</v>
      </c>
      <c r="E91" s="183" t="s">
        <v>317</v>
      </c>
      <c r="F91" s="182" t="s">
        <v>318</v>
      </c>
      <c r="G91" s="182" t="s">
        <v>319</v>
      </c>
      <c r="H91" s="179" t="s">
        <v>3</v>
      </c>
      <c r="I91" s="180" t="s">
        <v>4</v>
      </c>
      <c r="J91" s="181" t="s">
        <v>315</v>
      </c>
      <c r="K91" s="182" t="s">
        <v>316</v>
      </c>
      <c r="L91" s="183" t="s">
        <v>317</v>
      </c>
      <c r="M91" s="182" t="s">
        <v>318</v>
      </c>
      <c r="N91" s="182" t="s">
        <v>319</v>
      </c>
    </row>
    <row r="92" spans="1:14" ht="19.5" customHeight="1" x14ac:dyDescent="0.5">
      <c r="A92" s="2173" t="s">
        <v>320</v>
      </c>
      <c r="B92" s="2174"/>
      <c r="C92" s="2174"/>
      <c r="D92" s="2174"/>
      <c r="E92" s="2175"/>
      <c r="F92" s="2174"/>
      <c r="G92" s="2174"/>
      <c r="H92" s="2173" t="s">
        <v>321</v>
      </c>
      <c r="I92" s="2174"/>
      <c r="J92" s="2174"/>
      <c r="K92" s="2174"/>
      <c r="L92" s="2175"/>
      <c r="M92" s="2174"/>
      <c r="N92" s="2174"/>
    </row>
    <row r="93" spans="1:14" ht="19.5" customHeight="1" x14ac:dyDescent="0.5">
      <c r="A93" s="171" t="s">
        <v>104</v>
      </c>
      <c r="B93" s="172" t="s">
        <v>409</v>
      </c>
      <c r="C93" s="173">
        <v>0.5</v>
      </c>
      <c r="D93" s="171">
        <v>1</v>
      </c>
      <c r="E93" s="422" t="s">
        <v>323</v>
      </c>
      <c r="F93" s="171">
        <v>8</v>
      </c>
      <c r="G93" s="174">
        <f t="shared" ref="G93:G98" si="18">F93*D93</f>
        <v>8</v>
      </c>
      <c r="H93" s="171" t="s">
        <v>410</v>
      </c>
      <c r="I93" s="172" t="s">
        <v>411</v>
      </c>
      <c r="J93" s="173">
        <v>0.5</v>
      </c>
      <c r="K93" s="171">
        <v>1</v>
      </c>
      <c r="L93" s="422" t="s">
        <v>323</v>
      </c>
      <c r="M93" s="171">
        <v>8</v>
      </c>
      <c r="N93" s="174">
        <f t="shared" ref="N93:N98" si="19">M93*K93</f>
        <v>8</v>
      </c>
    </row>
    <row r="94" spans="1:14" ht="19.5" customHeight="1" x14ac:dyDescent="0.5">
      <c r="A94" s="171" t="s">
        <v>104</v>
      </c>
      <c r="B94" s="172" t="s">
        <v>409</v>
      </c>
      <c r="C94" s="173">
        <v>0.5</v>
      </c>
      <c r="D94" s="171">
        <v>1</v>
      </c>
      <c r="E94" s="171" t="s">
        <v>325</v>
      </c>
      <c r="F94" s="171">
        <v>2</v>
      </c>
      <c r="G94" s="174">
        <f t="shared" si="18"/>
        <v>2</v>
      </c>
      <c r="H94" s="171" t="s">
        <v>410</v>
      </c>
      <c r="I94" s="172" t="s">
        <v>411</v>
      </c>
      <c r="J94" s="173">
        <v>0.5</v>
      </c>
      <c r="K94" s="171">
        <v>1</v>
      </c>
      <c r="L94" s="171" t="s">
        <v>325</v>
      </c>
      <c r="M94" s="171">
        <v>2</v>
      </c>
      <c r="N94" s="174">
        <f t="shared" si="19"/>
        <v>2</v>
      </c>
    </row>
    <row r="95" spans="1:14" ht="19.5" customHeight="1" x14ac:dyDescent="0.5">
      <c r="A95" s="171" t="s">
        <v>108</v>
      </c>
      <c r="B95" s="172" t="s">
        <v>412</v>
      </c>
      <c r="C95" s="173">
        <v>0.5</v>
      </c>
      <c r="D95" s="171">
        <v>1</v>
      </c>
      <c r="E95" s="422" t="s">
        <v>384</v>
      </c>
      <c r="F95" s="171">
        <v>8</v>
      </c>
      <c r="G95" s="174">
        <f t="shared" si="18"/>
        <v>8</v>
      </c>
      <c r="H95" s="171" t="s">
        <v>111</v>
      </c>
      <c r="I95" s="172" t="s">
        <v>413</v>
      </c>
      <c r="J95" s="173">
        <v>0.5</v>
      </c>
      <c r="K95" s="171">
        <v>1</v>
      </c>
      <c r="L95" s="422" t="s">
        <v>384</v>
      </c>
      <c r="M95" s="171">
        <v>8</v>
      </c>
      <c r="N95" s="174">
        <f t="shared" si="19"/>
        <v>8</v>
      </c>
    </row>
    <row r="96" spans="1:14" ht="19.5" customHeight="1" x14ac:dyDescent="0.5">
      <c r="A96" s="171" t="s">
        <v>108</v>
      </c>
      <c r="B96" s="172" t="s">
        <v>412</v>
      </c>
      <c r="C96" s="173">
        <v>0.5</v>
      </c>
      <c r="D96" s="171">
        <v>1</v>
      </c>
      <c r="E96" s="171" t="s">
        <v>329</v>
      </c>
      <c r="F96" s="171">
        <v>3</v>
      </c>
      <c r="G96" s="174">
        <f t="shared" si="18"/>
        <v>3</v>
      </c>
      <c r="H96" s="171" t="s">
        <v>410</v>
      </c>
      <c r="I96" s="172" t="s">
        <v>413</v>
      </c>
      <c r="J96" s="173">
        <v>0.5</v>
      </c>
      <c r="K96" s="171">
        <v>1</v>
      </c>
      <c r="L96" s="171" t="s">
        <v>329</v>
      </c>
      <c r="M96" s="171">
        <v>3</v>
      </c>
      <c r="N96" s="174">
        <f t="shared" si="19"/>
        <v>3</v>
      </c>
    </row>
    <row r="97" spans="1:25" ht="19.5" customHeight="1" x14ac:dyDescent="0.5">
      <c r="A97" s="171" t="s">
        <v>113</v>
      </c>
      <c r="B97" s="176" t="s">
        <v>414</v>
      </c>
      <c r="C97" s="173">
        <v>0.5</v>
      </c>
      <c r="D97" s="171">
        <v>1</v>
      </c>
      <c r="E97" s="422" t="s">
        <v>390</v>
      </c>
      <c r="F97" s="171">
        <v>8</v>
      </c>
      <c r="G97" s="174">
        <f t="shared" si="18"/>
        <v>8</v>
      </c>
      <c r="H97" s="171" t="s">
        <v>115</v>
      </c>
      <c r="I97" s="172" t="s">
        <v>415</v>
      </c>
      <c r="J97" s="173">
        <v>0.5</v>
      </c>
      <c r="K97" s="171">
        <v>1</v>
      </c>
      <c r="L97" s="422" t="s">
        <v>390</v>
      </c>
      <c r="M97" s="171">
        <v>8</v>
      </c>
      <c r="N97" s="174">
        <f t="shared" si="19"/>
        <v>8</v>
      </c>
      <c r="P97" s="196"/>
      <c r="Q97" s="197"/>
      <c r="R97" s="351"/>
      <c r="S97" s="190"/>
      <c r="T97" s="195"/>
      <c r="U97" s="192"/>
      <c r="V97" s="190"/>
      <c r="W97" s="196"/>
      <c r="X97" s="197"/>
      <c r="Y97" s="351"/>
    </row>
    <row r="98" spans="1:25" ht="19.5" customHeight="1" x14ac:dyDescent="0.5">
      <c r="A98" s="171" t="s">
        <v>113</v>
      </c>
      <c r="B98" s="172" t="s">
        <v>414</v>
      </c>
      <c r="C98" s="173">
        <v>0.5</v>
      </c>
      <c r="D98" s="171">
        <v>1</v>
      </c>
      <c r="E98" s="171" t="s">
        <v>333</v>
      </c>
      <c r="F98" s="171">
        <v>3</v>
      </c>
      <c r="G98" s="174">
        <f t="shared" si="18"/>
        <v>3</v>
      </c>
      <c r="H98" s="171" t="s">
        <v>115</v>
      </c>
      <c r="I98" s="172" t="s">
        <v>415</v>
      </c>
      <c r="J98" s="173">
        <v>0.5</v>
      </c>
      <c r="K98" s="171">
        <v>1</v>
      </c>
      <c r="L98" s="171" t="s">
        <v>333</v>
      </c>
      <c r="M98" s="171">
        <v>3</v>
      </c>
      <c r="N98" s="174">
        <f t="shared" si="19"/>
        <v>3</v>
      </c>
      <c r="P98" s="184"/>
      <c r="Q98" s="185"/>
      <c r="R98" s="256"/>
      <c r="S98" s="171"/>
      <c r="T98" s="172"/>
      <c r="U98" s="173"/>
      <c r="V98" s="171"/>
      <c r="W98" s="184"/>
      <c r="X98" s="185"/>
      <c r="Y98" s="256"/>
    </row>
    <row r="99" spans="1:25" ht="19.5" customHeight="1" x14ac:dyDescent="0.5">
      <c r="A99" s="2178" t="s">
        <v>416</v>
      </c>
      <c r="B99" s="2168"/>
      <c r="C99" s="2168"/>
      <c r="D99" s="2168"/>
      <c r="E99" s="2169"/>
      <c r="F99" s="188"/>
      <c r="G99" s="186">
        <f>SUM(G93:G98)</f>
        <v>32</v>
      </c>
      <c r="H99" s="188"/>
      <c r="I99" s="172"/>
      <c r="J99" s="173"/>
      <c r="K99" s="171"/>
      <c r="L99" s="422"/>
      <c r="M99" s="171"/>
      <c r="N99" s="186">
        <f>SUM(N93:N98)</f>
        <v>32</v>
      </c>
    </row>
    <row r="100" spans="1:25" ht="5.25" customHeight="1" x14ac:dyDescent="0.5">
      <c r="A100" s="171"/>
      <c r="B100" s="172"/>
      <c r="C100" s="173"/>
      <c r="D100" s="171"/>
      <c r="E100" s="422"/>
      <c r="F100" s="171"/>
      <c r="G100" s="174"/>
      <c r="H100" s="175"/>
      <c r="I100" s="176"/>
      <c r="J100" s="177"/>
      <c r="K100" s="175"/>
      <c r="L100" s="428"/>
      <c r="M100" s="175"/>
      <c r="N100" s="178"/>
    </row>
    <row r="101" spans="1:25" ht="19.5" customHeight="1" x14ac:dyDescent="0.5">
      <c r="A101" s="2170" t="s">
        <v>417</v>
      </c>
      <c r="B101" s="2168"/>
      <c r="C101" s="2168"/>
      <c r="D101" s="2168"/>
      <c r="E101" s="2171"/>
      <c r="F101" s="2168"/>
      <c r="G101" s="2168"/>
      <c r="H101" s="2168"/>
      <c r="I101" s="2168"/>
      <c r="J101" s="2168"/>
      <c r="K101" s="2168"/>
      <c r="L101" s="2171"/>
      <c r="M101" s="2168"/>
      <c r="N101" s="2172"/>
    </row>
    <row r="102" spans="1:25" ht="19.5" customHeight="1" x14ac:dyDescent="0.5">
      <c r="A102" s="2173" t="s">
        <v>320</v>
      </c>
      <c r="B102" s="2174"/>
      <c r="C102" s="2174"/>
      <c r="D102" s="2174"/>
      <c r="E102" s="2175"/>
      <c r="F102" s="2174"/>
      <c r="G102" s="2174"/>
      <c r="H102" s="2173" t="s">
        <v>321</v>
      </c>
      <c r="I102" s="2174"/>
      <c r="J102" s="2174"/>
      <c r="K102" s="2174"/>
      <c r="L102" s="2175"/>
      <c r="M102" s="2174"/>
      <c r="N102" s="2174"/>
    </row>
    <row r="103" spans="1:25" ht="19.5" customHeight="1" x14ac:dyDescent="0.5">
      <c r="A103" s="190" t="s">
        <v>117</v>
      </c>
      <c r="B103" s="195" t="s">
        <v>118</v>
      </c>
      <c r="C103" s="192">
        <v>0.5</v>
      </c>
      <c r="D103" s="190">
        <v>1</v>
      </c>
      <c r="E103" s="423" t="s">
        <v>918</v>
      </c>
      <c r="F103" s="197">
        <v>5</v>
      </c>
      <c r="G103" s="351">
        <f>F103*D103</f>
        <v>5</v>
      </c>
      <c r="H103" s="190" t="s">
        <v>117</v>
      </c>
      <c r="I103" s="195" t="s">
        <v>118</v>
      </c>
      <c r="J103" s="192">
        <v>0.5</v>
      </c>
      <c r="K103" s="190">
        <v>1</v>
      </c>
      <c r="L103" s="423" t="s">
        <v>917</v>
      </c>
      <c r="M103" s="197">
        <v>3</v>
      </c>
      <c r="N103" s="351">
        <f>M103*K103</f>
        <v>3</v>
      </c>
      <c r="O103" s="198"/>
    </row>
    <row r="104" spans="1:25" ht="19.5" customHeight="1" x14ac:dyDescent="0.5">
      <c r="A104" s="190" t="s">
        <v>117</v>
      </c>
      <c r="B104" s="195" t="s">
        <v>118</v>
      </c>
      <c r="C104" s="192">
        <v>0.5</v>
      </c>
      <c r="D104" s="190">
        <v>1</v>
      </c>
      <c r="E104" s="210" t="s">
        <v>418</v>
      </c>
      <c r="F104" s="190">
        <v>2</v>
      </c>
      <c r="G104" s="193">
        <v>2</v>
      </c>
      <c r="H104" s="190" t="s">
        <v>419</v>
      </c>
      <c r="I104" s="195" t="s">
        <v>419</v>
      </c>
      <c r="J104" s="192" t="s">
        <v>419</v>
      </c>
      <c r="K104" s="190" t="s">
        <v>419</v>
      </c>
      <c r="L104" s="210" t="s">
        <v>419</v>
      </c>
      <c r="M104" s="190" t="s">
        <v>419</v>
      </c>
      <c r="N104" s="193" t="s">
        <v>419</v>
      </c>
      <c r="O104" s="198"/>
    </row>
    <row r="105" spans="1:25" ht="19.5" customHeight="1" x14ac:dyDescent="0.5">
      <c r="A105" s="190" t="s">
        <v>123</v>
      </c>
      <c r="B105" s="195" t="s">
        <v>124</v>
      </c>
      <c r="C105" s="192">
        <v>0.5</v>
      </c>
      <c r="D105" s="190">
        <v>1</v>
      </c>
      <c r="E105" s="423" t="s">
        <v>918</v>
      </c>
      <c r="F105" s="197">
        <v>5</v>
      </c>
      <c r="G105" s="351">
        <f>F105*D105</f>
        <v>5</v>
      </c>
      <c r="H105" s="190" t="s">
        <v>123</v>
      </c>
      <c r="I105" s="195" t="s">
        <v>124</v>
      </c>
      <c r="J105" s="192">
        <v>0.5</v>
      </c>
      <c r="K105" s="190">
        <v>1</v>
      </c>
      <c r="L105" s="423" t="s">
        <v>917</v>
      </c>
      <c r="M105" s="197">
        <v>3</v>
      </c>
      <c r="N105" s="351">
        <f>M105*K105</f>
        <v>3</v>
      </c>
      <c r="O105" s="198"/>
    </row>
    <row r="106" spans="1:25" ht="19.5" customHeight="1" x14ac:dyDescent="0.5">
      <c r="A106" s="190" t="s">
        <v>419</v>
      </c>
      <c r="B106" s="195" t="s">
        <v>419</v>
      </c>
      <c r="C106" s="192" t="s">
        <v>419</v>
      </c>
      <c r="D106" s="190" t="s">
        <v>419</v>
      </c>
      <c r="E106" s="210" t="s">
        <v>419</v>
      </c>
      <c r="F106" s="190" t="s">
        <v>419</v>
      </c>
      <c r="G106" s="193" t="s">
        <v>419</v>
      </c>
      <c r="H106" s="190" t="s">
        <v>123</v>
      </c>
      <c r="I106" s="195" t="s">
        <v>124</v>
      </c>
      <c r="J106" s="192">
        <v>0.5</v>
      </c>
      <c r="K106" s="190">
        <v>1</v>
      </c>
      <c r="L106" s="210" t="s">
        <v>418</v>
      </c>
      <c r="M106" s="190">
        <v>2</v>
      </c>
      <c r="N106" s="193">
        <v>2</v>
      </c>
      <c r="O106" s="198"/>
    </row>
    <row r="107" spans="1:25" ht="19.5" customHeight="1" x14ac:dyDescent="0.5">
      <c r="A107" s="171" t="s">
        <v>420</v>
      </c>
      <c r="B107" s="172" t="s">
        <v>120</v>
      </c>
      <c r="C107" s="173">
        <v>0.5</v>
      </c>
      <c r="D107" s="171">
        <v>1</v>
      </c>
      <c r="E107" s="422" t="s">
        <v>370</v>
      </c>
      <c r="F107" s="171">
        <v>3</v>
      </c>
      <c r="G107" s="174">
        <f t="shared" ref="G107:G110" si="20">F107*D107</f>
        <v>3</v>
      </c>
      <c r="H107" s="171" t="s">
        <v>420</v>
      </c>
      <c r="I107" s="172" t="s">
        <v>120</v>
      </c>
      <c r="J107" s="173">
        <v>0.5</v>
      </c>
      <c r="K107" s="171">
        <v>1</v>
      </c>
      <c r="L107" s="422" t="s">
        <v>369</v>
      </c>
      <c r="M107" s="171">
        <v>5</v>
      </c>
      <c r="N107" s="174">
        <f t="shared" ref="N107:N110" si="21">M107*K107</f>
        <v>5</v>
      </c>
    </row>
    <row r="108" spans="1:25" ht="19.5" customHeight="1" x14ac:dyDescent="0.5">
      <c r="A108" s="190" t="s">
        <v>421</v>
      </c>
      <c r="B108" s="172" t="s">
        <v>126</v>
      </c>
      <c r="C108" s="173">
        <v>0.5</v>
      </c>
      <c r="D108" s="171">
        <v>1</v>
      </c>
      <c r="E108" s="422" t="s">
        <v>370</v>
      </c>
      <c r="F108" s="171">
        <v>3</v>
      </c>
      <c r="G108" s="174">
        <f t="shared" si="20"/>
        <v>3</v>
      </c>
      <c r="H108" s="190" t="s">
        <v>421</v>
      </c>
      <c r="I108" s="172" t="s">
        <v>126</v>
      </c>
      <c r="J108" s="173">
        <v>0.5</v>
      </c>
      <c r="K108" s="171">
        <v>1</v>
      </c>
      <c r="L108" s="422" t="s">
        <v>369</v>
      </c>
      <c r="M108" s="171">
        <v>5</v>
      </c>
      <c r="N108" s="174">
        <f t="shared" si="21"/>
        <v>5</v>
      </c>
    </row>
    <row r="109" spans="1:25" ht="19.5" customHeight="1" x14ac:dyDescent="0.5">
      <c r="A109" s="175" t="s">
        <v>422</v>
      </c>
      <c r="B109" s="176" t="s">
        <v>122</v>
      </c>
      <c r="C109" s="173">
        <v>0.5</v>
      </c>
      <c r="D109" s="175">
        <v>1</v>
      </c>
      <c r="E109" s="422" t="s">
        <v>374</v>
      </c>
      <c r="F109" s="171">
        <v>4</v>
      </c>
      <c r="G109" s="174">
        <f t="shared" si="20"/>
        <v>4</v>
      </c>
      <c r="H109" s="175" t="s">
        <v>422</v>
      </c>
      <c r="I109" s="176" t="s">
        <v>122</v>
      </c>
      <c r="J109" s="173">
        <v>0.5</v>
      </c>
      <c r="K109" s="175">
        <v>1</v>
      </c>
      <c r="L109" s="422" t="s">
        <v>423</v>
      </c>
      <c r="M109" s="171">
        <v>4</v>
      </c>
      <c r="N109" s="174">
        <f t="shared" si="21"/>
        <v>4</v>
      </c>
    </row>
    <row r="110" spans="1:25" ht="19.5" customHeight="1" x14ac:dyDescent="0.5">
      <c r="A110" s="175" t="s">
        <v>424</v>
      </c>
      <c r="B110" s="176" t="s">
        <v>128</v>
      </c>
      <c r="C110" s="173">
        <v>0.5</v>
      </c>
      <c r="D110" s="175">
        <v>1</v>
      </c>
      <c r="E110" s="422" t="s">
        <v>374</v>
      </c>
      <c r="F110" s="171">
        <v>4</v>
      </c>
      <c r="G110" s="174">
        <f t="shared" si="20"/>
        <v>4</v>
      </c>
      <c r="H110" s="175" t="s">
        <v>424</v>
      </c>
      <c r="I110" s="176" t="s">
        <v>128</v>
      </c>
      <c r="J110" s="173">
        <v>0.5</v>
      </c>
      <c r="K110" s="175">
        <v>1</v>
      </c>
      <c r="L110" s="422" t="s">
        <v>423</v>
      </c>
      <c r="M110" s="171">
        <v>4</v>
      </c>
      <c r="N110" s="174">
        <f t="shared" si="21"/>
        <v>4</v>
      </c>
    </row>
    <row r="111" spans="1:25" ht="19.5" customHeight="1" x14ac:dyDescent="0.5">
      <c r="A111" s="2176" t="s">
        <v>425</v>
      </c>
      <c r="B111" s="2174"/>
      <c r="C111" s="2174"/>
      <c r="D111" s="2174"/>
      <c r="E111" s="2175"/>
      <c r="F111" s="187"/>
      <c r="G111" s="194">
        <f>SUM(G103:G110)</f>
        <v>26</v>
      </c>
      <c r="H111" s="187"/>
      <c r="I111" s="176"/>
      <c r="J111" s="173"/>
      <c r="K111" s="175"/>
      <c r="L111" s="428"/>
      <c r="M111" s="187">
        <f>+N111/2</f>
        <v>13</v>
      </c>
      <c r="N111" s="194">
        <f>SUM(N103:N110)</f>
        <v>26</v>
      </c>
    </row>
    <row r="112" spans="1:25" ht="6" customHeight="1" x14ac:dyDescent="0.5">
      <c r="A112" s="171"/>
      <c r="B112" s="172"/>
      <c r="C112" s="173"/>
      <c r="D112" s="171"/>
      <c r="E112" s="422"/>
      <c r="F112" s="171"/>
      <c r="G112" s="174"/>
      <c r="H112" s="175"/>
      <c r="I112" s="176"/>
      <c r="J112" s="177"/>
      <c r="K112" s="175"/>
      <c r="L112" s="428"/>
      <c r="M112" s="175"/>
      <c r="N112" s="178"/>
    </row>
    <row r="113" spans="1:30" ht="19.5" customHeight="1" x14ac:dyDescent="0.5">
      <c r="A113" s="2170" t="s">
        <v>426</v>
      </c>
      <c r="B113" s="2168"/>
      <c r="C113" s="2168"/>
      <c r="D113" s="2168"/>
      <c r="E113" s="2171"/>
      <c r="F113" s="2168"/>
      <c r="G113" s="2168"/>
      <c r="H113" s="2168"/>
      <c r="I113" s="2168"/>
      <c r="J113" s="2168"/>
      <c r="K113" s="2168"/>
      <c r="L113" s="2171"/>
      <c r="M113" s="2168"/>
      <c r="N113" s="2172"/>
    </row>
    <row r="114" spans="1:30" ht="19.5" customHeight="1" x14ac:dyDescent="0.5">
      <c r="A114" s="2173" t="s">
        <v>320</v>
      </c>
      <c r="B114" s="2174"/>
      <c r="C114" s="2174"/>
      <c r="D114" s="2174"/>
      <c r="E114" s="2175"/>
      <c r="F114" s="2174"/>
      <c r="G114" s="2174"/>
      <c r="H114" s="2173" t="s">
        <v>321</v>
      </c>
      <c r="I114" s="2174"/>
      <c r="J114" s="2174"/>
      <c r="K114" s="2174"/>
      <c r="L114" s="2175"/>
      <c r="M114" s="2174"/>
      <c r="N114" s="2174"/>
    </row>
    <row r="115" spans="1:30" ht="19.5" customHeight="1" x14ac:dyDescent="0.5">
      <c r="A115" s="190" t="s">
        <v>129</v>
      </c>
      <c r="B115" s="195" t="s">
        <v>130</v>
      </c>
      <c r="C115" s="190">
        <v>1.5</v>
      </c>
      <c r="D115" s="210" t="s">
        <v>427</v>
      </c>
      <c r="E115" s="422" t="s">
        <v>323</v>
      </c>
      <c r="F115" s="171">
        <v>8</v>
      </c>
      <c r="G115" s="193">
        <f t="shared" ref="G115:G117" si="22">F115*D115</f>
        <v>24</v>
      </c>
      <c r="H115" s="190" t="s">
        <v>428</v>
      </c>
      <c r="I115" s="195" t="s">
        <v>132</v>
      </c>
      <c r="J115" s="190">
        <v>1.5</v>
      </c>
      <c r="K115" s="210" t="s">
        <v>427</v>
      </c>
      <c r="L115" s="422" t="s">
        <v>323</v>
      </c>
      <c r="M115" s="171">
        <v>8</v>
      </c>
      <c r="N115" s="193">
        <f t="shared" ref="N115:N117" si="23">M115*K115</f>
        <v>24</v>
      </c>
      <c r="O115" s="198"/>
      <c r="P115" s="198"/>
      <c r="Q115" s="198"/>
      <c r="R115" s="198"/>
      <c r="S115" s="198"/>
      <c r="T115" s="198"/>
      <c r="U115" s="198"/>
      <c r="V115" s="198"/>
      <c r="W115" s="198"/>
      <c r="X115" s="198"/>
      <c r="Y115" s="198"/>
      <c r="Z115" s="198"/>
    </row>
    <row r="116" spans="1:30" ht="19.5" customHeight="1" x14ac:dyDescent="0.5">
      <c r="A116" s="190" t="s">
        <v>429</v>
      </c>
      <c r="B116" s="195" t="s">
        <v>134</v>
      </c>
      <c r="C116" s="190">
        <v>1.5</v>
      </c>
      <c r="D116" s="210" t="s">
        <v>427</v>
      </c>
      <c r="E116" s="210" t="s">
        <v>384</v>
      </c>
      <c r="F116" s="210" t="s">
        <v>430</v>
      </c>
      <c r="G116" s="193">
        <f t="shared" si="22"/>
        <v>24</v>
      </c>
      <c r="H116" s="190" t="s">
        <v>431</v>
      </c>
      <c r="I116" s="195" t="s">
        <v>136</v>
      </c>
      <c r="J116" s="190">
        <v>1.5</v>
      </c>
      <c r="K116" s="210" t="s">
        <v>427</v>
      </c>
      <c r="L116" s="210" t="s">
        <v>384</v>
      </c>
      <c r="M116" s="210" t="s">
        <v>430</v>
      </c>
      <c r="N116" s="193">
        <f t="shared" si="23"/>
        <v>24</v>
      </c>
      <c r="O116" s="198"/>
      <c r="P116" s="198"/>
      <c r="Q116" s="198"/>
      <c r="R116" s="198"/>
      <c r="S116" s="198"/>
      <c r="T116" s="198"/>
      <c r="U116" s="198"/>
      <c r="V116" s="198"/>
      <c r="W116" s="198"/>
      <c r="X116" s="198"/>
      <c r="Y116" s="198"/>
      <c r="Z116" s="198"/>
    </row>
    <row r="117" spans="1:30" ht="19.5" customHeight="1" x14ac:dyDescent="0.5">
      <c r="A117" s="190" t="s">
        <v>432</v>
      </c>
      <c r="B117" s="195" t="s">
        <v>138</v>
      </c>
      <c r="C117" s="190">
        <v>1.5</v>
      </c>
      <c r="D117" s="210" t="s">
        <v>427</v>
      </c>
      <c r="E117" s="210" t="s">
        <v>390</v>
      </c>
      <c r="F117" s="210" t="s">
        <v>430</v>
      </c>
      <c r="G117" s="193">
        <f t="shared" si="22"/>
        <v>24</v>
      </c>
      <c r="H117" s="190" t="s">
        <v>433</v>
      </c>
      <c r="I117" s="195" t="s">
        <v>140</v>
      </c>
      <c r="J117" s="190">
        <v>1.5</v>
      </c>
      <c r="K117" s="210" t="s">
        <v>427</v>
      </c>
      <c r="L117" s="210" t="s">
        <v>390</v>
      </c>
      <c r="M117" s="210" t="s">
        <v>430</v>
      </c>
      <c r="N117" s="193">
        <f t="shared" si="23"/>
        <v>24</v>
      </c>
      <c r="O117" s="198"/>
      <c r="P117" s="198"/>
      <c r="Q117" s="198"/>
      <c r="R117" s="198"/>
      <c r="S117" s="198"/>
      <c r="T117" s="198"/>
      <c r="U117" s="198"/>
      <c r="V117" s="198"/>
      <c r="W117" s="198"/>
      <c r="X117" s="198"/>
      <c r="Y117" s="198"/>
      <c r="Z117" s="198"/>
      <c r="AD117" s="255"/>
    </row>
    <row r="118" spans="1:30" ht="19.5" customHeight="1" x14ac:dyDescent="0.5">
      <c r="A118" s="2177" t="s">
        <v>434</v>
      </c>
      <c r="B118" s="2168"/>
      <c r="C118" s="2168"/>
      <c r="D118" s="2168"/>
      <c r="E118" s="2169"/>
      <c r="F118" s="190"/>
      <c r="G118" s="186">
        <f>SUM(G115:G117)</f>
        <v>72</v>
      </c>
      <c r="H118" s="211"/>
      <c r="I118" s="212"/>
      <c r="J118" s="84"/>
      <c r="K118" s="211"/>
      <c r="L118" s="220"/>
      <c r="M118" s="211"/>
      <c r="N118" s="186">
        <f>SUM(N115:N117)</f>
        <v>72</v>
      </c>
      <c r="O118" s="198"/>
      <c r="P118" s="198"/>
      <c r="Q118" s="198"/>
      <c r="R118" s="198"/>
      <c r="S118" s="198"/>
      <c r="T118" s="198"/>
      <c r="U118" s="198"/>
      <c r="V118" s="198"/>
      <c r="W118" s="198"/>
      <c r="X118" s="198"/>
      <c r="Y118" s="198"/>
      <c r="Z118" s="198"/>
    </row>
    <row r="119" spans="1:30" ht="7.5" customHeight="1" x14ac:dyDescent="0.5">
      <c r="A119" s="2167"/>
      <c r="B119" s="2168"/>
      <c r="C119" s="2168"/>
      <c r="D119" s="2168"/>
      <c r="E119" s="2169"/>
      <c r="F119" s="213"/>
      <c r="G119" s="214"/>
      <c r="H119" s="215"/>
      <c r="I119" s="215"/>
      <c r="J119" s="215"/>
      <c r="K119" s="215"/>
      <c r="L119" s="190"/>
      <c r="M119" s="215"/>
      <c r="N119" s="214"/>
      <c r="O119" s="198"/>
      <c r="P119" s="198"/>
      <c r="Q119" s="198"/>
      <c r="R119" s="198"/>
      <c r="S119" s="198"/>
      <c r="T119" s="198"/>
      <c r="U119" s="198"/>
      <c r="V119" s="198"/>
      <c r="W119" s="198"/>
      <c r="X119" s="198"/>
      <c r="Y119" s="198"/>
      <c r="Z119" s="198"/>
    </row>
    <row r="120" spans="1:30" ht="19.5" customHeight="1" x14ac:dyDescent="0.5">
      <c r="A120" s="2170" t="s">
        <v>435</v>
      </c>
      <c r="B120" s="2168"/>
      <c r="C120" s="2168"/>
      <c r="D120" s="2168"/>
      <c r="E120" s="2171"/>
      <c r="F120" s="2168"/>
      <c r="G120" s="2168"/>
      <c r="H120" s="2168"/>
      <c r="I120" s="2168"/>
      <c r="J120" s="2168"/>
      <c r="K120" s="2168"/>
      <c r="L120" s="2171"/>
      <c r="M120" s="2168"/>
      <c r="N120" s="2172"/>
    </row>
    <row r="121" spans="1:30" ht="19.5" customHeight="1" x14ac:dyDescent="0.5">
      <c r="A121" s="2173" t="s">
        <v>320</v>
      </c>
      <c r="B121" s="2174"/>
      <c r="C121" s="2174"/>
      <c r="D121" s="2174"/>
      <c r="E121" s="2175"/>
      <c r="F121" s="2174"/>
      <c r="G121" s="2174"/>
      <c r="H121" s="2173" t="s">
        <v>321</v>
      </c>
      <c r="I121" s="2174"/>
      <c r="J121" s="2174"/>
      <c r="K121" s="2174"/>
      <c r="L121" s="2175"/>
      <c r="M121" s="2174"/>
      <c r="N121" s="2174"/>
    </row>
    <row r="122" spans="1:30" ht="19.5" customHeight="1" x14ac:dyDescent="0.5">
      <c r="A122" s="190" t="s">
        <v>203</v>
      </c>
      <c r="B122" s="191" t="s">
        <v>204</v>
      </c>
      <c r="C122" s="192">
        <v>1</v>
      </c>
      <c r="D122" s="190">
        <v>2</v>
      </c>
      <c r="E122" s="210" t="s">
        <v>436</v>
      </c>
      <c r="F122" s="190">
        <v>6</v>
      </c>
      <c r="G122" s="193">
        <f t="shared" ref="G122:G124" si="24">F122*D122</f>
        <v>12</v>
      </c>
      <c r="H122" s="190" t="s">
        <v>437</v>
      </c>
      <c r="I122" s="191" t="s">
        <v>206</v>
      </c>
      <c r="J122" s="192">
        <v>1</v>
      </c>
      <c r="K122" s="190">
        <v>2</v>
      </c>
      <c r="L122" s="210" t="s">
        <v>436</v>
      </c>
      <c r="M122" s="190">
        <v>6</v>
      </c>
      <c r="N122" s="193">
        <f t="shared" ref="N122:N124" si="25">M122*K122</f>
        <v>12</v>
      </c>
      <c r="O122" s="198"/>
      <c r="P122" s="198"/>
      <c r="Q122" s="198"/>
      <c r="R122" s="198"/>
      <c r="S122" s="198"/>
      <c r="T122" s="198"/>
      <c r="U122" s="198"/>
      <c r="V122" s="198"/>
      <c r="W122" s="198"/>
      <c r="X122" s="198"/>
      <c r="Y122" s="198"/>
      <c r="Z122" s="198"/>
    </row>
    <row r="123" spans="1:30" ht="19.5" customHeight="1" x14ac:dyDescent="0.5">
      <c r="A123" s="190" t="s">
        <v>438</v>
      </c>
      <c r="B123" s="191" t="s">
        <v>208</v>
      </c>
      <c r="C123" s="192">
        <v>1</v>
      </c>
      <c r="D123" s="190">
        <v>2</v>
      </c>
      <c r="E123" s="210" t="s">
        <v>439</v>
      </c>
      <c r="F123" s="190">
        <v>6</v>
      </c>
      <c r="G123" s="193">
        <f t="shared" si="24"/>
        <v>12</v>
      </c>
      <c r="H123" s="190" t="s">
        <v>440</v>
      </c>
      <c r="I123" s="191" t="s">
        <v>210</v>
      </c>
      <c r="J123" s="192">
        <v>1</v>
      </c>
      <c r="K123" s="190">
        <v>2</v>
      </c>
      <c r="L123" s="210" t="s">
        <v>439</v>
      </c>
      <c r="M123" s="190">
        <v>6</v>
      </c>
      <c r="N123" s="193">
        <f t="shared" si="25"/>
        <v>12</v>
      </c>
      <c r="O123" s="198"/>
      <c r="P123" s="198"/>
      <c r="Q123" s="198"/>
      <c r="R123" s="198"/>
      <c r="S123" s="198"/>
      <c r="T123" s="198"/>
      <c r="U123" s="198"/>
      <c r="V123" s="198"/>
      <c r="W123" s="198"/>
      <c r="X123" s="198"/>
      <c r="Y123" s="198"/>
      <c r="Z123" s="198"/>
    </row>
    <row r="124" spans="1:30" ht="19.5" customHeight="1" x14ac:dyDescent="0.5">
      <c r="A124" s="190" t="s">
        <v>441</v>
      </c>
      <c r="B124" s="195" t="s">
        <v>212</v>
      </c>
      <c r="C124" s="192">
        <v>1</v>
      </c>
      <c r="D124" s="210">
        <v>2</v>
      </c>
      <c r="E124" s="210" t="s">
        <v>442</v>
      </c>
      <c r="F124" s="210" t="s">
        <v>443</v>
      </c>
      <c r="G124" s="193">
        <f t="shared" si="24"/>
        <v>10</v>
      </c>
      <c r="H124" s="190" t="s">
        <v>444</v>
      </c>
      <c r="I124" s="195" t="s">
        <v>214</v>
      </c>
      <c r="J124" s="192">
        <v>1</v>
      </c>
      <c r="K124" s="210">
        <v>2</v>
      </c>
      <c r="L124" s="210" t="s">
        <v>442</v>
      </c>
      <c r="M124" s="210" t="s">
        <v>443</v>
      </c>
      <c r="N124" s="193">
        <f t="shared" si="25"/>
        <v>10</v>
      </c>
      <c r="O124" s="198"/>
      <c r="P124" s="198"/>
      <c r="Q124" s="198"/>
      <c r="R124" s="198"/>
      <c r="S124" s="198"/>
      <c r="T124" s="198"/>
      <c r="U124" s="198"/>
      <c r="V124" s="198"/>
      <c r="W124" s="198"/>
      <c r="X124" s="198"/>
      <c r="Y124" s="198"/>
      <c r="Z124" s="198"/>
    </row>
    <row r="125" spans="1:30" ht="19.5" customHeight="1" x14ac:dyDescent="0.5">
      <c r="A125" s="2167" t="s">
        <v>445</v>
      </c>
      <c r="B125" s="2168"/>
      <c r="C125" s="2168"/>
      <c r="D125" s="2168"/>
      <c r="E125" s="2169"/>
      <c r="F125" s="190"/>
      <c r="G125" s="217">
        <f>SUM(G122:G124)</f>
        <v>34</v>
      </c>
      <c r="H125" s="211"/>
      <c r="I125" s="212"/>
      <c r="J125" s="84"/>
      <c r="K125" s="211"/>
      <c r="L125" s="220"/>
      <c r="M125" s="211"/>
      <c r="N125" s="217">
        <f>SUM(N122:N124)</f>
        <v>34</v>
      </c>
      <c r="O125" s="198"/>
      <c r="P125" s="198"/>
      <c r="Q125" s="198"/>
      <c r="R125" s="198"/>
      <c r="S125" s="198"/>
      <c r="T125" s="198"/>
      <c r="U125" s="198"/>
      <c r="V125" s="198"/>
      <c r="W125" s="198"/>
      <c r="X125" s="198"/>
      <c r="Y125" s="198"/>
      <c r="Z125" s="198"/>
    </row>
    <row r="126" spans="1:30" ht="19.5" customHeight="1" x14ac:dyDescent="0.5">
      <c r="A126" s="2167" t="s">
        <v>446</v>
      </c>
      <c r="B126" s="2168"/>
      <c r="C126" s="2168"/>
      <c r="D126" s="2168"/>
      <c r="E126" s="2169"/>
      <c r="F126" s="171"/>
      <c r="G126" s="218">
        <f>+G125*2-2</f>
        <v>66</v>
      </c>
      <c r="H126" s="187"/>
      <c r="I126" s="176"/>
      <c r="J126" s="177"/>
      <c r="K126" s="175"/>
      <c r="L126" s="428"/>
      <c r="M126" s="175"/>
      <c r="N126" s="218">
        <f>+N125*2-2</f>
        <v>66</v>
      </c>
    </row>
    <row r="127" spans="1:30" ht="8.25" customHeight="1" x14ac:dyDescent="0.5">
      <c r="A127" s="2167"/>
      <c r="B127" s="2168"/>
      <c r="C127" s="2168"/>
      <c r="D127" s="2168"/>
      <c r="E127" s="2169"/>
      <c r="F127" s="213"/>
      <c r="G127" s="214"/>
      <c r="H127" s="215"/>
      <c r="I127" s="215"/>
      <c r="J127" s="215"/>
      <c r="K127" s="215"/>
      <c r="L127" s="190"/>
      <c r="M127" s="215"/>
      <c r="N127" s="214"/>
      <c r="O127" s="198"/>
      <c r="P127" s="198"/>
      <c r="Q127" s="198"/>
      <c r="R127" s="198"/>
      <c r="S127" s="198"/>
      <c r="T127" s="198"/>
      <c r="U127" s="198"/>
      <c r="V127" s="198"/>
      <c r="W127" s="198"/>
      <c r="X127" s="198"/>
      <c r="Y127" s="198"/>
      <c r="Z127" s="198"/>
    </row>
    <row r="128" spans="1:30" ht="19.5" customHeight="1" x14ac:dyDescent="0.5">
      <c r="A128" s="2170" t="s">
        <v>447</v>
      </c>
      <c r="B128" s="2168"/>
      <c r="C128" s="2168"/>
      <c r="D128" s="2168"/>
      <c r="E128" s="2171"/>
      <c r="F128" s="2168"/>
      <c r="G128" s="2168"/>
      <c r="H128" s="2168"/>
      <c r="I128" s="2168"/>
      <c r="J128" s="2168"/>
      <c r="K128" s="2168"/>
      <c r="L128" s="2171"/>
      <c r="M128" s="2168"/>
      <c r="N128" s="2172"/>
    </row>
    <row r="129" spans="1:26" ht="19.5" customHeight="1" x14ac:dyDescent="0.5">
      <c r="A129" s="2173" t="s">
        <v>320</v>
      </c>
      <c r="B129" s="2174"/>
      <c r="C129" s="2174"/>
      <c r="D129" s="2174"/>
      <c r="E129" s="2175"/>
      <c r="F129" s="2174"/>
      <c r="G129" s="2174"/>
      <c r="H129" s="2173" t="s">
        <v>321</v>
      </c>
      <c r="I129" s="2174"/>
      <c r="J129" s="2174"/>
      <c r="K129" s="2174"/>
      <c r="L129" s="2175"/>
      <c r="M129" s="2174"/>
      <c r="N129" s="2174"/>
    </row>
    <row r="130" spans="1:26" ht="27" customHeight="1" x14ac:dyDescent="0.5">
      <c r="A130" s="211" t="s">
        <v>301</v>
      </c>
      <c r="B130" s="219" t="s">
        <v>302</v>
      </c>
      <c r="C130" s="211">
        <v>2.5</v>
      </c>
      <c r="D130" s="220">
        <v>5</v>
      </c>
      <c r="E130" s="220" t="s">
        <v>448</v>
      </c>
      <c r="F130" s="221" t="s">
        <v>449</v>
      </c>
      <c r="G130" s="222">
        <f>5*2*3</f>
        <v>30</v>
      </c>
      <c r="H130" s="211" t="s">
        <v>303</v>
      </c>
      <c r="I130" s="219" t="s">
        <v>304</v>
      </c>
      <c r="J130" s="211">
        <v>2.5</v>
      </c>
      <c r="K130" s="220">
        <v>5</v>
      </c>
      <c r="L130" s="220" t="s">
        <v>448</v>
      </c>
      <c r="M130" s="221" t="s">
        <v>449</v>
      </c>
      <c r="N130" s="222">
        <f>5*2*3</f>
        <v>30</v>
      </c>
    </row>
    <row r="131" spans="1:26" ht="27" customHeight="1" x14ac:dyDescent="0.5">
      <c r="A131" s="223" t="s">
        <v>305</v>
      </c>
      <c r="B131" s="224" t="s">
        <v>306</v>
      </c>
      <c r="C131" s="223">
        <v>2.5</v>
      </c>
      <c r="D131" s="225">
        <v>5</v>
      </c>
      <c r="E131" s="225" t="s">
        <v>450</v>
      </c>
      <c r="F131" s="226" t="s">
        <v>451</v>
      </c>
      <c r="G131" s="227">
        <f>5*2*2</f>
        <v>20</v>
      </c>
      <c r="H131" s="223" t="s">
        <v>307</v>
      </c>
      <c r="I131" s="224" t="s">
        <v>308</v>
      </c>
      <c r="J131" s="223">
        <v>2.5</v>
      </c>
      <c r="K131" s="225">
        <v>5</v>
      </c>
      <c r="L131" s="225" t="s">
        <v>450</v>
      </c>
      <c r="M131" s="226" t="s">
        <v>451</v>
      </c>
      <c r="N131" s="227">
        <f>5*2*2</f>
        <v>20</v>
      </c>
    </row>
    <row r="132" spans="1:26" ht="27" customHeight="1" x14ac:dyDescent="0.5">
      <c r="A132" s="211" t="s">
        <v>309</v>
      </c>
      <c r="B132" s="212" t="s">
        <v>310</v>
      </c>
      <c r="C132" s="211">
        <v>2.5</v>
      </c>
      <c r="D132" s="220">
        <v>5</v>
      </c>
      <c r="E132" s="220" t="s">
        <v>452</v>
      </c>
      <c r="F132" s="221" t="s">
        <v>453</v>
      </c>
      <c r="G132" s="228">
        <f>5*3*3</f>
        <v>45</v>
      </c>
      <c r="H132" s="211" t="s">
        <v>311</v>
      </c>
      <c r="I132" s="212" t="s">
        <v>454</v>
      </c>
      <c r="J132" s="211">
        <v>2.5</v>
      </c>
      <c r="K132" s="220">
        <v>5</v>
      </c>
      <c r="L132" s="220" t="s">
        <v>452</v>
      </c>
      <c r="M132" s="221" t="s">
        <v>453</v>
      </c>
      <c r="N132" s="228">
        <f>5*3*3</f>
        <v>45</v>
      </c>
    </row>
    <row r="133" spans="1:26" ht="19.5" customHeight="1" x14ac:dyDescent="0.5">
      <c r="A133" s="2167"/>
      <c r="B133" s="2168"/>
      <c r="C133" s="2168"/>
      <c r="D133" s="2168"/>
      <c r="E133" s="2169"/>
      <c r="F133" s="171"/>
      <c r="G133" s="229">
        <f>SUM(G130:G132)</f>
        <v>95</v>
      </c>
      <c r="H133" s="175"/>
      <c r="I133" s="176"/>
      <c r="J133" s="177"/>
      <c r="K133" s="175"/>
      <c r="L133" s="428"/>
      <c r="M133" s="171"/>
      <c r="N133" s="229">
        <f>SUM(N130:N132)</f>
        <v>95</v>
      </c>
    </row>
    <row r="134" spans="1:26" ht="18.75" customHeight="1" x14ac:dyDescent="0.5">
      <c r="A134" s="2170" t="s">
        <v>455</v>
      </c>
      <c r="B134" s="2168"/>
      <c r="C134" s="2168"/>
      <c r="D134" s="2168"/>
      <c r="E134" s="2171"/>
      <c r="F134" s="2168"/>
      <c r="G134" s="2168"/>
      <c r="H134" s="2168"/>
      <c r="I134" s="2168"/>
      <c r="J134" s="2168"/>
      <c r="K134" s="2168"/>
      <c r="L134" s="2171"/>
      <c r="M134" s="2168"/>
      <c r="N134" s="2172"/>
    </row>
    <row r="135" spans="1:26" ht="33" customHeight="1" x14ac:dyDescent="0.5">
      <c r="A135" s="179" t="s">
        <v>3</v>
      </c>
      <c r="B135" s="180" t="s">
        <v>4</v>
      </c>
      <c r="C135" s="181" t="s">
        <v>315</v>
      </c>
      <c r="D135" s="182" t="s">
        <v>316</v>
      </c>
      <c r="E135" s="183" t="s">
        <v>317</v>
      </c>
      <c r="F135" s="182" t="s">
        <v>318</v>
      </c>
      <c r="G135" s="182" t="s">
        <v>319</v>
      </c>
      <c r="H135" s="179" t="s">
        <v>3</v>
      </c>
      <c r="I135" s="180" t="s">
        <v>4</v>
      </c>
      <c r="J135" s="181" t="s">
        <v>315</v>
      </c>
      <c r="K135" s="182" t="s">
        <v>316</v>
      </c>
      <c r="L135" s="183" t="s">
        <v>317</v>
      </c>
      <c r="M135" s="182" t="s">
        <v>318</v>
      </c>
      <c r="N135" s="182" t="s">
        <v>319</v>
      </c>
    </row>
    <row r="136" spans="1:26" ht="18.75" customHeight="1" x14ac:dyDescent="0.5">
      <c r="A136" s="2173" t="s">
        <v>320</v>
      </c>
      <c r="B136" s="2174"/>
      <c r="C136" s="2174"/>
      <c r="D136" s="2174"/>
      <c r="E136" s="2175"/>
      <c r="F136" s="2174"/>
      <c r="G136" s="2174"/>
      <c r="H136" s="2173" t="s">
        <v>321</v>
      </c>
      <c r="I136" s="2174"/>
      <c r="J136" s="2174"/>
      <c r="K136" s="2174"/>
      <c r="L136" s="2175"/>
      <c r="M136" s="2174"/>
      <c r="N136" s="2174"/>
    </row>
    <row r="137" spans="1:26" ht="18.75" customHeight="1" x14ac:dyDescent="0.5">
      <c r="A137" s="190" t="s">
        <v>456</v>
      </c>
      <c r="B137" s="191" t="s">
        <v>216</v>
      </c>
      <c r="C137" s="192">
        <v>0.5</v>
      </c>
      <c r="D137" s="210">
        <v>1</v>
      </c>
      <c r="E137" s="422" t="s">
        <v>323</v>
      </c>
      <c r="F137" s="171">
        <v>8</v>
      </c>
      <c r="G137" s="193">
        <f>F137*D137</f>
        <v>8</v>
      </c>
      <c r="H137" s="190" t="s">
        <v>457</v>
      </c>
      <c r="I137" s="191" t="s">
        <v>218</v>
      </c>
      <c r="J137" s="192">
        <v>0.5</v>
      </c>
      <c r="K137" s="210">
        <v>1</v>
      </c>
      <c r="L137" s="422" t="s">
        <v>323</v>
      </c>
      <c r="M137" s="171">
        <v>8</v>
      </c>
      <c r="N137" s="230">
        <f>+M137*K137</f>
        <v>8</v>
      </c>
      <c r="O137" s="198"/>
      <c r="P137" s="198"/>
      <c r="Q137" s="198"/>
      <c r="R137" s="198"/>
      <c r="S137" s="198"/>
      <c r="T137" s="198"/>
      <c r="U137" s="198"/>
      <c r="V137" s="198"/>
      <c r="W137" s="198"/>
      <c r="X137" s="198"/>
      <c r="Y137" s="198"/>
      <c r="Z137" s="198"/>
    </row>
    <row r="138" spans="1:26" ht="18.75" customHeight="1" x14ac:dyDescent="0.5">
      <c r="A138" s="190" t="s">
        <v>456</v>
      </c>
      <c r="B138" s="191" t="s">
        <v>216</v>
      </c>
      <c r="C138" s="192">
        <v>0.5</v>
      </c>
      <c r="D138" s="210">
        <v>1</v>
      </c>
      <c r="E138" s="210" t="s">
        <v>325</v>
      </c>
      <c r="F138" s="210" t="s">
        <v>458</v>
      </c>
      <c r="G138" s="193">
        <v>2</v>
      </c>
      <c r="H138" s="190" t="s">
        <v>457</v>
      </c>
      <c r="I138" s="191" t="s">
        <v>218</v>
      </c>
      <c r="J138" s="192">
        <v>0.5</v>
      </c>
      <c r="K138" s="210">
        <v>1</v>
      </c>
      <c r="L138" s="210" t="s">
        <v>325</v>
      </c>
      <c r="M138" s="210" t="s">
        <v>458</v>
      </c>
      <c r="N138" s="193">
        <v>2</v>
      </c>
      <c r="O138" s="198"/>
      <c r="P138" s="198"/>
      <c r="Q138" s="198"/>
      <c r="R138" s="198"/>
      <c r="S138" s="198"/>
      <c r="T138" s="198"/>
      <c r="U138" s="198"/>
      <c r="V138" s="198"/>
      <c r="W138" s="198"/>
      <c r="X138" s="198"/>
      <c r="Y138" s="198"/>
      <c r="Z138" s="198"/>
    </row>
    <row r="139" spans="1:26" ht="18.75" customHeight="1" x14ac:dyDescent="0.5">
      <c r="A139" s="190" t="s">
        <v>459</v>
      </c>
      <c r="B139" s="191" t="s">
        <v>293</v>
      </c>
      <c r="C139" s="192">
        <v>1</v>
      </c>
      <c r="D139" s="210" t="s">
        <v>294</v>
      </c>
      <c r="E139" s="210" t="s">
        <v>460</v>
      </c>
      <c r="F139" s="210" t="s">
        <v>110</v>
      </c>
      <c r="G139" s="193">
        <f>1*3</f>
        <v>3</v>
      </c>
      <c r="H139" s="190" t="s">
        <v>461</v>
      </c>
      <c r="I139" s="191" t="s">
        <v>296</v>
      </c>
      <c r="J139" s="192">
        <v>1</v>
      </c>
      <c r="K139" s="210" t="s">
        <v>294</v>
      </c>
      <c r="L139" s="210" t="s">
        <v>460</v>
      </c>
      <c r="M139" s="210" t="s">
        <v>110</v>
      </c>
      <c r="N139" s="193">
        <f>1*3</f>
        <v>3</v>
      </c>
      <c r="O139" s="198"/>
      <c r="P139" s="198"/>
      <c r="Q139" s="198"/>
      <c r="R139" s="198"/>
      <c r="S139" s="198"/>
      <c r="T139" s="198"/>
      <c r="U139" s="198"/>
      <c r="V139" s="198"/>
      <c r="W139" s="198"/>
      <c r="X139" s="198"/>
      <c r="Y139" s="198"/>
      <c r="Z139" s="198"/>
    </row>
    <row r="140" spans="1:26" ht="18.75" customHeight="1" x14ac:dyDescent="0.5">
      <c r="A140" s="190" t="s">
        <v>219</v>
      </c>
      <c r="B140" s="191" t="s">
        <v>220</v>
      </c>
      <c r="C140" s="192">
        <v>0.5</v>
      </c>
      <c r="D140" s="210">
        <v>1</v>
      </c>
      <c r="E140" s="210" t="s">
        <v>462</v>
      </c>
      <c r="F140" s="210" t="s">
        <v>463</v>
      </c>
      <c r="G140" s="230">
        <f t="shared" ref="G140:G141" si="26">+F140*D140</f>
        <v>7</v>
      </c>
      <c r="H140" s="190" t="s">
        <v>221</v>
      </c>
      <c r="I140" s="191" t="s">
        <v>222</v>
      </c>
      <c r="J140" s="192">
        <v>0.5</v>
      </c>
      <c r="K140" s="210">
        <v>1</v>
      </c>
      <c r="L140" s="210" t="s">
        <v>462</v>
      </c>
      <c r="M140" s="210" t="s">
        <v>463</v>
      </c>
      <c r="N140" s="230">
        <f t="shared" ref="N140:N141" si="27">+M140*K140</f>
        <v>7</v>
      </c>
      <c r="O140" s="198"/>
      <c r="P140" s="198"/>
      <c r="Q140" s="198"/>
      <c r="R140" s="198"/>
      <c r="S140" s="198"/>
      <c r="T140" s="198"/>
      <c r="U140" s="198"/>
      <c r="V140" s="198"/>
      <c r="W140" s="198"/>
      <c r="X140" s="198"/>
      <c r="Y140" s="198"/>
      <c r="Z140" s="198"/>
    </row>
    <row r="141" spans="1:26" ht="18.75" customHeight="1" x14ac:dyDescent="0.5">
      <c r="A141" s="190" t="s">
        <v>219</v>
      </c>
      <c r="B141" s="191" t="s">
        <v>220</v>
      </c>
      <c r="C141" s="192">
        <v>0.5</v>
      </c>
      <c r="D141" s="210">
        <v>1</v>
      </c>
      <c r="E141" s="210" t="s">
        <v>329</v>
      </c>
      <c r="F141" s="210" t="s">
        <v>427</v>
      </c>
      <c r="G141" s="230">
        <f t="shared" si="26"/>
        <v>3</v>
      </c>
      <c r="H141" s="190" t="s">
        <v>221</v>
      </c>
      <c r="I141" s="191" t="s">
        <v>222</v>
      </c>
      <c r="J141" s="192">
        <v>0.5</v>
      </c>
      <c r="K141" s="210">
        <v>1</v>
      </c>
      <c r="L141" s="210" t="s">
        <v>329</v>
      </c>
      <c r="M141" s="210" t="s">
        <v>427</v>
      </c>
      <c r="N141" s="230">
        <f t="shared" si="27"/>
        <v>3</v>
      </c>
      <c r="O141" s="198"/>
      <c r="P141" s="198"/>
      <c r="Q141" s="198"/>
      <c r="R141" s="198"/>
      <c r="S141" s="198"/>
      <c r="T141" s="198"/>
      <c r="U141" s="198"/>
      <c r="V141" s="198"/>
      <c r="W141" s="198"/>
      <c r="X141" s="198"/>
      <c r="Y141" s="198"/>
      <c r="Z141" s="198"/>
    </row>
    <row r="142" spans="1:26" ht="18.75" customHeight="1" x14ac:dyDescent="0.5">
      <c r="A142" s="190" t="s">
        <v>464</v>
      </c>
      <c r="B142" s="195" t="s">
        <v>298</v>
      </c>
      <c r="C142" s="192">
        <v>1</v>
      </c>
      <c r="D142" s="210" t="s">
        <v>465</v>
      </c>
      <c r="E142" s="210" t="s">
        <v>466</v>
      </c>
      <c r="F142" s="210" t="s">
        <v>110</v>
      </c>
      <c r="G142" s="193">
        <f>1*3</f>
        <v>3</v>
      </c>
      <c r="H142" s="190" t="s">
        <v>467</v>
      </c>
      <c r="I142" s="195" t="s">
        <v>300</v>
      </c>
      <c r="J142" s="192">
        <v>1</v>
      </c>
      <c r="K142" s="210" t="s">
        <v>465</v>
      </c>
      <c r="L142" s="210" t="s">
        <v>466</v>
      </c>
      <c r="M142" s="210" t="s">
        <v>110</v>
      </c>
      <c r="N142" s="193">
        <f>1*3</f>
        <v>3</v>
      </c>
      <c r="O142" s="198"/>
      <c r="P142" s="198"/>
      <c r="Q142" s="198"/>
      <c r="R142" s="198"/>
      <c r="S142" s="198"/>
      <c r="T142" s="198"/>
      <c r="U142" s="198"/>
      <c r="V142" s="198"/>
      <c r="W142" s="198"/>
      <c r="X142" s="198"/>
      <c r="Y142" s="198"/>
      <c r="Z142" s="198"/>
    </row>
    <row r="143" spans="1:26" ht="18.75" customHeight="1" x14ac:dyDescent="0.5">
      <c r="A143" s="190" t="s">
        <v>223</v>
      </c>
      <c r="B143" s="191" t="s">
        <v>224</v>
      </c>
      <c r="C143" s="192">
        <v>0.5</v>
      </c>
      <c r="D143" s="210" t="s">
        <v>110</v>
      </c>
      <c r="E143" s="210" t="s">
        <v>390</v>
      </c>
      <c r="F143" s="210" t="s">
        <v>430</v>
      </c>
      <c r="G143" s="230">
        <f t="shared" ref="G143:G144" si="28">+F143*D143</f>
        <v>8</v>
      </c>
      <c r="H143" s="190" t="s">
        <v>225</v>
      </c>
      <c r="I143" s="191" t="s">
        <v>226</v>
      </c>
      <c r="J143" s="192">
        <v>0.5</v>
      </c>
      <c r="K143" s="210" t="s">
        <v>110</v>
      </c>
      <c r="L143" s="210" t="s">
        <v>390</v>
      </c>
      <c r="M143" s="210" t="s">
        <v>430</v>
      </c>
      <c r="N143" s="230">
        <f t="shared" ref="N143:N144" si="29">+M143*K143</f>
        <v>8</v>
      </c>
      <c r="O143" s="198"/>
      <c r="P143" s="198"/>
      <c r="Q143" s="198"/>
      <c r="R143" s="198"/>
      <c r="S143" s="198"/>
      <c r="T143" s="198"/>
      <c r="U143" s="198"/>
      <c r="V143" s="198"/>
      <c r="W143" s="198"/>
      <c r="X143" s="198"/>
      <c r="Y143" s="198"/>
      <c r="Z143" s="198"/>
    </row>
    <row r="144" spans="1:26" ht="18.75" customHeight="1" x14ac:dyDescent="0.5">
      <c r="A144" s="190" t="s">
        <v>223</v>
      </c>
      <c r="B144" s="191" t="s">
        <v>224</v>
      </c>
      <c r="C144" s="192">
        <v>0.5</v>
      </c>
      <c r="D144" s="210">
        <v>1</v>
      </c>
      <c r="E144" s="210" t="s">
        <v>333</v>
      </c>
      <c r="F144" s="210" t="s">
        <v>427</v>
      </c>
      <c r="G144" s="230">
        <f t="shared" si="28"/>
        <v>3</v>
      </c>
      <c r="H144" s="190" t="s">
        <v>225</v>
      </c>
      <c r="I144" s="191" t="s">
        <v>226</v>
      </c>
      <c r="J144" s="192">
        <v>0.5</v>
      </c>
      <c r="K144" s="210" t="s">
        <v>110</v>
      </c>
      <c r="L144" s="210" t="s">
        <v>333</v>
      </c>
      <c r="M144" s="210" t="s">
        <v>427</v>
      </c>
      <c r="N144" s="230">
        <f t="shared" si="29"/>
        <v>3</v>
      </c>
      <c r="O144" s="198"/>
      <c r="P144" s="198"/>
      <c r="Q144" s="198"/>
      <c r="R144" s="198"/>
      <c r="S144" s="198"/>
      <c r="T144" s="198"/>
      <c r="U144" s="198"/>
      <c r="V144" s="198"/>
      <c r="W144" s="198"/>
      <c r="X144" s="198"/>
      <c r="Y144" s="198"/>
      <c r="Z144" s="198"/>
    </row>
    <row r="145" spans="1:26" ht="18.75" customHeight="1" x14ac:dyDescent="0.5">
      <c r="A145" s="2167" t="s">
        <v>468</v>
      </c>
      <c r="B145" s="2168"/>
      <c r="C145" s="2168"/>
      <c r="D145" s="2168"/>
      <c r="E145" s="2169"/>
      <c r="F145" s="188"/>
      <c r="G145" s="186">
        <f>SUM(G137:G144)</f>
        <v>37</v>
      </c>
      <c r="H145" s="231"/>
      <c r="I145" s="62"/>
      <c r="J145" s="62"/>
      <c r="K145" s="62"/>
      <c r="L145" s="63"/>
      <c r="M145" s="62"/>
      <c r="N145" s="229">
        <f>SUM(N137:N144)</f>
        <v>37</v>
      </c>
    </row>
    <row r="146" spans="1:26" ht="18.75" customHeight="1" x14ac:dyDescent="0.5">
      <c r="A146" s="83"/>
      <c r="B146" s="264"/>
      <c r="C146" s="232"/>
      <c r="D146" s="116"/>
      <c r="E146" s="116"/>
      <c r="F146" s="115"/>
      <c r="G146" s="120"/>
      <c r="H146" s="62"/>
      <c r="I146" s="62"/>
      <c r="J146" s="62"/>
      <c r="K146" s="62"/>
      <c r="L146" s="63"/>
      <c r="M146" s="62"/>
      <c r="N146" s="62"/>
    </row>
    <row r="147" spans="1:26" ht="18.75" customHeight="1" x14ac:dyDescent="0.5">
      <c r="A147" s="2170" t="s">
        <v>469</v>
      </c>
      <c r="B147" s="2168"/>
      <c r="C147" s="2168"/>
      <c r="D147" s="2168"/>
      <c r="E147" s="2171"/>
      <c r="F147" s="2168"/>
      <c r="G147" s="2168"/>
      <c r="H147" s="2168"/>
      <c r="I147" s="2168"/>
      <c r="J147" s="2168"/>
      <c r="K147" s="2168"/>
      <c r="L147" s="2171"/>
      <c r="M147" s="2168"/>
      <c r="N147" s="2172"/>
    </row>
    <row r="148" spans="1:26" ht="18.75" customHeight="1" x14ac:dyDescent="0.5">
      <c r="A148" s="2173" t="s">
        <v>320</v>
      </c>
      <c r="B148" s="2174"/>
      <c r="C148" s="2174"/>
      <c r="D148" s="2174"/>
      <c r="E148" s="2175"/>
      <c r="F148" s="2174"/>
      <c r="G148" s="2174"/>
      <c r="H148" s="2173" t="s">
        <v>321</v>
      </c>
      <c r="I148" s="2174"/>
      <c r="J148" s="2174"/>
      <c r="K148" s="2174"/>
      <c r="L148" s="2175"/>
      <c r="M148" s="2174"/>
      <c r="N148" s="2174"/>
    </row>
    <row r="149" spans="1:26" ht="18.75" customHeight="1" x14ac:dyDescent="0.5">
      <c r="A149" s="190" t="s">
        <v>419</v>
      </c>
      <c r="B149" s="216" t="s">
        <v>470</v>
      </c>
      <c r="C149" s="192" t="s">
        <v>419</v>
      </c>
      <c r="D149" s="210">
        <v>1</v>
      </c>
      <c r="E149" s="422" t="s">
        <v>323</v>
      </c>
      <c r="F149" s="171">
        <v>8</v>
      </c>
      <c r="G149" s="193">
        <f>F149*D149</f>
        <v>8</v>
      </c>
      <c r="H149" s="190" t="s">
        <v>419</v>
      </c>
      <c r="I149" s="216" t="s">
        <v>470</v>
      </c>
      <c r="J149" s="192" t="s">
        <v>419</v>
      </c>
      <c r="K149" s="210">
        <v>1</v>
      </c>
      <c r="L149" s="422" t="s">
        <v>323</v>
      </c>
      <c r="M149" s="171">
        <v>8</v>
      </c>
      <c r="N149" s="193">
        <f>M149*K149</f>
        <v>8</v>
      </c>
      <c r="O149" s="198"/>
      <c r="P149" s="198"/>
      <c r="Q149" s="198"/>
      <c r="R149" s="198"/>
      <c r="S149" s="198"/>
      <c r="T149" s="198"/>
      <c r="U149" s="198"/>
      <c r="V149" s="198"/>
      <c r="W149" s="198"/>
      <c r="X149" s="198"/>
      <c r="Y149" s="198"/>
      <c r="Z149" s="198"/>
    </row>
    <row r="150" spans="1:26" ht="18.75" customHeight="1" x14ac:dyDescent="0.5">
      <c r="A150" s="190" t="s">
        <v>419</v>
      </c>
      <c r="B150" s="216" t="s">
        <v>470</v>
      </c>
      <c r="C150" s="192" t="s">
        <v>419</v>
      </c>
      <c r="D150" s="210">
        <v>1</v>
      </c>
      <c r="E150" s="210" t="s">
        <v>325</v>
      </c>
      <c r="F150" s="210" t="s">
        <v>458</v>
      </c>
      <c r="G150" s="230">
        <f>+F150*D150</f>
        <v>2</v>
      </c>
      <c r="H150" s="190" t="s">
        <v>419</v>
      </c>
      <c r="I150" s="216" t="s">
        <v>470</v>
      </c>
      <c r="J150" s="192" t="s">
        <v>419</v>
      </c>
      <c r="K150" s="210">
        <v>1</v>
      </c>
      <c r="L150" s="210" t="s">
        <v>325</v>
      </c>
      <c r="M150" s="210" t="s">
        <v>458</v>
      </c>
      <c r="N150" s="230">
        <f>+M150*K150</f>
        <v>2</v>
      </c>
      <c r="O150" s="198"/>
      <c r="P150" s="198"/>
      <c r="Q150" s="198"/>
      <c r="R150" s="198"/>
      <c r="S150" s="198"/>
      <c r="T150" s="198"/>
      <c r="U150" s="198"/>
      <c r="V150" s="198"/>
      <c r="W150" s="198"/>
      <c r="X150" s="198"/>
      <c r="Y150" s="198"/>
      <c r="Z150" s="198"/>
    </row>
    <row r="151" spans="1:26" ht="18.75" customHeight="1" x14ac:dyDescent="0.5">
      <c r="A151" s="190" t="s">
        <v>419</v>
      </c>
      <c r="B151" s="216" t="s">
        <v>470</v>
      </c>
      <c r="C151" s="192" t="s">
        <v>419</v>
      </c>
      <c r="D151" s="210" t="s">
        <v>110</v>
      </c>
      <c r="E151" s="210" t="s">
        <v>384</v>
      </c>
      <c r="F151" s="210" t="s">
        <v>430</v>
      </c>
      <c r="G151" s="193">
        <f t="shared" ref="G151:G154" si="30">F151*D151</f>
        <v>8</v>
      </c>
      <c r="H151" s="190" t="s">
        <v>419</v>
      </c>
      <c r="I151" s="216" t="s">
        <v>470</v>
      </c>
      <c r="J151" s="192" t="s">
        <v>419</v>
      </c>
      <c r="K151" s="210" t="s">
        <v>110</v>
      </c>
      <c r="L151" s="210" t="s">
        <v>384</v>
      </c>
      <c r="M151" s="210" t="s">
        <v>430</v>
      </c>
      <c r="N151" s="193">
        <f t="shared" ref="N151:N154" si="31">M151*K151</f>
        <v>8</v>
      </c>
      <c r="O151" s="198"/>
      <c r="P151" s="198"/>
      <c r="Q151" s="198"/>
      <c r="R151" s="198"/>
      <c r="S151" s="198"/>
      <c r="T151" s="198"/>
      <c r="U151" s="198"/>
      <c r="V151" s="198"/>
      <c r="W151" s="198"/>
      <c r="X151" s="198"/>
      <c r="Y151" s="198"/>
      <c r="Z151" s="198"/>
    </row>
    <row r="152" spans="1:26" ht="18.75" customHeight="1" x14ac:dyDescent="0.5">
      <c r="A152" s="190" t="s">
        <v>419</v>
      </c>
      <c r="B152" s="216" t="s">
        <v>470</v>
      </c>
      <c r="C152" s="192" t="s">
        <v>419</v>
      </c>
      <c r="D152" s="210">
        <v>1</v>
      </c>
      <c r="E152" s="210" t="s">
        <v>329</v>
      </c>
      <c r="F152" s="210" t="s">
        <v>427</v>
      </c>
      <c r="G152" s="193">
        <f t="shared" si="30"/>
        <v>3</v>
      </c>
      <c r="H152" s="190" t="s">
        <v>419</v>
      </c>
      <c r="I152" s="216" t="s">
        <v>470</v>
      </c>
      <c r="J152" s="192" t="s">
        <v>419</v>
      </c>
      <c r="K152" s="210">
        <v>1</v>
      </c>
      <c r="L152" s="210" t="s">
        <v>329</v>
      </c>
      <c r="M152" s="210" t="s">
        <v>427</v>
      </c>
      <c r="N152" s="193">
        <f t="shared" si="31"/>
        <v>3</v>
      </c>
      <c r="O152" s="198"/>
      <c r="P152" s="198"/>
      <c r="Q152" s="198"/>
      <c r="R152" s="198"/>
      <c r="S152" s="198"/>
      <c r="T152" s="198"/>
      <c r="U152" s="198"/>
      <c r="V152" s="198"/>
      <c r="W152" s="198"/>
      <c r="X152" s="198"/>
      <c r="Y152" s="198"/>
      <c r="Z152" s="198"/>
    </row>
    <row r="153" spans="1:26" ht="18.75" customHeight="1" x14ac:dyDescent="0.5">
      <c r="A153" s="190" t="s">
        <v>419</v>
      </c>
      <c r="B153" s="216" t="s">
        <v>470</v>
      </c>
      <c r="C153" s="192" t="s">
        <v>419</v>
      </c>
      <c r="D153" s="210" t="s">
        <v>110</v>
      </c>
      <c r="E153" s="210" t="s">
        <v>390</v>
      </c>
      <c r="F153" s="210" t="s">
        <v>430</v>
      </c>
      <c r="G153" s="193">
        <f t="shared" si="30"/>
        <v>8</v>
      </c>
      <c r="H153" s="190" t="s">
        <v>419</v>
      </c>
      <c r="I153" s="216" t="s">
        <v>470</v>
      </c>
      <c r="J153" s="192" t="s">
        <v>419</v>
      </c>
      <c r="K153" s="210" t="s">
        <v>110</v>
      </c>
      <c r="L153" s="210" t="s">
        <v>384</v>
      </c>
      <c r="M153" s="210" t="s">
        <v>430</v>
      </c>
      <c r="N153" s="193">
        <f t="shared" si="31"/>
        <v>8</v>
      </c>
      <c r="O153" s="198"/>
      <c r="P153" s="198"/>
      <c r="Q153" s="198"/>
      <c r="R153" s="198"/>
      <c r="S153" s="198"/>
      <c r="T153" s="198"/>
      <c r="U153" s="198"/>
      <c r="V153" s="198"/>
      <c r="W153" s="198"/>
      <c r="X153" s="198"/>
      <c r="Y153" s="198"/>
      <c r="Z153" s="198"/>
    </row>
    <row r="154" spans="1:26" ht="18.75" customHeight="1" x14ac:dyDescent="0.5">
      <c r="A154" s="190" t="s">
        <v>419</v>
      </c>
      <c r="B154" s="216" t="s">
        <v>470</v>
      </c>
      <c r="C154" s="192" t="s">
        <v>419</v>
      </c>
      <c r="D154" s="210">
        <v>1</v>
      </c>
      <c r="E154" s="210" t="s">
        <v>333</v>
      </c>
      <c r="F154" s="210" t="s">
        <v>427</v>
      </c>
      <c r="G154" s="193">
        <f t="shared" si="30"/>
        <v>3</v>
      </c>
      <c r="H154" s="190" t="s">
        <v>419</v>
      </c>
      <c r="I154" s="216" t="s">
        <v>470</v>
      </c>
      <c r="J154" s="192" t="s">
        <v>419</v>
      </c>
      <c r="K154" s="210">
        <v>1</v>
      </c>
      <c r="L154" s="210" t="s">
        <v>329</v>
      </c>
      <c r="M154" s="210" t="s">
        <v>427</v>
      </c>
      <c r="N154" s="193">
        <f t="shared" si="31"/>
        <v>3</v>
      </c>
      <c r="O154" s="198"/>
      <c r="P154" s="198"/>
      <c r="Q154" s="198"/>
      <c r="R154" s="198"/>
      <c r="S154" s="198"/>
      <c r="T154" s="198"/>
      <c r="U154" s="198"/>
      <c r="V154" s="198"/>
      <c r="W154" s="198"/>
      <c r="X154" s="198"/>
      <c r="Y154" s="198"/>
      <c r="Z154" s="198"/>
    </row>
    <row r="155" spans="1:26" ht="18.75" customHeight="1" x14ac:dyDescent="0.5">
      <c r="A155" s="2167" t="s">
        <v>471</v>
      </c>
      <c r="B155" s="2168"/>
      <c r="C155" s="2168"/>
      <c r="D155" s="2168"/>
      <c r="E155" s="2169"/>
      <c r="F155" s="61"/>
      <c r="G155" s="209">
        <f>SUM(G149:G154)</f>
        <v>32</v>
      </c>
      <c r="H155" s="233">
        <f>+G155/2</f>
        <v>16</v>
      </c>
      <c r="I155" s="264"/>
      <c r="J155" s="232"/>
      <c r="K155" s="115"/>
      <c r="L155" s="116"/>
      <c r="M155" s="115"/>
      <c r="N155" s="209">
        <f>SUM(N149:N154)</f>
        <v>32</v>
      </c>
    </row>
    <row r="156" spans="1:26" ht="21.75" customHeight="1" x14ac:dyDescent="0.5">
      <c r="A156" s="83"/>
      <c r="B156" s="264"/>
      <c r="C156" s="232"/>
      <c r="D156" s="116"/>
      <c r="E156" s="116"/>
      <c r="F156" s="115"/>
      <c r="G156" s="120"/>
      <c r="H156" s="83"/>
      <c r="I156" s="264"/>
      <c r="J156" s="232"/>
      <c r="K156" s="115"/>
      <c r="L156" s="116"/>
      <c r="M156" s="115"/>
      <c r="N156" s="120"/>
    </row>
    <row r="157" spans="1:26" ht="19.5" customHeight="1" x14ac:dyDescent="0.5">
      <c r="A157" s="2170" t="s">
        <v>472</v>
      </c>
      <c r="B157" s="2168"/>
      <c r="C157" s="2168"/>
      <c r="D157" s="2168"/>
      <c r="E157" s="2171"/>
      <c r="F157" s="2168"/>
      <c r="G157" s="2168"/>
      <c r="H157" s="2168"/>
      <c r="I157" s="2168"/>
      <c r="J157" s="2168"/>
      <c r="K157" s="2168"/>
      <c r="L157" s="2171"/>
      <c r="M157" s="2168"/>
      <c r="N157" s="2172"/>
    </row>
    <row r="158" spans="1:26" ht="18.75" customHeight="1" x14ac:dyDescent="0.5">
      <c r="A158" s="171" t="s">
        <v>338</v>
      </c>
      <c r="B158" s="172" t="s">
        <v>144</v>
      </c>
      <c r="C158" s="173">
        <v>1</v>
      </c>
      <c r="D158" s="171">
        <v>1</v>
      </c>
      <c r="E158" s="422" t="s">
        <v>323</v>
      </c>
      <c r="F158" s="171">
        <v>8</v>
      </c>
      <c r="G158" s="174">
        <f t="shared" ref="G158:G160" si="32">+F158*D158</f>
        <v>8</v>
      </c>
      <c r="H158" s="171" t="s">
        <v>145</v>
      </c>
      <c r="I158" s="172" t="s">
        <v>146</v>
      </c>
      <c r="J158" s="173">
        <v>1</v>
      </c>
      <c r="K158" s="171">
        <v>1</v>
      </c>
      <c r="L158" s="422" t="s">
        <v>323</v>
      </c>
      <c r="M158" s="171">
        <v>8</v>
      </c>
      <c r="N158" s="174">
        <f t="shared" ref="N158:N160" si="33">+M158*K158</f>
        <v>8</v>
      </c>
    </row>
    <row r="159" spans="1:26" ht="18.75" customHeight="1" x14ac:dyDescent="0.5">
      <c r="A159" s="171" t="s">
        <v>147</v>
      </c>
      <c r="B159" s="172" t="s">
        <v>148</v>
      </c>
      <c r="C159" s="173">
        <v>1</v>
      </c>
      <c r="D159" s="171">
        <v>1</v>
      </c>
      <c r="E159" s="422" t="s">
        <v>327</v>
      </c>
      <c r="F159" s="171">
        <v>8</v>
      </c>
      <c r="G159" s="174">
        <f t="shared" si="32"/>
        <v>8</v>
      </c>
      <c r="H159" s="171" t="s">
        <v>149</v>
      </c>
      <c r="I159" s="172" t="s">
        <v>150</v>
      </c>
      <c r="J159" s="173">
        <v>1</v>
      </c>
      <c r="K159" s="171">
        <v>1</v>
      </c>
      <c r="L159" s="422" t="s">
        <v>327</v>
      </c>
      <c r="M159" s="171">
        <v>8</v>
      </c>
      <c r="N159" s="174">
        <f t="shared" si="33"/>
        <v>8</v>
      </c>
    </row>
    <row r="160" spans="1:26" ht="18.75" customHeight="1" x14ac:dyDescent="0.5">
      <c r="A160" s="171" t="s">
        <v>151</v>
      </c>
      <c r="B160" s="172" t="s">
        <v>152</v>
      </c>
      <c r="C160" s="173">
        <v>2</v>
      </c>
      <c r="D160" s="171">
        <v>1</v>
      </c>
      <c r="E160" s="422" t="s">
        <v>331</v>
      </c>
      <c r="F160" s="171">
        <v>8</v>
      </c>
      <c r="G160" s="174">
        <f t="shared" si="32"/>
        <v>8</v>
      </c>
      <c r="H160" s="171" t="s">
        <v>153</v>
      </c>
      <c r="I160" s="172" t="s">
        <v>154</v>
      </c>
      <c r="J160" s="173">
        <v>2</v>
      </c>
      <c r="K160" s="171">
        <v>1</v>
      </c>
      <c r="L160" s="422" t="s">
        <v>331</v>
      </c>
      <c r="M160" s="171">
        <v>8</v>
      </c>
      <c r="N160" s="174">
        <f t="shared" si="33"/>
        <v>8</v>
      </c>
    </row>
    <row r="161" spans="1:26" ht="18.75" customHeight="1" x14ac:dyDescent="0.5">
      <c r="A161" s="2167"/>
      <c r="B161" s="2168"/>
      <c r="C161" s="2168"/>
      <c r="D161" s="2168"/>
      <c r="E161" s="2169"/>
      <c r="F161" s="61"/>
      <c r="G161" s="209">
        <f>SUM(G158:G160)</f>
        <v>24</v>
      </c>
      <c r="H161" s="83"/>
      <c r="I161" s="264"/>
      <c r="J161" s="232"/>
      <c r="K161" s="115"/>
      <c r="L161" s="116"/>
      <c r="M161" s="115"/>
      <c r="N161" s="209">
        <f>SUM(N158:N160)</f>
        <v>24</v>
      </c>
    </row>
    <row r="162" spans="1:26" ht="19.5" customHeight="1" x14ac:dyDescent="0.5">
      <c r="A162" s="2170" t="s">
        <v>473</v>
      </c>
      <c r="B162" s="2168"/>
      <c r="C162" s="2168"/>
      <c r="D162" s="2168"/>
      <c r="E162" s="2171"/>
      <c r="F162" s="2168"/>
      <c r="G162" s="2168"/>
      <c r="H162" s="2168"/>
      <c r="I162" s="2168"/>
      <c r="J162" s="2168"/>
      <c r="K162" s="2168"/>
      <c r="L162" s="2171"/>
      <c r="M162" s="2168"/>
      <c r="N162" s="2172"/>
    </row>
    <row r="163" spans="1:26" ht="18.75" customHeight="1" x14ac:dyDescent="0.5">
      <c r="A163" s="171" t="s">
        <v>167</v>
      </c>
      <c r="B163" s="189" t="s">
        <v>168</v>
      </c>
      <c r="C163" s="173">
        <v>1</v>
      </c>
      <c r="D163" s="171">
        <v>1</v>
      </c>
      <c r="E163" s="422" t="s">
        <v>323</v>
      </c>
      <c r="F163" s="171">
        <v>8</v>
      </c>
      <c r="G163" s="174">
        <f t="shared" ref="G163:G165" si="34">+F163*D163</f>
        <v>8</v>
      </c>
      <c r="H163" s="171" t="s">
        <v>350</v>
      </c>
      <c r="I163" s="189" t="s">
        <v>170</v>
      </c>
      <c r="J163" s="173">
        <v>1</v>
      </c>
      <c r="K163" s="171">
        <v>1</v>
      </c>
      <c r="L163" s="422" t="s">
        <v>323</v>
      </c>
      <c r="M163" s="171">
        <v>8</v>
      </c>
      <c r="N163" s="174">
        <f t="shared" ref="N163:N165" si="35">+M163*K163</f>
        <v>8</v>
      </c>
    </row>
    <row r="164" spans="1:26" ht="18.75" customHeight="1" x14ac:dyDescent="0.5">
      <c r="A164" s="171" t="s">
        <v>352</v>
      </c>
      <c r="B164" s="189" t="s">
        <v>172</v>
      </c>
      <c r="C164" s="173">
        <v>1</v>
      </c>
      <c r="D164" s="171">
        <v>1</v>
      </c>
      <c r="E164" s="422" t="s">
        <v>327</v>
      </c>
      <c r="F164" s="171">
        <v>8</v>
      </c>
      <c r="G164" s="174">
        <f t="shared" si="34"/>
        <v>8</v>
      </c>
      <c r="H164" s="171" t="s">
        <v>353</v>
      </c>
      <c r="I164" s="189" t="s">
        <v>174</v>
      </c>
      <c r="J164" s="173">
        <v>1</v>
      </c>
      <c r="K164" s="171">
        <v>1</v>
      </c>
      <c r="L164" s="422" t="s">
        <v>327</v>
      </c>
      <c r="M164" s="171">
        <v>8</v>
      </c>
      <c r="N164" s="174">
        <f t="shared" si="35"/>
        <v>8</v>
      </c>
    </row>
    <row r="165" spans="1:26" ht="18.75" customHeight="1" x14ac:dyDescent="0.5">
      <c r="A165" s="171" t="s">
        <v>358</v>
      </c>
      <c r="B165" s="172" t="s">
        <v>176</v>
      </c>
      <c r="C165" s="173">
        <v>1</v>
      </c>
      <c r="D165" s="171">
        <v>1</v>
      </c>
      <c r="E165" s="422" t="s">
        <v>331</v>
      </c>
      <c r="F165" s="171">
        <v>8</v>
      </c>
      <c r="G165" s="174">
        <f t="shared" si="34"/>
        <v>8</v>
      </c>
      <c r="H165" s="171" t="s">
        <v>359</v>
      </c>
      <c r="I165" s="172" t="s">
        <v>178</v>
      </c>
      <c r="J165" s="173">
        <v>1</v>
      </c>
      <c r="K165" s="171">
        <v>1</v>
      </c>
      <c r="L165" s="422" t="s">
        <v>331</v>
      </c>
      <c r="M165" s="171">
        <v>8</v>
      </c>
      <c r="N165" s="174">
        <f t="shared" si="35"/>
        <v>8</v>
      </c>
    </row>
    <row r="166" spans="1:26" ht="18.75" customHeight="1" x14ac:dyDescent="0.5">
      <c r="A166" s="2167"/>
      <c r="B166" s="2168"/>
      <c r="C166" s="2168"/>
      <c r="D166" s="2168"/>
      <c r="E166" s="2169"/>
      <c r="F166" s="61"/>
      <c r="G166" s="209">
        <f>SUM(G163:G165)</f>
        <v>24</v>
      </c>
      <c r="H166" s="83"/>
      <c r="I166" s="264"/>
      <c r="J166" s="232"/>
      <c r="K166" s="115"/>
      <c r="L166" s="116"/>
      <c r="M166" s="115"/>
      <c r="N166" s="209">
        <f>SUM(N163:N165)</f>
        <v>24</v>
      </c>
    </row>
    <row r="167" spans="1:26" ht="19.5" customHeight="1" x14ac:dyDescent="0.5">
      <c r="A167" s="2170" t="s">
        <v>474</v>
      </c>
      <c r="B167" s="2168"/>
      <c r="C167" s="2168"/>
      <c r="D167" s="2168"/>
      <c r="E167" s="2171"/>
      <c r="F167" s="2168"/>
      <c r="G167" s="2168"/>
      <c r="H167" s="2168"/>
      <c r="I167" s="2168"/>
      <c r="J167" s="2168"/>
      <c r="K167" s="2168"/>
      <c r="L167" s="2171"/>
      <c r="M167" s="2168"/>
      <c r="N167" s="2172"/>
    </row>
    <row r="168" spans="1:26" ht="18.75" customHeight="1" x14ac:dyDescent="0.5">
      <c r="A168" s="190" t="s">
        <v>191</v>
      </c>
      <c r="B168" s="195" t="s">
        <v>192</v>
      </c>
      <c r="C168" s="192">
        <v>0.5</v>
      </c>
      <c r="D168" s="190">
        <v>1</v>
      </c>
      <c r="E168" s="422" t="s">
        <v>323</v>
      </c>
      <c r="F168" s="171">
        <v>8</v>
      </c>
      <c r="G168" s="193">
        <f t="shared" ref="G168:G170" si="36">F168*D168</f>
        <v>8</v>
      </c>
      <c r="H168" s="190" t="s">
        <v>193</v>
      </c>
      <c r="I168" s="195" t="s">
        <v>194</v>
      </c>
      <c r="J168" s="192">
        <v>0.5</v>
      </c>
      <c r="K168" s="190">
        <v>1</v>
      </c>
      <c r="L168" s="422" t="s">
        <v>323</v>
      </c>
      <c r="M168" s="171">
        <v>8</v>
      </c>
      <c r="N168" s="193">
        <f t="shared" ref="N168:N170" si="37">M168*K168</f>
        <v>8</v>
      </c>
      <c r="O168" s="198"/>
      <c r="P168" s="198"/>
      <c r="Q168" s="198"/>
      <c r="R168" s="198"/>
      <c r="S168" s="198"/>
      <c r="T168" s="198"/>
      <c r="U168" s="198"/>
      <c r="V168" s="198"/>
      <c r="W168" s="198"/>
      <c r="X168" s="198"/>
      <c r="Y168" s="198"/>
      <c r="Z168" s="198"/>
    </row>
    <row r="169" spans="1:26" ht="18.75" customHeight="1" x14ac:dyDescent="0.5">
      <c r="A169" s="190" t="s">
        <v>195</v>
      </c>
      <c r="B169" s="195" t="s">
        <v>196</v>
      </c>
      <c r="C169" s="192">
        <v>0.5</v>
      </c>
      <c r="D169" s="190">
        <v>1</v>
      </c>
      <c r="E169" s="210" t="s">
        <v>384</v>
      </c>
      <c r="F169" s="190">
        <v>8</v>
      </c>
      <c r="G169" s="193">
        <f t="shared" si="36"/>
        <v>8</v>
      </c>
      <c r="H169" s="190" t="s">
        <v>197</v>
      </c>
      <c r="I169" s="195" t="s">
        <v>198</v>
      </c>
      <c r="J169" s="192">
        <v>0.5</v>
      </c>
      <c r="K169" s="190">
        <v>1</v>
      </c>
      <c r="L169" s="210" t="s">
        <v>384</v>
      </c>
      <c r="M169" s="190">
        <v>8</v>
      </c>
      <c r="N169" s="193">
        <f t="shared" si="37"/>
        <v>8</v>
      </c>
      <c r="O169" s="198"/>
      <c r="P169" s="198"/>
      <c r="Q169" s="198"/>
      <c r="R169" s="198"/>
      <c r="S169" s="198"/>
      <c r="T169" s="198"/>
      <c r="U169" s="198"/>
      <c r="V169" s="198"/>
      <c r="W169" s="198"/>
      <c r="X169" s="198"/>
      <c r="Y169" s="198"/>
      <c r="Z169" s="198"/>
    </row>
    <row r="170" spans="1:26" ht="18.75" customHeight="1" x14ac:dyDescent="0.5">
      <c r="A170" s="190" t="s">
        <v>199</v>
      </c>
      <c r="B170" s="195" t="s">
        <v>200</v>
      </c>
      <c r="C170" s="192">
        <v>0.5</v>
      </c>
      <c r="D170" s="190">
        <v>1</v>
      </c>
      <c r="E170" s="210" t="s">
        <v>390</v>
      </c>
      <c r="F170" s="190">
        <v>8</v>
      </c>
      <c r="G170" s="193">
        <f t="shared" si="36"/>
        <v>8</v>
      </c>
      <c r="H170" s="190" t="s">
        <v>201</v>
      </c>
      <c r="I170" s="195" t="s">
        <v>202</v>
      </c>
      <c r="J170" s="192">
        <v>0.5</v>
      </c>
      <c r="K170" s="190">
        <v>1</v>
      </c>
      <c r="L170" s="210" t="s">
        <v>390</v>
      </c>
      <c r="M170" s="190">
        <v>8</v>
      </c>
      <c r="N170" s="193">
        <f t="shared" si="37"/>
        <v>8</v>
      </c>
      <c r="O170" s="198"/>
      <c r="P170" s="198"/>
      <c r="Q170" s="198"/>
      <c r="R170" s="198"/>
      <c r="S170" s="198"/>
      <c r="T170" s="198"/>
      <c r="U170" s="198"/>
      <c r="V170" s="198"/>
      <c r="W170" s="198"/>
      <c r="X170" s="198"/>
      <c r="Y170" s="198"/>
      <c r="Z170" s="198"/>
    </row>
    <row r="171" spans="1:26" ht="18.75" customHeight="1" x14ac:dyDescent="0.5">
      <c r="A171" s="2167"/>
      <c r="B171" s="2168"/>
      <c r="C171" s="2168"/>
      <c r="D171" s="2168"/>
      <c r="E171" s="2169"/>
      <c r="F171" s="61"/>
      <c r="G171" s="209">
        <f>SUM(G168:G170)</f>
        <v>24</v>
      </c>
      <c r="H171" s="83"/>
      <c r="I171" s="264"/>
      <c r="J171" s="232"/>
      <c r="K171" s="115"/>
      <c r="L171" s="116"/>
      <c r="M171" s="115"/>
      <c r="N171" s="209">
        <f>SUM(N168:N170)</f>
        <v>24</v>
      </c>
    </row>
    <row r="172" spans="1:26" ht="21.75" customHeight="1" x14ac:dyDescent="0.5">
      <c r="A172" s="83"/>
      <c r="B172" s="264"/>
      <c r="C172" s="232"/>
      <c r="D172" s="116"/>
      <c r="E172" s="116"/>
      <c r="F172" s="115"/>
      <c r="G172" s="120"/>
      <c r="H172" s="83"/>
      <c r="I172" s="264"/>
      <c r="J172" s="232"/>
      <c r="K172" s="115"/>
      <c r="L172" s="116"/>
      <c r="M172" s="115"/>
      <c r="N172" s="120"/>
    </row>
    <row r="173" spans="1:26" ht="21.75" customHeight="1" x14ac:dyDescent="0.5">
      <c r="A173" s="83"/>
      <c r="B173" s="264"/>
      <c r="C173" s="232"/>
      <c r="D173" s="116"/>
      <c r="E173" s="116"/>
      <c r="F173" s="115"/>
      <c r="G173" s="120"/>
      <c r="H173" s="83"/>
      <c r="I173" s="264"/>
      <c r="J173" s="232"/>
      <c r="K173" s="115"/>
      <c r="L173" s="116"/>
      <c r="M173" s="115"/>
      <c r="N173" s="120"/>
    </row>
    <row r="174" spans="1:26" ht="21.75" customHeight="1" x14ac:dyDescent="0.5">
      <c r="A174" s="83"/>
      <c r="B174" s="264"/>
      <c r="C174" s="232"/>
      <c r="D174" s="116"/>
      <c r="E174" s="116"/>
      <c r="F174" s="115"/>
      <c r="G174" s="120"/>
      <c r="H174" s="83"/>
      <c r="I174" s="264"/>
      <c r="J174" s="232"/>
      <c r="K174" s="115"/>
      <c r="L174" s="116"/>
      <c r="M174" s="115"/>
      <c r="N174" s="120"/>
    </row>
    <row r="175" spans="1:26" ht="21.75" customHeight="1" x14ac:dyDescent="0.5">
      <c r="A175" s="83"/>
      <c r="B175" s="264"/>
      <c r="C175" s="232"/>
      <c r="D175" s="116"/>
      <c r="E175" s="116"/>
      <c r="F175" s="115"/>
      <c r="G175" s="120"/>
      <c r="H175" s="83"/>
      <c r="I175" s="264"/>
      <c r="J175" s="232"/>
      <c r="K175" s="115"/>
      <c r="L175" s="116"/>
      <c r="M175" s="115"/>
      <c r="N175" s="120"/>
    </row>
    <row r="176" spans="1:26" ht="21.75" customHeight="1" x14ac:dyDescent="0.5">
      <c r="A176" s="83"/>
      <c r="B176" s="264"/>
      <c r="C176" s="232"/>
      <c r="D176" s="116"/>
      <c r="E176" s="116"/>
      <c r="F176" s="115"/>
      <c r="G176" s="120"/>
      <c r="H176" s="83"/>
      <c r="I176" s="264"/>
      <c r="J176" s="232"/>
      <c r="K176" s="115"/>
      <c r="L176" s="116"/>
      <c r="M176" s="115"/>
      <c r="N176" s="120"/>
    </row>
    <row r="177" spans="1:14" ht="21.75" customHeight="1" x14ac:dyDescent="0.5">
      <c r="A177" s="83"/>
      <c r="B177" s="264"/>
      <c r="C177" s="232"/>
      <c r="D177" s="116"/>
      <c r="E177" s="116"/>
      <c r="F177" s="115"/>
      <c r="G177" s="120"/>
      <c r="H177" s="83"/>
      <c r="I177" s="264"/>
      <c r="J177" s="232"/>
      <c r="K177" s="115"/>
      <c r="L177" s="116"/>
      <c r="M177" s="115"/>
      <c r="N177" s="120"/>
    </row>
    <row r="178" spans="1:14" ht="21.75" customHeight="1" x14ac:dyDescent="0.5">
      <c r="A178" s="83"/>
      <c r="B178" s="264"/>
      <c r="C178" s="232"/>
      <c r="D178" s="116"/>
      <c r="E178" s="116"/>
      <c r="F178" s="115"/>
      <c r="G178" s="120"/>
      <c r="H178" s="83"/>
      <c r="I178" s="264"/>
      <c r="J178" s="232"/>
      <c r="K178" s="115"/>
      <c r="L178" s="116"/>
      <c r="M178" s="115"/>
      <c r="N178" s="120"/>
    </row>
    <row r="179" spans="1:14" ht="21.75" customHeight="1" x14ac:dyDescent="0.5">
      <c r="A179" s="83"/>
      <c r="B179" s="264"/>
      <c r="C179" s="232"/>
      <c r="D179" s="116"/>
      <c r="E179" s="116"/>
      <c r="F179" s="115"/>
      <c r="G179" s="120"/>
      <c r="H179" s="83"/>
      <c r="I179" s="264"/>
      <c r="J179" s="232"/>
      <c r="K179" s="115"/>
      <c r="L179" s="116"/>
      <c r="M179" s="115"/>
      <c r="N179" s="120"/>
    </row>
    <row r="180" spans="1:14" ht="21.75" customHeight="1" x14ac:dyDescent="0.5">
      <c r="A180" s="83"/>
      <c r="B180" s="264"/>
      <c r="C180" s="232"/>
      <c r="D180" s="116"/>
      <c r="E180" s="116"/>
      <c r="F180" s="115"/>
      <c r="G180" s="120"/>
      <c r="H180" s="83"/>
      <c r="I180" s="264"/>
      <c r="J180" s="232"/>
      <c r="K180" s="115"/>
      <c r="L180" s="116"/>
      <c r="M180" s="115"/>
      <c r="N180" s="120"/>
    </row>
    <row r="181" spans="1:14" ht="21.75" customHeight="1" x14ac:dyDescent="0.5">
      <c r="A181" s="83"/>
      <c r="B181" s="264"/>
      <c r="C181" s="232"/>
      <c r="D181" s="116"/>
      <c r="E181" s="116"/>
      <c r="F181" s="115"/>
      <c r="G181" s="120"/>
      <c r="H181" s="83"/>
      <c r="I181" s="264"/>
      <c r="J181" s="232"/>
      <c r="K181" s="115"/>
      <c r="L181" s="116"/>
      <c r="M181" s="115"/>
      <c r="N181" s="120"/>
    </row>
    <row r="182" spans="1:14" ht="21.75" customHeight="1" x14ac:dyDescent="0.5">
      <c r="A182" s="83"/>
      <c r="B182" s="264"/>
      <c r="C182" s="232"/>
      <c r="D182" s="116"/>
      <c r="E182" s="116"/>
      <c r="F182" s="115"/>
      <c r="G182" s="120"/>
      <c r="H182" s="83"/>
      <c r="I182" s="264"/>
      <c r="J182" s="232"/>
      <c r="K182" s="115"/>
      <c r="L182" s="116"/>
      <c r="M182" s="115"/>
      <c r="N182" s="120"/>
    </row>
    <row r="183" spans="1:14" ht="21.75" customHeight="1" x14ac:dyDescent="0.5">
      <c r="A183" s="83"/>
      <c r="B183" s="264"/>
      <c r="C183" s="232"/>
      <c r="D183" s="116"/>
      <c r="E183" s="116"/>
      <c r="F183" s="115"/>
      <c r="G183" s="120"/>
      <c r="H183" s="83"/>
      <c r="I183" s="264"/>
      <c r="J183" s="232"/>
      <c r="K183" s="115"/>
      <c r="L183" s="116"/>
      <c r="M183" s="115"/>
      <c r="N183" s="120"/>
    </row>
    <row r="184" spans="1:14" ht="21.75" customHeight="1" x14ac:dyDescent="0.5">
      <c r="A184" s="83"/>
      <c r="B184" s="264"/>
      <c r="C184" s="232"/>
      <c r="D184" s="116"/>
      <c r="E184" s="116"/>
      <c r="F184" s="115"/>
      <c r="G184" s="120"/>
      <c r="H184" s="83"/>
      <c r="I184" s="264"/>
      <c r="J184" s="232"/>
      <c r="K184" s="115"/>
      <c r="L184" s="116"/>
      <c r="M184" s="115"/>
      <c r="N184" s="120"/>
    </row>
    <row r="185" spans="1:14" ht="21.75" customHeight="1" x14ac:dyDescent="0.5">
      <c r="A185" s="83"/>
      <c r="B185" s="264"/>
      <c r="C185" s="232"/>
      <c r="D185" s="116"/>
      <c r="E185" s="116"/>
      <c r="F185" s="115"/>
      <c r="G185" s="120"/>
      <c r="H185" s="83"/>
      <c r="I185" s="264"/>
      <c r="J185" s="232"/>
      <c r="K185" s="115"/>
      <c r="L185" s="116"/>
      <c r="M185" s="115"/>
      <c r="N185" s="120"/>
    </row>
    <row r="186" spans="1:14" ht="21.75" customHeight="1" x14ac:dyDescent="0.5">
      <c r="A186" s="83"/>
      <c r="B186" s="264"/>
      <c r="C186" s="232"/>
      <c r="D186" s="116"/>
      <c r="E186" s="116"/>
      <c r="F186" s="115"/>
      <c r="G186" s="120"/>
      <c r="H186" s="83"/>
      <c r="I186" s="264"/>
      <c r="J186" s="232"/>
      <c r="K186" s="115"/>
      <c r="L186" s="116"/>
      <c r="M186" s="115"/>
      <c r="N186" s="120"/>
    </row>
    <row r="187" spans="1:14" ht="21.75" customHeight="1" x14ac:dyDescent="0.5">
      <c r="A187" s="83"/>
      <c r="B187" s="264"/>
      <c r="C187" s="232"/>
      <c r="D187" s="116"/>
      <c r="E187" s="116"/>
      <c r="F187" s="115"/>
      <c r="G187" s="120"/>
      <c r="H187" s="83"/>
      <c r="I187" s="264"/>
      <c r="J187" s="232"/>
      <c r="K187" s="115"/>
      <c r="L187" s="116"/>
      <c r="M187" s="115"/>
      <c r="N187" s="120"/>
    </row>
    <row r="188" spans="1:14" ht="21.75" customHeight="1" x14ac:dyDescent="0.5">
      <c r="A188" s="83"/>
      <c r="B188" s="264"/>
      <c r="C188" s="232"/>
      <c r="D188" s="116"/>
      <c r="E188" s="116"/>
      <c r="F188" s="115"/>
      <c r="G188" s="120"/>
      <c r="H188" s="83"/>
      <c r="I188" s="264"/>
      <c r="J188" s="232"/>
      <c r="K188" s="115"/>
      <c r="L188" s="116"/>
      <c r="M188" s="115"/>
      <c r="N188" s="120"/>
    </row>
    <row r="189" spans="1:14" ht="21.75" customHeight="1" x14ac:dyDescent="0.5">
      <c r="A189" s="83"/>
      <c r="B189" s="264"/>
      <c r="C189" s="232"/>
      <c r="D189" s="116"/>
      <c r="E189" s="116"/>
      <c r="F189" s="115"/>
      <c r="G189" s="120"/>
      <c r="H189" s="83"/>
      <c r="I189" s="264"/>
      <c r="J189" s="232"/>
      <c r="K189" s="115"/>
      <c r="L189" s="116"/>
      <c r="M189" s="115"/>
      <c r="N189" s="120"/>
    </row>
    <row r="190" spans="1:14" ht="21.75" customHeight="1" x14ac:dyDescent="0.5">
      <c r="A190" s="83"/>
      <c r="B190" s="264"/>
      <c r="C190" s="232"/>
      <c r="D190" s="116"/>
      <c r="E190" s="116"/>
      <c r="F190" s="115"/>
      <c r="G190" s="120"/>
      <c r="H190" s="83"/>
      <c r="I190" s="264"/>
      <c r="J190" s="232"/>
      <c r="K190" s="115"/>
      <c r="L190" s="116"/>
      <c r="M190" s="115"/>
      <c r="N190" s="120"/>
    </row>
    <row r="191" spans="1:14" ht="21.75" customHeight="1" x14ac:dyDescent="0.5">
      <c r="A191" s="83"/>
      <c r="B191" s="264"/>
      <c r="C191" s="232"/>
      <c r="D191" s="116"/>
      <c r="E191" s="116"/>
      <c r="F191" s="115"/>
      <c r="G191" s="120"/>
      <c r="H191" s="83"/>
      <c r="I191" s="264"/>
      <c r="J191" s="232"/>
      <c r="K191" s="115"/>
      <c r="L191" s="116"/>
      <c r="M191" s="115"/>
      <c r="N191" s="120"/>
    </row>
    <row r="192" spans="1:14" ht="21.75" customHeight="1" x14ac:dyDescent="0.5">
      <c r="A192" s="83"/>
      <c r="B192" s="264"/>
      <c r="C192" s="232"/>
      <c r="D192" s="116"/>
      <c r="E192" s="116"/>
      <c r="F192" s="115"/>
      <c r="G192" s="120"/>
      <c r="H192" s="83"/>
      <c r="I192" s="264"/>
      <c r="J192" s="232"/>
      <c r="K192" s="115"/>
      <c r="L192" s="116"/>
      <c r="M192" s="115"/>
      <c r="N192" s="120"/>
    </row>
    <row r="193" spans="1:14" ht="21.75" customHeight="1" x14ac:dyDescent="0.5">
      <c r="A193" s="83"/>
      <c r="B193" s="264"/>
      <c r="C193" s="232"/>
      <c r="D193" s="116"/>
      <c r="E193" s="116"/>
      <c r="F193" s="115"/>
      <c r="G193" s="120"/>
      <c r="H193" s="83"/>
      <c r="I193" s="264"/>
      <c r="J193" s="232"/>
      <c r="K193" s="115"/>
      <c r="L193" s="116"/>
      <c r="M193" s="115"/>
      <c r="N193" s="120"/>
    </row>
    <row r="194" spans="1:14" ht="21.75" customHeight="1" x14ac:dyDescent="0.5">
      <c r="A194" s="83"/>
      <c r="B194" s="264"/>
      <c r="C194" s="232"/>
      <c r="D194" s="116"/>
      <c r="E194" s="116"/>
      <c r="F194" s="115"/>
      <c r="G194" s="120"/>
      <c r="H194" s="83"/>
      <c r="I194" s="264"/>
      <c r="J194" s="232"/>
      <c r="K194" s="115"/>
      <c r="L194" s="116"/>
      <c r="M194" s="115"/>
      <c r="N194" s="120"/>
    </row>
    <row r="195" spans="1:14" ht="21.75" customHeight="1" x14ac:dyDescent="0.5">
      <c r="A195" s="83"/>
      <c r="B195" s="264"/>
      <c r="C195" s="232"/>
      <c r="D195" s="116"/>
      <c r="E195" s="116"/>
      <c r="F195" s="115"/>
      <c r="G195" s="120"/>
      <c r="H195" s="83"/>
      <c r="I195" s="264"/>
      <c r="J195" s="232"/>
      <c r="K195" s="115"/>
      <c r="L195" s="116"/>
      <c r="M195" s="115"/>
      <c r="N195" s="120"/>
    </row>
    <row r="196" spans="1:14" ht="21.75" customHeight="1" x14ac:dyDescent="0.5">
      <c r="A196" s="83"/>
      <c r="B196" s="264"/>
      <c r="C196" s="232"/>
      <c r="D196" s="116"/>
      <c r="E196" s="116"/>
      <c r="F196" s="115"/>
      <c r="G196" s="120"/>
      <c r="H196" s="83"/>
      <c r="I196" s="264"/>
      <c r="J196" s="232"/>
      <c r="K196" s="115"/>
      <c r="L196" s="116"/>
      <c r="M196" s="115"/>
      <c r="N196" s="120"/>
    </row>
    <row r="197" spans="1:14" ht="21.75" customHeight="1" x14ac:dyDescent="0.5">
      <c r="A197" s="83"/>
      <c r="B197" s="264"/>
      <c r="C197" s="232"/>
      <c r="D197" s="116"/>
      <c r="E197" s="116"/>
      <c r="F197" s="115"/>
      <c r="G197" s="120"/>
      <c r="H197" s="83"/>
      <c r="I197" s="264"/>
      <c r="J197" s="232"/>
      <c r="K197" s="115"/>
      <c r="L197" s="116"/>
      <c r="M197" s="115"/>
      <c r="N197" s="120"/>
    </row>
    <row r="198" spans="1:14" ht="21.75" customHeight="1" x14ac:dyDescent="0.5">
      <c r="A198" s="83"/>
      <c r="B198" s="264"/>
      <c r="C198" s="232"/>
      <c r="D198" s="116"/>
      <c r="E198" s="116"/>
      <c r="F198" s="115"/>
      <c r="G198" s="120"/>
      <c r="H198" s="83"/>
      <c r="I198" s="264"/>
      <c r="J198" s="232"/>
      <c r="K198" s="115"/>
      <c r="L198" s="116"/>
      <c r="M198" s="115"/>
      <c r="N198" s="120"/>
    </row>
    <row r="199" spans="1:14" ht="21.75" customHeight="1" x14ac:dyDescent="0.5">
      <c r="A199" s="83"/>
      <c r="B199" s="264"/>
      <c r="C199" s="232"/>
      <c r="D199" s="116"/>
      <c r="E199" s="116"/>
      <c r="F199" s="115"/>
      <c r="G199" s="120"/>
      <c r="H199" s="83"/>
      <c r="I199" s="264"/>
      <c r="J199" s="232"/>
      <c r="K199" s="115"/>
      <c r="L199" s="116"/>
      <c r="M199" s="115"/>
      <c r="N199" s="120"/>
    </row>
    <row r="200" spans="1:14" ht="21.75" customHeight="1" x14ac:dyDescent="0.5">
      <c r="A200" s="83"/>
      <c r="B200" s="264"/>
      <c r="C200" s="232"/>
      <c r="D200" s="116"/>
      <c r="E200" s="116"/>
      <c r="F200" s="115"/>
      <c r="G200" s="120"/>
      <c r="H200" s="83"/>
      <c r="I200" s="264"/>
      <c r="J200" s="232"/>
      <c r="K200" s="115"/>
      <c r="L200" s="116"/>
      <c r="M200" s="115"/>
      <c r="N200" s="120"/>
    </row>
    <row r="201" spans="1:14" ht="21.75" customHeight="1" x14ac:dyDescent="0.5">
      <c r="A201" s="83"/>
      <c r="B201" s="264"/>
      <c r="C201" s="232"/>
      <c r="D201" s="116"/>
      <c r="E201" s="116"/>
      <c r="F201" s="115"/>
      <c r="G201" s="120"/>
      <c r="H201" s="83"/>
      <c r="I201" s="264"/>
      <c r="J201" s="232"/>
      <c r="K201" s="115"/>
      <c r="L201" s="116"/>
      <c r="M201" s="115"/>
      <c r="N201" s="120"/>
    </row>
    <row r="202" spans="1:14" ht="21.75" customHeight="1" x14ac:dyDescent="0.5">
      <c r="A202" s="83"/>
      <c r="B202" s="264"/>
      <c r="C202" s="232"/>
      <c r="D202" s="116"/>
      <c r="E202" s="116"/>
      <c r="F202" s="115"/>
      <c r="G202" s="120"/>
      <c r="H202" s="83"/>
      <c r="I202" s="264"/>
      <c r="J202" s="232"/>
      <c r="K202" s="115"/>
      <c r="L202" s="116"/>
      <c r="M202" s="115"/>
      <c r="N202" s="120"/>
    </row>
    <row r="203" spans="1:14" ht="21.75" customHeight="1" x14ac:dyDescent="0.5">
      <c r="A203" s="83"/>
      <c r="B203" s="264"/>
      <c r="C203" s="232"/>
      <c r="D203" s="116"/>
      <c r="E203" s="116"/>
      <c r="F203" s="115"/>
      <c r="G203" s="120"/>
      <c r="H203" s="83"/>
      <c r="I203" s="264"/>
      <c r="J203" s="232"/>
      <c r="K203" s="115"/>
      <c r="L203" s="116"/>
      <c r="M203" s="115"/>
      <c r="N203" s="120"/>
    </row>
    <row r="204" spans="1:14" ht="21.75" customHeight="1" x14ac:dyDescent="0.5">
      <c r="A204" s="83"/>
      <c r="B204" s="264"/>
      <c r="C204" s="232"/>
      <c r="D204" s="116"/>
      <c r="E204" s="116"/>
      <c r="F204" s="115"/>
      <c r="G204" s="120"/>
      <c r="H204" s="83"/>
      <c r="I204" s="264"/>
      <c r="J204" s="232"/>
      <c r="K204" s="115"/>
      <c r="L204" s="116"/>
      <c r="M204" s="115"/>
      <c r="N204" s="120"/>
    </row>
    <row r="205" spans="1:14" ht="21.75" customHeight="1" x14ac:dyDescent="0.5">
      <c r="A205" s="83"/>
      <c r="B205" s="264"/>
      <c r="C205" s="232"/>
      <c r="D205" s="116"/>
      <c r="E205" s="116"/>
      <c r="F205" s="115"/>
      <c r="G205" s="120"/>
      <c r="H205" s="83"/>
      <c r="I205" s="264"/>
      <c r="J205" s="232"/>
      <c r="K205" s="115"/>
      <c r="L205" s="116"/>
      <c r="M205" s="115"/>
      <c r="N205" s="120"/>
    </row>
    <row r="206" spans="1:14" ht="21.75" customHeight="1" x14ac:dyDescent="0.5">
      <c r="A206" s="83"/>
      <c r="B206" s="264"/>
      <c r="C206" s="232"/>
      <c r="D206" s="116"/>
      <c r="E206" s="116"/>
      <c r="F206" s="115"/>
      <c r="G206" s="120"/>
      <c r="H206" s="83"/>
      <c r="I206" s="264"/>
      <c r="J206" s="232"/>
      <c r="K206" s="115"/>
      <c r="L206" s="116"/>
      <c r="M206" s="115"/>
      <c r="N206" s="120"/>
    </row>
    <row r="207" spans="1:14" ht="21.75" customHeight="1" x14ac:dyDescent="0.5">
      <c r="A207" s="83"/>
      <c r="B207" s="264"/>
      <c r="C207" s="232"/>
      <c r="D207" s="116"/>
      <c r="E207" s="116"/>
      <c r="F207" s="115"/>
      <c r="G207" s="120"/>
      <c r="H207" s="83"/>
      <c r="I207" s="264"/>
      <c r="J207" s="232"/>
      <c r="K207" s="115"/>
      <c r="L207" s="116"/>
      <c r="M207" s="115"/>
      <c r="N207" s="120"/>
    </row>
    <row r="208" spans="1:14" ht="21.75" customHeight="1" x14ac:dyDescent="0.5">
      <c r="A208" s="83"/>
      <c r="B208" s="264"/>
      <c r="C208" s="232"/>
      <c r="D208" s="116"/>
      <c r="E208" s="116"/>
      <c r="F208" s="115"/>
      <c r="G208" s="120"/>
      <c r="H208" s="83"/>
      <c r="I208" s="264"/>
      <c r="J208" s="232"/>
      <c r="K208" s="115"/>
      <c r="L208" s="116"/>
      <c r="M208" s="115"/>
      <c r="N208" s="120"/>
    </row>
    <row r="209" spans="1:14" ht="21.75" customHeight="1" x14ac:dyDescent="0.5">
      <c r="A209" s="83"/>
      <c r="B209" s="264"/>
      <c r="C209" s="232"/>
      <c r="D209" s="116"/>
      <c r="E209" s="116"/>
      <c r="F209" s="115"/>
      <c r="G209" s="120"/>
      <c r="H209" s="83"/>
      <c r="I209" s="264"/>
      <c r="J209" s="232"/>
      <c r="K209" s="115"/>
      <c r="L209" s="116"/>
      <c r="M209" s="115"/>
      <c r="N209" s="120"/>
    </row>
    <row r="210" spans="1:14" ht="21.75" customHeight="1" x14ac:dyDescent="0.5">
      <c r="A210" s="83"/>
      <c r="B210" s="264"/>
      <c r="C210" s="232"/>
      <c r="D210" s="116"/>
      <c r="E210" s="116"/>
      <c r="F210" s="115"/>
      <c r="G210" s="120"/>
      <c r="H210" s="83"/>
      <c r="I210" s="264"/>
      <c r="J210" s="232"/>
      <c r="K210" s="115"/>
      <c r="L210" s="116"/>
      <c r="M210" s="115"/>
      <c r="N210" s="120"/>
    </row>
    <row r="211" spans="1:14" ht="21.75" customHeight="1" x14ac:dyDescent="0.5">
      <c r="A211" s="83"/>
      <c r="B211" s="264"/>
      <c r="C211" s="232"/>
      <c r="D211" s="116"/>
      <c r="E211" s="116"/>
      <c r="F211" s="115"/>
      <c r="G211" s="120"/>
      <c r="H211" s="83"/>
      <c r="I211" s="264"/>
      <c r="J211" s="232"/>
      <c r="K211" s="115"/>
      <c r="L211" s="116"/>
      <c r="M211" s="115"/>
      <c r="N211" s="120"/>
    </row>
    <row r="212" spans="1:14" ht="21.75" customHeight="1" x14ac:dyDescent="0.5">
      <c r="A212" s="83"/>
      <c r="B212" s="264"/>
      <c r="C212" s="232"/>
      <c r="D212" s="116"/>
      <c r="E212" s="116"/>
      <c r="F212" s="115"/>
      <c r="G212" s="120"/>
      <c r="H212" s="83"/>
      <c r="I212" s="264"/>
      <c r="J212" s="232"/>
      <c r="K212" s="115"/>
      <c r="L212" s="116"/>
      <c r="M212" s="115"/>
      <c r="N212" s="120"/>
    </row>
    <row r="213" spans="1:14" ht="21.75" customHeight="1" x14ac:dyDescent="0.5">
      <c r="A213" s="83"/>
      <c r="B213" s="264"/>
      <c r="C213" s="232"/>
      <c r="D213" s="116"/>
      <c r="E213" s="116"/>
      <c r="F213" s="115"/>
      <c r="G213" s="120"/>
      <c r="H213" s="83"/>
      <c r="I213" s="264"/>
      <c r="J213" s="232"/>
      <c r="K213" s="115"/>
      <c r="L213" s="116"/>
      <c r="M213" s="115"/>
      <c r="N213" s="120"/>
    </row>
    <row r="214" spans="1:14" ht="21.75" customHeight="1" x14ac:dyDescent="0.5">
      <c r="A214" s="83"/>
      <c r="B214" s="264"/>
      <c r="C214" s="232"/>
      <c r="D214" s="116"/>
      <c r="E214" s="116"/>
      <c r="F214" s="115"/>
      <c r="G214" s="120"/>
      <c r="H214" s="83"/>
      <c r="I214" s="264"/>
      <c r="J214" s="232"/>
      <c r="K214" s="115"/>
      <c r="L214" s="116"/>
      <c r="M214" s="115"/>
      <c r="N214" s="120"/>
    </row>
    <row r="215" spans="1:14" ht="21.75" customHeight="1" x14ac:dyDescent="0.5">
      <c r="A215" s="83"/>
      <c r="B215" s="264"/>
      <c r="C215" s="232"/>
      <c r="D215" s="116"/>
      <c r="E215" s="116"/>
      <c r="F215" s="115"/>
      <c r="G215" s="120"/>
      <c r="H215" s="83"/>
      <c r="I215" s="264"/>
      <c r="J215" s="232"/>
      <c r="K215" s="115"/>
      <c r="L215" s="116"/>
      <c r="M215" s="115"/>
      <c r="N215" s="120"/>
    </row>
    <row r="216" spans="1:14" ht="21.75" customHeight="1" x14ac:dyDescent="0.5">
      <c r="A216" s="83"/>
      <c r="B216" s="264"/>
      <c r="C216" s="232"/>
      <c r="D216" s="116"/>
      <c r="E216" s="116"/>
      <c r="F216" s="115"/>
      <c r="G216" s="120"/>
      <c r="H216" s="83"/>
      <c r="I216" s="264"/>
      <c r="J216" s="232"/>
      <c r="K216" s="115"/>
      <c r="L216" s="116"/>
      <c r="M216" s="115"/>
      <c r="N216" s="120"/>
    </row>
    <row r="217" spans="1:14" ht="21.75" customHeight="1" x14ac:dyDescent="0.5">
      <c r="A217" s="83"/>
      <c r="B217" s="264"/>
      <c r="C217" s="232"/>
      <c r="D217" s="116"/>
      <c r="E217" s="116"/>
      <c r="F217" s="115"/>
      <c r="G217" s="120"/>
      <c r="H217" s="83"/>
      <c r="I217" s="264"/>
      <c r="J217" s="232"/>
      <c r="K217" s="115"/>
      <c r="L217" s="116"/>
      <c r="M217" s="115"/>
      <c r="N217" s="120"/>
    </row>
    <row r="218" spans="1:14" ht="21.75" customHeight="1" x14ac:dyDescent="0.5">
      <c r="A218" s="83"/>
      <c r="B218" s="264"/>
      <c r="C218" s="232"/>
      <c r="D218" s="116"/>
      <c r="E218" s="116"/>
      <c r="F218" s="115"/>
      <c r="G218" s="120"/>
      <c r="H218" s="83"/>
      <c r="I218" s="264"/>
      <c r="J218" s="232"/>
      <c r="K218" s="115"/>
      <c r="L218" s="116"/>
      <c r="M218" s="115"/>
      <c r="N218" s="120"/>
    </row>
    <row r="219" spans="1:14" ht="21.75" customHeight="1" x14ac:dyDescent="0.5">
      <c r="A219" s="83"/>
      <c r="B219" s="264"/>
      <c r="C219" s="232"/>
      <c r="D219" s="116"/>
      <c r="E219" s="116"/>
      <c r="F219" s="115"/>
      <c r="G219" s="120"/>
      <c r="H219" s="83"/>
      <c r="I219" s="264"/>
      <c r="J219" s="232"/>
      <c r="K219" s="115"/>
      <c r="L219" s="116"/>
      <c r="M219" s="115"/>
      <c r="N219" s="120"/>
    </row>
    <row r="220" spans="1:14" ht="21.75" customHeight="1" x14ac:dyDescent="0.5">
      <c r="A220" s="83"/>
      <c r="B220" s="264"/>
      <c r="C220" s="232"/>
      <c r="D220" s="116"/>
      <c r="E220" s="116"/>
      <c r="F220" s="115"/>
      <c r="G220" s="120"/>
      <c r="H220" s="83"/>
      <c r="I220" s="264"/>
      <c r="J220" s="232"/>
      <c r="K220" s="115"/>
      <c r="L220" s="116"/>
      <c r="M220" s="115"/>
      <c r="N220" s="120"/>
    </row>
    <row r="221" spans="1:14" ht="21.75" customHeight="1" x14ac:dyDescent="0.5">
      <c r="A221" s="83"/>
      <c r="B221" s="264"/>
      <c r="C221" s="232"/>
      <c r="D221" s="116"/>
      <c r="E221" s="116"/>
      <c r="F221" s="115"/>
      <c r="G221" s="120"/>
      <c r="H221" s="83"/>
      <c r="I221" s="264"/>
      <c r="J221" s="232"/>
      <c r="K221" s="115"/>
      <c r="L221" s="116"/>
      <c r="M221" s="115"/>
      <c r="N221" s="120"/>
    </row>
    <row r="222" spans="1:14" ht="21.75" customHeight="1" x14ac:dyDescent="0.5">
      <c r="A222" s="83"/>
      <c r="B222" s="264"/>
      <c r="C222" s="232"/>
      <c r="D222" s="116"/>
      <c r="E222" s="116"/>
      <c r="F222" s="115"/>
      <c r="G222" s="120"/>
      <c r="H222" s="83"/>
      <c r="I222" s="264"/>
      <c r="J222" s="232"/>
      <c r="K222" s="115"/>
      <c r="L222" s="116"/>
      <c r="M222" s="115"/>
      <c r="N222" s="120"/>
    </row>
    <row r="223" spans="1:14" ht="21.75" customHeight="1" x14ac:dyDescent="0.5">
      <c r="A223" s="83"/>
      <c r="B223" s="264"/>
      <c r="C223" s="232"/>
      <c r="D223" s="116"/>
      <c r="E223" s="116"/>
      <c r="F223" s="115"/>
      <c r="G223" s="120"/>
      <c r="H223" s="83"/>
      <c r="I223" s="264"/>
      <c r="J223" s="232"/>
      <c r="K223" s="115"/>
      <c r="L223" s="116"/>
      <c r="M223" s="115"/>
      <c r="N223" s="120"/>
    </row>
    <row r="224" spans="1:14" ht="21.75" customHeight="1" x14ac:dyDescent="0.5">
      <c r="A224" s="83"/>
      <c r="B224" s="264"/>
      <c r="C224" s="232"/>
      <c r="D224" s="116"/>
      <c r="E224" s="116"/>
      <c r="F224" s="115"/>
      <c r="G224" s="120"/>
      <c r="H224" s="83"/>
      <c r="I224" s="264"/>
      <c r="J224" s="232"/>
      <c r="K224" s="115"/>
      <c r="L224" s="116"/>
      <c r="M224" s="115"/>
      <c r="N224" s="120"/>
    </row>
    <row r="225" spans="1:14" ht="21.75" customHeight="1" x14ac:dyDescent="0.5">
      <c r="A225" s="83"/>
      <c r="B225" s="264"/>
      <c r="C225" s="232"/>
      <c r="D225" s="116"/>
      <c r="E225" s="116"/>
      <c r="F225" s="115"/>
      <c r="G225" s="120"/>
      <c r="H225" s="83"/>
      <c r="I225" s="264"/>
      <c r="J225" s="232"/>
      <c r="K225" s="115"/>
      <c r="L225" s="116"/>
      <c r="M225" s="115"/>
      <c r="N225" s="120"/>
    </row>
    <row r="226" spans="1:14" ht="21.75" customHeight="1" x14ac:dyDescent="0.5">
      <c r="A226" s="83"/>
      <c r="B226" s="264"/>
      <c r="C226" s="232"/>
      <c r="D226" s="116"/>
      <c r="E226" s="116"/>
      <c r="F226" s="115"/>
      <c r="G226" s="120"/>
      <c r="H226" s="83"/>
      <c r="I226" s="264"/>
      <c r="J226" s="232"/>
      <c r="K226" s="115"/>
      <c r="L226" s="116"/>
      <c r="M226" s="115"/>
      <c r="N226" s="120"/>
    </row>
    <row r="227" spans="1:14" ht="21.75" customHeight="1" x14ac:dyDescent="0.5">
      <c r="A227" s="83"/>
      <c r="B227" s="264"/>
      <c r="C227" s="232"/>
      <c r="D227" s="116"/>
      <c r="E227" s="116"/>
      <c r="F227" s="115"/>
      <c r="G227" s="120"/>
      <c r="H227" s="83"/>
      <c r="I227" s="264"/>
      <c r="J227" s="232"/>
      <c r="K227" s="115"/>
      <c r="L227" s="116"/>
      <c r="M227" s="115"/>
      <c r="N227" s="120"/>
    </row>
    <row r="228" spans="1:14" ht="21.75" customHeight="1" x14ac:dyDescent="0.5">
      <c r="A228" s="83"/>
      <c r="B228" s="264"/>
      <c r="C228" s="232"/>
      <c r="D228" s="116"/>
      <c r="E228" s="116"/>
      <c r="F228" s="115"/>
      <c r="G228" s="120"/>
      <c r="H228" s="83"/>
      <c r="I228" s="264"/>
      <c r="J228" s="232"/>
      <c r="K228" s="115"/>
      <c r="L228" s="116"/>
      <c r="M228" s="115"/>
      <c r="N228" s="120"/>
    </row>
    <row r="229" spans="1:14" ht="21.75" customHeight="1" x14ac:dyDescent="0.5">
      <c r="A229" s="83"/>
      <c r="B229" s="264"/>
      <c r="C229" s="232"/>
      <c r="D229" s="116"/>
      <c r="E229" s="116"/>
      <c r="F229" s="115"/>
      <c r="G229" s="120"/>
      <c r="H229" s="83"/>
      <c r="I229" s="264"/>
      <c r="J229" s="232"/>
      <c r="K229" s="115"/>
      <c r="L229" s="116"/>
      <c r="M229" s="115"/>
      <c r="N229" s="120"/>
    </row>
    <row r="230" spans="1:14" ht="21.75" customHeight="1" x14ac:dyDescent="0.5">
      <c r="A230" s="83"/>
      <c r="B230" s="264"/>
      <c r="C230" s="232"/>
      <c r="D230" s="116"/>
      <c r="E230" s="116"/>
      <c r="F230" s="115"/>
      <c r="G230" s="120"/>
      <c r="H230" s="83"/>
      <c r="I230" s="264"/>
      <c r="J230" s="232"/>
      <c r="K230" s="115"/>
      <c r="L230" s="116"/>
      <c r="M230" s="115"/>
      <c r="N230" s="120"/>
    </row>
    <row r="231" spans="1:14" ht="21.75" customHeight="1" x14ac:dyDescent="0.5">
      <c r="A231" s="83"/>
      <c r="B231" s="264"/>
      <c r="C231" s="232"/>
      <c r="D231" s="116"/>
      <c r="E231" s="116"/>
      <c r="F231" s="115"/>
      <c r="G231" s="120"/>
      <c r="H231" s="83"/>
      <c r="I231" s="264"/>
      <c r="J231" s="232"/>
      <c r="K231" s="115"/>
      <c r="L231" s="116"/>
      <c r="M231" s="115"/>
      <c r="N231" s="120"/>
    </row>
    <row r="232" spans="1:14" ht="21.75" customHeight="1" x14ac:dyDescent="0.5">
      <c r="A232" s="83"/>
      <c r="B232" s="264"/>
      <c r="C232" s="232"/>
      <c r="D232" s="116"/>
      <c r="E232" s="116"/>
      <c r="F232" s="115"/>
      <c r="G232" s="120"/>
      <c r="H232" s="83"/>
      <c r="I232" s="264"/>
      <c r="J232" s="232"/>
      <c r="K232" s="115"/>
      <c r="L232" s="116"/>
      <c r="M232" s="115"/>
      <c r="N232" s="120"/>
    </row>
    <row r="233" spans="1:14" ht="21.75" customHeight="1" x14ac:dyDescent="0.5">
      <c r="A233" s="83"/>
      <c r="B233" s="264"/>
      <c r="C233" s="232"/>
      <c r="D233" s="116"/>
      <c r="E233" s="116"/>
      <c r="F233" s="115"/>
      <c r="G233" s="120"/>
      <c r="H233" s="83"/>
      <c r="I233" s="264"/>
      <c r="J233" s="232"/>
      <c r="K233" s="115"/>
      <c r="L233" s="116"/>
      <c r="M233" s="115"/>
      <c r="N233" s="120"/>
    </row>
    <row r="234" spans="1:14" ht="21.75" customHeight="1" x14ac:dyDescent="0.5">
      <c r="A234" s="83"/>
      <c r="B234" s="264"/>
      <c r="C234" s="232"/>
      <c r="D234" s="116"/>
      <c r="E234" s="116"/>
      <c r="F234" s="115"/>
      <c r="G234" s="120"/>
      <c r="H234" s="83"/>
      <c r="I234" s="264"/>
      <c r="J234" s="232"/>
      <c r="K234" s="115"/>
      <c r="L234" s="116"/>
      <c r="M234" s="115"/>
      <c r="N234" s="120"/>
    </row>
    <row r="235" spans="1:14" ht="21.75" customHeight="1" x14ac:dyDescent="0.5">
      <c r="A235" s="83"/>
      <c r="B235" s="264"/>
      <c r="C235" s="232"/>
      <c r="D235" s="116"/>
      <c r="E235" s="116"/>
      <c r="F235" s="115"/>
      <c r="G235" s="120"/>
      <c r="H235" s="83"/>
      <c r="I235" s="264"/>
      <c r="J235" s="232"/>
      <c r="K235" s="115"/>
      <c r="L235" s="116"/>
      <c r="M235" s="115"/>
      <c r="N235" s="120"/>
    </row>
    <row r="236" spans="1:14" ht="21.75" customHeight="1" x14ac:dyDescent="0.5">
      <c r="A236" s="83"/>
      <c r="B236" s="264"/>
      <c r="C236" s="232"/>
      <c r="D236" s="116"/>
      <c r="E236" s="116"/>
      <c r="F236" s="115"/>
      <c r="G236" s="120"/>
      <c r="H236" s="83"/>
      <c r="I236" s="264"/>
      <c r="J236" s="232"/>
      <c r="K236" s="115"/>
      <c r="L236" s="116"/>
      <c r="M236" s="115"/>
      <c r="N236" s="120"/>
    </row>
    <row r="237" spans="1:14" ht="21.75" customHeight="1" x14ac:dyDescent="0.5">
      <c r="A237" s="83"/>
      <c r="B237" s="264"/>
      <c r="C237" s="232"/>
      <c r="D237" s="116"/>
      <c r="E237" s="116"/>
      <c r="F237" s="115"/>
      <c r="G237" s="120"/>
      <c r="H237" s="83"/>
      <c r="I237" s="264"/>
      <c r="J237" s="232"/>
      <c r="K237" s="115"/>
      <c r="L237" s="116"/>
      <c r="M237" s="115"/>
      <c r="N237" s="120"/>
    </row>
    <row r="238" spans="1:14" ht="21.75" customHeight="1" x14ac:dyDescent="0.5">
      <c r="A238" s="83"/>
      <c r="B238" s="264"/>
      <c r="C238" s="232"/>
      <c r="D238" s="116"/>
      <c r="E238" s="116"/>
      <c r="F238" s="115"/>
      <c r="G238" s="120"/>
      <c r="H238" s="83"/>
      <c r="I238" s="264"/>
      <c r="J238" s="232"/>
      <c r="K238" s="115"/>
      <c r="L238" s="116"/>
      <c r="M238" s="115"/>
      <c r="N238" s="120"/>
    </row>
    <row r="239" spans="1:14" ht="21.75" customHeight="1" x14ac:dyDescent="0.5">
      <c r="A239" s="83"/>
      <c r="B239" s="264"/>
      <c r="C239" s="232"/>
      <c r="D239" s="116"/>
      <c r="E239" s="116"/>
      <c r="F239" s="115"/>
      <c r="G239" s="120"/>
      <c r="H239" s="83"/>
      <c r="I239" s="264"/>
      <c r="J239" s="232"/>
      <c r="K239" s="115"/>
      <c r="L239" s="116"/>
      <c r="M239" s="115"/>
      <c r="N239" s="120"/>
    </row>
    <row r="240" spans="1:14" ht="21.75" customHeight="1" x14ac:dyDescent="0.5">
      <c r="A240" s="83"/>
      <c r="B240" s="264"/>
      <c r="C240" s="232"/>
      <c r="D240" s="116"/>
      <c r="E240" s="116"/>
      <c r="F240" s="115"/>
      <c r="G240" s="120"/>
      <c r="H240" s="83"/>
      <c r="I240" s="264"/>
      <c r="J240" s="232"/>
      <c r="K240" s="115"/>
      <c r="L240" s="116"/>
      <c r="M240" s="115"/>
      <c r="N240" s="120"/>
    </row>
    <row r="241" spans="1:14" ht="21.75" customHeight="1" x14ac:dyDescent="0.5">
      <c r="A241" s="83"/>
      <c r="B241" s="264"/>
      <c r="C241" s="232"/>
      <c r="D241" s="116"/>
      <c r="E241" s="116"/>
      <c r="F241" s="115"/>
      <c r="G241" s="120"/>
      <c r="H241" s="83"/>
      <c r="I241" s="264"/>
      <c r="J241" s="232"/>
      <c r="K241" s="115"/>
      <c r="L241" s="116"/>
      <c r="M241" s="115"/>
      <c r="N241" s="120"/>
    </row>
    <row r="242" spans="1:14" ht="21.75" customHeight="1" x14ac:dyDescent="0.5">
      <c r="A242" s="83"/>
      <c r="B242" s="264"/>
      <c r="C242" s="232"/>
      <c r="D242" s="116"/>
      <c r="E242" s="116"/>
      <c r="F242" s="115"/>
      <c r="G242" s="120"/>
      <c r="H242" s="83"/>
      <c r="I242" s="264"/>
      <c r="J242" s="232"/>
      <c r="K242" s="115"/>
      <c r="L242" s="116"/>
      <c r="M242" s="115"/>
      <c r="N242" s="120"/>
    </row>
    <row r="243" spans="1:14" ht="21.75" customHeight="1" x14ac:dyDescent="0.5">
      <c r="A243" s="83"/>
      <c r="B243" s="264"/>
      <c r="C243" s="232"/>
      <c r="D243" s="116"/>
      <c r="E243" s="116"/>
      <c r="F243" s="115"/>
      <c r="G243" s="120"/>
      <c r="H243" s="83"/>
      <c r="I243" s="264"/>
      <c r="J243" s="232"/>
      <c r="K243" s="115"/>
      <c r="L243" s="116"/>
      <c r="M243" s="115"/>
      <c r="N243" s="120"/>
    </row>
    <row r="244" spans="1:14" ht="21.75" customHeight="1" x14ac:dyDescent="0.5">
      <c r="A244" s="83"/>
      <c r="B244" s="264"/>
      <c r="C244" s="232"/>
      <c r="D244" s="116"/>
      <c r="E244" s="116"/>
      <c r="F244" s="115"/>
      <c r="G244" s="120"/>
      <c r="H244" s="83"/>
      <c r="I244" s="264"/>
      <c r="J244" s="232"/>
      <c r="K244" s="115"/>
      <c r="L244" s="116"/>
      <c r="M244" s="115"/>
      <c r="N244" s="120"/>
    </row>
    <row r="245" spans="1:14" ht="21.75" customHeight="1" x14ac:dyDescent="0.5">
      <c r="A245" s="83"/>
      <c r="B245" s="264"/>
      <c r="C245" s="232"/>
      <c r="D245" s="116"/>
      <c r="E245" s="116"/>
      <c r="F245" s="115"/>
      <c r="G245" s="120"/>
      <c r="H245" s="83"/>
      <c r="I245" s="264"/>
      <c r="J245" s="232"/>
      <c r="K245" s="115"/>
      <c r="L245" s="116"/>
      <c r="M245" s="115"/>
      <c r="N245" s="120"/>
    </row>
    <row r="246" spans="1:14" ht="21.75" customHeight="1" x14ac:dyDescent="0.5">
      <c r="A246" s="83"/>
      <c r="B246" s="264"/>
      <c r="C246" s="232"/>
      <c r="D246" s="116"/>
      <c r="E246" s="116"/>
      <c r="F246" s="115"/>
      <c r="G246" s="120"/>
      <c r="H246" s="83"/>
      <c r="I246" s="264"/>
      <c r="J246" s="232"/>
      <c r="K246" s="115"/>
      <c r="L246" s="116"/>
      <c r="M246" s="115"/>
      <c r="N246" s="120"/>
    </row>
    <row r="247" spans="1:14" ht="21.75" customHeight="1" x14ac:dyDescent="0.5">
      <c r="A247" s="83"/>
      <c r="B247" s="264"/>
      <c r="C247" s="232"/>
      <c r="D247" s="116"/>
      <c r="E247" s="116"/>
      <c r="F247" s="115"/>
      <c r="G247" s="120"/>
      <c r="H247" s="83"/>
      <c r="I247" s="264"/>
      <c r="J247" s="232"/>
      <c r="K247" s="115"/>
      <c r="L247" s="116"/>
      <c r="M247" s="115"/>
      <c r="N247" s="120"/>
    </row>
    <row r="248" spans="1:14" ht="21.75" customHeight="1" x14ac:dyDescent="0.5">
      <c r="A248" s="83"/>
      <c r="B248" s="264"/>
      <c r="C248" s="232"/>
      <c r="D248" s="116"/>
      <c r="E248" s="116"/>
      <c r="F248" s="115"/>
      <c r="G248" s="120"/>
      <c r="H248" s="83"/>
      <c r="I248" s="264"/>
      <c r="J248" s="232"/>
      <c r="K248" s="115"/>
      <c r="L248" s="116"/>
      <c r="M248" s="115"/>
      <c r="N248" s="120"/>
    </row>
    <row r="249" spans="1:14" ht="21.75" customHeight="1" x14ac:dyDescent="0.5">
      <c r="A249" s="83"/>
      <c r="B249" s="264"/>
      <c r="C249" s="232"/>
      <c r="D249" s="116"/>
      <c r="E249" s="116"/>
      <c r="F249" s="115"/>
      <c r="G249" s="120"/>
      <c r="H249" s="83"/>
      <c r="I249" s="264"/>
      <c r="J249" s="232"/>
      <c r="K249" s="115"/>
      <c r="L249" s="116"/>
      <c r="M249" s="115"/>
      <c r="N249" s="120"/>
    </row>
    <row r="250" spans="1:14" ht="21.75" customHeight="1" x14ac:dyDescent="0.5">
      <c r="A250" s="83"/>
      <c r="B250" s="264"/>
      <c r="C250" s="232"/>
      <c r="D250" s="116"/>
      <c r="E250" s="116"/>
      <c r="F250" s="115"/>
      <c r="G250" s="120"/>
      <c r="H250" s="83"/>
      <c r="I250" s="264"/>
      <c r="J250" s="232"/>
      <c r="K250" s="115"/>
      <c r="L250" s="116"/>
      <c r="M250" s="115"/>
      <c r="N250" s="120"/>
    </row>
    <row r="251" spans="1:14" ht="21.75" customHeight="1" x14ac:dyDescent="0.5">
      <c r="A251" s="83"/>
      <c r="B251" s="264"/>
      <c r="C251" s="232"/>
      <c r="D251" s="116"/>
      <c r="E251" s="116"/>
      <c r="F251" s="115"/>
      <c r="G251" s="120"/>
      <c r="H251" s="83"/>
      <c r="I251" s="264"/>
      <c r="J251" s="232"/>
      <c r="K251" s="115"/>
      <c r="L251" s="116"/>
      <c r="M251" s="115"/>
      <c r="N251" s="120"/>
    </row>
    <row r="252" spans="1:14" ht="21.75" customHeight="1" x14ac:dyDescent="0.5">
      <c r="A252" s="83"/>
      <c r="B252" s="264"/>
      <c r="C252" s="232"/>
      <c r="D252" s="116"/>
      <c r="E252" s="116"/>
      <c r="F252" s="115"/>
      <c r="G252" s="120"/>
      <c r="H252" s="83"/>
      <c r="I252" s="264"/>
      <c r="J252" s="232"/>
      <c r="K252" s="115"/>
      <c r="L252" s="116"/>
      <c r="M252" s="115"/>
      <c r="N252" s="120"/>
    </row>
    <row r="253" spans="1:14" ht="21.75" customHeight="1" x14ac:dyDescent="0.5">
      <c r="A253" s="83"/>
      <c r="B253" s="264"/>
      <c r="C253" s="232"/>
      <c r="D253" s="116"/>
      <c r="E253" s="116"/>
      <c r="F253" s="115"/>
      <c r="G253" s="120"/>
      <c r="H253" s="83"/>
      <c r="I253" s="264"/>
      <c r="J253" s="232"/>
      <c r="K253" s="115"/>
      <c r="L253" s="116"/>
      <c r="M253" s="115"/>
      <c r="N253" s="120"/>
    </row>
    <row r="254" spans="1:14" ht="21.75" customHeight="1" x14ac:dyDescent="0.5">
      <c r="A254" s="83"/>
      <c r="B254" s="264"/>
      <c r="C254" s="232"/>
      <c r="D254" s="116"/>
      <c r="E254" s="116"/>
      <c r="F254" s="115"/>
      <c r="G254" s="120"/>
      <c r="H254" s="83"/>
      <c r="I254" s="264"/>
      <c r="J254" s="232"/>
      <c r="K254" s="115"/>
      <c r="L254" s="116"/>
      <c r="M254" s="115"/>
      <c r="N254" s="120"/>
    </row>
    <row r="255" spans="1:14" ht="21.75" customHeight="1" x14ac:dyDescent="0.5">
      <c r="A255" s="83"/>
      <c r="B255" s="264"/>
      <c r="C255" s="232"/>
      <c r="D255" s="116"/>
      <c r="E255" s="116"/>
      <c r="F255" s="115"/>
      <c r="G255" s="120"/>
      <c r="H255" s="83"/>
      <c r="I255" s="264"/>
      <c r="J255" s="232"/>
      <c r="K255" s="115"/>
      <c r="L255" s="116"/>
      <c r="M255" s="115"/>
      <c r="N255" s="120"/>
    </row>
    <row r="256" spans="1:14" ht="21.75" customHeight="1" x14ac:dyDescent="0.5">
      <c r="A256" s="83"/>
      <c r="B256" s="264"/>
      <c r="C256" s="232"/>
      <c r="D256" s="116"/>
      <c r="E256" s="116"/>
      <c r="F256" s="115"/>
      <c r="G256" s="120"/>
      <c r="H256" s="83"/>
      <c r="I256" s="264"/>
      <c r="J256" s="232"/>
      <c r="K256" s="115"/>
      <c r="L256" s="116"/>
      <c r="M256" s="115"/>
      <c r="N256" s="120"/>
    </row>
    <row r="257" spans="1:14" ht="21.75" customHeight="1" x14ac:dyDescent="0.5">
      <c r="A257" s="83"/>
      <c r="B257" s="264"/>
      <c r="C257" s="232"/>
      <c r="D257" s="116"/>
      <c r="E257" s="116"/>
      <c r="F257" s="115"/>
      <c r="G257" s="120"/>
      <c r="H257" s="83"/>
      <c r="I257" s="264"/>
      <c r="J257" s="232"/>
      <c r="K257" s="115"/>
      <c r="L257" s="116"/>
      <c r="M257" s="115"/>
      <c r="N257" s="120"/>
    </row>
    <row r="258" spans="1:14" ht="21.75" customHeight="1" x14ac:dyDescent="0.5">
      <c r="A258" s="83"/>
      <c r="B258" s="264"/>
      <c r="C258" s="232"/>
      <c r="D258" s="116"/>
      <c r="E258" s="116"/>
      <c r="F258" s="115"/>
      <c r="G258" s="120"/>
      <c r="H258" s="83"/>
      <c r="I258" s="264"/>
      <c r="J258" s="232"/>
      <c r="K258" s="115"/>
      <c r="L258" s="116"/>
      <c r="M258" s="115"/>
      <c r="N258" s="120"/>
    </row>
    <row r="259" spans="1:14" ht="21.75" customHeight="1" x14ac:dyDescent="0.5">
      <c r="A259" s="83"/>
      <c r="B259" s="264"/>
      <c r="C259" s="232"/>
      <c r="D259" s="116"/>
      <c r="E259" s="116"/>
      <c r="F259" s="115"/>
      <c r="G259" s="120"/>
      <c r="H259" s="83"/>
      <c r="I259" s="264"/>
      <c r="J259" s="232"/>
      <c r="K259" s="115"/>
      <c r="L259" s="116"/>
      <c r="M259" s="115"/>
      <c r="N259" s="120"/>
    </row>
    <row r="260" spans="1:14" ht="21.75" customHeight="1" x14ac:dyDescent="0.5">
      <c r="A260" s="83"/>
      <c r="B260" s="264"/>
      <c r="C260" s="232"/>
      <c r="D260" s="116"/>
      <c r="E260" s="116"/>
      <c r="F260" s="115"/>
      <c r="G260" s="120"/>
      <c r="H260" s="83"/>
      <c r="I260" s="264"/>
      <c r="J260" s="232"/>
      <c r="K260" s="115"/>
      <c r="L260" s="116"/>
      <c r="M260" s="115"/>
      <c r="N260" s="120"/>
    </row>
    <row r="261" spans="1:14" ht="21.75" customHeight="1" x14ac:dyDescent="0.5">
      <c r="A261" s="83"/>
      <c r="B261" s="264"/>
      <c r="C261" s="232"/>
      <c r="D261" s="116"/>
      <c r="E261" s="116"/>
      <c r="F261" s="115"/>
      <c r="G261" s="120"/>
      <c r="H261" s="83"/>
      <c r="I261" s="264"/>
      <c r="J261" s="232"/>
      <c r="K261" s="115"/>
      <c r="L261" s="116"/>
      <c r="M261" s="115"/>
      <c r="N261" s="120"/>
    </row>
    <row r="262" spans="1:14" ht="21.75" customHeight="1" x14ac:dyDescent="0.5">
      <c r="A262" s="83"/>
      <c r="B262" s="264"/>
      <c r="C262" s="232"/>
      <c r="D262" s="116"/>
      <c r="E262" s="116"/>
      <c r="F262" s="115"/>
      <c r="G262" s="120"/>
      <c r="H262" s="83"/>
      <c r="I262" s="264"/>
      <c r="J262" s="232"/>
      <c r="K262" s="115"/>
      <c r="L262" s="116"/>
      <c r="M262" s="115"/>
      <c r="N262" s="120"/>
    </row>
    <row r="263" spans="1:14" ht="21.75" customHeight="1" x14ac:dyDescent="0.5">
      <c r="A263" s="83"/>
      <c r="B263" s="264"/>
      <c r="C263" s="232"/>
      <c r="D263" s="116"/>
      <c r="E263" s="116"/>
      <c r="F263" s="115"/>
      <c r="G263" s="120"/>
      <c r="H263" s="83"/>
      <c r="I263" s="264"/>
      <c r="J263" s="232"/>
      <c r="K263" s="115"/>
      <c r="L263" s="116"/>
      <c r="M263" s="115"/>
      <c r="N263" s="120"/>
    </row>
    <row r="264" spans="1:14" ht="21.75" customHeight="1" x14ac:dyDescent="0.5">
      <c r="A264" s="83"/>
      <c r="B264" s="264"/>
      <c r="C264" s="232"/>
      <c r="D264" s="116"/>
      <c r="E264" s="116"/>
      <c r="F264" s="115"/>
      <c r="G264" s="120"/>
      <c r="H264" s="83"/>
      <c r="I264" s="264"/>
      <c r="J264" s="232"/>
      <c r="K264" s="115"/>
      <c r="L264" s="116"/>
      <c r="M264" s="115"/>
      <c r="N264" s="120"/>
    </row>
    <row r="265" spans="1:14" ht="21.75" customHeight="1" x14ac:dyDescent="0.5">
      <c r="A265" s="83"/>
      <c r="B265" s="264"/>
      <c r="C265" s="232"/>
      <c r="D265" s="116"/>
      <c r="E265" s="116"/>
      <c r="F265" s="115"/>
      <c r="G265" s="120"/>
      <c r="H265" s="83"/>
      <c r="I265" s="264"/>
      <c r="J265" s="232"/>
      <c r="K265" s="115"/>
      <c r="L265" s="116"/>
      <c r="M265" s="115"/>
      <c r="N265" s="120"/>
    </row>
    <row r="266" spans="1:14" ht="21.75" customHeight="1" x14ac:dyDescent="0.5">
      <c r="A266" s="83"/>
      <c r="B266" s="264"/>
      <c r="C266" s="232"/>
      <c r="D266" s="116"/>
      <c r="E266" s="116"/>
      <c r="F266" s="115"/>
      <c r="G266" s="120"/>
      <c r="H266" s="83"/>
      <c r="I266" s="264"/>
      <c r="J266" s="232"/>
      <c r="K266" s="115"/>
      <c r="L266" s="116"/>
      <c r="M266" s="115"/>
      <c r="N266" s="120"/>
    </row>
    <row r="267" spans="1:14" ht="21.75" customHeight="1" x14ac:dyDescent="0.5">
      <c r="A267" s="83"/>
      <c r="B267" s="264"/>
      <c r="C267" s="232"/>
      <c r="D267" s="116"/>
      <c r="E267" s="116"/>
      <c r="F267" s="115"/>
      <c r="G267" s="120"/>
      <c r="H267" s="83"/>
      <c r="I267" s="264"/>
      <c r="J267" s="232"/>
      <c r="K267" s="115"/>
      <c r="L267" s="116"/>
      <c r="M267" s="115"/>
      <c r="N267" s="120"/>
    </row>
    <row r="268" spans="1:14" ht="21.75" customHeight="1" x14ac:dyDescent="0.5">
      <c r="A268" s="83"/>
      <c r="B268" s="264"/>
      <c r="C268" s="232"/>
      <c r="D268" s="116"/>
      <c r="E268" s="116"/>
      <c r="F268" s="115"/>
      <c r="G268" s="120"/>
      <c r="H268" s="83"/>
      <c r="I268" s="264"/>
      <c r="J268" s="232"/>
      <c r="K268" s="115"/>
      <c r="L268" s="116"/>
      <c r="M268" s="115"/>
      <c r="N268" s="120"/>
    </row>
    <row r="269" spans="1:14" ht="21.75" customHeight="1" x14ac:dyDescent="0.5">
      <c r="A269" s="83"/>
      <c r="B269" s="264"/>
      <c r="C269" s="232"/>
      <c r="D269" s="116"/>
      <c r="E269" s="116"/>
      <c r="F269" s="115"/>
      <c r="G269" s="120"/>
      <c r="H269" s="83"/>
      <c r="I269" s="264"/>
      <c r="J269" s="232"/>
      <c r="K269" s="115"/>
      <c r="L269" s="116"/>
      <c r="M269" s="115"/>
      <c r="N269" s="120"/>
    </row>
    <row r="270" spans="1:14" ht="21.75" customHeight="1" x14ac:dyDescent="0.5">
      <c r="A270" s="83"/>
      <c r="B270" s="264"/>
      <c r="C270" s="232"/>
      <c r="D270" s="116"/>
      <c r="E270" s="116"/>
      <c r="F270" s="115"/>
      <c r="G270" s="120"/>
      <c r="H270" s="83"/>
      <c r="I270" s="264"/>
      <c r="J270" s="232"/>
      <c r="K270" s="115"/>
      <c r="L270" s="116"/>
      <c r="M270" s="115"/>
      <c r="N270" s="120"/>
    </row>
    <row r="271" spans="1:14" ht="21.75" customHeight="1" x14ac:dyDescent="0.5">
      <c r="A271" s="83"/>
      <c r="B271" s="264"/>
      <c r="C271" s="232"/>
      <c r="D271" s="116"/>
      <c r="E271" s="116"/>
      <c r="F271" s="115"/>
      <c r="G271" s="120"/>
      <c r="H271" s="83"/>
      <c r="I271" s="264"/>
      <c r="J271" s="232"/>
      <c r="K271" s="115"/>
      <c r="L271" s="116"/>
      <c r="M271" s="115"/>
      <c r="N271" s="120"/>
    </row>
    <row r="272" spans="1:14" ht="21.75" customHeight="1" x14ac:dyDescent="0.5">
      <c r="A272" s="83"/>
      <c r="B272" s="264"/>
      <c r="C272" s="232"/>
      <c r="D272" s="116"/>
      <c r="E272" s="116"/>
      <c r="F272" s="115"/>
      <c r="G272" s="120"/>
      <c r="H272" s="83"/>
      <c r="I272" s="264"/>
      <c r="J272" s="232"/>
      <c r="K272" s="115"/>
      <c r="L272" s="116"/>
      <c r="M272" s="115"/>
      <c r="N272" s="120"/>
    </row>
    <row r="273" spans="1:14" ht="21.75" customHeight="1" x14ac:dyDescent="0.5">
      <c r="A273" s="83"/>
      <c r="B273" s="264"/>
      <c r="C273" s="232"/>
      <c r="D273" s="116"/>
      <c r="E273" s="116"/>
      <c r="F273" s="115"/>
      <c r="G273" s="120"/>
      <c r="H273" s="83"/>
      <c r="I273" s="264"/>
      <c r="J273" s="232"/>
      <c r="K273" s="115"/>
      <c r="L273" s="116"/>
      <c r="M273" s="115"/>
      <c r="N273" s="120"/>
    </row>
    <row r="274" spans="1:14" ht="21.75" customHeight="1" x14ac:dyDescent="0.5">
      <c r="A274" s="83"/>
      <c r="B274" s="264"/>
      <c r="C274" s="232"/>
      <c r="D274" s="116"/>
      <c r="E274" s="116"/>
      <c r="F274" s="115"/>
      <c r="G274" s="120"/>
      <c r="H274" s="83"/>
      <c r="I274" s="264"/>
      <c r="J274" s="232"/>
      <c r="K274" s="115"/>
      <c r="L274" s="116"/>
      <c r="M274" s="115"/>
      <c r="N274" s="120"/>
    </row>
    <row r="275" spans="1:14" ht="21.75" customHeight="1" x14ac:dyDescent="0.5">
      <c r="A275" s="83"/>
      <c r="B275" s="264"/>
      <c r="C275" s="232"/>
      <c r="D275" s="116"/>
      <c r="E275" s="116"/>
      <c r="F275" s="115"/>
      <c r="G275" s="120"/>
      <c r="H275" s="83"/>
      <c r="I275" s="264"/>
      <c r="J275" s="232"/>
      <c r="K275" s="115"/>
      <c r="L275" s="116"/>
      <c r="M275" s="115"/>
      <c r="N275" s="120"/>
    </row>
    <row r="276" spans="1:14" ht="21.75" customHeight="1" x14ac:dyDescent="0.5">
      <c r="A276" s="83"/>
      <c r="B276" s="264"/>
      <c r="C276" s="232"/>
      <c r="D276" s="116"/>
      <c r="E276" s="116"/>
      <c r="F276" s="115"/>
      <c r="G276" s="120"/>
      <c r="H276" s="83"/>
      <c r="I276" s="264"/>
      <c r="J276" s="232"/>
      <c r="K276" s="115"/>
      <c r="L276" s="116"/>
      <c r="M276" s="115"/>
      <c r="N276" s="120"/>
    </row>
    <row r="277" spans="1:14" ht="21.75" customHeight="1" x14ac:dyDescent="0.5">
      <c r="A277" s="83"/>
      <c r="B277" s="264"/>
      <c r="C277" s="232"/>
      <c r="D277" s="116"/>
      <c r="E277" s="116"/>
      <c r="F277" s="115"/>
      <c r="G277" s="120"/>
      <c r="H277" s="83"/>
      <c r="I277" s="264"/>
      <c r="J277" s="232"/>
      <c r="K277" s="115"/>
      <c r="L277" s="116"/>
      <c r="M277" s="115"/>
      <c r="N277" s="120"/>
    </row>
    <row r="278" spans="1:14" ht="21.75" customHeight="1" x14ac:dyDescent="0.5">
      <c r="A278" s="83"/>
      <c r="B278" s="264"/>
      <c r="C278" s="232"/>
      <c r="D278" s="116"/>
      <c r="E278" s="116"/>
      <c r="F278" s="115"/>
      <c r="G278" s="120"/>
      <c r="H278" s="83"/>
      <c r="I278" s="264"/>
      <c r="J278" s="232"/>
      <c r="K278" s="115"/>
      <c r="L278" s="116"/>
      <c r="M278" s="115"/>
      <c r="N278" s="120"/>
    </row>
    <row r="279" spans="1:14" ht="21.75" customHeight="1" x14ac:dyDescent="0.5">
      <c r="A279" s="83"/>
      <c r="B279" s="264"/>
      <c r="C279" s="232"/>
      <c r="D279" s="116"/>
      <c r="E279" s="116"/>
      <c r="F279" s="115"/>
      <c r="G279" s="120"/>
      <c r="H279" s="83"/>
      <c r="I279" s="264"/>
      <c r="J279" s="232"/>
      <c r="K279" s="115"/>
      <c r="L279" s="116"/>
      <c r="M279" s="115"/>
      <c r="N279" s="120"/>
    </row>
    <row r="280" spans="1:14" ht="21.75" customHeight="1" x14ac:dyDescent="0.5">
      <c r="A280" s="83"/>
      <c r="B280" s="264"/>
      <c r="C280" s="232"/>
      <c r="D280" s="116"/>
      <c r="E280" s="116"/>
      <c r="F280" s="115"/>
      <c r="G280" s="120"/>
      <c r="H280" s="83"/>
      <c r="I280" s="264"/>
      <c r="J280" s="232"/>
      <c r="K280" s="115"/>
      <c r="L280" s="116"/>
      <c r="M280" s="115"/>
      <c r="N280" s="120"/>
    </row>
    <row r="281" spans="1:14" ht="21.75" customHeight="1" x14ac:dyDescent="0.5">
      <c r="A281" s="83"/>
      <c r="B281" s="264"/>
      <c r="C281" s="232"/>
      <c r="D281" s="116"/>
      <c r="E281" s="116"/>
      <c r="F281" s="115"/>
      <c r="G281" s="120"/>
      <c r="H281" s="83"/>
      <c r="I281" s="264"/>
      <c r="J281" s="232"/>
      <c r="K281" s="115"/>
      <c r="L281" s="116"/>
      <c r="M281" s="115"/>
      <c r="N281" s="120"/>
    </row>
    <row r="282" spans="1:14" ht="21.75" customHeight="1" x14ac:dyDescent="0.5">
      <c r="A282" s="83"/>
      <c r="B282" s="264"/>
      <c r="C282" s="232"/>
      <c r="D282" s="116"/>
      <c r="E282" s="116"/>
      <c r="F282" s="115"/>
      <c r="G282" s="120"/>
      <c r="H282" s="83"/>
      <c r="I282" s="264"/>
      <c r="J282" s="232"/>
      <c r="K282" s="115"/>
      <c r="L282" s="116"/>
      <c r="M282" s="115"/>
      <c r="N282" s="120"/>
    </row>
    <row r="283" spans="1:14" ht="21.75" customHeight="1" x14ac:dyDescent="0.5">
      <c r="A283" s="83"/>
      <c r="B283" s="264"/>
      <c r="C283" s="232"/>
      <c r="D283" s="116"/>
      <c r="E283" s="116"/>
      <c r="F283" s="115"/>
      <c r="G283" s="120"/>
      <c r="H283" s="83"/>
      <c r="I283" s="264"/>
      <c r="J283" s="232"/>
      <c r="K283" s="115"/>
      <c r="L283" s="116"/>
      <c r="M283" s="115"/>
      <c r="N283" s="120"/>
    </row>
    <row r="284" spans="1:14" ht="21.75" customHeight="1" x14ac:dyDescent="0.5">
      <c r="A284" s="83"/>
      <c r="B284" s="264"/>
      <c r="C284" s="232"/>
      <c r="D284" s="116"/>
      <c r="E284" s="116"/>
      <c r="F284" s="115"/>
      <c r="G284" s="120"/>
      <c r="H284" s="83"/>
      <c r="I284" s="264"/>
      <c r="J284" s="232"/>
      <c r="K284" s="115"/>
      <c r="L284" s="116"/>
      <c r="M284" s="115"/>
      <c r="N284" s="120"/>
    </row>
    <row r="285" spans="1:14" ht="21.75" customHeight="1" x14ac:dyDescent="0.5">
      <c r="A285" s="83"/>
      <c r="B285" s="264"/>
      <c r="C285" s="232"/>
      <c r="D285" s="116"/>
      <c r="E285" s="116"/>
      <c r="F285" s="115"/>
      <c r="G285" s="120"/>
      <c r="H285" s="83"/>
      <c r="I285" s="264"/>
      <c r="J285" s="232"/>
      <c r="K285" s="115"/>
      <c r="L285" s="116"/>
      <c r="M285" s="115"/>
      <c r="N285" s="120"/>
    </row>
    <row r="286" spans="1:14" ht="21.75" customHeight="1" x14ac:dyDescent="0.5">
      <c r="A286" s="83"/>
      <c r="B286" s="264"/>
      <c r="C286" s="232"/>
      <c r="D286" s="116"/>
      <c r="E286" s="116"/>
      <c r="F286" s="115"/>
      <c r="G286" s="120"/>
      <c r="H286" s="83"/>
      <c r="I286" s="264"/>
      <c r="J286" s="232"/>
      <c r="K286" s="115"/>
      <c r="L286" s="116"/>
      <c r="M286" s="115"/>
      <c r="N286" s="120"/>
    </row>
    <row r="287" spans="1:14" ht="21.75" customHeight="1" x14ac:dyDescent="0.5">
      <c r="A287" s="83"/>
      <c r="B287" s="264"/>
      <c r="C287" s="232"/>
      <c r="D287" s="116"/>
      <c r="E287" s="116"/>
      <c r="F287" s="115"/>
      <c r="G287" s="120"/>
      <c r="H287" s="83"/>
      <c r="I287" s="264"/>
      <c r="J287" s="232"/>
      <c r="K287" s="115"/>
      <c r="L287" s="116"/>
      <c r="M287" s="115"/>
      <c r="N287" s="120"/>
    </row>
    <row r="288" spans="1:14" ht="21.75" customHeight="1" x14ac:dyDescent="0.5">
      <c r="A288" s="83"/>
      <c r="B288" s="264"/>
      <c r="C288" s="232"/>
      <c r="D288" s="116"/>
      <c r="E288" s="116"/>
      <c r="F288" s="115"/>
      <c r="G288" s="120"/>
      <c r="H288" s="83"/>
      <c r="I288" s="264"/>
      <c r="J288" s="232"/>
      <c r="K288" s="115"/>
      <c r="L288" s="116"/>
      <c r="M288" s="115"/>
      <c r="N288" s="120"/>
    </row>
    <row r="289" spans="1:14" ht="21.75" customHeight="1" x14ac:dyDescent="0.5">
      <c r="A289" s="83"/>
      <c r="B289" s="264"/>
      <c r="C289" s="232"/>
      <c r="D289" s="116"/>
      <c r="E289" s="116"/>
      <c r="F289" s="115"/>
      <c r="G289" s="120"/>
      <c r="H289" s="83"/>
      <c r="I289" s="264"/>
      <c r="J289" s="232"/>
      <c r="K289" s="115"/>
      <c r="L289" s="116"/>
      <c r="M289" s="115"/>
      <c r="N289" s="120"/>
    </row>
    <row r="290" spans="1:14" ht="21.75" customHeight="1" x14ac:dyDescent="0.5">
      <c r="A290" s="83"/>
      <c r="B290" s="264"/>
      <c r="C290" s="232"/>
      <c r="D290" s="116"/>
      <c r="E290" s="116"/>
      <c r="F290" s="115"/>
      <c r="G290" s="120"/>
      <c r="H290" s="83"/>
      <c r="I290" s="264"/>
      <c r="J290" s="232"/>
      <c r="K290" s="115"/>
      <c r="L290" s="116"/>
      <c r="M290" s="115"/>
      <c r="N290" s="120"/>
    </row>
    <row r="291" spans="1:14" ht="21.75" customHeight="1" x14ac:dyDescent="0.5">
      <c r="A291" s="83"/>
      <c r="B291" s="264"/>
      <c r="C291" s="232"/>
      <c r="D291" s="116"/>
      <c r="E291" s="116"/>
      <c r="F291" s="115"/>
      <c r="G291" s="120"/>
      <c r="H291" s="83"/>
      <c r="I291" s="264"/>
      <c r="J291" s="232"/>
      <c r="K291" s="115"/>
      <c r="L291" s="116"/>
      <c r="M291" s="115"/>
      <c r="N291" s="120"/>
    </row>
    <row r="292" spans="1:14" ht="21.75" customHeight="1" x14ac:dyDescent="0.5">
      <c r="A292" s="83"/>
      <c r="B292" s="264"/>
      <c r="C292" s="232"/>
      <c r="D292" s="116"/>
      <c r="E292" s="116"/>
      <c r="F292" s="115"/>
      <c r="G292" s="120"/>
      <c r="H292" s="83"/>
      <c r="I292" s="264"/>
      <c r="J292" s="232"/>
      <c r="K292" s="115"/>
      <c r="L292" s="116"/>
      <c r="M292" s="115"/>
      <c r="N292" s="120"/>
    </row>
    <row r="293" spans="1:14" ht="21.75" customHeight="1" x14ac:dyDescent="0.5">
      <c r="A293" s="83"/>
      <c r="B293" s="264"/>
      <c r="C293" s="232"/>
      <c r="D293" s="116"/>
      <c r="E293" s="116"/>
      <c r="F293" s="115"/>
      <c r="G293" s="120"/>
      <c r="H293" s="83"/>
      <c r="I293" s="264"/>
      <c r="J293" s="232"/>
      <c r="K293" s="115"/>
      <c r="L293" s="116"/>
      <c r="M293" s="115"/>
      <c r="N293" s="120"/>
    </row>
    <row r="294" spans="1:14" ht="21.75" customHeight="1" x14ac:dyDescent="0.5">
      <c r="A294" s="83"/>
      <c r="B294" s="264"/>
      <c r="C294" s="232"/>
      <c r="D294" s="116"/>
      <c r="E294" s="116"/>
      <c r="F294" s="115"/>
      <c r="G294" s="120"/>
      <c r="H294" s="83"/>
      <c r="I294" s="264"/>
      <c r="J294" s="232"/>
      <c r="K294" s="115"/>
      <c r="L294" s="116"/>
      <c r="M294" s="115"/>
      <c r="N294" s="120"/>
    </row>
    <row r="295" spans="1:14" ht="21.75" customHeight="1" x14ac:dyDescent="0.5">
      <c r="A295" s="83"/>
      <c r="B295" s="264"/>
      <c r="C295" s="232"/>
      <c r="D295" s="116"/>
      <c r="E295" s="116"/>
      <c r="F295" s="115"/>
      <c r="G295" s="120"/>
      <c r="H295" s="83"/>
      <c r="I295" s="264"/>
      <c r="J295" s="232"/>
      <c r="K295" s="115"/>
      <c r="L295" s="116"/>
      <c r="M295" s="115"/>
      <c r="N295" s="120"/>
    </row>
    <row r="296" spans="1:14" ht="21.75" customHeight="1" x14ac:dyDescent="0.5">
      <c r="A296" s="83"/>
      <c r="B296" s="264"/>
      <c r="C296" s="232"/>
      <c r="D296" s="116"/>
      <c r="E296" s="116"/>
      <c r="F296" s="115"/>
      <c r="G296" s="120"/>
      <c r="H296" s="83"/>
      <c r="I296" s="264"/>
      <c r="J296" s="232"/>
      <c r="K296" s="115"/>
      <c r="L296" s="116"/>
      <c r="M296" s="115"/>
      <c r="N296" s="120"/>
    </row>
    <row r="297" spans="1:14" ht="21.75" customHeight="1" x14ac:dyDescent="0.5">
      <c r="A297" s="83"/>
      <c r="B297" s="264"/>
      <c r="C297" s="232"/>
      <c r="D297" s="116"/>
      <c r="E297" s="116"/>
      <c r="F297" s="115"/>
      <c r="G297" s="120"/>
      <c r="H297" s="83"/>
      <c r="I297" s="264"/>
      <c r="J297" s="232"/>
      <c r="K297" s="115"/>
      <c r="L297" s="116"/>
      <c r="M297" s="115"/>
      <c r="N297" s="120"/>
    </row>
    <row r="298" spans="1:14" ht="21.75" customHeight="1" x14ac:dyDescent="0.5">
      <c r="A298" s="83"/>
      <c r="B298" s="264"/>
      <c r="C298" s="232"/>
      <c r="D298" s="116"/>
      <c r="E298" s="116"/>
      <c r="F298" s="115"/>
      <c r="G298" s="120"/>
      <c r="H298" s="83"/>
      <c r="I298" s="264"/>
      <c r="J298" s="232"/>
      <c r="K298" s="115"/>
      <c r="L298" s="116"/>
      <c r="M298" s="115"/>
      <c r="N298" s="120"/>
    </row>
    <row r="299" spans="1:14" ht="21.75" customHeight="1" x14ac:dyDescent="0.5">
      <c r="A299" s="83"/>
      <c r="B299" s="264"/>
      <c r="C299" s="232"/>
      <c r="D299" s="116"/>
      <c r="E299" s="116"/>
      <c r="F299" s="115"/>
      <c r="G299" s="120"/>
      <c r="H299" s="83"/>
      <c r="I299" s="264"/>
      <c r="J299" s="232"/>
      <c r="K299" s="115"/>
      <c r="L299" s="116"/>
      <c r="M299" s="115"/>
      <c r="N299" s="120"/>
    </row>
    <row r="300" spans="1:14" ht="21.75" customHeight="1" x14ac:dyDescent="0.5">
      <c r="A300" s="83"/>
      <c r="B300" s="264"/>
      <c r="C300" s="232"/>
      <c r="D300" s="116"/>
      <c r="E300" s="116"/>
      <c r="F300" s="115"/>
      <c r="G300" s="120"/>
      <c r="H300" s="83"/>
      <c r="I300" s="264"/>
      <c r="J300" s="232"/>
      <c r="K300" s="115"/>
      <c r="L300" s="116"/>
      <c r="M300" s="115"/>
      <c r="N300" s="120"/>
    </row>
    <row r="301" spans="1:14" ht="21.75" customHeight="1" x14ac:dyDescent="0.5">
      <c r="A301" s="83"/>
      <c r="B301" s="264"/>
      <c r="C301" s="232"/>
      <c r="D301" s="116"/>
      <c r="E301" s="116"/>
      <c r="F301" s="115"/>
      <c r="G301" s="120"/>
      <c r="H301" s="83"/>
      <c r="I301" s="264"/>
      <c r="J301" s="232"/>
      <c r="K301" s="115"/>
      <c r="L301" s="116"/>
      <c r="M301" s="115"/>
      <c r="N301" s="120"/>
    </row>
    <row r="302" spans="1:14" ht="21.75" customHeight="1" x14ac:dyDescent="0.5">
      <c r="A302" s="83"/>
      <c r="B302" s="264"/>
      <c r="C302" s="232"/>
      <c r="D302" s="116"/>
      <c r="E302" s="116"/>
      <c r="F302" s="115"/>
      <c r="G302" s="120"/>
      <c r="H302" s="83"/>
      <c r="I302" s="264"/>
      <c r="J302" s="232"/>
      <c r="K302" s="115"/>
      <c r="L302" s="116"/>
      <c r="M302" s="115"/>
      <c r="N302" s="120"/>
    </row>
    <row r="303" spans="1:14" ht="21.75" customHeight="1" x14ac:dyDescent="0.5">
      <c r="A303" s="83"/>
      <c r="B303" s="264"/>
      <c r="C303" s="232"/>
      <c r="D303" s="116"/>
      <c r="E303" s="116"/>
      <c r="F303" s="115"/>
      <c r="G303" s="120"/>
      <c r="H303" s="83"/>
      <c r="I303" s="264"/>
      <c r="J303" s="232"/>
      <c r="K303" s="115"/>
      <c r="L303" s="116"/>
      <c r="M303" s="115"/>
      <c r="N303" s="120"/>
    </row>
    <row r="304" spans="1:14" ht="21.75" customHeight="1" x14ac:dyDescent="0.5">
      <c r="A304" s="83"/>
      <c r="B304" s="264"/>
      <c r="C304" s="232"/>
      <c r="D304" s="116"/>
      <c r="E304" s="116"/>
      <c r="F304" s="115"/>
      <c r="G304" s="120"/>
      <c r="H304" s="83"/>
      <c r="I304" s="264"/>
      <c r="J304" s="232"/>
      <c r="K304" s="115"/>
      <c r="L304" s="116"/>
      <c r="M304" s="115"/>
      <c r="N304" s="120"/>
    </row>
    <row r="305" spans="1:14" ht="21.75" customHeight="1" x14ac:dyDescent="0.5">
      <c r="A305" s="83"/>
      <c r="B305" s="264"/>
      <c r="C305" s="232"/>
      <c r="D305" s="116"/>
      <c r="E305" s="116"/>
      <c r="F305" s="115"/>
      <c r="G305" s="120"/>
      <c r="H305" s="83"/>
      <c r="I305" s="264"/>
      <c r="J305" s="232"/>
      <c r="K305" s="115"/>
      <c r="L305" s="116"/>
      <c r="M305" s="115"/>
      <c r="N305" s="120"/>
    </row>
    <row r="306" spans="1:14" ht="21.75" customHeight="1" x14ac:dyDescent="0.5">
      <c r="A306" s="83"/>
      <c r="B306" s="264"/>
      <c r="C306" s="232"/>
      <c r="D306" s="116"/>
      <c r="E306" s="116"/>
      <c r="F306" s="115"/>
      <c r="G306" s="120"/>
      <c r="H306" s="83"/>
      <c r="I306" s="264"/>
      <c r="J306" s="232"/>
      <c r="K306" s="115"/>
      <c r="L306" s="116"/>
      <c r="M306" s="115"/>
      <c r="N306" s="120"/>
    </row>
    <row r="307" spans="1:14" ht="21.75" customHeight="1" x14ac:dyDescent="0.5">
      <c r="A307" s="83"/>
      <c r="B307" s="264"/>
      <c r="C307" s="232"/>
      <c r="D307" s="116"/>
      <c r="E307" s="116"/>
      <c r="F307" s="115"/>
      <c r="G307" s="120"/>
      <c r="H307" s="83"/>
      <c r="I307" s="264"/>
      <c r="J307" s="232"/>
      <c r="K307" s="115"/>
      <c r="L307" s="116"/>
      <c r="M307" s="115"/>
      <c r="N307" s="120"/>
    </row>
    <row r="308" spans="1:14" ht="21.75" customHeight="1" x14ac:dyDescent="0.5">
      <c r="A308" s="83"/>
      <c r="B308" s="264"/>
      <c r="C308" s="232"/>
      <c r="D308" s="116"/>
      <c r="E308" s="116"/>
      <c r="F308" s="115"/>
      <c r="G308" s="120"/>
      <c r="H308" s="83"/>
      <c r="I308" s="264"/>
      <c r="J308" s="232"/>
      <c r="K308" s="115"/>
      <c r="L308" s="116"/>
      <c r="M308" s="115"/>
      <c r="N308" s="120"/>
    </row>
    <row r="309" spans="1:14" ht="21.75" customHeight="1" x14ac:dyDescent="0.5">
      <c r="A309" s="83"/>
      <c r="B309" s="264"/>
      <c r="C309" s="232"/>
      <c r="D309" s="116"/>
      <c r="E309" s="116"/>
      <c r="F309" s="115"/>
      <c r="G309" s="120"/>
      <c r="H309" s="83"/>
      <c r="I309" s="264"/>
      <c r="J309" s="232"/>
      <c r="K309" s="115"/>
      <c r="L309" s="116"/>
      <c r="M309" s="115"/>
      <c r="N309" s="120"/>
    </row>
    <row r="310" spans="1:14" ht="21.75" customHeight="1" x14ac:dyDescent="0.5">
      <c r="A310" s="83"/>
      <c r="B310" s="264"/>
      <c r="C310" s="232"/>
      <c r="D310" s="116"/>
      <c r="E310" s="116"/>
      <c r="F310" s="115"/>
      <c r="G310" s="120"/>
      <c r="H310" s="83"/>
      <c r="I310" s="264"/>
      <c r="J310" s="232"/>
      <c r="K310" s="115"/>
      <c r="L310" s="116"/>
      <c r="M310" s="115"/>
      <c r="N310" s="120"/>
    </row>
    <row r="311" spans="1:14" ht="21.75" customHeight="1" x14ac:dyDescent="0.5">
      <c r="A311" s="83"/>
      <c r="B311" s="264"/>
      <c r="C311" s="232"/>
      <c r="D311" s="116"/>
      <c r="E311" s="116"/>
      <c r="F311" s="115"/>
      <c r="G311" s="120"/>
      <c r="H311" s="83"/>
      <c r="I311" s="264"/>
      <c r="J311" s="232"/>
      <c r="K311" s="115"/>
      <c r="L311" s="116"/>
      <c r="M311" s="115"/>
      <c r="N311" s="120"/>
    </row>
    <row r="312" spans="1:14" ht="21.75" customHeight="1" x14ac:dyDescent="0.5">
      <c r="A312" s="83"/>
      <c r="B312" s="264"/>
      <c r="C312" s="232"/>
      <c r="D312" s="116"/>
      <c r="E312" s="116"/>
      <c r="F312" s="115"/>
      <c r="G312" s="120"/>
      <c r="H312" s="83"/>
      <c r="I312" s="264"/>
      <c r="J312" s="232"/>
      <c r="K312" s="115"/>
      <c r="L312" s="116"/>
      <c r="M312" s="115"/>
      <c r="N312" s="120"/>
    </row>
    <row r="313" spans="1:14" ht="21.75" customHeight="1" x14ac:dyDescent="0.5">
      <c r="A313" s="83"/>
      <c r="B313" s="264"/>
      <c r="C313" s="232"/>
      <c r="D313" s="116"/>
      <c r="E313" s="116"/>
      <c r="F313" s="115"/>
      <c r="G313" s="120"/>
      <c r="H313" s="83"/>
      <c r="I313" s="264"/>
      <c r="J313" s="232"/>
      <c r="K313" s="115"/>
      <c r="L313" s="116"/>
      <c r="M313" s="115"/>
      <c r="N313" s="120"/>
    </row>
    <row r="314" spans="1:14" ht="21.75" customHeight="1" x14ac:dyDescent="0.5">
      <c r="A314" s="83"/>
      <c r="B314" s="264"/>
      <c r="C314" s="232"/>
      <c r="D314" s="116"/>
      <c r="E314" s="116"/>
      <c r="F314" s="115"/>
      <c r="G314" s="120"/>
      <c r="H314" s="83"/>
      <c r="I314" s="264"/>
      <c r="J314" s="232"/>
      <c r="K314" s="115"/>
      <c r="L314" s="116"/>
      <c r="M314" s="115"/>
      <c r="N314" s="120"/>
    </row>
    <row r="315" spans="1:14" ht="21.75" customHeight="1" x14ac:dyDescent="0.5">
      <c r="A315" s="83"/>
      <c r="B315" s="264"/>
      <c r="C315" s="232"/>
      <c r="D315" s="116"/>
      <c r="E315" s="116"/>
      <c r="F315" s="115"/>
      <c r="G315" s="120"/>
      <c r="H315" s="83"/>
      <c r="I315" s="264"/>
      <c r="J315" s="232"/>
      <c r="K315" s="115"/>
      <c r="L315" s="116"/>
      <c r="M315" s="115"/>
      <c r="N315" s="120"/>
    </row>
    <row r="316" spans="1:14" ht="21.75" customHeight="1" x14ac:dyDescent="0.5">
      <c r="A316" s="83"/>
      <c r="B316" s="264"/>
      <c r="C316" s="232"/>
      <c r="D316" s="116"/>
      <c r="E316" s="116"/>
      <c r="F316" s="115"/>
      <c r="G316" s="120"/>
      <c r="H316" s="83"/>
      <c r="I316" s="264"/>
      <c r="J316" s="232"/>
      <c r="K316" s="115"/>
      <c r="L316" s="116"/>
      <c r="M316" s="115"/>
      <c r="N316" s="120"/>
    </row>
    <row r="317" spans="1:14" ht="21.75" customHeight="1" x14ac:dyDescent="0.5">
      <c r="A317" s="83"/>
      <c r="B317" s="264"/>
      <c r="C317" s="232"/>
      <c r="D317" s="116"/>
      <c r="E317" s="116"/>
      <c r="F317" s="115"/>
      <c r="G317" s="120"/>
      <c r="H317" s="83"/>
      <c r="I317" s="264"/>
      <c r="J317" s="232"/>
      <c r="K317" s="115"/>
      <c r="L317" s="116"/>
      <c r="M317" s="115"/>
      <c r="N317" s="120"/>
    </row>
    <row r="318" spans="1:14" ht="21.75" customHeight="1" x14ac:dyDescent="0.5">
      <c r="A318" s="83"/>
      <c r="B318" s="264"/>
      <c r="C318" s="232"/>
      <c r="D318" s="116"/>
      <c r="E318" s="116"/>
      <c r="F318" s="115"/>
      <c r="G318" s="120"/>
      <c r="H318" s="83"/>
      <c r="I318" s="264"/>
      <c r="J318" s="232"/>
      <c r="K318" s="115"/>
      <c r="L318" s="116"/>
      <c r="M318" s="115"/>
      <c r="N318" s="120"/>
    </row>
    <row r="319" spans="1:14" ht="21.75" customHeight="1" x14ac:dyDescent="0.5">
      <c r="A319" s="83"/>
      <c r="B319" s="264"/>
      <c r="C319" s="232"/>
      <c r="D319" s="116"/>
      <c r="E319" s="116"/>
      <c r="F319" s="115"/>
      <c r="G319" s="120"/>
      <c r="H319" s="83"/>
      <c r="I319" s="264"/>
      <c r="J319" s="232"/>
      <c r="K319" s="115"/>
      <c r="L319" s="116"/>
      <c r="M319" s="115"/>
      <c r="N319" s="120"/>
    </row>
    <row r="320" spans="1:14" ht="21.75" customHeight="1" x14ac:dyDescent="0.5">
      <c r="A320" s="83"/>
      <c r="B320" s="264"/>
      <c r="C320" s="232"/>
      <c r="D320" s="116"/>
      <c r="E320" s="116"/>
      <c r="F320" s="115"/>
      <c r="G320" s="120"/>
      <c r="H320" s="83"/>
      <c r="I320" s="264"/>
      <c r="J320" s="232"/>
      <c r="K320" s="115"/>
      <c r="L320" s="116"/>
      <c r="M320" s="115"/>
      <c r="N320" s="120"/>
    </row>
    <row r="321" spans="1:14" ht="21.75" customHeight="1" x14ac:dyDescent="0.5">
      <c r="A321" s="83"/>
      <c r="B321" s="264"/>
      <c r="C321" s="232"/>
      <c r="D321" s="116"/>
      <c r="E321" s="116"/>
      <c r="F321" s="115"/>
      <c r="G321" s="120"/>
      <c r="H321" s="83"/>
      <c r="I321" s="264"/>
      <c r="J321" s="232"/>
      <c r="K321" s="115"/>
      <c r="L321" s="116"/>
      <c r="M321" s="115"/>
      <c r="N321" s="120"/>
    </row>
    <row r="322" spans="1:14" ht="21.75" customHeight="1" x14ac:dyDescent="0.5">
      <c r="A322" s="83"/>
      <c r="B322" s="264"/>
      <c r="C322" s="232"/>
      <c r="D322" s="116"/>
      <c r="E322" s="116"/>
      <c r="F322" s="115"/>
      <c r="G322" s="120"/>
      <c r="H322" s="83"/>
      <c r="I322" s="264"/>
      <c r="J322" s="232"/>
      <c r="K322" s="115"/>
      <c r="L322" s="116"/>
      <c r="M322" s="115"/>
      <c r="N322" s="120"/>
    </row>
    <row r="323" spans="1:14" ht="21.75" customHeight="1" x14ac:dyDescent="0.5">
      <c r="A323" s="83"/>
      <c r="B323" s="264"/>
      <c r="C323" s="232"/>
      <c r="D323" s="116"/>
      <c r="E323" s="116"/>
      <c r="F323" s="115"/>
      <c r="G323" s="120"/>
      <c r="H323" s="83"/>
      <c r="I323" s="264"/>
      <c r="J323" s="232"/>
      <c r="K323" s="115"/>
      <c r="L323" s="116"/>
      <c r="M323" s="115"/>
      <c r="N323" s="120"/>
    </row>
    <row r="324" spans="1:14" ht="21.75" customHeight="1" x14ac:dyDescent="0.5">
      <c r="A324" s="83"/>
      <c r="B324" s="264"/>
      <c r="C324" s="232"/>
      <c r="D324" s="116"/>
      <c r="E324" s="116"/>
      <c r="F324" s="115"/>
      <c r="G324" s="120"/>
      <c r="H324" s="83"/>
      <c r="I324" s="264"/>
      <c r="J324" s="232"/>
      <c r="K324" s="115"/>
      <c r="L324" s="116"/>
      <c r="M324" s="115"/>
      <c r="N324" s="120"/>
    </row>
    <row r="325" spans="1:14" ht="21.75" customHeight="1" x14ac:dyDescent="0.5">
      <c r="A325" s="83"/>
      <c r="B325" s="264"/>
      <c r="C325" s="232"/>
      <c r="D325" s="116"/>
      <c r="E325" s="116"/>
      <c r="F325" s="115"/>
      <c r="G325" s="120"/>
      <c r="H325" s="83"/>
      <c r="I325" s="264"/>
      <c r="J325" s="232"/>
      <c r="K325" s="115"/>
      <c r="L325" s="116"/>
      <c r="M325" s="115"/>
      <c r="N325" s="120"/>
    </row>
    <row r="326" spans="1:14" ht="21.75" customHeight="1" x14ac:dyDescent="0.5">
      <c r="A326" s="83"/>
      <c r="B326" s="264"/>
      <c r="C326" s="232"/>
      <c r="D326" s="116"/>
      <c r="E326" s="116"/>
      <c r="F326" s="115"/>
      <c r="G326" s="120"/>
      <c r="H326" s="83"/>
      <c r="I326" s="264"/>
      <c r="J326" s="232"/>
      <c r="K326" s="115"/>
      <c r="L326" s="116"/>
      <c r="M326" s="115"/>
      <c r="N326" s="120"/>
    </row>
    <row r="327" spans="1:14" ht="21.75" customHeight="1" x14ac:dyDescent="0.5">
      <c r="A327" s="83"/>
      <c r="B327" s="264"/>
      <c r="C327" s="232"/>
      <c r="D327" s="116"/>
      <c r="E327" s="116"/>
      <c r="F327" s="115"/>
      <c r="G327" s="120"/>
      <c r="H327" s="83"/>
      <c r="I327" s="264"/>
      <c r="J327" s="232"/>
      <c r="K327" s="115"/>
      <c r="L327" s="116"/>
      <c r="M327" s="115"/>
      <c r="N327" s="120"/>
    </row>
    <row r="328" spans="1:14" ht="21.75" customHeight="1" x14ac:dyDescent="0.5">
      <c r="A328" s="83"/>
      <c r="B328" s="264"/>
      <c r="C328" s="232"/>
      <c r="D328" s="116"/>
      <c r="E328" s="116"/>
      <c r="F328" s="115"/>
      <c r="G328" s="120"/>
      <c r="H328" s="83"/>
      <c r="I328" s="264"/>
      <c r="J328" s="232"/>
      <c r="K328" s="115"/>
      <c r="L328" s="116"/>
      <c r="M328" s="115"/>
      <c r="N328" s="120"/>
    </row>
    <row r="329" spans="1:14" ht="21.75" customHeight="1" x14ac:dyDescent="0.5">
      <c r="A329" s="83"/>
      <c r="B329" s="264"/>
      <c r="C329" s="232"/>
      <c r="D329" s="116"/>
      <c r="E329" s="116"/>
      <c r="F329" s="115"/>
      <c r="G329" s="120"/>
      <c r="H329" s="83"/>
      <c r="I329" s="264"/>
      <c r="J329" s="232"/>
      <c r="K329" s="115"/>
      <c r="L329" s="116"/>
      <c r="M329" s="115"/>
      <c r="N329" s="120"/>
    </row>
    <row r="330" spans="1:14" ht="21.75" customHeight="1" x14ac:dyDescent="0.5">
      <c r="A330" s="83"/>
      <c r="B330" s="264"/>
      <c r="C330" s="232"/>
      <c r="D330" s="116"/>
      <c r="E330" s="116"/>
      <c r="F330" s="115"/>
      <c r="G330" s="120"/>
      <c r="H330" s="83"/>
      <c r="I330" s="264"/>
      <c r="J330" s="232"/>
      <c r="K330" s="115"/>
      <c r="L330" s="116"/>
      <c r="M330" s="115"/>
      <c r="N330" s="120"/>
    </row>
    <row r="331" spans="1:14" ht="21.75" customHeight="1" x14ac:dyDescent="0.5">
      <c r="A331" s="83"/>
      <c r="B331" s="264"/>
      <c r="C331" s="232"/>
      <c r="D331" s="116"/>
      <c r="E331" s="116"/>
      <c r="F331" s="115"/>
      <c r="G331" s="120"/>
      <c r="H331" s="83"/>
      <c r="I331" s="264"/>
      <c r="J331" s="232"/>
      <c r="K331" s="115"/>
      <c r="L331" s="116"/>
      <c r="M331" s="115"/>
      <c r="N331" s="120"/>
    </row>
    <row r="332" spans="1:14" ht="21.75" customHeight="1" x14ac:dyDescent="0.5">
      <c r="A332" s="83"/>
      <c r="B332" s="264"/>
      <c r="C332" s="232"/>
      <c r="D332" s="116"/>
      <c r="E332" s="116"/>
      <c r="F332" s="115"/>
      <c r="G332" s="120"/>
      <c r="H332" s="83"/>
      <c r="I332" s="264"/>
      <c r="J332" s="232"/>
      <c r="K332" s="115"/>
      <c r="L332" s="116"/>
      <c r="M332" s="115"/>
      <c r="N332" s="120"/>
    </row>
    <row r="333" spans="1:14" ht="21.75" customHeight="1" x14ac:dyDescent="0.5">
      <c r="A333" s="83"/>
      <c r="B333" s="264"/>
      <c r="C333" s="232"/>
      <c r="D333" s="116"/>
      <c r="E333" s="116"/>
      <c r="F333" s="115"/>
      <c r="G333" s="120"/>
      <c r="H333" s="83"/>
      <c r="I333" s="264"/>
      <c r="J333" s="232"/>
      <c r="K333" s="115"/>
      <c r="L333" s="116"/>
      <c r="M333" s="115"/>
      <c r="N333" s="120"/>
    </row>
    <row r="334" spans="1:14" ht="21.75" customHeight="1" x14ac:dyDescent="0.5">
      <c r="A334" s="83"/>
      <c r="B334" s="264"/>
      <c r="C334" s="232"/>
      <c r="D334" s="116"/>
      <c r="E334" s="116"/>
      <c r="F334" s="115"/>
      <c r="G334" s="120"/>
      <c r="H334" s="83"/>
      <c r="I334" s="264"/>
      <c r="J334" s="232"/>
      <c r="K334" s="115"/>
      <c r="L334" s="116"/>
      <c r="M334" s="115"/>
      <c r="N334" s="120"/>
    </row>
    <row r="335" spans="1:14" ht="21.75" customHeight="1" x14ac:dyDescent="0.5">
      <c r="A335" s="83"/>
      <c r="B335" s="264"/>
      <c r="C335" s="232"/>
      <c r="D335" s="116"/>
      <c r="E335" s="116"/>
      <c r="F335" s="115"/>
      <c r="G335" s="120"/>
      <c r="H335" s="83"/>
      <c r="I335" s="264"/>
      <c r="J335" s="232"/>
      <c r="K335" s="115"/>
      <c r="L335" s="116"/>
      <c r="M335" s="115"/>
      <c r="N335" s="120"/>
    </row>
    <row r="336" spans="1:14" ht="21.75" customHeight="1" x14ac:dyDescent="0.5">
      <c r="A336" s="83"/>
      <c r="B336" s="264"/>
      <c r="C336" s="232"/>
      <c r="D336" s="116"/>
      <c r="E336" s="116"/>
      <c r="F336" s="115"/>
      <c r="G336" s="120"/>
      <c r="H336" s="83"/>
      <c r="I336" s="264"/>
      <c r="J336" s="232"/>
      <c r="K336" s="115"/>
      <c r="L336" s="116"/>
      <c r="M336" s="115"/>
      <c r="N336" s="120"/>
    </row>
    <row r="337" spans="1:14" ht="21.75" customHeight="1" x14ac:dyDescent="0.5">
      <c r="A337" s="83"/>
      <c r="B337" s="264"/>
      <c r="C337" s="232"/>
      <c r="D337" s="116"/>
      <c r="E337" s="116"/>
      <c r="F337" s="115"/>
      <c r="G337" s="120"/>
      <c r="H337" s="83"/>
      <c r="I337" s="264"/>
      <c r="J337" s="232"/>
      <c r="K337" s="115"/>
      <c r="L337" s="116"/>
      <c r="M337" s="115"/>
      <c r="N337" s="120"/>
    </row>
    <row r="338" spans="1:14" ht="21.75" customHeight="1" x14ac:dyDescent="0.5">
      <c r="A338" s="83"/>
      <c r="B338" s="264"/>
      <c r="C338" s="232"/>
      <c r="D338" s="116"/>
      <c r="E338" s="116"/>
      <c r="F338" s="115"/>
      <c r="G338" s="120"/>
      <c r="H338" s="83"/>
      <c r="I338" s="264"/>
      <c r="J338" s="232"/>
      <c r="K338" s="115"/>
      <c r="L338" s="116"/>
      <c r="M338" s="115"/>
      <c r="N338" s="120"/>
    </row>
    <row r="339" spans="1:14" ht="21.75" customHeight="1" x14ac:dyDescent="0.5">
      <c r="A339" s="83"/>
      <c r="B339" s="264"/>
      <c r="C339" s="232"/>
      <c r="D339" s="116"/>
      <c r="E339" s="116"/>
      <c r="F339" s="115"/>
      <c r="G339" s="120"/>
      <c r="H339" s="83"/>
      <c r="I339" s="264"/>
      <c r="J339" s="232"/>
      <c r="K339" s="115"/>
      <c r="L339" s="116"/>
      <c r="M339" s="115"/>
      <c r="N339" s="120"/>
    </row>
    <row r="340" spans="1:14" ht="21.75" customHeight="1" x14ac:dyDescent="0.5">
      <c r="A340" s="83"/>
      <c r="B340" s="264"/>
      <c r="C340" s="232"/>
      <c r="D340" s="116"/>
      <c r="E340" s="116"/>
      <c r="F340" s="115"/>
      <c r="G340" s="120"/>
      <c r="H340" s="83"/>
      <c r="I340" s="264"/>
      <c r="J340" s="232"/>
      <c r="K340" s="115"/>
      <c r="L340" s="116"/>
      <c r="M340" s="115"/>
      <c r="N340" s="120"/>
    </row>
    <row r="341" spans="1:14" ht="21.75" customHeight="1" x14ac:dyDescent="0.5">
      <c r="A341" s="83"/>
      <c r="B341" s="264"/>
      <c r="C341" s="232"/>
      <c r="D341" s="116"/>
      <c r="E341" s="116"/>
      <c r="F341" s="115"/>
      <c r="G341" s="120"/>
      <c r="H341" s="83"/>
      <c r="I341" s="264"/>
      <c r="J341" s="232"/>
      <c r="K341" s="115"/>
      <c r="L341" s="116"/>
      <c r="M341" s="115"/>
      <c r="N341" s="120"/>
    </row>
    <row r="342" spans="1:14" ht="21.75" customHeight="1" x14ac:dyDescent="0.5">
      <c r="A342" s="83"/>
      <c r="B342" s="264"/>
      <c r="C342" s="232"/>
      <c r="D342" s="116"/>
      <c r="E342" s="116"/>
      <c r="F342" s="115"/>
      <c r="G342" s="120"/>
      <c r="H342" s="83"/>
      <c r="I342" s="264"/>
      <c r="J342" s="232"/>
      <c r="K342" s="115"/>
      <c r="L342" s="116"/>
      <c r="M342" s="115"/>
      <c r="N342" s="120"/>
    </row>
    <row r="343" spans="1:14" ht="21.75" customHeight="1" x14ac:dyDescent="0.5">
      <c r="A343" s="83"/>
      <c r="B343" s="264"/>
      <c r="C343" s="232"/>
      <c r="D343" s="116"/>
      <c r="E343" s="116"/>
      <c r="F343" s="115"/>
      <c r="G343" s="120"/>
      <c r="H343" s="83"/>
      <c r="I343" s="264"/>
      <c r="J343" s="232"/>
      <c r="K343" s="115"/>
      <c r="L343" s="116"/>
      <c r="M343" s="115"/>
      <c r="N343" s="120"/>
    </row>
    <row r="344" spans="1:14" ht="21.75" customHeight="1" x14ac:dyDescent="0.5">
      <c r="A344" s="83"/>
      <c r="B344" s="264"/>
      <c r="C344" s="232"/>
      <c r="D344" s="116"/>
      <c r="E344" s="116"/>
      <c r="F344" s="115"/>
      <c r="G344" s="120"/>
      <c r="H344" s="83"/>
      <c r="I344" s="264"/>
      <c r="J344" s="232"/>
      <c r="K344" s="115"/>
      <c r="L344" s="116"/>
      <c r="M344" s="115"/>
      <c r="N344" s="120"/>
    </row>
    <row r="345" spans="1:14" ht="21.75" customHeight="1" x14ac:dyDescent="0.5">
      <c r="A345" s="83"/>
      <c r="B345" s="264"/>
      <c r="C345" s="232"/>
      <c r="D345" s="116"/>
      <c r="E345" s="116"/>
      <c r="F345" s="115"/>
      <c r="G345" s="120"/>
      <c r="H345" s="83"/>
      <c r="I345" s="264"/>
      <c r="J345" s="232"/>
      <c r="K345" s="115"/>
      <c r="L345" s="116"/>
      <c r="M345" s="115"/>
      <c r="N345" s="120"/>
    </row>
    <row r="346" spans="1:14" ht="21.75" customHeight="1" x14ac:dyDescent="0.5">
      <c r="A346" s="83"/>
      <c r="B346" s="264"/>
      <c r="C346" s="232"/>
      <c r="D346" s="116"/>
      <c r="E346" s="116"/>
      <c r="F346" s="115"/>
      <c r="G346" s="120"/>
      <c r="H346" s="83"/>
      <c r="I346" s="264"/>
      <c r="J346" s="232"/>
      <c r="K346" s="115"/>
      <c r="L346" s="116"/>
      <c r="M346" s="115"/>
      <c r="N346" s="120"/>
    </row>
    <row r="347" spans="1:14" ht="21.75" customHeight="1" x14ac:dyDescent="0.5">
      <c r="A347" s="83"/>
      <c r="B347" s="264"/>
      <c r="C347" s="232"/>
      <c r="D347" s="116"/>
      <c r="E347" s="116"/>
      <c r="F347" s="115"/>
      <c r="G347" s="120"/>
      <c r="H347" s="83"/>
      <c r="I347" s="264"/>
      <c r="J347" s="232"/>
      <c r="K347" s="115"/>
      <c r="L347" s="116"/>
      <c r="M347" s="115"/>
      <c r="N347" s="120"/>
    </row>
    <row r="348" spans="1:14" ht="21.75" customHeight="1" x14ac:dyDescent="0.5">
      <c r="A348" s="83"/>
      <c r="B348" s="264"/>
      <c r="C348" s="232"/>
      <c r="D348" s="116"/>
      <c r="E348" s="116"/>
      <c r="F348" s="115"/>
      <c r="G348" s="120"/>
      <c r="H348" s="83"/>
      <c r="I348" s="264"/>
      <c r="J348" s="232"/>
      <c r="K348" s="115"/>
      <c r="L348" s="116"/>
      <c r="M348" s="115"/>
      <c r="N348" s="120"/>
    </row>
    <row r="349" spans="1:14" ht="21.75" customHeight="1" x14ac:dyDescent="0.5">
      <c r="A349" s="83"/>
      <c r="B349" s="264"/>
      <c r="C349" s="232"/>
      <c r="D349" s="116"/>
      <c r="E349" s="116"/>
      <c r="F349" s="115"/>
      <c r="G349" s="120"/>
      <c r="H349" s="83"/>
      <c r="I349" s="264"/>
      <c r="J349" s="232"/>
      <c r="K349" s="115"/>
      <c r="L349" s="116"/>
      <c r="M349" s="115"/>
      <c r="N349" s="120"/>
    </row>
    <row r="350" spans="1:14" ht="21.75" customHeight="1" x14ac:dyDescent="0.5">
      <c r="A350" s="83"/>
      <c r="B350" s="264"/>
      <c r="C350" s="232"/>
      <c r="D350" s="116"/>
      <c r="E350" s="116"/>
      <c r="F350" s="115"/>
      <c r="G350" s="120"/>
      <c r="H350" s="83"/>
      <c r="I350" s="264"/>
      <c r="J350" s="232"/>
      <c r="K350" s="115"/>
      <c r="L350" s="116"/>
      <c r="M350" s="115"/>
      <c r="N350" s="120"/>
    </row>
    <row r="351" spans="1:14" ht="21.75" customHeight="1" x14ac:dyDescent="0.5">
      <c r="A351" s="83"/>
      <c r="B351" s="264"/>
      <c r="C351" s="232"/>
      <c r="D351" s="116"/>
      <c r="E351" s="116"/>
      <c r="F351" s="115"/>
      <c r="G351" s="120"/>
      <c r="H351" s="83"/>
      <c r="I351" s="264"/>
      <c r="J351" s="232"/>
      <c r="K351" s="115"/>
      <c r="L351" s="116"/>
      <c r="M351" s="115"/>
      <c r="N351" s="120"/>
    </row>
    <row r="352" spans="1:14" ht="21.75" customHeight="1" x14ac:dyDescent="0.5">
      <c r="A352" s="83"/>
      <c r="B352" s="264"/>
      <c r="C352" s="232"/>
      <c r="D352" s="116"/>
      <c r="E352" s="116"/>
      <c r="F352" s="115"/>
      <c r="G352" s="120"/>
      <c r="H352" s="83"/>
      <c r="I352" s="264"/>
      <c r="J352" s="232"/>
      <c r="K352" s="115"/>
      <c r="L352" s="116"/>
      <c r="M352" s="115"/>
      <c r="N352" s="120"/>
    </row>
    <row r="353" spans="1:14" ht="21.75" customHeight="1" x14ac:dyDescent="0.5">
      <c r="A353" s="83"/>
      <c r="B353" s="264"/>
      <c r="C353" s="232"/>
      <c r="D353" s="116"/>
      <c r="E353" s="116"/>
      <c r="F353" s="115"/>
      <c r="G353" s="120"/>
      <c r="H353" s="83"/>
      <c r="I353" s="264"/>
      <c r="J353" s="232"/>
      <c r="K353" s="115"/>
      <c r="L353" s="116"/>
      <c r="M353" s="115"/>
      <c r="N353" s="120"/>
    </row>
    <row r="354" spans="1:14" ht="21.75" customHeight="1" x14ac:dyDescent="0.5">
      <c r="A354" s="83"/>
      <c r="B354" s="264"/>
      <c r="C354" s="232"/>
      <c r="D354" s="116"/>
      <c r="E354" s="116"/>
      <c r="F354" s="115"/>
      <c r="G354" s="120"/>
      <c r="H354" s="83"/>
      <c r="I354" s="264"/>
      <c r="J354" s="232"/>
      <c r="K354" s="115"/>
      <c r="L354" s="116"/>
      <c r="M354" s="115"/>
      <c r="N354" s="120"/>
    </row>
    <row r="355" spans="1:14" ht="21.75" customHeight="1" x14ac:dyDescent="0.5">
      <c r="A355" s="83"/>
      <c r="B355" s="264"/>
      <c r="C355" s="232"/>
      <c r="D355" s="116"/>
      <c r="E355" s="116"/>
      <c r="F355" s="115"/>
      <c r="G355" s="120"/>
      <c r="H355" s="83"/>
      <c r="I355" s="264"/>
      <c r="J355" s="232"/>
      <c r="K355" s="115"/>
      <c r="L355" s="116"/>
      <c r="M355" s="115"/>
      <c r="N355" s="120"/>
    </row>
    <row r="356" spans="1:14" ht="21.75" customHeight="1" x14ac:dyDescent="0.5">
      <c r="A356" s="83"/>
      <c r="B356" s="264"/>
      <c r="C356" s="232"/>
      <c r="D356" s="116"/>
      <c r="E356" s="116"/>
      <c r="F356" s="115"/>
      <c r="G356" s="120"/>
      <c r="H356" s="83"/>
      <c r="I356" s="264"/>
      <c r="J356" s="232"/>
      <c r="K356" s="115"/>
      <c r="L356" s="116"/>
      <c r="M356" s="115"/>
      <c r="N356" s="120"/>
    </row>
    <row r="357" spans="1:14" ht="21.75" customHeight="1" x14ac:dyDescent="0.5">
      <c r="A357" s="83"/>
      <c r="B357" s="264"/>
      <c r="C357" s="232"/>
      <c r="D357" s="116"/>
      <c r="E357" s="116"/>
      <c r="F357" s="115"/>
      <c r="G357" s="120"/>
      <c r="H357" s="83"/>
      <c r="I357" s="264"/>
      <c r="J357" s="232"/>
      <c r="K357" s="115"/>
      <c r="L357" s="116"/>
      <c r="M357" s="115"/>
      <c r="N357" s="120"/>
    </row>
    <row r="358" spans="1:14" ht="21.75" customHeight="1" x14ac:dyDescent="0.5">
      <c r="A358" s="83"/>
      <c r="B358" s="264"/>
      <c r="C358" s="232"/>
      <c r="D358" s="116"/>
      <c r="E358" s="116"/>
      <c r="F358" s="115"/>
      <c r="G358" s="120"/>
      <c r="H358" s="83"/>
      <c r="I358" s="264"/>
      <c r="J358" s="232"/>
      <c r="K358" s="115"/>
      <c r="L358" s="116"/>
      <c r="M358" s="115"/>
      <c r="N358" s="120"/>
    </row>
    <row r="359" spans="1:14" ht="21.75" customHeight="1" x14ac:dyDescent="0.5">
      <c r="A359" s="83"/>
      <c r="B359" s="264"/>
      <c r="C359" s="232"/>
      <c r="D359" s="116"/>
      <c r="E359" s="116"/>
      <c r="F359" s="115"/>
      <c r="G359" s="120"/>
      <c r="H359" s="83"/>
      <c r="I359" s="264"/>
      <c r="J359" s="232"/>
      <c r="K359" s="115"/>
      <c r="L359" s="116"/>
      <c r="M359" s="115"/>
      <c r="N359" s="120"/>
    </row>
    <row r="360" spans="1:14" ht="21.75" customHeight="1" x14ac:dyDescent="0.5">
      <c r="A360" s="83"/>
      <c r="B360" s="264"/>
      <c r="C360" s="232"/>
      <c r="D360" s="116"/>
      <c r="E360" s="116"/>
      <c r="F360" s="115"/>
      <c r="G360" s="120"/>
      <c r="H360" s="83"/>
      <c r="I360" s="264"/>
      <c r="J360" s="232"/>
      <c r="K360" s="115"/>
      <c r="L360" s="116"/>
      <c r="M360" s="115"/>
      <c r="N360" s="120"/>
    </row>
    <row r="361" spans="1:14" ht="21.75" customHeight="1" x14ac:dyDescent="0.5">
      <c r="A361" s="83"/>
      <c r="B361" s="264"/>
      <c r="C361" s="232"/>
      <c r="D361" s="116"/>
      <c r="E361" s="116"/>
      <c r="F361" s="115"/>
      <c r="G361" s="120"/>
      <c r="H361" s="83"/>
      <c r="I361" s="264"/>
      <c r="J361" s="232"/>
      <c r="K361" s="115"/>
      <c r="L361" s="116"/>
      <c r="M361" s="115"/>
      <c r="N361" s="120"/>
    </row>
    <row r="362" spans="1:14" ht="21.75" customHeight="1" x14ac:dyDescent="0.5">
      <c r="A362" s="83"/>
      <c r="B362" s="264"/>
      <c r="C362" s="232"/>
      <c r="D362" s="116"/>
      <c r="E362" s="116"/>
      <c r="F362" s="115"/>
      <c r="G362" s="120"/>
      <c r="H362" s="83"/>
      <c r="I362" s="264"/>
      <c r="J362" s="232"/>
      <c r="K362" s="115"/>
      <c r="L362" s="116"/>
      <c r="M362" s="115"/>
      <c r="N362" s="120"/>
    </row>
    <row r="363" spans="1:14" ht="21.75" customHeight="1" x14ac:dyDescent="0.5">
      <c r="A363" s="83"/>
      <c r="B363" s="264"/>
      <c r="C363" s="232"/>
      <c r="D363" s="116"/>
      <c r="E363" s="116"/>
      <c r="F363" s="115"/>
      <c r="G363" s="120"/>
      <c r="H363" s="83"/>
      <c r="I363" s="264"/>
      <c r="J363" s="232"/>
      <c r="K363" s="115"/>
      <c r="L363" s="116"/>
      <c r="M363" s="115"/>
      <c r="N363" s="120"/>
    </row>
    <row r="364" spans="1:14" ht="21.75" customHeight="1" x14ac:dyDescent="0.5">
      <c r="A364" s="83"/>
      <c r="B364" s="264"/>
      <c r="C364" s="232"/>
      <c r="D364" s="116"/>
      <c r="E364" s="116"/>
      <c r="F364" s="115"/>
      <c r="G364" s="120"/>
      <c r="H364" s="83"/>
      <c r="I364" s="264"/>
      <c r="J364" s="232"/>
      <c r="K364" s="115"/>
      <c r="L364" s="116"/>
      <c r="M364" s="115"/>
      <c r="N364" s="120"/>
    </row>
    <row r="365" spans="1:14" ht="21.75" customHeight="1" x14ac:dyDescent="0.5">
      <c r="A365" s="83"/>
      <c r="B365" s="264"/>
      <c r="C365" s="232"/>
      <c r="D365" s="116"/>
      <c r="E365" s="116"/>
      <c r="F365" s="115"/>
      <c r="G365" s="120"/>
      <c r="H365" s="83"/>
      <c r="I365" s="264"/>
      <c r="J365" s="232"/>
      <c r="K365" s="115"/>
      <c r="L365" s="116"/>
      <c r="M365" s="115"/>
      <c r="N365" s="120"/>
    </row>
    <row r="366" spans="1:14" ht="21.75" customHeight="1" x14ac:dyDescent="0.5">
      <c r="A366" s="83"/>
      <c r="B366" s="264"/>
      <c r="C366" s="232"/>
      <c r="D366" s="116"/>
      <c r="E366" s="116"/>
      <c r="F366" s="115"/>
      <c r="G366" s="120"/>
      <c r="H366" s="83"/>
      <c r="I366" s="264"/>
      <c r="J366" s="232"/>
      <c r="K366" s="115"/>
      <c r="L366" s="116"/>
      <c r="M366" s="115"/>
      <c r="N366" s="120"/>
    </row>
    <row r="367" spans="1:14" ht="21.75" customHeight="1" x14ac:dyDescent="0.5">
      <c r="A367" s="83"/>
      <c r="B367" s="264"/>
      <c r="C367" s="232"/>
      <c r="D367" s="116"/>
      <c r="E367" s="116"/>
      <c r="F367" s="115"/>
      <c r="G367" s="120"/>
      <c r="H367" s="83"/>
      <c r="I367" s="264"/>
      <c r="J367" s="232"/>
      <c r="K367" s="115"/>
      <c r="L367" s="116"/>
      <c r="M367" s="115"/>
      <c r="N367" s="120"/>
    </row>
    <row r="368" spans="1:14" ht="21.75" customHeight="1" x14ac:dyDescent="0.5">
      <c r="A368" s="83"/>
      <c r="B368" s="264"/>
      <c r="C368" s="232"/>
      <c r="D368" s="116"/>
      <c r="E368" s="116"/>
      <c r="F368" s="115"/>
      <c r="G368" s="120"/>
      <c r="H368" s="83"/>
      <c r="I368" s="264"/>
      <c r="J368" s="232"/>
      <c r="K368" s="115"/>
      <c r="L368" s="116"/>
      <c r="M368" s="115"/>
      <c r="N368" s="120"/>
    </row>
    <row r="369" spans="1:14" ht="21.75" customHeight="1" x14ac:dyDescent="0.5">
      <c r="A369" s="83"/>
      <c r="B369" s="264"/>
      <c r="C369" s="232"/>
      <c r="D369" s="116"/>
      <c r="E369" s="116"/>
      <c r="F369" s="115"/>
      <c r="G369" s="120"/>
      <c r="H369" s="83"/>
      <c r="I369" s="264"/>
      <c r="J369" s="232"/>
      <c r="K369" s="115"/>
      <c r="L369" s="116"/>
      <c r="M369" s="115"/>
      <c r="N369" s="120"/>
    </row>
    <row r="370" spans="1:14" ht="21.75" customHeight="1" x14ac:dyDescent="0.5">
      <c r="A370" s="83"/>
      <c r="B370" s="264"/>
      <c r="C370" s="232"/>
      <c r="D370" s="116"/>
      <c r="E370" s="116"/>
      <c r="F370" s="115"/>
      <c r="G370" s="120"/>
      <c r="H370" s="83"/>
      <c r="I370" s="264"/>
      <c r="J370" s="232"/>
      <c r="K370" s="115"/>
      <c r="L370" s="116"/>
      <c r="M370" s="115"/>
      <c r="N370" s="120"/>
    </row>
    <row r="371" spans="1:14" ht="21.75" customHeight="1" x14ac:dyDescent="0.5">
      <c r="A371" s="83"/>
      <c r="B371" s="264"/>
      <c r="C371" s="232"/>
      <c r="D371" s="116"/>
      <c r="E371" s="116"/>
      <c r="F371" s="115"/>
      <c r="G371" s="120"/>
      <c r="H371" s="83"/>
      <c r="I371" s="264"/>
      <c r="J371" s="232"/>
      <c r="K371" s="115"/>
      <c r="L371" s="116"/>
      <c r="M371" s="115"/>
      <c r="N371" s="120"/>
    </row>
    <row r="372" spans="1:14" ht="21.75" customHeight="1" x14ac:dyDescent="0.5">
      <c r="A372" s="83"/>
      <c r="B372" s="264"/>
      <c r="C372" s="232"/>
      <c r="D372" s="116"/>
      <c r="E372" s="116"/>
      <c r="F372" s="115"/>
      <c r="G372" s="120"/>
      <c r="H372" s="83"/>
      <c r="I372" s="264"/>
      <c r="J372" s="232"/>
      <c r="K372" s="115"/>
      <c r="L372" s="116"/>
      <c r="M372" s="115"/>
      <c r="N372" s="120"/>
    </row>
    <row r="373" spans="1:14" ht="21.75" customHeight="1" x14ac:dyDescent="0.5">
      <c r="A373" s="83"/>
      <c r="B373" s="264"/>
      <c r="C373" s="232"/>
      <c r="D373" s="116"/>
      <c r="E373" s="116"/>
      <c r="F373" s="115"/>
      <c r="G373" s="120"/>
      <c r="H373" s="83"/>
      <c r="I373" s="264"/>
      <c r="J373" s="232"/>
      <c r="K373" s="115"/>
      <c r="L373" s="116"/>
      <c r="M373" s="115"/>
      <c r="N373" s="120"/>
    </row>
    <row r="374" spans="1:14" ht="21.75" customHeight="1" x14ac:dyDescent="0.5">
      <c r="A374" s="83"/>
      <c r="B374" s="264"/>
      <c r="C374" s="232"/>
      <c r="D374" s="116"/>
      <c r="E374" s="116"/>
      <c r="F374" s="115"/>
      <c r="G374" s="120"/>
      <c r="H374" s="83"/>
      <c r="I374" s="264"/>
      <c r="J374" s="232"/>
      <c r="K374" s="115"/>
      <c r="L374" s="116"/>
      <c r="M374" s="115"/>
      <c r="N374" s="120"/>
    </row>
    <row r="375" spans="1:14" ht="21.75" customHeight="1" x14ac:dyDescent="0.5">
      <c r="A375" s="83"/>
      <c r="B375" s="264"/>
      <c r="C375" s="232"/>
      <c r="D375" s="116"/>
      <c r="E375" s="116"/>
      <c r="F375" s="115"/>
      <c r="G375" s="120"/>
      <c r="H375" s="83"/>
      <c r="I375" s="264"/>
      <c r="J375" s="232"/>
      <c r="K375" s="115"/>
      <c r="L375" s="116"/>
      <c r="M375" s="115"/>
      <c r="N375" s="120"/>
    </row>
    <row r="376" spans="1:14" ht="21.75" customHeight="1" x14ac:dyDescent="0.5">
      <c r="A376" s="83"/>
      <c r="B376" s="264"/>
      <c r="C376" s="232"/>
      <c r="D376" s="116"/>
      <c r="E376" s="116"/>
      <c r="F376" s="115"/>
      <c r="G376" s="120"/>
      <c r="H376" s="83"/>
      <c r="I376" s="264"/>
      <c r="J376" s="232"/>
      <c r="K376" s="115"/>
      <c r="L376" s="116"/>
      <c r="M376" s="115"/>
      <c r="N376" s="120"/>
    </row>
    <row r="377" spans="1:14" ht="21.75" customHeight="1" x14ac:dyDescent="0.5">
      <c r="A377" s="83"/>
      <c r="B377" s="264"/>
      <c r="C377" s="232"/>
      <c r="D377" s="116"/>
      <c r="E377" s="116"/>
      <c r="F377" s="115"/>
      <c r="G377" s="120"/>
      <c r="H377" s="83"/>
      <c r="I377" s="264"/>
      <c r="J377" s="232"/>
      <c r="K377" s="115"/>
      <c r="L377" s="116"/>
      <c r="M377" s="115"/>
      <c r="N377" s="120"/>
    </row>
    <row r="378" spans="1:14" ht="21.75" customHeight="1" x14ac:dyDescent="0.5">
      <c r="A378" s="83"/>
      <c r="B378" s="264"/>
      <c r="C378" s="232"/>
      <c r="D378" s="116"/>
      <c r="E378" s="116"/>
      <c r="F378" s="115"/>
      <c r="G378" s="120"/>
      <c r="H378" s="83"/>
      <c r="I378" s="264"/>
      <c r="J378" s="232"/>
      <c r="K378" s="115"/>
      <c r="L378" s="116"/>
      <c r="M378" s="115"/>
      <c r="N378" s="120"/>
    </row>
    <row r="379" spans="1:14" ht="21.75" customHeight="1" x14ac:dyDescent="0.5">
      <c r="A379" s="83"/>
      <c r="B379" s="264"/>
      <c r="C379" s="232"/>
      <c r="D379" s="116"/>
      <c r="E379" s="116"/>
      <c r="F379" s="115"/>
      <c r="G379" s="120"/>
      <c r="H379" s="83"/>
      <c r="I379" s="264"/>
      <c r="J379" s="232"/>
      <c r="K379" s="115"/>
      <c r="L379" s="116"/>
      <c r="M379" s="115"/>
      <c r="N379" s="120"/>
    </row>
    <row r="380" spans="1:14" ht="21.75" customHeight="1" x14ac:dyDescent="0.5">
      <c r="A380" s="83"/>
      <c r="B380" s="264"/>
      <c r="C380" s="232"/>
      <c r="D380" s="116"/>
      <c r="E380" s="116"/>
      <c r="F380" s="115"/>
      <c r="G380" s="120"/>
      <c r="H380" s="83"/>
      <c r="I380" s="264"/>
      <c r="J380" s="232"/>
      <c r="K380" s="115"/>
      <c r="L380" s="116"/>
      <c r="M380" s="115"/>
      <c r="N380" s="120"/>
    </row>
    <row r="381" spans="1:14" ht="21.75" customHeight="1" x14ac:dyDescent="0.5">
      <c r="A381" s="83"/>
      <c r="B381" s="264"/>
      <c r="C381" s="232"/>
      <c r="D381" s="116"/>
      <c r="E381" s="116"/>
      <c r="F381" s="115"/>
      <c r="G381" s="120"/>
      <c r="H381" s="83"/>
      <c r="I381" s="264"/>
      <c r="J381" s="232"/>
      <c r="K381" s="115"/>
      <c r="L381" s="116"/>
      <c r="M381" s="115"/>
      <c r="N381" s="120"/>
    </row>
    <row r="382" spans="1:14" ht="21.75" customHeight="1" x14ac:dyDescent="0.5">
      <c r="A382" s="83"/>
      <c r="B382" s="264"/>
      <c r="C382" s="232"/>
      <c r="D382" s="116"/>
      <c r="E382" s="116"/>
      <c r="F382" s="115"/>
      <c r="G382" s="120"/>
      <c r="H382" s="83"/>
      <c r="I382" s="264"/>
      <c r="J382" s="232"/>
      <c r="K382" s="115"/>
      <c r="L382" s="116"/>
      <c r="M382" s="115"/>
      <c r="N382" s="120"/>
    </row>
    <row r="383" spans="1:14" ht="21.75" customHeight="1" x14ac:dyDescent="0.5">
      <c r="A383" s="83"/>
      <c r="B383" s="264"/>
      <c r="C383" s="232"/>
      <c r="D383" s="116"/>
      <c r="E383" s="116"/>
      <c r="F383" s="115"/>
      <c r="G383" s="120"/>
      <c r="H383" s="83"/>
      <c r="I383" s="264"/>
      <c r="J383" s="232"/>
      <c r="K383" s="115"/>
      <c r="L383" s="116"/>
      <c r="M383" s="115"/>
      <c r="N383" s="120"/>
    </row>
    <row r="384" spans="1:14" ht="21.75" customHeight="1" x14ac:dyDescent="0.5">
      <c r="A384" s="83"/>
      <c r="B384" s="264"/>
      <c r="C384" s="232"/>
      <c r="D384" s="116"/>
      <c r="E384" s="116"/>
      <c r="F384" s="115"/>
      <c r="G384" s="120"/>
      <c r="H384" s="83"/>
      <c r="I384" s="264"/>
      <c r="J384" s="232"/>
      <c r="K384" s="115"/>
      <c r="L384" s="116"/>
      <c r="M384" s="115"/>
      <c r="N384" s="120"/>
    </row>
    <row r="385" spans="1:14" ht="21.75" customHeight="1" x14ac:dyDescent="0.5">
      <c r="A385" s="83"/>
      <c r="B385" s="264"/>
      <c r="C385" s="232"/>
      <c r="D385" s="116"/>
      <c r="E385" s="116"/>
      <c r="F385" s="115"/>
      <c r="G385" s="120"/>
      <c r="H385" s="83"/>
      <c r="I385" s="264"/>
      <c r="J385" s="232"/>
      <c r="K385" s="115"/>
      <c r="L385" s="116"/>
      <c r="M385" s="115"/>
      <c r="N385" s="120"/>
    </row>
    <row r="386" spans="1:14" ht="21.75" customHeight="1" x14ac:dyDescent="0.5">
      <c r="A386" s="83"/>
      <c r="B386" s="264"/>
      <c r="C386" s="232"/>
      <c r="D386" s="116"/>
      <c r="E386" s="116"/>
      <c r="F386" s="115"/>
      <c r="G386" s="120"/>
      <c r="H386" s="83"/>
      <c r="I386" s="264"/>
      <c r="J386" s="232"/>
      <c r="K386" s="115"/>
      <c r="L386" s="116"/>
      <c r="M386" s="115"/>
      <c r="N386" s="120"/>
    </row>
    <row r="387" spans="1:14" ht="21.75" customHeight="1" x14ac:dyDescent="0.5">
      <c r="A387" s="83"/>
      <c r="B387" s="264"/>
      <c r="C387" s="232"/>
      <c r="D387" s="116"/>
      <c r="E387" s="116"/>
      <c r="F387" s="115"/>
      <c r="G387" s="120"/>
      <c r="H387" s="83"/>
      <c r="I387" s="264"/>
      <c r="J387" s="232"/>
      <c r="K387" s="115"/>
      <c r="L387" s="116"/>
      <c r="M387" s="115"/>
      <c r="N387" s="120"/>
    </row>
    <row r="388" spans="1:14" ht="21.75" customHeight="1" x14ac:dyDescent="0.5">
      <c r="A388" s="83"/>
      <c r="B388" s="264"/>
      <c r="C388" s="232"/>
      <c r="D388" s="116"/>
      <c r="E388" s="116"/>
      <c r="F388" s="115"/>
      <c r="G388" s="120"/>
      <c r="H388" s="83"/>
      <c r="I388" s="264"/>
      <c r="J388" s="232"/>
      <c r="K388" s="115"/>
      <c r="L388" s="116"/>
      <c r="M388" s="115"/>
      <c r="N388" s="120"/>
    </row>
    <row r="389" spans="1:14" ht="21.75" customHeight="1" x14ac:dyDescent="0.5">
      <c r="A389" s="83"/>
      <c r="B389" s="264"/>
      <c r="C389" s="232"/>
      <c r="D389" s="116"/>
      <c r="E389" s="116"/>
      <c r="F389" s="115"/>
      <c r="G389" s="120"/>
      <c r="H389" s="83"/>
      <c r="I389" s="264"/>
      <c r="J389" s="232"/>
      <c r="K389" s="115"/>
      <c r="L389" s="116"/>
      <c r="M389" s="115"/>
      <c r="N389" s="120"/>
    </row>
    <row r="390" spans="1:14" ht="21.75" customHeight="1" x14ac:dyDescent="0.5">
      <c r="A390" s="83"/>
      <c r="B390" s="264"/>
      <c r="C390" s="232"/>
      <c r="D390" s="116"/>
      <c r="E390" s="116"/>
      <c r="F390" s="115"/>
      <c r="G390" s="120"/>
      <c r="H390" s="83"/>
      <c r="I390" s="264"/>
      <c r="J390" s="232"/>
      <c r="K390" s="115"/>
      <c r="L390" s="116"/>
      <c r="M390" s="115"/>
      <c r="N390" s="120"/>
    </row>
    <row r="391" spans="1:14" ht="21.75" customHeight="1" x14ac:dyDescent="0.5">
      <c r="A391" s="83"/>
      <c r="B391" s="264"/>
      <c r="C391" s="232"/>
      <c r="D391" s="116"/>
      <c r="E391" s="116"/>
      <c r="F391" s="115"/>
      <c r="G391" s="120"/>
      <c r="H391" s="83"/>
      <c r="I391" s="264"/>
      <c r="J391" s="232"/>
      <c r="K391" s="115"/>
      <c r="L391" s="116"/>
      <c r="M391" s="115"/>
      <c r="N391" s="120"/>
    </row>
    <row r="392" spans="1:14" ht="21.75" customHeight="1" x14ac:dyDescent="0.5">
      <c r="A392" s="83"/>
      <c r="B392" s="264"/>
      <c r="C392" s="232"/>
      <c r="D392" s="116"/>
      <c r="E392" s="116"/>
      <c r="F392" s="115"/>
      <c r="G392" s="120"/>
      <c r="H392" s="83"/>
      <c r="I392" s="264"/>
      <c r="J392" s="232"/>
      <c r="K392" s="115"/>
      <c r="L392" s="116"/>
      <c r="M392" s="115"/>
      <c r="N392" s="120"/>
    </row>
    <row r="393" spans="1:14" ht="21.75" customHeight="1" x14ac:dyDescent="0.5">
      <c r="A393" s="83"/>
      <c r="B393" s="264"/>
      <c r="C393" s="232"/>
      <c r="D393" s="116"/>
      <c r="E393" s="116"/>
      <c r="F393" s="115"/>
      <c r="G393" s="120"/>
      <c r="H393" s="83"/>
      <c r="I393" s="264"/>
      <c r="J393" s="232"/>
      <c r="K393" s="115"/>
      <c r="L393" s="116"/>
      <c r="M393" s="115"/>
      <c r="N393" s="120"/>
    </row>
    <row r="394" spans="1:14" ht="21.75" customHeight="1" x14ac:dyDescent="0.5">
      <c r="A394" s="83"/>
      <c r="B394" s="264"/>
      <c r="C394" s="232"/>
      <c r="D394" s="116"/>
      <c r="E394" s="116"/>
      <c r="F394" s="115"/>
      <c r="G394" s="120"/>
      <c r="H394" s="83"/>
      <c r="I394" s="264"/>
      <c r="J394" s="232"/>
      <c r="K394" s="115"/>
      <c r="L394" s="116"/>
      <c r="M394" s="115"/>
      <c r="N394" s="120"/>
    </row>
    <row r="395" spans="1:14" ht="21.75" customHeight="1" x14ac:dyDescent="0.5">
      <c r="A395" s="83"/>
      <c r="B395" s="264"/>
      <c r="C395" s="232"/>
      <c r="D395" s="116"/>
      <c r="E395" s="116"/>
      <c r="F395" s="115"/>
      <c r="G395" s="120"/>
      <c r="H395" s="83"/>
      <c r="I395" s="264"/>
      <c r="J395" s="232"/>
      <c r="K395" s="115"/>
      <c r="L395" s="116"/>
      <c r="M395" s="115"/>
      <c r="N395" s="120"/>
    </row>
    <row r="396" spans="1:14" ht="21.75" customHeight="1" x14ac:dyDescent="0.5">
      <c r="A396" s="83"/>
      <c r="B396" s="264"/>
      <c r="C396" s="232"/>
      <c r="D396" s="116"/>
      <c r="E396" s="116"/>
      <c r="F396" s="115"/>
      <c r="G396" s="120"/>
      <c r="H396" s="83"/>
      <c r="I396" s="264"/>
      <c r="J396" s="232"/>
      <c r="K396" s="115"/>
      <c r="L396" s="116"/>
      <c r="M396" s="115"/>
      <c r="N396" s="120"/>
    </row>
    <row r="397" spans="1:14" ht="21.75" customHeight="1" x14ac:dyDescent="0.5">
      <c r="A397" s="83"/>
      <c r="B397" s="264"/>
      <c r="C397" s="232"/>
      <c r="D397" s="116"/>
      <c r="E397" s="116"/>
      <c r="F397" s="115"/>
      <c r="G397" s="120"/>
      <c r="H397" s="83"/>
      <c r="I397" s="264"/>
      <c r="J397" s="232"/>
      <c r="K397" s="115"/>
      <c r="L397" s="116"/>
      <c r="M397" s="115"/>
      <c r="N397" s="120"/>
    </row>
    <row r="398" spans="1:14" ht="21.75" customHeight="1" x14ac:dyDescent="0.5">
      <c r="A398" s="83"/>
      <c r="B398" s="264"/>
      <c r="C398" s="232"/>
      <c r="D398" s="116"/>
      <c r="E398" s="116"/>
      <c r="F398" s="115"/>
      <c r="G398" s="120"/>
      <c r="H398" s="83"/>
      <c r="I398" s="264"/>
      <c r="J398" s="232"/>
      <c r="K398" s="115"/>
      <c r="L398" s="116"/>
      <c r="M398" s="115"/>
      <c r="N398" s="120"/>
    </row>
    <row r="399" spans="1:14" ht="21.75" customHeight="1" x14ac:dyDescent="0.5">
      <c r="A399" s="83"/>
      <c r="B399" s="264"/>
      <c r="C399" s="232"/>
      <c r="D399" s="116"/>
      <c r="E399" s="116"/>
      <c r="F399" s="115"/>
      <c r="G399" s="120"/>
      <c r="H399" s="83"/>
      <c r="I399" s="264"/>
      <c r="J399" s="232"/>
      <c r="K399" s="115"/>
      <c r="L399" s="116"/>
      <c r="M399" s="115"/>
      <c r="N399" s="120"/>
    </row>
    <row r="400" spans="1:14" ht="21.75" customHeight="1" x14ac:dyDescent="0.5">
      <c r="A400" s="83"/>
      <c r="B400" s="264"/>
      <c r="C400" s="232"/>
      <c r="D400" s="116"/>
      <c r="E400" s="116"/>
      <c r="F400" s="115"/>
      <c r="G400" s="120"/>
      <c r="H400" s="83"/>
      <c r="I400" s="264"/>
      <c r="J400" s="232"/>
      <c r="K400" s="115"/>
      <c r="L400" s="116"/>
      <c r="M400" s="115"/>
      <c r="N400" s="120"/>
    </row>
    <row r="401" spans="1:14" ht="21.75" customHeight="1" x14ac:dyDescent="0.5">
      <c r="A401" s="83"/>
      <c r="B401" s="264"/>
      <c r="C401" s="232"/>
      <c r="D401" s="116"/>
      <c r="E401" s="116"/>
      <c r="F401" s="115"/>
      <c r="G401" s="120"/>
      <c r="H401" s="83"/>
      <c r="I401" s="264"/>
      <c r="J401" s="232"/>
      <c r="K401" s="115"/>
      <c r="L401" s="116"/>
      <c r="M401" s="115"/>
      <c r="N401" s="120"/>
    </row>
    <row r="402" spans="1:14" ht="21.75" customHeight="1" x14ac:dyDescent="0.5">
      <c r="A402" s="83"/>
      <c r="B402" s="264"/>
      <c r="C402" s="232"/>
      <c r="D402" s="116"/>
      <c r="E402" s="116"/>
      <c r="F402" s="115"/>
      <c r="G402" s="120"/>
      <c r="H402" s="83"/>
      <c r="I402" s="264"/>
      <c r="J402" s="232"/>
      <c r="K402" s="115"/>
      <c r="L402" s="116"/>
      <c r="M402" s="115"/>
      <c r="N402" s="120"/>
    </row>
    <row r="403" spans="1:14" ht="21.75" customHeight="1" x14ac:dyDescent="0.5">
      <c r="A403" s="83"/>
      <c r="B403" s="264"/>
      <c r="C403" s="232"/>
      <c r="D403" s="116"/>
      <c r="E403" s="116"/>
      <c r="F403" s="115"/>
      <c r="G403" s="120"/>
      <c r="H403" s="83"/>
      <c r="I403" s="264"/>
      <c r="J403" s="232"/>
      <c r="K403" s="115"/>
      <c r="L403" s="116"/>
      <c r="M403" s="115"/>
      <c r="N403" s="120"/>
    </row>
    <row r="404" spans="1:14" ht="21.75" customHeight="1" x14ac:dyDescent="0.5">
      <c r="A404" s="83"/>
      <c r="B404" s="264"/>
      <c r="C404" s="232"/>
      <c r="D404" s="116"/>
      <c r="E404" s="116"/>
      <c r="F404" s="115"/>
      <c r="G404" s="120"/>
      <c r="H404" s="83"/>
      <c r="I404" s="264"/>
      <c r="J404" s="232"/>
      <c r="K404" s="115"/>
      <c r="L404" s="116"/>
      <c r="M404" s="115"/>
      <c r="N404" s="120"/>
    </row>
    <row r="405" spans="1:14" ht="21.75" customHeight="1" x14ac:dyDescent="0.5">
      <c r="A405" s="83"/>
      <c r="B405" s="264"/>
      <c r="C405" s="232"/>
      <c r="D405" s="116"/>
      <c r="E405" s="116"/>
      <c r="F405" s="115"/>
      <c r="G405" s="120"/>
      <c r="H405" s="83"/>
      <c r="I405" s="264"/>
      <c r="J405" s="232"/>
      <c r="K405" s="115"/>
      <c r="L405" s="116"/>
      <c r="M405" s="115"/>
      <c r="N405" s="120"/>
    </row>
    <row r="406" spans="1:14" ht="21.75" customHeight="1" x14ac:dyDescent="0.5">
      <c r="A406" s="83"/>
      <c r="B406" s="264"/>
      <c r="C406" s="232"/>
      <c r="D406" s="116"/>
      <c r="E406" s="116"/>
      <c r="F406" s="115"/>
      <c r="G406" s="120"/>
      <c r="H406" s="83"/>
      <c r="I406" s="264"/>
      <c r="J406" s="232"/>
      <c r="K406" s="115"/>
      <c r="L406" s="116"/>
      <c r="M406" s="115"/>
      <c r="N406" s="120"/>
    </row>
    <row r="407" spans="1:14" ht="21.75" customHeight="1" x14ac:dyDescent="0.5">
      <c r="A407" s="83"/>
      <c r="B407" s="264"/>
      <c r="C407" s="232"/>
      <c r="D407" s="116"/>
      <c r="E407" s="116"/>
      <c r="F407" s="115"/>
      <c r="G407" s="120"/>
      <c r="H407" s="83"/>
      <c r="I407" s="264"/>
      <c r="J407" s="232"/>
      <c r="K407" s="115"/>
      <c r="L407" s="116"/>
      <c r="M407" s="115"/>
      <c r="N407" s="120"/>
    </row>
    <row r="408" spans="1:14" ht="21.75" customHeight="1" x14ac:dyDescent="0.5">
      <c r="A408" s="83"/>
      <c r="B408" s="264"/>
      <c r="C408" s="232"/>
      <c r="D408" s="116"/>
      <c r="E408" s="116"/>
      <c r="F408" s="115"/>
      <c r="G408" s="120"/>
      <c r="H408" s="83"/>
      <c r="I408" s="264"/>
      <c r="J408" s="232"/>
      <c r="K408" s="115"/>
      <c r="L408" s="116"/>
      <c r="M408" s="115"/>
      <c r="N408" s="120"/>
    </row>
    <row r="409" spans="1:14" ht="21.75" customHeight="1" x14ac:dyDescent="0.5">
      <c r="A409" s="83"/>
      <c r="B409" s="264"/>
      <c r="C409" s="232"/>
      <c r="D409" s="116"/>
      <c r="E409" s="116"/>
      <c r="F409" s="115"/>
      <c r="G409" s="120"/>
      <c r="H409" s="83"/>
      <c r="I409" s="264"/>
      <c r="J409" s="232"/>
      <c r="K409" s="115"/>
      <c r="L409" s="116"/>
      <c r="M409" s="115"/>
      <c r="N409" s="120"/>
    </row>
    <row r="410" spans="1:14" ht="21.75" customHeight="1" x14ac:dyDescent="0.5">
      <c r="A410" s="83"/>
      <c r="B410" s="264"/>
      <c r="C410" s="232"/>
      <c r="D410" s="116"/>
      <c r="E410" s="116"/>
      <c r="F410" s="115"/>
      <c r="G410" s="120"/>
      <c r="H410" s="83"/>
      <c r="I410" s="264"/>
      <c r="J410" s="232"/>
      <c r="K410" s="115"/>
      <c r="L410" s="116"/>
      <c r="M410" s="115"/>
      <c r="N410" s="120"/>
    </row>
    <row r="411" spans="1:14" ht="21.75" customHeight="1" x14ac:dyDescent="0.5">
      <c r="A411" s="83"/>
      <c r="B411" s="264"/>
      <c r="C411" s="232"/>
      <c r="D411" s="116"/>
      <c r="E411" s="116"/>
      <c r="F411" s="115"/>
      <c r="G411" s="120"/>
      <c r="H411" s="83"/>
      <c r="I411" s="264"/>
      <c r="J411" s="232"/>
      <c r="K411" s="115"/>
      <c r="L411" s="116"/>
      <c r="M411" s="115"/>
      <c r="N411" s="120"/>
    </row>
    <row r="412" spans="1:14" ht="21.75" customHeight="1" x14ac:dyDescent="0.5">
      <c r="A412" s="83"/>
      <c r="B412" s="264"/>
      <c r="C412" s="232"/>
      <c r="D412" s="116"/>
      <c r="E412" s="116"/>
      <c r="F412" s="115"/>
      <c r="G412" s="120"/>
      <c r="H412" s="83"/>
      <c r="I412" s="264"/>
      <c r="J412" s="232"/>
      <c r="K412" s="115"/>
      <c r="L412" s="116"/>
      <c r="M412" s="115"/>
      <c r="N412" s="120"/>
    </row>
    <row r="413" spans="1:14" ht="21.75" customHeight="1" x14ac:dyDescent="0.5">
      <c r="A413" s="83"/>
      <c r="B413" s="264"/>
      <c r="C413" s="232"/>
      <c r="D413" s="116"/>
      <c r="E413" s="116"/>
      <c r="F413" s="115"/>
      <c r="G413" s="120"/>
      <c r="H413" s="83"/>
      <c r="I413" s="264"/>
      <c r="J413" s="232"/>
      <c r="K413" s="115"/>
      <c r="L413" s="116"/>
      <c r="M413" s="115"/>
      <c r="N413" s="120"/>
    </row>
    <row r="414" spans="1:14" ht="21.75" customHeight="1" x14ac:dyDescent="0.5">
      <c r="A414" s="83"/>
      <c r="B414" s="264"/>
      <c r="C414" s="232"/>
      <c r="D414" s="116"/>
      <c r="E414" s="116"/>
      <c r="F414" s="115"/>
      <c r="G414" s="120"/>
      <c r="H414" s="83"/>
      <c r="I414" s="264"/>
      <c r="J414" s="232"/>
      <c r="K414" s="115"/>
      <c r="L414" s="116"/>
      <c r="M414" s="115"/>
      <c r="N414" s="120"/>
    </row>
    <row r="415" spans="1:14" ht="21.75" customHeight="1" x14ac:dyDescent="0.5">
      <c r="A415" s="83"/>
      <c r="B415" s="264"/>
      <c r="C415" s="232"/>
      <c r="D415" s="116"/>
      <c r="E415" s="116"/>
      <c r="F415" s="115"/>
      <c r="G415" s="120"/>
      <c r="H415" s="83"/>
      <c r="I415" s="264"/>
      <c r="J415" s="232"/>
      <c r="K415" s="115"/>
      <c r="L415" s="116"/>
      <c r="M415" s="115"/>
      <c r="N415" s="120"/>
    </row>
    <row r="416" spans="1:14" ht="21.75" customHeight="1" x14ac:dyDescent="0.5">
      <c r="A416" s="83"/>
      <c r="B416" s="264"/>
      <c r="C416" s="232"/>
      <c r="D416" s="116"/>
      <c r="E416" s="116"/>
      <c r="F416" s="115"/>
      <c r="G416" s="120"/>
      <c r="H416" s="83"/>
      <c r="I416" s="264"/>
      <c r="J416" s="232"/>
      <c r="K416" s="115"/>
      <c r="L416" s="116"/>
      <c r="M416" s="115"/>
      <c r="N416" s="120"/>
    </row>
    <row r="417" spans="1:14" ht="21.75" customHeight="1" x14ac:dyDescent="0.5">
      <c r="A417" s="83"/>
      <c r="B417" s="264"/>
      <c r="C417" s="232"/>
      <c r="D417" s="116"/>
      <c r="E417" s="116"/>
      <c r="F417" s="115"/>
      <c r="G417" s="120"/>
      <c r="H417" s="83"/>
      <c r="I417" s="264"/>
      <c r="J417" s="232"/>
      <c r="K417" s="115"/>
      <c r="L417" s="116"/>
      <c r="M417" s="115"/>
      <c r="N417" s="120"/>
    </row>
    <row r="418" spans="1:14" ht="21.75" customHeight="1" x14ac:dyDescent="0.5">
      <c r="A418" s="83"/>
      <c r="B418" s="264"/>
      <c r="C418" s="232"/>
      <c r="D418" s="116"/>
      <c r="E418" s="116"/>
      <c r="F418" s="115"/>
      <c r="G418" s="120"/>
      <c r="H418" s="83"/>
      <c r="I418" s="264"/>
      <c r="J418" s="232"/>
      <c r="K418" s="115"/>
      <c r="L418" s="116"/>
      <c r="M418" s="115"/>
      <c r="N418" s="120"/>
    </row>
    <row r="419" spans="1:14" ht="21.75" customHeight="1" x14ac:dyDescent="0.5">
      <c r="A419" s="83"/>
      <c r="B419" s="264"/>
      <c r="C419" s="232"/>
      <c r="D419" s="116"/>
      <c r="E419" s="116"/>
      <c r="F419" s="115"/>
      <c r="G419" s="120"/>
      <c r="H419" s="83"/>
      <c r="I419" s="264"/>
      <c r="J419" s="232"/>
      <c r="K419" s="115"/>
      <c r="L419" s="116"/>
      <c r="M419" s="115"/>
      <c r="N419" s="120"/>
    </row>
    <row r="420" spans="1:14" ht="21.75" customHeight="1" x14ac:dyDescent="0.5">
      <c r="A420" s="83"/>
      <c r="B420" s="264"/>
      <c r="C420" s="232"/>
      <c r="D420" s="116"/>
      <c r="E420" s="116"/>
      <c r="F420" s="115"/>
      <c r="G420" s="120"/>
      <c r="H420" s="83"/>
      <c r="I420" s="264"/>
      <c r="J420" s="232"/>
      <c r="K420" s="115"/>
      <c r="L420" s="116"/>
      <c r="M420" s="115"/>
      <c r="N420" s="120"/>
    </row>
    <row r="421" spans="1:14" ht="21.75" customHeight="1" x14ac:dyDescent="0.5">
      <c r="A421" s="83"/>
      <c r="B421" s="264"/>
      <c r="C421" s="232"/>
      <c r="D421" s="116"/>
      <c r="E421" s="116"/>
      <c r="F421" s="115"/>
      <c r="G421" s="120"/>
      <c r="H421" s="83"/>
      <c r="I421" s="264"/>
      <c r="J421" s="232"/>
      <c r="K421" s="115"/>
      <c r="L421" s="116"/>
      <c r="M421" s="115"/>
      <c r="N421" s="120"/>
    </row>
    <row r="422" spans="1:14" ht="21.75" customHeight="1" x14ac:dyDescent="0.5">
      <c r="A422" s="83"/>
      <c r="B422" s="264"/>
      <c r="C422" s="232"/>
      <c r="D422" s="116"/>
      <c r="E422" s="116"/>
      <c r="F422" s="115"/>
      <c r="G422" s="120"/>
      <c r="H422" s="83"/>
      <c r="I422" s="264"/>
      <c r="J422" s="232"/>
      <c r="K422" s="115"/>
      <c r="L422" s="116"/>
      <c r="M422" s="115"/>
      <c r="N422" s="120"/>
    </row>
    <row r="423" spans="1:14" ht="21.75" customHeight="1" x14ac:dyDescent="0.5">
      <c r="A423" s="83"/>
      <c r="B423" s="264"/>
      <c r="C423" s="232"/>
      <c r="D423" s="116"/>
      <c r="E423" s="116"/>
      <c r="F423" s="115"/>
      <c r="G423" s="120"/>
      <c r="H423" s="83"/>
      <c r="I423" s="264"/>
      <c r="J423" s="232"/>
      <c r="K423" s="115"/>
      <c r="L423" s="116"/>
      <c r="M423" s="115"/>
      <c r="N423" s="120"/>
    </row>
    <row r="424" spans="1:14" ht="21.75" customHeight="1" x14ac:dyDescent="0.5">
      <c r="A424" s="83"/>
      <c r="B424" s="264"/>
      <c r="C424" s="232"/>
      <c r="D424" s="116"/>
      <c r="E424" s="116"/>
      <c r="F424" s="115"/>
      <c r="G424" s="120"/>
      <c r="H424" s="83"/>
      <c r="I424" s="264"/>
      <c r="J424" s="232"/>
      <c r="K424" s="115"/>
      <c r="L424" s="116"/>
      <c r="M424" s="115"/>
      <c r="N424" s="120"/>
    </row>
    <row r="425" spans="1:14" ht="21.75" customHeight="1" x14ac:dyDescent="0.5">
      <c r="A425" s="83"/>
      <c r="B425" s="264"/>
      <c r="C425" s="232"/>
      <c r="D425" s="116"/>
      <c r="E425" s="116"/>
      <c r="F425" s="115"/>
      <c r="G425" s="120"/>
      <c r="H425" s="83"/>
      <c r="I425" s="264"/>
      <c r="J425" s="232"/>
      <c r="K425" s="115"/>
      <c r="L425" s="116"/>
      <c r="M425" s="115"/>
      <c r="N425" s="120"/>
    </row>
    <row r="426" spans="1:14" ht="21.75" customHeight="1" x14ac:dyDescent="0.5">
      <c r="A426" s="83"/>
      <c r="B426" s="264"/>
      <c r="C426" s="232"/>
      <c r="D426" s="116"/>
      <c r="E426" s="116"/>
      <c r="F426" s="115"/>
      <c r="G426" s="120"/>
      <c r="H426" s="83"/>
      <c r="I426" s="264"/>
      <c r="J426" s="232"/>
      <c r="K426" s="115"/>
      <c r="L426" s="116"/>
      <c r="M426" s="115"/>
      <c r="N426" s="120"/>
    </row>
    <row r="427" spans="1:14" ht="21.75" customHeight="1" x14ac:dyDescent="0.5">
      <c r="A427" s="83"/>
      <c r="B427" s="264"/>
      <c r="C427" s="232"/>
      <c r="D427" s="116"/>
      <c r="E427" s="116"/>
      <c r="F427" s="115"/>
      <c r="G427" s="120"/>
      <c r="H427" s="83"/>
      <c r="I427" s="264"/>
      <c r="J427" s="232"/>
      <c r="K427" s="115"/>
      <c r="L427" s="116"/>
      <c r="M427" s="115"/>
      <c r="N427" s="120"/>
    </row>
    <row r="428" spans="1:14" ht="21.75" customHeight="1" x14ac:dyDescent="0.5">
      <c r="A428" s="83"/>
      <c r="B428" s="264"/>
      <c r="C428" s="232"/>
      <c r="D428" s="116"/>
      <c r="E428" s="116"/>
      <c r="F428" s="115"/>
      <c r="G428" s="120"/>
      <c r="H428" s="83"/>
      <c r="I428" s="264"/>
      <c r="J428" s="232"/>
      <c r="K428" s="115"/>
      <c r="L428" s="116"/>
      <c r="M428" s="115"/>
      <c r="N428" s="120"/>
    </row>
    <row r="429" spans="1:14" ht="21.75" customHeight="1" x14ac:dyDescent="0.5">
      <c r="A429" s="83"/>
      <c r="B429" s="264"/>
      <c r="C429" s="232"/>
      <c r="D429" s="116"/>
      <c r="E429" s="116"/>
      <c r="F429" s="115"/>
      <c r="G429" s="120"/>
      <c r="H429" s="83"/>
      <c r="I429" s="264"/>
      <c r="J429" s="232"/>
      <c r="K429" s="115"/>
      <c r="L429" s="116"/>
      <c r="M429" s="115"/>
      <c r="N429" s="120"/>
    </row>
    <row r="430" spans="1:14" ht="21.75" customHeight="1" x14ac:dyDescent="0.5">
      <c r="A430" s="83"/>
      <c r="B430" s="264"/>
      <c r="C430" s="232"/>
      <c r="D430" s="116"/>
      <c r="E430" s="116"/>
      <c r="F430" s="115"/>
      <c r="G430" s="120"/>
      <c r="H430" s="83"/>
      <c r="I430" s="264"/>
      <c r="J430" s="232"/>
      <c r="K430" s="115"/>
      <c r="L430" s="116"/>
      <c r="M430" s="115"/>
      <c r="N430" s="120"/>
    </row>
    <row r="431" spans="1:14" ht="21.75" customHeight="1" x14ac:dyDescent="0.5">
      <c r="A431" s="83"/>
      <c r="B431" s="264"/>
      <c r="C431" s="232"/>
      <c r="D431" s="116"/>
      <c r="E431" s="116"/>
      <c r="F431" s="115"/>
      <c r="G431" s="120"/>
      <c r="H431" s="83"/>
      <c r="I431" s="264"/>
      <c r="J431" s="232"/>
      <c r="K431" s="115"/>
      <c r="L431" s="116"/>
      <c r="M431" s="115"/>
      <c r="N431" s="120"/>
    </row>
    <row r="432" spans="1:14" ht="21.75" customHeight="1" x14ac:dyDescent="0.5">
      <c r="A432" s="83"/>
      <c r="B432" s="264"/>
      <c r="C432" s="232"/>
      <c r="D432" s="116"/>
      <c r="E432" s="116"/>
      <c r="F432" s="115"/>
      <c r="G432" s="120"/>
      <c r="H432" s="83"/>
      <c r="I432" s="264"/>
      <c r="J432" s="232"/>
      <c r="K432" s="115"/>
      <c r="L432" s="116"/>
      <c r="M432" s="115"/>
      <c r="N432" s="120"/>
    </row>
    <row r="433" spans="1:14" ht="21.75" customHeight="1" x14ac:dyDescent="0.5">
      <c r="A433" s="83"/>
      <c r="B433" s="264"/>
      <c r="C433" s="232"/>
      <c r="D433" s="116"/>
      <c r="E433" s="116"/>
      <c r="F433" s="115"/>
      <c r="G433" s="120"/>
      <c r="H433" s="83"/>
      <c r="I433" s="264"/>
      <c r="J433" s="232"/>
      <c r="K433" s="115"/>
      <c r="L433" s="116"/>
      <c r="M433" s="115"/>
      <c r="N433" s="120"/>
    </row>
    <row r="434" spans="1:14" ht="21.75" customHeight="1" x14ac:dyDescent="0.5">
      <c r="A434" s="83"/>
      <c r="B434" s="264"/>
      <c r="C434" s="232"/>
      <c r="D434" s="116"/>
      <c r="E434" s="116"/>
      <c r="F434" s="115"/>
      <c r="G434" s="120"/>
      <c r="H434" s="83"/>
      <c r="I434" s="264"/>
      <c r="J434" s="232"/>
      <c r="K434" s="115"/>
      <c r="L434" s="116"/>
      <c r="M434" s="115"/>
      <c r="N434" s="120"/>
    </row>
    <row r="435" spans="1:14" ht="21.75" customHeight="1" x14ac:dyDescent="0.5">
      <c r="A435" s="83"/>
      <c r="B435" s="264"/>
      <c r="C435" s="232"/>
      <c r="D435" s="116"/>
      <c r="E435" s="116"/>
      <c r="F435" s="115"/>
      <c r="G435" s="120"/>
      <c r="H435" s="83"/>
      <c r="I435" s="264"/>
      <c r="J435" s="232"/>
      <c r="K435" s="115"/>
      <c r="L435" s="116"/>
      <c r="M435" s="115"/>
      <c r="N435" s="120"/>
    </row>
    <row r="436" spans="1:14" ht="21.75" customHeight="1" x14ac:dyDescent="0.5">
      <c r="A436" s="83"/>
      <c r="B436" s="264"/>
      <c r="C436" s="232"/>
      <c r="D436" s="116"/>
      <c r="E436" s="116"/>
      <c r="F436" s="115"/>
      <c r="G436" s="120"/>
      <c r="H436" s="83"/>
      <c r="I436" s="264"/>
      <c r="J436" s="232"/>
      <c r="K436" s="115"/>
      <c r="L436" s="116"/>
      <c r="M436" s="115"/>
      <c r="N436" s="120"/>
    </row>
    <row r="437" spans="1:14" ht="21.75" customHeight="1" x14ac:dyDescent="0.5">
      <c r="A437" s="83"/>
      <c r="B437" s="264"/>
      <c r="C437" s="232"/>
      <c r="D437" s="116"/>
      <c r="E437" s="116"/>
      <c r="F437" s="115"/>
      <c r="G437" s="120"/>
      <c r="H437" s="83"/>
      <c r="I437" s="264"/>
      <c r="J437" s="232"/>
      <c r="K437" s="115"/>
      <c r="L437" s="116"/>
      <c r="M437" s="115"/>
      <c r="N437" s="120"/>
    </row>
    <row r="438" spans="1:14" ht="21.75" customHeight="1" x14ac:dyDescent="0.5">
      <c r="A438" s="83"/>
      <c r="B438" s="264"/>
      <c r="C438" s="232"/>
      <c r="D438" s="116"/>
      <c r="E438" s="116"/>
      <c r="F438" s="115"/>
      <c r="G438" s="120"/>
      <c r="H438" s="83"/>
      <c r="I438" s="264"/>
      <c r="J438" s="232"/>
      <c r="K438" s="115"/>
      <c r="L438" s="116"/>
      <c r="M438" s="115"/>
      <c r="N438" s="120"/>
    </row>
    <row r="439" spans="1:14" ht="21.75" customHeight="1" x14ac:dyDescent="0.5">
      <c r="A439" s="83"/>
      <c r="B439" s="264"/>
      <c r="C439" s="232"/>
      <c r="D439" s="116"/>
      <c r="E439" s="116"/>
      <c r="F439" s="115"/>
      <c r="G439" s="120"/>
      <c r="H439" s="83"/>
      <c r="I439" s="264"/>
      <c r="J439" s="232"/>
      <c r="K439" s="115"/>
      <c r="L439" s="116"/>
      <c r="M439" s="115"/>
      <c r="N439" s="120"/>
    </row>
    <row r="440" spans="1:14" ht="21.75" customHeight="1" x14ac:dyDescent="0.5">
      <c r="A440" s="83"/>
      <c r="B440" s="264"/>
      <c r="C440" s="232"/>
      <c r="D440" s="116"/>
      <c r="E440" s="116"/>
      <c r="F440" s="115"/>
      <c r="G440" s="120"/>
      <c r="H440" s="83"/>
      <c r="I440" s="264"/>
      <c r="J440" s="232"/>
      <c r="K440" s="115"/>
      <c r="L440" s="116"/>
      <c r="M440" s="115"/>
      <c r="N440" s="120"/>
    </row>
    <row r="441" spans="1:14" ht="21.75" customHeight="1" x14ac:dyDescent="0.5">
      <c r="A441" s="83"/>
      <c r="B441" s="264"/>
      <c r="C441" s="232"/>
      <c r="D441" s="116"/>
      <c r="E441" s="116"/>
      <c r="F441" s="115"/>
      <c r="G441" s="120"/>
      <c r="H441" s="83"/>
      <c r="I441" s="264"/>
      <c r="J441" s="232"/>
      <c r="K441" s="115"/>
      <c r="L441" s="116"/>
      <c r="M441" s="115"/>
      <c r="N441" s="120"/>
    </row>
    <row r="442" spans="1:14" ht="21.75" customHeight="1" x14ac:dyDescent="0.5">
      <c r="A442" s="83"/>
      <c r="B442" s="264"/>
      <c r="C442" s="232"/>
      <c r="D442" s="116"/>
      <c r="E442" s="116"/>
      <c r="F442" s="115"/>
      <c r="G442" s="120"/>
      <c r="H442" s="83"/>
      <c r="I442" s="264"/>
      <c r="J442" s="232"/>
      <c r="K442" s="115"/>
      <c r="L442" s="116"/>
      <c r="M442" s="115"/>
      <c r="N442" s="120"/>
    </row>
    <row r="443" spans="1:14" ht="21.75" customHeight="1" x14ac:dyDescent="0.5">
      <c r="A443" s="83"/>
      <c r="B443" s="264"/>
      <c r="C443" s="232"/>
      <c r="D443" s="116"/>
      <c r="E443" s="116"/>
      <c r="F443" s="115"/>
      <c r="G443" s="120"/>
      <c r="H443" s="83"/>
      <c r="I443" s="264"/>
      <c r="J443" s="232"/>
      <c r="K443" s="115"/>
      <c r="L443" s="116"/>
      <c r="M443" s="115"/>
      <c r="N443" s="120"/>
    </row>
    <row r="444" spans="1:14" ht="21.75" customHeight="1" x14ac:dyDescent="0.5">
      <c r="A444" s="83"/>
      <c r="B444" s="264"/>
      <c r="C444" s="232"/>
      <c r="D444" s="116"/>
      <c r="E444" s="116"/>
      <c r="F444" s="115"/>
      <c r="G444" s="120"/>
      <c r="H444" s="83"/>
      <c r="I444" s="264"/>
      <c r="J444" s="232"/>
      <c r="K444" s="115"/>
      <c r="L444" s="116"/>
      <c r="M444" s="115"/>
      <c r="N444" s="120"/>
    </row>
    <row r="445" spans="1:14" ht="21.75" customHeight="1" x14ac:dyDescent="0.5">
      <c r="A445" s="83"/>
      <c r="B445" s="264"/>
      <c r="C445" s="232"/>
      <c r="D445" s="116"/>
      <c r="E445" s="116"/>
      <c r="F445" s="115"/>
      <c r="G445" s="120"/>
      <c r="H445" s="83"/>
      <c r="I445" s="264"/>
      <c r="J445" s="232"/>
      <c r="K445" s="115"/>
      <c r="L445" s="116"/>
      <c r="M445" s="115"/>
      <c r="N445" s="120"/>
    </row>
    <row r="446" spans="1:14" ht="21.75" customHeight="1" x14ac:dyDescent="0.5">
      <c r="A446" s="83"/>
      <c r="B446" s="264"/>
      <c r="C446" s="232"/>
      <c r="D446" s="116"/>
      <c r="E446" s="116"/>
      <c r="F446" s="115"/>
      <c r="G446" s="120"/>
      <c r="H446" s="83"/>
      <c r="I446" s="264"/>
      <c r="J446" s="232"/>
      <c r="K446" s="115"/>
      <c r="L446" s="116"/>
      <c r="M446" s="115"/>
      <c r="N446" s="120"/>
    </row>
    <row r="447" spans="1:14" ht="21.75" customHeight="1" x14ac:dyDescent="0.5">
      <c r="A447" s="83"/>
      <c r="B447" s="264"/>
      <c r="C447" s="232"/>
      <c r="D447" s="116"/>
      <c r="E447" s="116"/>
      <c r="F447" s="115"/>
      <c r="G447" s="120"/>
      <c r="H447" s="83"/>
      <c r="I447" s="264"/>
      <c r="J447" s="232"/>
      <c r="K447" s="115"/>
      <c r="L447" s="116"/>
      <c r="M447" s="115"/>
      <c r="N447" s="120"/>
    </row>
    <row r="448" spans="1:14" ht="21.75" customHeight="1" x14ac:dyDescent="0.5">
      <c r="A448" s="83"/>
      <c r="B448" s="264"/>
      <c r="C448" s="232"/>
      <c r="D448" s="116"/>
      <c r="E448" s="116"/>
      <c r="F448" s="115"/>
      <c r="G448" s="120"/>
      <c r="H448" s="83"/>
      <c r="I448" s="264"/>
      <c r="J448" s="232"/>
      <c r="K448" s="115"/>
      <c r="L448" s="116"/>
      <c r="M448" s="115"/>
      <c r="N448" s="120"/>
    </row>
    <row r="449" spans="1:14" ht="21.75" customHeight="1" x14ac:dyDescent="0.5">
      <c r="A449" s="83"/>
      <c r="B449" s="264"/>
      <c r="C449" s="232"/>
      <c r="D449" s="116"/>
      <c r="E449" s="116"/>
      <c r="F449" s="115"/>
      <c r="G449" s="120"/>
      <c r="H449" s="83"/>
      <c r="I449" s="264"/>
      <c r="J449" s="232"/>
      <c r="K449" s="115"/>
      <c r="L449" s="116"/>
      <c r="M449" s="115"/>
      <c r="N449" s="120"/>
    </row>
    <row r="450" spans="1:14" ht="21.75" customHeight="1" x14ac:dyDescent="0.5">
      <c r="A450" s="83"/>
      <c r="B450" s="264"/>
      <c r="C450" s="232"/>
      <c r="D450" s="116"/>
      <c r="E450" s="116"/>
      <c r="F450" s="115"/>
      <c r="G450" s="120"/>
      <c r="H450" s="83"/>
      <c r="I450" s="264"/>
      <c r="J450" s="232"/>
      <c r="K450" s="115"/>
      <c r="L450" s="116"/>
      <c r="M450" s="115"/>
      <c r="N450" s="120"/>
    </row>
    <row r="451" spans="1:14" ht="21.75" customHeight="1" x14ac:dyDescent="0.5">
      <c r="A451" s="83"/>
      <c r="B451" s="264"/>
      <c r="C451" s="232"/>
      <c r="D451" s="116"/>
      <c r="E451" s="116"/>
      <c r="F451" s="115"/>
      <c r="G451" s="120"/>
      <c r="H451" s="83"/>
      <c r="I451" s="264"/>
      <c r="J451" s="232"/>
      <c r="K451" s="115"/>
      <c r="L451" s="116"/>
      <c r="M451" s="115"/>
      <c r="N451" s="120"/>
    </row>
    <row r="452" spans="1:14" ht="21.75" customHeight="1" x14ac:dyDescent="0.5">
      <c r="A452" s="83"/>
      <c r="B452" s="264"/>
      <c r="C452" s="232"/>
      <c r="D452" s="116"/>
      <c r="E452" s="116"/>
      <c r="F452" s="115"/>
      <c r="G452" s="120"/>
      <c r="H452" s="83"/>
      <c r="I452" s="264"/>
      <c r="J452" s="232"/>
      <c r="K452" s="115"/>
      <c r="L452" s="116"/>
      <c r="M452" s="115"/>
      <c r="N452" s="120"/>
    </row>
    <row r="453" spans="1:14" ht="21.75" customHeight="1" x14ac:dyDescent="0.5">
      <c r="A453" s="83"/>
      <c r="B453" s="264"/>
      <c r="C453" s="232"/>
      <c r="D453" s="116"/>
      <c r="E453" s="116"/>
      <c r="F453" s="115"/>
      <c r="G453" s="120"/>
      <c r="H453" s="83"/>
      <c r="I453" s="264"/>
      <c r="J453" s="232"/>
      <c r="K453" s="115"/>
      <c r="L453" s="116"/>
      <c r="M453" s="115"/>
      <c r="N453" s="120"/>
    </row>
    <row r="454" spans="1:14" ht="21.75" customHeight="1" x14ac:dyDescent="0.5">
      <c r="A454" s="83"/>
      <c r="B454" s="264"/>
      <c r="C454" s="232"/>
      <c r="D454" s="116"/>
      <c r="E454" s="116"/>
      <c r="F454" s="115"/>
      <c r="G454" s="120"/>
      <c r="H454" s="83"/>
      <c r="I454" s="264"/>
      <c r="J454" s="232"/>
      <c r="K454" s="115"/>
      <c r="L454" s="116"/>
      <c r="M454" s="115"/>
      <c r="N454" s="120"/>
    </row>
    <row r="455" spans="1:14" ht="21.75" customHeight="1" x14ac:dyDescent="0.5">
      <c r="A455" s="83"/>
      <c r="B455" s="264"/>
      <c r="C455" s="232"/>
      <c r="D455" s="116"/>
      <c r="E455" s="116"/>
      <c r="F455" s="115"/>
      <c r="G455" s="120"/>
      <c r="H455" s="83"/>
      <c r="I455" s="264"/>
      <c r="J455" s="232"/>
      <c r="K455" s="115"/>
      <c r="L455" s="116"/>
      <c r="M455" s="115"/>
      <c r="N455" s="120"/>
    </row>
    <row r="456" spans="1:14" ht="21.75" customHeight="1" x14ac:dyDescent="0.5">
      <c r="A456" s="83"/>
      <c r="B456" s="264"/>
      <c r="C456" s="232"/>
      <c r="D456" s="116"/>
      <c r="E456" s="116"/>
      <c r="F456" s="115"/>
      <c r="G456" s="120"/>
      <c r="H456" s="83"/>
      <c r="I456" s="264"/>
      <c r="J456" s="232"/>
      <c r="K456" s="115"/>
      <c r="L456" s="116"/>
      <c r="M456" s="115"/>
      <c r="N456" s="120"/>
    </row>
    <row r="457" spans="1:14" ht="21.75" customHeight="1" x14ac:dyDescent="0.5">
      <c r="A457" s="83"/>
      <c r="B457" s="264"/>
      <c r="C457" s="232"/>
      <c r="D457" s="116"/>
      <c r="E457" s="116"/>
      <c r="F457" s="115"/>
      <c r="G457" s="120"/>
      <c r="H457" s="83"/>
      <c r="I457" s="264"/>
      <c r="J457" s="232"/>
      <c r="K457" s="115"/>
      <c r="L457" s="116"/>
      <c r="M457" s="115"/>
      <c r="N457" s="120"/>
    </row>
    <row r="458" spans="1:14" ht="21.75" customHeight="1" x14ac:dyDescent="0.5">
      <c r="A458" s="83"/>
      <c r="B458" s="264"/>
      <c r="C458" s="232"/>
      <c r="D458" s="116"/>
      <c r="E458" s="116"/>
      <c r="F458" s="115"/>
      <c r="G458" s="120"/>
      <c r="H458" s="83"/>
      <c r="I458" s="264"/>
      <c r="J458" s="232"/>
      <c r="K458" s="115"/>
      <c r="L458" s="116"/>
      <c r="M458" s="115"/>
      <c r="N458" s="120"/>
    </row>
    <row r="459" spans="1:14" ht="21.75" customHeight="1" x14ac:dyDescent="0.5">
      <c r="A459" s="83"/>
      <c r="B459" s="264"/>
      <c r="C459" s="232"/>
      <c r="D459" s="116"/>
      <c r="E459" s="116"/>
      <c r="F459" s="115"/>
      <c r="G459" s="120"/>
      <c r="H459" s="83"/>
      <c r="I459" s="264"/>
      <c r="J459" s="232"/>
      <c r="K459" s="115"/>
      <c r="L459" s="116"/>
      <c r="M459" s="115"/>
      <c r="N459" s="120"/>
    </row>
    <row r="460" spans="1:14" ht="21.75" customHeight="1" x14ac:dyDescent="0.5">
      <c r="A460" s="83"/>
      <c r="B460" s="264"/>
      <c r="C460" s="232"/>
      <c r="D460" s="116"/>
      <c r="E460" s="116"/>
      <c r="F460" s="115"/>
      <c r="G460" s="120"/>
      <c r="H460" s="83"/>
      <c r="I460" s="264"/>
      <c r="J460" s="232"/>
      <c r="K460" s="115"/>
      <c r="L460" s="116"/>
      <c r="M460" s="115"/>
      <c r="N460" s="120"/>
    </row>
    <row r="461" spans="1:14" ht="21.75" customHeight="1" x14ac:dyDescent="0.5">
      <c r="A461" s="83"/>
      <c r="B461" s="264"/>
      <c r="C461" s="232"/>
      <c r="D461" s="116"/>
      <c r="E461" s="116"/>
      <c r="F461" s="115"/>
      <c r="G461" s="120"/>
      <c r="H461" s="83"/>
      <c r="I461" s="264"/>
      <c r="J461" s="232"/>
      <c r="K461" s="115"/>
      <c r="L461" s="116"/>
      <c r="M461" s="115"/>
      <c r="N461" s="120"/>
    </row>
    <row r="462" spans="1:14" ht="21.75" customHeight="1" x14ac:dyDescent="0.5">
      <c r="A462" s="83"/>
      <c r="B462" s="264"/>
      <c r="C462" s="232"/>
      <c r="D462" s="116"/>
      <c r="E462" s="116"/>
      <c r="F462" s="115"/>
      <c r="G462" s="120"/>
      <c r="H462" s="83"/>
      <c r="I462" s="264"/>
      <c r="J462" s="232"/>
      <c r="K462" s="115"/>
      <c r="L462" s="116"/>
      <c r="M462" s="115"/>
      <c r="N462" s="120"/>
    </row>
    <row r="463" spans="1:14" ht="21.75" customHeight="1" x14ac:dyDescent="0.5">
      <c r="A463" s="83"/>
      <c r="B463" s="264"/>
      <c r="C463" s="232"/>
      <c r="D463" s="116"/>
      <c r="E463" s="116"/>
      <c r="F463" s="115"/>
      <c r="G463" s="120"/>
      <c r="H463" s="83"/>
      <c r="I463" s="264"/>
      <c r="J463" s="232"/>
      <c r="K463" s="115"/>
      <c r="L463" s="116"/>
      <c r="M463" s="115"/>
      <c r="N463" s="120"/>
    </row>
    <row r="464" spans="1:14" ht="21.75" customHeight="1" x14ac:dyDescent="0.5">
      <c r="A464" s="83"/>
      <c r="B464" s="264"/>
      <c r="C464" s="232"/>
      <c r="D464" s="116"/>
      <c r="E464" s="116"/>
      <c r="F464" s="115"/>
      <c r="G464" s="120"/>
      <c r="H464" s="83"/>
      <c r="I464" s="264"/>
      <c r="J464" s="232"/>
      <c r="K464" s="115"/>
      <c r="L464" s="116"/>
      <c r="M464" s="115"/>
      <c r="N464" s="120"/>
    </row>
    <row r="465" spans="1:14" ht="21.75" customHeight="1" x14ac:dyDescent="0.5">
      <c r="A465" s="83"/>
      <c r="B465" s="264"/>
      <c r="C465" s="232"/>
      <c r="D465" s="116"/>
      <c r="E465" s="116"/>
      <c r="F465" s="115"/>
      <c r="G465" s="120"/>
      <c r="H465" s="83"/>
      <c r="I465" s="264"/>
      <c r="J465" s="232"/>
      <c r="K465" s="115"/>
      <c r="L465" s="116"/>
      <c r="M465" s="115"/>
      <c r="N465" s="120"/>
    </row>
    <row r="466" spans="1:14" ht="21.75" customHeight="1" x14ac:dyDescent="0.5">
      <c r="A466" s="83"/>
      <c r="B466" s="264"/>
      <c r="C466" s="232"/>
      <c r="D466" s="116"/>
      <c r="E466" s="116"/>
      <c r="F466" s="115"/>
      <c r="G466" s="120"/>
      <c r="H466" s="83"/>
      <c r="I466" s="264"/>
      <c r="J466" s="232"/>
      <c r="K466" s="115"/>
      <c r="L466" s="116"/>
      <c r="M466" s="115"/>
      <c r="N466" s="120"/>
    </row>
    <row r="467" spans="1:14" ht="21.75" customHeight="1" x14ac:dyDescent="0.5">
      <c r="A467" s="83"/>
      <c r="B467" s="264"/>
      <c r="C467" s="232"/>
      <c r="D467" s="116"/>
      <c r="E467" s="116"/>
      <c r="F467" s="115"/>
      <c r="G467" s="120"/>
      <c r="H467" s="83"/>
      <c r="I467" s="264"/>
      <c r="J467" s="232"/>
      <c r="K467" s="115"/>
      <c r="L467" s="116"/>
      <c r="M467" s="115"/>
      <c r="N467" s="120"/>
    </row>
    <row r="468" spans="1:14" ht="21.75" customHeight="1" x14ac:dyDescent="0.5">
      <c r="A468" s="83"/>
      <c r="B468" s="264"/>
      <c r="C468" s="232"/>
      <c r="D468" s="116"/>
      <c r="E468" s="116"/>
      <c r="F468" s="115"/>
      <c r="G468" s="120"/>
      <c r="H468" s="83"/>
      <c r="I468" s="264"/>
      <c r="J468" s="232"/>
      <c r="K468" s="115"/>
      <c r="L468" s="116"/>
      <c r="M468" s="115"/>
      <c r="N468" s="120"/>
    </row>
    <row r="469" spans="1:14" ht="21.75" customHeight="1" x14ac:dyDescent="0.5">
      <c r="A469" s="83"/>
      <c r="B469" s="264"/>
      <c r="C469" s="232"/>
      <c r="D469" s="116"/>
      <c r="E469" s="116"/>
      <c r="F469" s="115"/>
      <c r="G469" s="120"/>
      <c r="H469" s="83"/>
      <c r="I469" s="264"/>
      <c r="J469" s="232"/>
      <c r="K469" s="115"/>
      <c r="L469" s="116"/>
      <c r="M469" s="115"/>
      <c r="N469" s="120"/>
    </row>
    <row r="470" spans="1:14" ht="21.75" customHeight="1" x14ac:dyDescent="0.5">
      <c r="A470" s="83"/>
      <c r="B470" s="264"/>
      <c r="C470" s="232"/>
      <c r="D470" s="116"/>
      <c r="E470" s="116"/>
      <c r="F470" s="115"/>
      <c r="G470" s="120"/>
      <c r="H470" s="83"/>
      <c r="I470" s="264"/>
      <c r="J470" s="232"/>
      <c r="K470" s="115"/>
      <c r="L470" s="116"/>
      <c r="M470" s="115"/>
      <c r="N470" s="120"/>
    </row>
    <row r="471" spans="1:14" ht="21.75" customHeight="1" x14ac:dyDescent="0.5">
      <c r="A471" s="83"/>
      <c r="B471" s="264"/>
      <c r="C471" s="232"/>
      <c r="D471" s="116"/>
      <c r="E471" s="116"/>
      <c r="F471" s="115"/>
      <c r="G471" s="120"/>
      <c r="H471" s="83"/>
      <c r="I471" s="264"/>
      <c r="J471" s="232"/>
      <c r="K471" s="115"/>
      <c r="L471" s="116"/>
      <c r="M471" s="115"/>
      <c r="N471" s="120"/>
    </row>
    <row r="472" spans="1:14" ht="21.75" customHeight="1" x14ac:dyDescent="0.5">
      <c r="A472" s="83"/>
      <c r="B472" s="264"/>
      <c r="C472" s="232"/>
      <c r="D472" s="116"/>
      <c r="E472" s="116"/>
      <c r="F472" s="115"/>
      <c r="G472" s="120"/>
      <c r="H472" s="83"/>
      <c r="I472" s="264"/>
      <c r="J472" s="232"/>
      <c r="K472" s="115"/>
      <c r="L472" s="116"/>
      <c r="M472" s="115"/>
      <c r="N472" s="120"/>
    </row>
    <row r="473" spans="1:14" ht="21.75" customHeight="1" x14ac:dyDescent="0.5">
      <c r="A473" s="83"/>
      <c r="B473" s="264"/>
      <c r="C473" s="232"/>
      <c r="D473" s="116"/>
      <c r="E473" s="116"/>
      <c r="F473" s="115"/>
      <c r="G473" s="120"/>
      <c r="H473" s="83"/>
      <c r="I473" s="264"/>
      <c r="J473" s="232"/>
      <c r="K473" s="115"/>
      <c r="L473" s="116"/>
      <c r="M473" s="115"/>
      <c r="N473" s="120"/>
    </row>
    <row r="474" spans="1:14" ht="21.75" customHeight="1" x14ac:dyDescent="0.5">
      <c r="A474" s="83"/>
      <c r="B474" s="264"/>
      <c r="C474" s="232"/>
      <c r="D474" s="116"/>
      <c r="E474" s="116"/>
      <c r="F474" s="115"/>
      <c r="G474" s="120"/>
      <c r="H474" s="83"/>
      <c r="I474" s="264"/>
      <c r="J474" s="232"/>
      <c r="K474" s="115"/>
      <c r="L474" s="116"/>
      <c r="M474" s="115"/>
      <c r="N474" s="120"/>
    </row>
    <row r="475" spans="1:14" ht="21.75" customHeight="1" x14ac:dyDescent="0.5">
      <c r="A475" s="83"/>
      <c r="B475" s="264"/>
      <c r="C475" s="232"/>
      <c r="D475" s="116"/>
      <c r="E475" s="116"/>
      <c r="F475" s="115"/>
      <c r="G475" s="120"/>
      <c r="H475" s="83"/>
      <c r="I475" s="264"/>
      <c r="J475" s="232"/>
      <c r="K475" s="115"/>
      <c r="L475" s="116"/>
      <c r="M475" s="115"/>
      <c r="N475" s="120"/>
    </row>
    <row r="476" spans="1:14" ht="21.75" customHeight="1" x14ac:dyDescent="0.5">
      <c r="A476" s="83"/>
      <c r="B476" s="264"/>
      <c r="C476" s="232"/>
      <c r="D476" s="116"/>
      <c r="E476" s="116"/>
      <c r="F476" s="115"/>
      <c r="G476" s="120"/>
      <c r="H476" s="83"/>
      <c r="I476" s="264"/>
      <c r="J476" s="232"/>
      <c r="K476" s="115"/>
      <c r="L476" s="116"/>
      <c r="M476" s="115"/>
      <c r="N476" s="120"/>
    </row>
    <row r="477" spans="1:14" ht="21.75" customHeight="1" x14ac:dyDescent="0.5">
      <c r="A477" s="83"/>
      <c r="B477" s="264"/>
      <c r="C477" s="232"/>
      <c r="D477" s="116"/>
      <c r="E477" s="116"/>
      <c r="F477" s="115"/>
      <c r="G477" s="120"/>
      <c r="H477" s="83"/>
      <c r="I477" s="264"/>
      <c r="J477" s="232"/>
      <c r="K477" s="115"/>
      <c r="L477" s="116"/>
      <c r="M477" s="115"/>
      <c r="N477" s="120"/>
    </row>
    <row r="478" spans="1:14" ht="21.75" customHeight="1" x14ac:dyDescent="0.5">
      <c r="A478" s="83"/>
      <c r="B478" s="264"/>
      <c r="C478" s="232"/>
      <c r="D478" s="116"/>
      <c r="E478" s="116"/>
      <c r="F478" s="115"/>
      <c r="G478" s="120"/>
      <c r="H478" s="83"/>
      <c r="I478" s="264"/>
      <c r="J478" s="232"/>
      <c r="K478" s="115"/>
      <c r="L478" s="116"/>
      <c r="M478" s="115"/>
      <c r="N478" s="120"/>
    </row>
    <row r="479" spans="1:14" ht="21.75" customHeight="1" x14ac:dyDescent="0.5">
      <c r="A479" s="83"/>
      <c r="B479" s="264"/>
      <c r="C479" s="232"/>
      <c r="D479" s="116"/>
      <c r="E479" s="116"/>
      <c r="F479" s="115"/>
      <c r="G479" s="120"/>
      <c r="H479" s="83"/>
      <c r="I479" s="264"/>
      <c r="J479" s="232"/>
      <c r="K479" s="115"/>
      <c r="L479" s="116"/>
      <c r="M479" s="115"/>
      <c r="N479" s="120"/>
    </row>
    <row r="480" spans="1:14" ht="21.75" customHeight="1" x14ac:dyDescent="0.5">
      <c r="A480" s="83"/>
      <c r="B480" s="264"/>
      <c r="C480" s="232"/>
      <c r="D480" s="116"/>
      <c r="E480" s="116"/>
      <c r="F480" s="115"/>
      <c r="G480" s="120"/>
      <c r="H480" s="83"/>
      <c r="I480" s="264"/>
      <c r="J480" s="232"/>
      <c r="K480" s="115"/>
      <c r="L480" s="116"/>
      <c r="M480" s="115"/>
      <c r="N480" s="120"/>
    </row>
    <row r="481" spans="1:14" ht="21.75" customHeight="1" x14ac:dyDescent="0.5">
      <c r="A481" s="83"/>
      <c r="B481" s="264"/>
      <c r="C481" s="232"/>
      <c r="D481" s="116"/>
      <c r="E481" s="116"/>
      <c r="F481" s="115"/>
      <c r="G481" s="120"/>
      <c r="H481" s="83"/>
      <c r="I481" s="264"/>
      <c r="J481" s="232"/>
      <c r="K481" s="115"/>
      <c r="L481" s="116"/>
      <c r="M481" s="115"/>
      <c r="N481" s="120"/>
    </row>
    <row r="482" spans="1:14" ht="21.75" customHeight="1" x14ac:dyDescent="0.5">
      <c r="A482" s="83"/>
      <c r="B482" s="264"/>
      <c r="C482" s="232"/>
      <c r="D482" s="116"/>
      <c r="E482" s="116"/>
      <c r="F482" s="115"/>
      <c r="G482" s="120"/>
      <c r="H482" s="83"/>
      <c r="I482" s="264"/>
      <c r="J482" s="232"/>
      <c r="K482" s="115"/>
      <c r="L482" s="116"/>
      <c r="M482" s="115"/>
      <c r="N482" s="120"/>
    </row>
    <row r="483" spans="1:14" ht="21.75" customHeight="1" x14ac:dyDescent="0.5">
      <c r="A483" s="83"/>
      <c r="B483" s="264"/>
      <c r="C483" s="232"/>
      <c r="D483" s="116"/>
      <c r="E483" s="116"/>
      <c r="F483" s="115"/>
      <c r="G483" s="120"/>
      <c r="H483" s="83"/>
      <c r="I483" s="264"/>
      <c r="J483" s="232"/>
      <c r="K483" s="115"/>
      <c r="L483" s="116"/>
      <c r="M483" s="115"/>
      <c r="N483" s="120"/>
    </row>
    <row r="484" spans="1:14" ht="21.75" customHeight="1" x14ac:dyDescent="0.5">
      <c r="A484" s="83"/>
      <c r="B484" s="264"/>
      <c r="C484" s="232"/>
      <c r="D484" s="116"/>
      <c r="E484" s="116"/>
      <c r="F484" s="115"/>
      <c r="G484" s="120"/>
      <c r="H484" s="83"/>
      <c r="I484" s="264"/>
      <c r="J484" s="232"/>
      <c r="K484" s="115"/>
      <c r="L484" s="116"/>
      <c r="M484" s="115"/>
      <c r="N484" s="120"/>
    </row>
    <row r="485" spans="1:14" ht="21.75" customHeight="1" x14ac:dyDescent="0.5">
      <c r="A485" s="83"/>
      <c r="B485" s="264"/>
      <c r="C485" s="232"/>
      <c r="D485" s="116"/>
      <c r="E485" s="116"/>
      <c r="F485" s="115"/>
      <c r="G485" s="120"/>
      <c r="H485" s="83"/>
      <c r="I485" s="264"/>
      <c r="J485" s="232"/>
      <c r="K485" s="115"/>
      <c r="L485" s="116"/>
      <c r="M485" s="115"/>
      <c r="N485" s="120"/>
    </row>
    <row r="486" spans="1:14" ht="21.75" customHeight="1" x14ac:dyDescent="0.5">
      <c r="A486" s="83"/>
      <c r="B486" s="264"/>
      <c r="C486" s="232"/>
      <c r="D486" s="116"/>
      <c r="E486" s="116"/>
      <c r="F486" s="115"/>
      <c r="G486" s="120"/>
      <c r="H486" s="83"/>
      <c r="I486" s="264"/>
      <c r="J486" s="232"/>
      <c r="K486" s="115"/>
      <c r="L486" s="116"/>
      <c r="M486" s="115"/>
      <c r="N486" s="120"/>
    </row>
    <row r="487" spans="1:14" ht="21.75" customHeight="1" x14ac:dyDescent="0.5">
      <c r="A487" s="83"/>
      <c r="B487" s="264"/>
      <c r="C487" s="232"/>
      <c r="D487" s="116"/>
      <c r="E487" s="116"/>
      <c r="F487" s="115"/>
      <c r="G487" s="120"/>
      <c r="H487" s="83"/>
      <c r="I487" s="264"/>
      <c r="J487" s="232"/>
      <c r="K487" s="115"/>
      <c r="L487" s="116"/>
      <c r="M487" s="115"/>
      <c r="N487" s="120"/>
    </row>
    <row r="488" spans="1:14" ht="21.75" customHeight="1" x14ac:dyDescent="0.5">
      <c r="A488" s="83"/>
      <c r="B488" s="264"/>
      <c r="C488" s="232"/>
      <c r="D488" s="116"/>
      <c r="E488" s="116"/>
      <c r="F488" s="115"/>
      <c r="G488" s="120"/>
      <c r="H488" s="83"/>
      <c r="I488" s="264"/>
      <c r="J488" s="232"/>
      <c r="K488" s="115"/>
      <c r="L488" s="116"/>
      <c r="M488" s="115"/>
      <c r="N488" s="120"/>
    </row>
    <row r="489" spans="1:14" ht="21.75" customHeight="1" x14ac:dyDescent="0.5">
      <c r="A489" s="83"/>
      <c r="B489" s="264"/>
      <c r="C489" s="232"/>
      <c r="D489" s="116"/>
      <c r="E489" s="116"/>
      <c r="F489" s="115"/>
      <c r="G489" s="120"/>
      <c r="H489" s="83"/>
      <c r="I489" s="264"/>
      <c r="J489" s="232"/>
      <c r="K489" s="115"/>
      <c r="L489" s="116"/>
      <c r="M489" s="115"/>
      <c r="N489" s="120"/>
    </row>
    <row r="490" spans="1:14" ht="21.75" customHeight="1" x14ac:dyDescent="0.5">
      <c r="A490" s="83"/>
      <c r="B490" s="264"/>
      <c r="C490" s="232"/>
      <c r="D490" s="116"/>
      <c r="E490" s="116"/>
      <c r="F490" s="115"/>
      <c r="G490" s="120"/>
      <c r="H490" s="83"/>
      <c r="I490" s="264"/>
      <c r="J490" s="232"/>
      <c r="K490" s="115"/>
      <c r="L490" s="116"/>
      <c r="M490" s="115"/>
      <c r="N490" s="120"/>
    </row>
    <row r="491" spans="1:14" ht="21.75" customHeight="1" x14ac:dyDescent="0.5">
      <c r="A491" s="83"/>
      <c r="B491" s="264"/>
      <c r="C491" s="232"/>
      <c r="D491" s="116"/>
      <c r="E491" s="116"/>
      <c r="F491" s="115"/>
      <c r="G491" s="120"/>
      <c r="H491" s="83"/>
      <c r="I491" s="264"/>
      <c r="J491" s="232"/>
      <c r="K491" s="115"/>
      <c r="L491" s="116"/>
      <c r="M491" s="115"/>
      <c r="N491" s="120"/>
    </row>
    <row r="492" spans="1:14" ht="21.75" customHeight="1" x14ac:dyDescent="0.5">
      <c r="A492" s="83"/>
      <c r="B492" s="264"/>
      <c r="C492" s="232"/>
      <c r="D492" s="116"/>
      <c r="E492" s="116"/>
      <c r="F492" s="115"/>
      <c r="G492" s="120"/>
      <c r="H492" s="83"/>
      <c r="I492" s="264"/>
      <c r="J492" s="232"/>
      <c r="K492" s="115"/>
      <c r="L492" s="116"/>
      <c r="M492" s="115"/>
      <c r="N492" s="120"/>
    </row>
    <row r="493" spans="1:14" ht="21.75" customHeight="1" x14ac:dyDescent="0.5">
      <c r="A493" s="83"/>
      <c r="B493" s="264"/>
      <c r="C493" s="232"/>
      <c r="D493" s="116"/>
      <c r="E493" s="116"/>
      <c r="F493" s="115"/>
      <c r="G493" s="120"/>
      <c r="H493" s="83"/>
      <c r="I493" s="264"/>
      <c r="J493" s="232"/>
      <c r="K493" s="115"/>
      <c r="L493" s="116"/>
      <c r="M493" s="115"/>
      <c r="N493" s="120"/>
    </row>
    <row r="494" spans="1:14" ht="21.75" customHeight="1" x14ac:dyDescent="0.5">
      <c r="A494" s="83"/>
      <c r="B494" s="264"/>
      <c r="C494" s="232"/>
      <c r="D494" s="116"/>
      <c r="E494" s="116"/>
      <c r="F494" s="115"/>
      <c r="G494" s="120"/>
      <c r="H494" s="83"/>
      <c r="I494" s="264"/>
      <c r="J494" s="232"/>
      <c r="K494" s="115"/>
      <c r="L494" s="116"/>
      <c r="M494" s="115"/>
      <c r="N494" s="120"/>
    </row>
    <row r="495" spans="1:14" ht="21.75" customHeight="1" x14ac:dyDescent="0.5">
      <c r="A495" s="83"/>
      <c r="B495" s="264"/>
      <c r="C495" s="232"/>
      <c r="D495" s="116"/>
      <c r="E495" s="116"/>
      <c r="F495" s="115"/>
      <c r="G495" s="120"/>
      <c r="H495" s="83"/>
      <c r="I495" s="264"/>
      <c r="J495" s="232"/>
      <c r="K495" s="115"/>
      <c r="L495" s="116"/>
      <c r="M495" s="115"/>
      <c r="N495" s="120"/>
    </row>
    <row r="496" spans="1:14" ht="21.75" customHeight="1" x14ac:dyDescent="0.5">
      <c r="A496" s="83"/>
      <c r="B496" s="264"/>
      <c r="C496" s="232"/>
      <c r="D496" s="116"/>
      <c r="E496" s="116"/>
      <c r="F496" s="115"/>
      <c r="G496" s="120"/>
      <c r="H496" s="83"/>
      <c r="I496" s="264"/>
      <c r="J496" s="232"/>
      <c r="K496" s="115"/>
      <c r="L496" s="116"/>
      <c r="M496" s="115"/>
      <c r="N496" s="120"/>
    </row>
    <row r="497" spans="1:14" ht="21.75" customHeight="1" x14ac:dyDescent="0.5">
      <c r="A497" s="83"/>
      <c r="B497" s="264"/>
      <c r="C497" s="232"/>
      <c r="D497" s="116"/>
      <c r="E497" s="116"/>
      <c r="F497" s="115"/>
      <c r="G497" s="120"/>
      <c r="H497" s="83"/>
      <c r="I497" s="264"/>
      <c r="J497" s="232"/>
      <c r="K497" s="115"/>
      <c r="L497" s="116"/>
      <c r="M497" s="115"/>
      <c r="N497" s="120"/>
    </row>
    <row r="498" spans="1:14" ht="21.75" customHeight="1" x14ac:dyDescent="0.5">
      <c r="A498" s="83"/>
      <c r="B498" s="264"/>
      <c r="C498" s="232"/>
      <c r="D498" s="116"/>
      <c r="E498" s="116"/>
      <c r="F498" s="115"/>
      <c r="G498" s="120"/>
      <c r="H498" s="83"/>
      <c r="I498" s="264"/>
      <c r="J498" s="232"/>
      <c r="K498" s="115"/>
      <c r="L498" s="116"/>
      <c r="M498" s="115"/>
      <c r="N498" s="120"/>
    </row>
    <row r="499" spans="1:14" ht="21.75" customHeight="1" x14ac:dyDescent="0.5">
      <c r="A499" s="83"/>
      <c r="B499" s="264"/>
      <c r="C499" s="232"/>
      <c r="D499" s="116"/>
      <c r="E499" s="116"/>
      <c r="F499" s="115"/>
      <c r="G499" s="120"/>
      <c r="H499" s="83"/>
      <c r="I499" s="264"/>
      <c r="J499" s="232"/>
      <c r="K499" s="115"/>
      <c r="L499" s="116"/>
      <c r="M499" s="115"/>
      <c r="N499" s="120"/>
    </row>
    <row r="500" spans="1:14" ht="21.75" customHeight="1" x14ac:dyDescent="0.5">
      <c r="A500" s="83"/>
      <c r="B500" s="264"/>
      <c r="C500" s="232"/>
      <c r="D500" s="116"/>
      <c r="E500" s="116"/>
      <c r="F500" s="115"/>
      <c r="G500" s="120"/>
      <c r="H500" s="83"/>
      <c r="I500" s="264"/>
      <c r="J500" s="232"/>
      <c r="K500" s="115"/>
      <c r="L500" s="116"/>
      <c r="M500" s="115"/>
      <c r="N500" s="120"/>
    </row>
    <row r="501" spans="1:14" ht="21.75" customHeight="1" x14ac:dyDescent="0.5">
      <c r="A501" s="83"/>
      <c r="B501" s="264"/>
      <c r="C501" s="232"/>
      <c r="D501" s="116"/>
      <c r="E501" s="116"/>
      <c r="F501" s="115"/>
      <c r="G501" s="120"/>
      <c r="H501" s="83"/>
      <c r="I501" s="264"/>
      <c r="J501" s="232"/>
      <c r="K501" s="115"/>
      <c r="L501" s="116"/>
      <c r="M501" s="115"/>
      <c r="N501" s="120"/>
    </row>
    <row r="502" spans="1:14" ht="21.75" customHeight="1" x14ac:dyDescent="0.5">
      <c r="A502" s="83"/>
      <c r="B502" s="264"/>
      <c r="C502" s="232"/>
      <c r="D502" s="116"/>
      <c r="E502" s="116"/>
      <c r="F502" s="115"/>
      <c r="G502" s="120"/>
      <c r="H502" s="83"/>
      <c r="I502" s="264"/>
      <c r="J502" s="232"/>
      <c r="K502" s="115"/>
      <c r="L502" s="116"/>
      <c r="M502" s="115"/>
      <c r="N502" s="120"/>
    </row>
    <row r="503" spans="1:14" ht="21.75" customHeight="1" x14ac:dyDescent="0.5">
      <c r="A503" s="83"/>
      <c r="B503" s="264"/>
      <c r="C503" s="232"/>
      <c r="D503" s="116"/>
      <c r="E503" s="116"/>
      <c r="F503" s="115"/>
      <c r="G503" s="120"/>
      <c r="H503" s="83"/>
      <c r="I503" s="264"/>
      <c r="J503" s="232"/>
      <c r="K503" s="115"/>
      <c r="L503" s="116"/>
      <c r="M503" s="115"/>
      <c r="N503" s="120"/>
    </row>
    <row r="504" spans="1:14" ht="21.75" customHeight="1" x14ac:dyDescent="0.5">
      <c r="A504" s="83"/>
      <c r="B504" s="264"/>
      <c r="C504" s="232"/>
      <c r="D504" s="116"/>
      <c r="E504" s="116"/>
      <c r="F504" s="115"/>
      <c r="G504" s="120"/>
      <c r="H504" s="83"/>
      <c r="I504" s="264"/>
      <c r="J504" s="232"/>
      <c r="K504" s="115"/>
      <c r="L504" s="116"/>
      <c r="M504" s="115"/>
      <c r="N504" s="120"/>
    </row>
    <row r="505" spans="1:14" ht="21.75" customHeight="1" x14ac:dyDescent="0.5">
      <c r="A505" s="83"/>
      <c r="B505" s="264"/>
      <c r="C505" s="232"/>
      <c r="D505" s="116"/>
      <c r="E505" s="116"/>
      <c r="F505" s="115"/>
      <c r="G505" s="120"/>
      <c r="H505" s="83"/>
      <c r="I505" s="264"/>
      <c r="J505" s="232"/>
      <c r="K505" s="115"/>
      <c r="L505" s="116"/>
      <c r="M505" s="115"/>
      <c r="N505" s="120"/>
    </row>
    <row r="506" spans="1:14" ht="21.75" customHeight="1" x14ac:dyDescent="0.5">
      <c r="A506" s="83"/>
      <c r="B506" s="264"/>
      <c r="C506" s="232"/>
      <c r="D506" s="116"/>
      <c r="E506" s="116"/>
      <c r="F506" s="115"/>
      <c r="G506" s="120"/>
      <c r="H506" s="83"/>
      <c r="I506" s="264"/>
      <c r="J506" s="232"/>
      <c r="K506" s="115"/>
      <c r="L506" s="116"/>
      <c r="M506" s="115"/>
      <c r="N506" s="120"/>
    </row>
    <row r="507" spans="1:14" ht="21.75" customHeight="1" x14ac:dyDescent="0.5">
      <c r="A507" s="83"/>
      <c r="B507" s="264"/>
      <c r="C507" s="232"/>
      <c r="D507" s="116"/>
      <c r="E507" s="116"/>
      <c r="F507" s="115"/>
      <c r="G507" s="120"/>
      <c r="H507" s="83"/>
      <c r="I507" s="264"/>
      <c r="J507" s="232"/>
      <c r="K507" s="115"/>
      <c r="L507" s="116"/>
      <c r="M507" s="115"/>
      <c r="N507" s="120"/>
    </row>
    <row r="508" spans="1:14" ht="21.75" customHeight="1" x14ac:dyDescent="0.5">
      <c r="A508" s="83"/>
      <c r="B508" s="264"/>
      <c r="C508" s="232"/>
      <c r="D508" s="116"/>
      <c r="E508" s="116"/>
      <c r="F508" s="115"/>
      <c r="G508" s="120"/>
      <c r="H508" s="83"/>
      <c r="I508" s="264"/>
      <c r="J508" s="232"/>
      <c r="K508" s="115"/>
      <c r="L508" s="116"/>
      <c r="M508" s="115"/>
      <c r="N508" s="120"/>
    </row>
    <row r="509" spans="1:14" ht="21.75" customHeight="1" x14ac:dyDescent="0.5">
      <c r="A509" s="83"/>
      <c r="B509" s="264"/>
      <c r="C509" s="232"/>
      <c r="D509" s="116"/>
      <c r="E509" s="116"/>
      <c r="F509" s="115"/>
      <c r="G509" s="120"/>
      <c r="H509" s="83"/>
      <c r="I509" s="264"/>
      <c r="J509" s="232"/>
      <c r="K509" s="115"/>
      <c r="L509" s="116"/>
      <c r="M509" s="115"/>
      <c r="N509" s="120"/>
    </row>
    <row r="510" spans="1:14" ht="21.75" customHeight="1" x14ac:dyDescent="0.5">
      <c r="A510" s="83"/>
      <c r="B510" s="264"/>
      <c r="C510" s="232"/>
      <c r="D510" s="116"/>
      <c r="E510" s="116"/>
      <c r="F510" s="115"/>
      <c r="G510" s="120"/>
      <c r="H510" s="83"/>
      <c r="I510" s="264"/>
      <c r="J510" s="232"/>
      <c r="K510" s="115"/>
      <c r="L510" s="116"/>
      <c r="M510" s="115"/>
      <c r="N510" s="120"/>
    </row>
    <row r="511" spans="1:14" ht="21.75" customHeight="1" x14ac:dyDescent="0.5">
      <c r="A511" s="83"/>
      <c r="B511" s="264"/>
      <c r="C511" s="232"/>
      <c r="D511" s="116"/>
      <c r="E511" s="116"/>
      <c r="F511" s="115"/>
      <c r="G511" s="120"/>
      <c r="H511" s="83"/>
      <c r="I511" s="264"/>
      <c r="J511" s="232"/>
      <c r="K511" s="115"/>
      <c r="L511" s="116"/>
      <c r="M511" s="115"/>
      <c r="N511" s="120"/>
    </row>
    <row r="512" spans="1:14" ht="21.75" customHeight="1" x14ac:dyDescent="0.5">
      <c r="A512" s="83"/>
      <c r="B512" s="264"/>
      <c r="C512" s="232"/>
      <c r="D512" s="116"/>
      <c r="E512" s="116"/>
      <c r="F512" s="115"/>
      <c r="G512" s="120"/>
      <c r="H512" s="83"/>
      <c r="I512" s="264"/>
      <c r="J512" s="232"/>
      <c r="K512" s="115"/>
      <c r="L512" s="116"/>
      <c r="M512" s="115"/>
      <c r="N512" s="120"/>
    </row>
    <row r="513" spans="1:14" ht="21.75" customHeight="1" x14ac:dyDescent="0.5">
      <c r="A513" s="83"/>
      <c r="B513" s="264"/>
      <c r="C513" s="232"/>
      <c r="D513" s="116"/>
      <c r="E513" s="116"/>
      <c r="F513" s="115"/>
      <c r="G513" s="120"/>
      <c r="H513" s="83"/>
      <c r="I513" s="264"/>
      <c r="J513" s="232"/>
      <c r="K513" s="115"/>
      <c r="L513" s="116"/>
      <c r="M513" s="115"/>
      <c r="N513" s="120"/>
    </row>
    <row r="514" spans="1:14" ht="21.75" customHeight="1" x14ac:dyDescent="0.5">
      <c r="A514" s="83"/>
      <c r="B514" s="264"/>
      <c r="C514" s="232"/>
      <c r="D514" s="116"/>
      <c r="E514" s="116"/>
      <c r="F514" s="115"/>
      <c r="G514" s="120"/>
      <c r="H514" s="83"/>
      <c r="I514" s="264"/>
      <c r="J514" s="232"/>
      <c r="K514" s="115"/>
      <c r="L514" s="116"/>
      <c r="M514" s="115"/>
      <c r="N514" s="120"/>
    </row>
    <row r="515" spans="1:14" ht="21.75" customHeight="1" x14ac:dyDescent="0.5">
      <c r="A515" s="83"/>
      <c r="B515" s="264"/>
      <c r="C515" s="232"/>
      <c r="D515" s="116"/>
      <c r="E515" s="116"/>
      <c r="F515" s="115"/>
      <c r="G515" s="120"/>
      <c r="H515" s="83"/>
      <c r="I515" s="264"/>
      <c r="J515" s="232"/>
      <c r="K515" s="115"/>
      <c r="L515" s="116"/>
      <c r="M515" s="115"/>
      <c r="N515" s="120"/>
    </row>
    <row r="516" spans="1:14" ht="21.75" customHeight="1" x14ac:dyDescent="0.5">
      <c r="A516" s="83"/>
      <c r="B516" s="264"/>
      <c r="C516" s="232"/>
      <c r="D516" s="116"/>
      <c r="E516" s="116"/>
      <c r="F516" s="115"/>
      <c r="G516" s="120"/>
      <c r="H516" s="83"/>
      <c r="I516" s="264"/>
      <c r="J516" s="232"/>
      <c r="K516" s="115"/>
      <c r="L516" s="116"/>
      <c r="M516" s="115"/>
      <c r="N516" s="120"/>
    </row>
    <row r="517" spans="1:14" ht="21.75" customHeight="1" x14ac:dyDescent="0.5">
      <c r="A517" s="83"/>
      <c r="B517" s="264"/>
      <c r="C517" s="232"/>
      <c r="D517" s="116"/>
      <c r="E517" s="116"/>
      <c r="F517" s="115"/>
      <c r="G517" s="120"/>
      <c r="H517" s="83"/>
      <c r="I517" s="264"/>
      <c r="J517" s="232"/>
      <c r="K517" s="115"/>
      <c r="L517" s="116"/>
      <c r="M517" s="115"/>
      <c r="N517" s="120"/>
    </row>
    <row r="518" spans="1:14" ht="21.75" customHeight="1" x14ac:dyDescent="0.5">
      <c r="A518" s="83"/>
      <c r="B518" s="264"/>
      <c r="C518" s="232"/>
      <c r="D518" s="116"/>
      <c r="E518" s="116"/>
      <c r="F518" s="115"/>
      <c r="G518" s="120"/>
      <c r="H518" s="83"/>
      <c r="I518" s="264"/>
      <c r="J518" s="232"/>
      <c r="K518" s="115"/>
      <c r="L518" s="116"/>
      <c r="M518" s="115"/>
      <c r="N518" s="120"/>
    </row>
    <row r="519" spans="1:14" ht="21.75" customHeight="1" x14ac:dyDescent="0.5">
      <c r="A519" s="83"/>
      <c r="B519" s="264"/>
      <c r="C519" s="232"/>
      <c r="D519" s="116"/>
      <c r="E519" s="116"/>
      <c r="F519" s="115"/>
      <c r="G519" s="120"/>
      <c r="H519" s="83"/>
      <c r="I519" s="264"/>
      <c r="J519" s="232"/>
      <c r="K519" s="115"/>
      <c r="L519" s="116"/>
      <c r="M519" s="115"/>
      <c r="N519" s="120"/>
    </row>
    <row r="520" spans="1:14" ht="21.75" customHeight="1" x14ac:dyDescent="0.5">
      <c r="A520" s="83"/>
      <c r="B520" s="264"/>
      <c r="C520" s="232"/>
      <c r="D520" s="116"/>
      <c r="E520" s="116"/>
      <c r="F520" s="115"/>
      <c r="G520" s="120"/>
      <c r="H520" s="83"/>
      <c r="I520" s="264"/>
      <c r="J520" s="232"/>
      <c r="K520" s="115"/>
      <c r="L520" s="116"/>
      <c r="M520" s="115"/>
      <c r="N520" s="120"/>
    </row>
    <row r="521" spans="1:14" ht="21.75" customHeight="1" x14ac:dyDescent="0.5">
      <c r="A521" s="83"/>
      <c r="B521" s="264"/>
      <c r="C521" s="232"/>
      <c r="D521" s="116"/>
      <c r="E521" s="116"/>
      <c r="F521" s="115"/>
      <c r="G521" s="120"/>
      <c r="H521" s="83"/>
      <c r="I521" s="264"/>
      <c r="J521" s="232"/>
      <c r="K521" s="115"/>
      <c r="L521" s="116"/>
      <c r="M521" s="115"/>
      <c r="N521" s="120"/>
    </row>
    <row r="522" spans="1:14" ht="21.75" customHeight="1" x14ac:dyDescent="0.5">
      <c r="A522" s="83"/>
      <c r="B522" s="264"/>
      <c r="C522" s="232"/>
      <c r="D522" s="116"/>
      <c r="E522" s="116"/>
      <c r="F522" s="115"/>
      <c r="G522" s="120"/>
      <c r="H522" s="83"/>
      <c r="I522" s="264"/>
      <c r="J522" s="232"/>
      <c r="K522" s="115"/>
      <c r="L522" s="116"/>
      <c r="M522" s="115"/>
      <c r="N522" s="120"/>
    </row>
    <row r="523" spans="1:14" ht="21.75" customHeight="1" x14ac:dyDescent="0.5">
      <c r="A523" s="83"/>
      <c r="B523" s="264"/>
      <c r="C523" s="232"/>
      <c r="D523" s="116"/>
      <c r="E523" s="116"/>
      <c r="F523" s="115"/>
      <c r="G523" s="120"/>
      <c r="H523" s="83"/>
      <c r="I523" s="264"/>
      <c r="J523" s="232"/>
      <c r="K523" s="115"/>
      <c r="L523" s="116"/>
      <c r="M523" s="115"/>
      <c r="N523" s="120"/>
    </row>
    <row r="524" spans="1:14" ht="21.75" customHeight="1" x14ac:dyDescent="0.5">
      <c r="A524" s="83"/>
      <c r="B524" s="264"/>
      <c r="C524" s="232"/>
      <c r="D524" s="116"/>
      <c r="E524" s="116"/>
      <c r="F524" s="115"/>
      <c r="G524" s="120"/>
      <c r="H524" s="83"/>
      <c r="I524" s="264"/>
      <c r="J524" s="232"/>
      <c r="K524" s="115"/>
      <c r="L524" s="116"/>
      <c r="M524" s="115"/>
      <c r="N524" s="120"/>
    </row>
    <row r="525" spans="1:14" ht="21.75" customHeight="1" x14ac:dyDescent="0.5">
      <c r="A525" s="83"/>
      <c r="B525" s="264"/>
      <c r="C525" s="232"/>
      <c r="D525" s="116"/>
      <c r="E525" s="116"/>
      <c r="F525" s="115"/>
      <c r="G525" s="120"/>
      <c r="H525" s="83"/>
      <c r="I525" s="264"/>
      <c r="J525" s="232"/>
      <c r="K525" s="115"/>
      <c r="L525" s="116"/>
      <c r="M525" s="115"/>
      <c r="N525" s="120"/>
    </row>
    <row r="526" spans="1:14" ht="21.75" customHeight="1" x14ac:dyDescent="0.5">
      <c r="A526" s="83"/>
      <c r="B526" s="264"/>
      <c r="C526" s="232"/>
      <c r="D526" s="116"/>
      <c r="E526" s="116"/>
      <c r="F526" s="115"/>
      <c r="G526" s="120"/>
      <c r="H526" s="83"/>
      <c r="I526" s="264"/>
      <c r="J526" s="232"/>
      <c r="K526" s="115"/>
      <c r="L526" s="116"/>
      <c r="M526" s="115"/>
      <c r="N526" s="120"/>
    </row>
    <row r="527" spans="1:14" ht="21.75" customHeight="1" x14ac:dyDescent="0.5">
      <c r="A527" s="83"/>
      <c r="B527" s="264"/>
      <c r="C527" s="232"/>
      <c r="D527" s="116"/>
      <c r="E527" s="116"/>
      <c r="F527" s="115"/>
      <c r="G527" s="120"/>
      <c r="H527" s="83"/>
      <c r="I527" s="264"/>
      <c r="J527" s="232"/>
      <c r="K527" s="115"/>
      <c r="L527" s="116"/>
      <c r="M527" s="115"/>
      <c r="N527" s="120"/>
    </row>
    <row r="528" spans="1:14" ht="21.75" customHeight="1" x14ac:dyDescent="0.5">
      <c r="A528" s="83"/>
      <c r="B528" s="264"/>
      <c r="C528" s="232"/>
      <c r="D528" s="116"/>
      <c r="E528" s="116"/>
      <c r="F528" s="115"/>
      <c r="G528" s="120"/>
      <c r="H528" s="83"/>
      <c r="I528" s="264"/>
      <c r="J528" s="232"/>
      <c r="K528" s="115"/>
      <c r="L528" s="116"/>
      <c r="M528" s="115"/>
      <c r="N528" s="120"/>
    </row>
    <row r="529" spans="1:14" ht="21.75" customHeight="1" x14ac:dyDescent="0.5">
      <c r="A529" s="83"/>
      <c r="B529" s="264"/>
      <c r="C529" s="232"/>
      <c r="D529" s="116"/>
      <c r="E529" s="116"/>
      <c r="F529" s="115"/>
      <c r="G529" s="120"/>
      <c r="H529" s="83"/>
      <c r="I529" s="264"/>
      <c r="J529" s="232"/>
      <c r="K529" s="115"/>
      <c r="L529" s="116"/>
      <c r="M529" s="115"/>
      <c r="N529" s="120"/>
    </row>
    <row r="530" spans="1:14" ht="21.75" customHeight="1" x14ac:dyDescent="0.5">
      <c r="A530" s="83"/>
      <c r="B530" s="264"/>
      <c r="C530" s="232"/>
      <c r="D530" s="116"/>
      <c r="E530" s="116"/>
      <c r="F530" s="115"/>
      <c r="G530" s="120"/>
      <c r="H530" s="83"/>
      <c r="I530" s="264"/>
      <c r="J530" s="232"/>
      <c r="K530" s="115"/>
      <c r="L530" s="116"/>
      <c r="M530" s="115"/>
      <c r="N530" s="120"/>
    </row>
    <row r="531" spans="1:14" ht="21.75" customHeight="1" x14ac:dyDescent="0.5">
      <c r="A531" s="83"/>
      <c r="B531" s="264"/>
      <c r="C531" s="232"/>
      <c r="D531" s="116"/>
      <c r="E531" s="116"/>
      <c r="F531" s="115"/>
      <c r="G531" s="120"/>
      <c r="H531" s="83"/>
      <c r="I531" s="264"/>
      <c r="J531" s="232"/>
      <c r="K531" s="115"/>
      <c r="L531" s="116"/>
      <c r="M531" s="115"/>
      <c r="N531" s="120"/>
    </row>
    <row r="532" spans="1:14" ht="21.75" customHeight="1" x14ac:dyDescent="0.5">
      <c r="A532" s="83"/>
      <c r="B532" s="264"/>
      <c r="C532" s="232"/>
      <c r="D532" s="116"/>
      <c r="E532" s="116"/>
      <c r="F532" s="115"/>
      <c r="G532" s="120"/>
      <c r="H532" s="83"/>
      <c r="I532" s="264"/>
      <c r="J532" s="232"/>
      <c r="K532" s="115"/>
      <c r="L532" s="116"/>
      <c r="M532" s="115"/>
      <c r="N532" s="120"/>
    </row>
    <row r="533" spans="1:14" ht="21.75" customHeight="1" x14ac:dyDescent="0.5">
      <c r="A533" s="83"/>
      <c r="B533" s="264"/>
      <c r="C533" s="232"/>
      <c r="D533" s="116"/>
      <c r="E533" s="116"/>
      <c r="F533" s="115"/>
      <c r="G533" s="120"/>
      <c r="H533" s="83"/>
      <c r="I533" s="264"/>
      <c r="J533" s="232"/>
      <c r="K533" s="115"/>
      <c r="L533" s="116"/>
      <c r="M533" s="115"/>
      <c r="N533" s="120"/>
    </row>
    <row r="534" spans="1:14" ht="21.75" customHeight="1" x14ac:dyDescent="0.5">
      <c r="A534" s="83"/>
      <c r="B534" s="264"/>
      <c r="C534" s="232"/>
      <c r="D534" s="116"/>
      <c r="E534" s="116"/>
      <c r="F534" s="115"/>
      <c r="G534" s="120"/>
      <c r="H534" s="83"/>
      <c r="I534" s="264"/>
      <c r="J534" s="232"/>
      <c r="K534" s="115"/>
      <c r="L534" s="116"/>
      <c r="M534" s="115"/>
      <c r="N534" s="120"/>
    </row>
    <row r="535" spans="1:14" ht="21.75" customHeight="1" x14ac:dyDescent="0.5">
      <c r="A535" s="83"/>
      <c r="B535" s="264"/>
      <c r="C535" s="232"/>
      <c r="D535" s="116"/>
      <c r="E535" s="116"/>
      <c r="F535" s="115"/>
      <c r="G535" s="120"/>
      <c r="H535" s="83"/>
      <c r="I535" s="264"/>
      <c r="J535" s="232"/>
      <c r="K535" s="115"/>
      <c r="L535" s="116"/>
      <c r="M535" s="115"/>
      <c r="N535" s="120"/>
    </row>
    <row r="536" spans="1:14" ht="21.75" customHeight="1" x14ac:dyDescent="0.5">
      <c r="A536" s="83"/>
      <c r="B536" s="264"/>
      <c r="C536" s="232"/>
      <c r="D536" s="116"/>
      <c r="E536" s="116"/>
      <c r="F536" s="115"/>
      <c r="G536" s="120"/>
      <c r="H536" s="83"/>
      <c r="I536" s="264"/>
      <c r="J536" s="232"/>
      <c r="K536" s="115"/>
      <c r="L536" s="116"/>
      <c r="M536" s="115"/>
      <c r="N536" s="120"/>
    </row>
    <row r="537" spans="1:14" ht="21.75" customHeight="1" x14ac:dyDescent="0.5">
      <c r="A537" s="83"/>
      <c r="B537" s="264"/>
      <c r="C537" s="232"/>
      <c r="D537" s="116"/>
      <c r="E537" s="116"/>
      <c r="F537" s="115"/>
      <c r="G537" s="120"/>
      <c r="H537" s="83"/>
      <c r="I537" s="264"/>
      <c r="J537" s="232"/>
      <c r="K537" s="115"/>
      <c r="L537" s="116"/>
      <c r="M537" s="115"/>
      <c r="N537" s="120"/>
    </row>
    <row r="538" spans="1:14" ht="21.75" customHeight="1" x14ac:dyDescent="0.5">
      <c r="A538" s="83"/>
      <c r="B538" s="264"/>
      <c r="C538" s="232"/>
      <c r="D538" s="116"/>
      <c r="E538" s="116"/>
      <c r="F538" s="115"/>
      <c r="G538" s="120"/>
      <c r="H538" s="83"/>
      <c r="I538" s="264"/>
      <c r="J538" s="232"/>
      <c r="K538" s="115"/>
      <c r="L538" s="116"/>
      <c r="M538" s="115"/>
      <c r="N538" s="120"/>
    </row>
    <row r="539" spans="1:14" ht="21.75" customHeight="1" x14ac:dyDescent="0.5">
      <c r="A539" s="83"/>
      <c r="B539" s="264"/>
      <c r="C539" s="232"/>
      <c r="D539" s="116"/>
      <c r="E539" s="116"/>
      <c r="F539" s="115"/>
      <c r="G539" s="120"/>
      <c r="H539" s="83"/>
      <c r="I539" s="264"/>
      <c r="J539" s="232"/>
      <c r="K539" s="115"/>
      <c r="L539" s="116"/>
      <c r="M539" s="115"/>
      <c r="N539" s="120"/>
    </row>
    <row r="540" spans="1:14" ht="21.75" customHeight="1" x14ac:dyDescent="0.5">
      <c r="A540" s="83"/>
      <c r="B540" s="264"/>
      <c r="C540" s="232"/>
      <c r="D540" s="116"/>
      <c r="E540" s="116"/>
      <c r="F540" s="115"/>
      <c r="G540" s="120"/>
      <c r="H540" s="83"/>
      <c r="I540" s="264"/>
      <c r="J540" s="232"/>
      <c r="K540" s="115"/>
      <c r="L540" s="116"/>
      <c r="M540" s="115"/>
      <c r="N540" s="120"/>
    </row>
    <row r="541" spans="1:14" ht="21.75" customHeight="1" x14ac:dyDescent="0.5">
      <c r="A541" s="83"/>
      <c r="B541" s="264"/>
      <c r="C541" s="232"/>
      <c r="D541" s="116"/>
      <c r="E541" s="116"/>
      <c r="F541" s="115"/>
      <c r="G541" s="120"/>
      <c r="H541" s="83"/>
      <c r="I541" s="264"/>
      <c r="J541" s="232"/>
      <c r="K541" s="115"/>
      <c r="L541" s="116"/>
      <c r="M541" s="115"/>
      <c r="N541" s="120"/>
    </row>
    <row r="542" spans="1:14" ht="21.75" customHeight="1" x14ac:dyDescent="0.5">
      <c r="A542" s="83"/>
      <c r="B542" s="264"/>
      <c r="C542" s="232"/>
      <c r="D542" s="116"/>
      <c r="E542" s="116"/>
      <c r="F542" s="115"/>
      <c r="G542" s="120"/>
      <c r="H542" s="83"/>
      <c r="I542" s="264"/>
      <c r="J542" s="232"/>
      <c r="K542" s="115"/>
      <c r="L542" s="116"/>
      <c r="M542" s="115"/>
      <c r="N542" s="120"/>
    </row>
    <row r="543" spans="1:14" ht="21.75" customHeight="1" x14ac:dyDescent="0.5">
      <c r="A543" s="83"/>
      <c r="B543" s="264"/>
      <c r="C543" s="232"/>
      <c r="D543" s="116"/>
      <c r="E543" s="116"/>
      <c r="F543" s="115"/>
      <c r="G543" s="120"/>
      <c r="H543" s="83"/>
      <c r="I543" s="264"/>
      <c r="J543" s="232"/>
      <c r="K543" s="115"/>
      <c r="L543" s="116"/>
      <c r="M543" s="115"/>
      <c r="N543" s="120"/>
    </row>
    <row r="544" spans="1:14" ht="21.75" customHeight="1" x14ac:dyDescent="0.5">
      <c r="A544" s="83"/>
      <c r="B544" s="264"/>
      <c r="C544" s="232"/>
      <c r="D544" s="116"/>
      <c r="E544" s="116"/>
      <c r="F544" s="115"/>
      <c r="G544" s="120"/>
      <c r="H544" s="83"/>
      <c r="I544" s="264"/>
      <c r="J544" s="232"/>
      <c r="K544" s="115"/>
      <c r="L544" s="116"/>
      <c r="M544" s="115"/>
      <c r="N544" s="120"/>
    </row>
    <row r="545" spans="1:14" ht="21.75" customHeight="1" x14ac:dyDescent="0.5">
      <c r="A545" s="83"/>
      <c r="B545" s="264"/>
      <c r="C545" s="232"/>
      <c r="D545" s="116"/>
      <c r="E545" s="116"/>
      <c r="F545" s="115"/>
      <c r="G545" s="120"/>
      <c r="H545" s="83"/>
      <c r="I545" s="264"/>
      <c r="J545" s="232"/>
      <c r="K545" s="115"/>
      <c r="L545" s="116"/>
      <c r="M545" s="115"/>
      <c r="N545" s="120"/>
    </row>
    <row r="546" spans="1:14" ht="21.75" customHeight="1" x14ac:dyDescent="0.5">
      <c r="A546" s="83"/>
      <c r="B546" s="264"/>
      <c r="C546" s="232"/>
      <c r="D546" s="116"/>
      <c r="E546" s="116"/>
      <c r="F546" s="115"/>
      <c r="G546" s="120"/>
      <c r="H546" s="83"/>
      <c r="I546" s="264"/>
      <c r="J546" s="232"/>
      <c r="K546" s="115"/>
      <c r="L546" s="116"/>
      <c r="M546" s="115"/>
      <c r="N546" s="120"/>
    </row>
    <row r="547" spans="1:14" ht="21.75" customHeight="1" x14ac:dyDescent="0.5">
      <c r="A547" s="83"/>
      <c r="B547" s="264"/>
      <c r="C547" s="232"/>
      <c r="D547" s="116"/>
      <c r="E547" s="116"/>
      <c r="F547" s="115"/>
      <c r="G547" s="120"/>
      <c r="H547" s="83"/>
      <c r="I547" s="264"/>
      <c r="J547" s="232"/>
      <c r="K547" s="115"/>
      <c r="L547" s="116"/>
      <c r="M547" s="115"/>
      <c r="N547" s="120"/>
    </row>
    <row r="548" spans="1:14" ht="21.75" customHeight="1" x14ac:dyDescent="0.5">
      <c r="A548" s="83"/>
      <c r="B548" s="264"/>
      <c r="C548" s="232"/>
      <c r="D548" s="116"/>
      <c r="E548" s="116"/>
      <c r="F548" s="115"/>
      <c r="G548" s="120"/>
      <c r="H548" s="83"/>
      <c r="I548" s="264"/>
      <c r="J548" s="232"/>
      <c r="K548" s="115"/>
      <c r="L548" s="116"/>
      <c r="M548" s="115"/>
      <c r="N548" s="120"/>
    </row>
    <row r="549" spans="1:14" ht="21.75" customHeight="1" x14ac:dyDescent="0.5">
      <c r="A549" s="83"/>
      <c r="B549" s="264"/>
      <c r="C549" s="232"/>
      <c r="D549" s="116"/>
      <c r="E549" s="116"/>
      <c r="F549" s="115"/>
      <c r="G549" s="120"/>
      <c r="H549" s="83"/>
      <c r="I549" s="264"/>
      <c r="J549" s="232"/>
      <c r="K549" s="115"/>
      <c r="L549" s="116"/>
      <c r="M549" s="115"/>
      <c r="N549" s="120"/>
    </row>
    <row r="550" spans="1:14" ht="21.75" customHeight="1" x14ac:dyDescent="0.5">
      <c r="A550" s="83"/>
      <c r="B550" s="264"/>
      <c r="C550" s="232"/>
      <c r="D550" s="116"/>
      <c r="E550" s="116"/>
      <c r="F550" s="115"/>
      <c r="G550" s="120"/>
      <c r="H550" s="83"/>
      <c r="I550" s="264"/>
      <c r="J550" s="232"/>
      <c r="K550" s="115"/>
      <c r="L550" s="116"/>
      <c r="M550" s="115"/>
      <c r="N550" s="120"/>
    </row>
    <row r="551" spans="1:14" ht="21.75" customHeight="1" x14ac:dyDescent="0.5">
      <c r="A551" s="83"/>
      <c r="B551" s="264"/>
      <c r="C551" s="232"/>
      <c r="D551" s="116"/>
      <c r="E551" s="116"/>
      <c r="F551" s="115"/>
      <c r="G551" s="120"/>
      <c r="H551" s="83"/>
      <c r="I551" s="264"/>
      <c r="J551" s="232"/>
      <c r="K551" s="115"/>
      <c r="L551" s="116"/>
      <c r="M551" s="115"/>
      <c r="N551" s="120"/>
    </row>
    <row r="552" spans="1:14" ht="21.75" customHeight="1" x14ac:dyDescent="0.5">
      <c r="A552" s="83"/>
      <c r="B552" s="264"/>
      <c r="C552" s="232"/>
      <c r="D552" s="116"/>
      <c r="E552" s="116"/>
      <c r="F552" s="115"/>
      <c r="G552" s="120"/>
      <c r="H552" s="83"/>
      <c r="I552" s="264"/>
      <c r="J552" s="232"/>
      <c r="K552" s="115"/>
      <c r="L552" s="116"/>
      <c r="M552" s="115"/>
      <c r="N552" s="120"/>
    </row>
    <row r="553" spans="1:14" ht="21.75" customHeight="1" x14ac:dyDescent="0.5">
      <c r="A553" s="83"/>
      <c r="B553" s="264"/>
      <c r="C553" s="232"/>
      <c r="D553" s="116"/>
      <c r="E553" s="116"/>
      <c r="F553" s="115"/>
      <c r="G553" s="120"/>
      <c r="H553" s="83"/>
      <c r="I553" s="264"/>
      <c r="J553" s="232"/>
      <c r="K553" s="115"/>
      <c r="L553" s="116"/>
      <c r="M553" s="115"/>
      <c r="N553" s="120"/>
    </row>
    <row r="554" spans="1:14" ht="21.75" customHeight="1" x14ac:dyDescent="0.5">
      <c r="A554" s="83"/>
      <c r="B554" s="264"/>
      <c r="C554" s="232"/>
      <c r="D554" s="116"/>
      <c r="E554" s="116"/>
      <c r="F554" s="115"/>
      <c r="G554" s="120"/>
      <c r="H554" s="83"/>
      <c r="I554" s="264"/>
      <c r="J554" s="232"/>
      <c r="K554" s="115"/>
      <c r="L554" s="116"/>
      <c r="M554" s="115"/>
      <c r="N554" s="120"/>
    </row>
    <row r="555" spans="1:14" ht="21.75" customHeight="1" x14ac:dyDescent="0.5">
      <c r="A555" s="83"/>
      <c r="B555" s="264"/>
      <c r="C555" s="232"/>
      <c r="D555" s="116"/>
      <c r="E555" s="116"/>
      <c r="F555" s="115"/>
      <c r="G555" s="120"/>
      <c r="H555" s="83"/>
      <c r="I555" s="264"/>
      <c r="J555" s="232"/>
      <c r="K555" s="115"/>
      <c r="L555" s="116"/>
      <c r="M555" s="115"/>
      <c r="N555" s="120"/>
    </row>
    <row r="556" spans="1:14" ht="21.75" customHeight="1" x14ac:dyDescent="0.5">
      <c r="A556" s="83"/>
      <c r="B556" s="264"/>
      <c r="C556" s="232"/>
      <c r="D556" s="116"/>
      <c r="E556" s="116"/>
      <c r="F556" s="115"/>
      <c r="G556" s="120"/>
      <c r="H556" s="83"/>
      <c r="I556" s="264"/>
      <c r="J556" s="232"/>
      <c r="K556" s="115"/>
      <c r="L556" s="116"/>
      <c r="M556" s="115"/>
      <c r="N556" s="120"/>
    </row>
    <row r="557" spans="1:14" ht="21.75" customHeight="1" x14ac:dyDescent="0.5">
      <c r="A557" s="83"/>
      <c r="B557" s="264"/>
      <c r="C557" s="232"/>
      <c r="D557" s="116"/>
      <c r="E557" s="116"/>
      <c r="F557" s="115"/>
      <c r="G557" s="120"/>
      <c r="H557" s="83"/>
      <c r="I557" s="264"/>
      <c r="J557" s="232"/>
      <c r="K557" s="115"/>
      <c r="L557" s="116"/>
      <c r="M557" s="115"/>
      <c r="N557" s="120"/>
    </row>
    <row r="558" spans="1:14" ht="21.75" customHeight="1" x14ac:dyDescent="0.5">
      <c r="A558" s="83"/>
      <c r="B558" s="264"/>
      <c r="C558" s="232"/>
      <c r="D558" s="116"/>
      <c r="E558" s="116"/>
      <c r="F558" s="115"/>
      <c r="G558" s="120"/>
      <c r="H558" s="83"/>
      <c r="I558" s="264"/>
      <c r="J558" s="232"/>
      <c r="K558" s="115"/>
      <c r="L558" s="116"/>
      <c r="M558" s="115"/>
      <c r="N558" s="120"/>
    </row>
    <row r="559" spans="1:14" ht="21.75" customHeight="1" x14ac:dyDescent="0.5">
      <c r="A559" s="83"/>
      <c r="B559" s="264"/>
      <c r="C559" s="232"/>
      <c r="D559" s="116"/>
      <c r="E559" s="116"/>
      <c r="F559" s="115"/>
      <c r="G559" s="120"/>
      <c r="H559" s="83"/>
      <c r="I559" s="264"/>
      <c r="J559" s="232"/>
      <c r="K559" s="115"/>
      <c r="L559" s="116"/>
      <c r="M559" s="115"/>
      <c r="N559" s="120"/>
    </row>
    <row r="560" spans="1:14" ht="21.75" customHeight="1" x14ac:dyDescent="0.5">
      <c r="A560" s="83"/>
      <c r="B560" s="264"/>
      <c r="C560" s="232"/>
      <c r="D560" s="116"/>
      <c r="E560" s="116"/>
      <c r="F560" s="115"/>
      <c r="G560" s="120"/>
      <c r="H560" s="83"/>
      <c r="I560" s="264"/>
      <c r="J560" s="232"/>
      <c r="K560" s="115"/>
      <c r="L560" s="116"/>
      <c r="M560" s="115"/>
      <c r="N560" s="120"/>
    </row>
    <row r="561" spans="1:14" ht="21.75" customHeight="1" x14ac:dyDescent="0.5">
      <c r="A561" s="83"/>
      <c r="B561" s="264"/>
      <c r="C561" s="232"/>
      <c r="D561" s="116"/>
      <c r="E561" s="116"/>
      <c r="F561" s="115"/>
      <c r="G561" s="120"/>
      <c r="H561" s="83"/>
      <c r="I561" s="264"/>
      <c r="J561" s="232"/>
      <c r="K561" s="115"/>
      <c r="L561" s="116"/>
      <c r="M561" s="115"/>
      <c r="N561" s="120"/>
    </row>
    <row r="562" spans="1:14" ht="21.75" customHeight="1" x14ac:dyDescent="0.5">
      <c r="A562" s="83"/>
      <c r="B562" s="264"/>
      <c r="C562" s="232"/>
      <c r="D562" s="116"/>
      <c r="E562" s="116"/>
      <c r="F562" s="115"/>
      <c r="G562" s="120"/>
      <c r="H562" s="83"/>
      <c r="I562" s="264"/>
      <c r="J562" s="232"/>
      <c r="K562" s="115"/>
      <c r="L562" s="116"/>
      <c r="M562" s="115"/>
      <c r="N562" s="120"/>
    </row>
    <row r="563" spans="1:14" ht="21.75" customHeight="1" x14ac:dyDescent="0.5">
      <c r="A563" s="83"/>
      <c r="B563" s="264"/>
      <c r="C563" s="232"/>
      <c r="D563" s="116"/>
      <c r="E563" s="116"/>
      <c r="F563" s="115"/>
      <c r="G563" s="120"/>
      <c r="H563" s="83"/>
      <c r="I563" s="264"/>
      <c r="J563" s="232"/>
      <c r="K563" s="115"/>
      <c r="L563" s="116"/>
      <c r="M563" s="115"/>
      <c r="N563" s="120"/>
    </row>
    <row r="564" spans="1:14" ht="21.75" customHeight="1" x14ac:dyDescent="0.5">
      <c r="A564" s="83"/>
      <c r="B564" s="264"/>
      <c r="C564" s="232"/>
      <c r="D564" s="116"/>
      <c r="E564" s="116"/>
      <c r="F564" s="115"/>
      <c r="G564" s="120"/>
      <c r="H564" s="83"/>
      <c r="I564" s="264"/>
      <c r="J564" s="232"/>
      <c r="K564" s="115"/>
      <c r="L564" s="116"/>
      <c r="M564" s="115"/>
      <c r="N564" s="120"/>
    </row>
    <row r="565" spans="1:14" ht="21.75" customHeight="1" x14ac:dyDescent="0.5">
      <c r="A565" s="83"/>
      <c r="B565" s="264"/>
      <c r="C565" s="232"/>
      <c r="D565" s="116"/>
      <c r="E565" s="116"/>
      <c r="F565" s="115"/>
      <c r="G565" s="120"/>
      <c r="H565" s="83"/>
      <c r="I565" s="264"/>
      <c r="J565" s="232"/>
      <c r="K565" s="115"/>
      <c r="L565" s="116"/>
      <c r="M565" s="115"/>
      <c r="N565" s="120"/>
    </row>
    <row r="566" spans="1:14" ht="21.75" customHeight="1" x14ac:dyDescent="0.5">
      <c r="A566" s="83"/>
      <c r="B566" s="264"/>
      <c r="C566" s="232"/>
      <c r="D566" s="116"/>
      <c r="E566" s="116"/>
      <c r="F566" s="115"/>
      <c r="G566" s="120"/>
      <c r="H566" s="83"/>
      <c r="I566" s="264"/>
      <c r="J566" s="232"/>
      <c r="K566" s="115"/>
      <c r="L566" s="116"/>
      <c r="M566" s="115"/>
      <c r="N566" s="120"/>
    </row>
    <row r="567" spans="1:14" ht="21.75" customHeight="1" x14ac:dyDescent="0.5">
      <c r="A567" s="83"/>
      <c r="B567" s="264"/>
      <c r="C567" s="232"/>
      <c r="D567" s="116"/>
      <c r="E567" s="116"/>
      <c r="F567" s="115"/>
      <c r="G567" s="120"/>
      <c r="H567" s="83"/>
      <c r="I567" s="264"/>
      <c r="J567" s="232"/>
      <c r="K567" s="115"/>
      <c r="L567" s="116"/>
      <c r="M567" s="115"/>
      <c r="N567" s="120"/>
    </row>
    <row r="568" spans="1:14" ht="21.75" customHeight="1" x14ac:dyDescent="0.5">
      <c r="A568" s="83"/>
      <c r="B568" s="264"/>
      <c r="C568" s="232"/>
      <c r="D568" s="116"/>
      <c r="E568" s="116"/>
      <c r="F568" s="115"/>
      <c r="G568" s="120"/>
      <c r="H568" s="83"/>
      <c r="I568" s="264"/>
      <c r="J568" s="232"/>
      <c r="K568" s="115"/>
      <c r="L568" s="116"/>
      <c r="M568" s="115"/>
      <c r="N568" s="120"/>
    </row>
    <row r="569" spans="1:14" ht="21.75" customHeight="1" x14ac:dyDescent="0.5">
      <c r="A569" s="83"/>
      <c r="B569" s="264"/>
      <c r="C569" s="232"/>
      <c r="D569" s="116"/>
      <c r="E569" s="116"/>
      <c r="F569" s="115"/>
      <c r="G569" s="120"/>
      <c r="H569" s="83"/>
      <c r="I569" s="264"/>
      <c r="J569" s="232"/>
      <c r="K569" s="115"/>
      <c r="L569" s="116"/>
      <c r="M569" s="115"/>
      <c r="N569" s="120"/>
    </row>
    <row r="570" spans="1:14" ht="21.75" customHeight="1" x14ac:dyDescent="0.5">
      <c r="A570" s="83"/>
      <c r="B570" s="264"/>
      <c r="C570" s="232"/>
      <c r="D570" s="116"/>
      <c r="E570" s="116"/>
      <c r="F570" s="115"/>
      <c r="G570" s="120"/>
      <c r="H570" s="83"/>
      <c r="I570" s="264"/>
      <c r="J570" s="232"/>
      <c r="K570" s="115"/>
      <c r="L570" s="116"/>
      <c r="M570" s="115"/>
      <c r="N570" s="120"/>
    </row>
    <row r="571" spans="1:14" ht="21.75" customHeight="1" x14ac:dyDescent="0.5">
      <c r="A571" s="83"/>
      <c r="B571" s="264"/>
      <c r="C571" s="232"/>
      <c r="D571" s="116"/>
      <c r="E571" s="116"/>
      <c r="F571" s="115"/>
      <c r="G571" s="120"/>
      <c r="H571" s="83"/>
      <c r="I571" s="264"/>
      <c r="J571" s="232"/>
      <c r="K571" s="115"/>
      <c r="L571" s="116"/>
      <c r="M571" s="115"/>
      <c r="N571" s="120"/>
    </row>
    <row r="572" spans="1:14" ht="21.75" customHeight="1" x14ac:dyDescent="0.5">
      <c r="A572" s="83"/>
      <c r="B572" s="264"/>
      <c r="C572" s="232"/>
      <c r="D572" s="116"/>
      <c r="E572" s="116"/>
      <c r="F572" s="115"/>
      <c r="G572" s="120"/>
      <c r="H572" s="83"/>
      <c r="I572" s="264"/>
      <c r="J572" s="232"/>
      <c r="K572" s="115"/>
      <c r="L572" s="116"/>
      <c r="M572" s="115"/>
      <c r="N572" s="120"/>
    </row>
    <row r="573" spans="1:14" ht="21.75" customHeight="1" x14ac:dyDescent="0.5">
      <c r="A573" s="83"/>
      <c r="B573" s="264"/>
      <c r="C573" s="232"/>
      <c r="D573" s="116"/>
      <c r="E573" s="116"/>
      <c r="F573" s="115"/>
      <c r="G573" s="120"/>
      <c r="H573" s="83"/>
      <c r="I573" s="264"/>
      <c r="J573" s="232"/>
      <c r="K573" s="115"/>
      <c r="L573" s="116"/>
      <c r="M573" s="115"/>
      <c r="N573" s="120"/>
    </row>
    <row r="574" spans="1:14" ht="21.75" customHeight="1" x14ac:dyDescent="0.5">
      <c r="A574" s="83"/>
      <c r="B574" s="264"/>
      <c r="C574" s="232"/>
      <c r="D574" s="116"/>
      <c r="E574" s="116"/>
      <c r="F574" s="115"/>
      <c r="G574" s="120"/>
      <c r="H574" s="83"/>
      <c r="I574" s="264"/>
      <c r="J574" s="232"/>
      <c r="K574" s="115"/>
      <c r="L574" s="116"/>
      <c r="M574" s="115"/>
      <c r="N574" s="120"/>
    </row>
    <row r="575" spans="1:14" ht="21.75" customHeight="1" x14ac:dyDescent="0.5">
      <c r="A575" s="83"/>
      <c r="B575" s="264"/>
      <c r="C575" s="232"/>
      <c r="D575" s="116"/>
      <c r="E575" s="116"/>
      <c r="F575" s="115"/>
      <c r="G575" s="120"/>
      <c r="H575" s="83"/>
      <c r="I575" s="264"/>
      <c r="J575" s="232"/>
      <c r="K575" s="115"/>
      <c r="L575" s="116"/>
      <c r="M575" s="115"/>
      <c r="N575" s="120"/>
    </row>
    <row r="576" spans="1:14" ht="21.75" customHeight="1" x14ac:dyDescent="0.5">
      <c r="A576" s="83"/>
      <c r="B576" s="264"/>
      <c r="C576" s="232"/>
      <c r="D576" s="116"/>
      <c r="E576" s="116"/>
      <c r="F576" s="115"/>
      <c r="G576" s="120"/>
      <c r="H576" s="83"/>
      <c r="I576" s="264"/>
      <c r="J576" s="232"/>
      <c r="K576" s="115"/>
      <c r="L576" s="116"/>
      <c r="M576" s="115"/>
      <c r="N576" s="120"/>
    </row>
    <row r="577" spans="1:14" ht="21.75" customHeight="1" x14ac:dyDescent="0.5">
      <c r="A577" s="83"/>
      <c r="B577" s="264"/>
      <c r="C577" s="232"/>
      <c r="D577" s="116"/>
      <c r="E577" s="116"/>
      <c r="F577" s="115"/>
      <c r="G577" s="120"/>
      <c r="H577" s="83"/>
      <c r="I577" s="264"/>
      <c r="J577" s="232"/>
      <c r="K577" s="115"/>
      <c r="L577" s="116"/>
      <c r="M577" s="115"/>
      <c r="N577" s="120"/>
    </row>
    <row r="578" spans="1:14" ht="21.75" customHeight="1" x14ac:dyDescent="0.5">
      <c r="A578" s="83"/>
      <c r="B578" s="264"/>
      <c r="C578" s="232"/>
      <c r="D578" s="116"/>
      <c r="E578" s="116"/>
      <c r="F578" s="115"/>
      <c r="G578" s="120"/>
      <c r="H578" s="83"/>
      <c r="I578" s="264"/>
      <c r="J578" s="232"/>
      <c r="K578" s="115"/>
      <c r="L578" s="116"/>
      <c r="M578" s="115"/>
      <c r="N578" s="120"/>
    </row>
    <row r="579" spans="1:14" ht="21.75" customHeight="1" x14ac:dyDescent="0.5">
      <c r="A579" s="83"/>
      <c r="B579" s="264"/>
      <c r="C579" s="232"/>
      <c r="D579" s="116"/>
      <c r="E579" s="116"/>
      <c r="F579" s="115"/>
      <c r="G579" s="120"/>
      <c r="H579" s="83"/>
      <c r="I579" s="264"/>
      <c r="J579" s="232"/>
      <c r="K579" s="115"/>
      <c r="L579" s="116"/>
      <c r="M579" s="115"/>
      <c r="N579" s="120"/>
    </row>
    <row r="580" spans="1:14" ht="21.75" customHeight="1" x14ac:dyDescent="0.5">
      <c r="A580" s="83"/>
      <c r="B580" s="264"/>
      <c r="C580" s="232"/>
      <c r="D580" s="116"/>
      <c r="E580" s="116"/>
      <c r="F580" s="115"/>
      <c r="G580" s="120"/>
      <c r="H580" s="83"/>
      <c r="I580" s="264"/>
      <c r="J580" s="232"/>
      <c r="K580" s="115"/>
      <c r="L580" s="116"/>
      <c r="M580" s="115"/>
      <c r="N580" s="120"/>
    </row>
    <row r="581" spans="1:14" ht="21.75" customHeight="1" x14ac:dyDescent="0.5">
      <c r="A581" s="83"/>
      <c r="B581" s="264"/>
      <c r="C581" s="232"/>
      <c r="D581" s="116"/>
      <c r="E581" s="116"/>
      <c r="F581" s="115"/>
      <c r="G581" s="120"/>
      <c r="H581" s="83"/>
      <c r="I581" s="264"/>
      <c r="J581" s="232"/>
      <c r="K581" s="115"/>
      <c r="L581" s="116"/>
      <c r="M581" s="115"/>
      <c r="N581" s="120"/>
    </row>
    <row r="582" spans="1:14" ht="21.75" customHeight="1" x14ac:dyDescent="0.5">
      <c r="A582" s="83"/>
      <c r="B582" s="264"/>
      <c r="C582" s="232"/>
      <c r="D582" s="116"/>
      <c r="E582" s="116"/>
      <c r="F582" s="115"/>
      <c r="G582" s="120"/>
      <c r="H582" s="83"/>
      <c r="I582" s="264"/>
      <c r="J582" s="232"/>
      <c r="K582" s="115"/>
      <c r="L582" s="116"/>
      <c r="M582" s="115"/>
      <c r="N582" s="120"/>
    </row>
    <row r="583" spans="1:14" ht="21.75" customHeight="1" x14ac:dyDescent="0.5">
      <c r="A583" s="83"/>
      <c r="B583" s="264"/>
      <c r="C583" s="232"/>
      <c r="D583" s="116"/>
      <c r="E583" s="116"/>
      <c r="F583" s="115"/>
      <c r="G583" s="120"/>
      <c r="H583" s="83"/>
      <c r="I583" s="264"/>
      <c r="J583" s="232"/>
      <c r="K583" s="115"/>
      <c r="L583" s="116"/>
      <c r="M583" s="115"/>
      <c r="N583" s="120"/>
    </row>
    <row r="584" spans="1:14" ht="21.75" customHeight="1" x14ac:dyDescent="0.5">
      <c r="A584" s="83"/>
      <c r="B584" s="264"/>
      <c r="C584" s="232"/>
      <c r="D584" s="116"/>
      <c r="E584" s="116"/>
      <c r="F584" s="115"/>
      <c r="G584" s="120"/>
      <c r="H584" s="83"/>
      <c r="I584" s="264"/>
      <c r="J584" s="232"/>
      <c r="K584" s="115"/>
      <c r="L584" s="116"/>
      <c r="M584" s="115"/>
      <c r="N584" s="120"/>
    </row>
    <row r="585" spans="1:14" ht="21.75" customHeight="1" x14ac:dyDescent="0.5">
      <c r="A585" s="83"/>
      <c r="B585" s="264"/>
      <c r="C585" s="232"/>
      <c r="D585" s="116"/>
      <c r="E585" s="116"/>
      <c r="F585" s="115"/>
      <c r="G585" s="120"/>
      <c r="H585" s="83"/>
      <c r="I585" s="264"/>
      <c r="J585" s="232"/>
      <c r="K585" s="115"/>
      <c r="L585" s="116"/>
      <c r="M585" s="115"/>
      <c r="N585" s="120"/>
    </row>
    <row r="586" spans="1:14" ht="21.75" customHeight="1" x14ac:dyDescent="0.5">
      <c r="A586" s="83"/>
      <c r="B586" s="264"/>
      <c r="C586" s="232"/>
      <c r="D586" s="116"/>
      <c r="E586" s="116"/>
      <c r="F586" s="115"/>
      <c r="G586" s="120"/>
      <c r="H586" s="83"/>
      <c r="I586" s="264"/>
      <c r="J586" s="232"/>
      <c r="K586" s="115"/>
      <c r="L586" s="116"/>
      <c r="M586" s="115"/>
      <c r="N586" s="120"/>
    </row>
    <row r="587" spans="1:14" ht="21.75" customHeight="1" x14ac:dyDescent="0.5">
      <c r="A587" s="83"/>
      <c r="B587" s="264"/>
      <c r="C587" s="232"/>
      <c r="D587" s="116"/>
      <c r="E587" s="116"/>
      <c r="F587" s="115"/>
      <c r="G587" s="120"/>
      <c r="H587" s="83"/>
      <c r="I587" s="264"/>
      <c r="J587" s="232"/>
      <c r="K587" s="115"/>
      <c r="L587" s="116"/>
      <c r="M587" s="115"/>
      <c r="N587" s="120"/>
    </row>
    <row r="588" spans="1:14" ht="21.75" customHeight="1" x14ac:dyDescent="0.5">
      <c r="A588" s="83"/>
      <c r="B588" s="264"/>
      <c r="C588" s="232"/>
      <c r="D588" s="116"/>
      <c r="E588" s="116"/>
      <c r="F588" s="115"/>
      <c r="G588" s="120"/>
      <c r="H588" s="83"/>
      <c r="I588" s="264"/>
      <c r="J588" s="232"/>
      <c r="K588" s="115"/>
      <c r="L588" s="116"/>
      <c r="M588" s="115"/>
      <c r="N588" s="120"/>
    </row>
    <row r="589" spans="1:14" ht="21.75" customHeight="1" x14ac:dyDescent="0.5">
      <c r="A589" s="83"/>
      <c r="B589" s="264"/>
      <c r="C589" s="232"/>
      <c r="D589" s="116"/>
      <c r="E589" s="116"/>
      <c r="F589" s="115"/>
      <c r="G589" s="120"/>
      <c r="H589" s="83"/>
      <c r="I589" s="264"/>
      <c r="J589" s="232"/>
      <c r="K589" s="115"/>
      <c r="L589" s="116"/>
      <c r="M589" s="115"/>
      <c r="N589" s="120"/>
    </row>
    <row r="590" spans="1:14" ht="21.75" customHeight="1" x14ac:dyDescent="0.5">
      <c r="A590" s="83"/>
      <c r="B590" s="264"/>
      <c r="C590" s="232"/>
      <c r="D590" s="116"/>
      <c r="E590" s="116"/>
      <c r="F590" s="115"/>
      <c r="G590" s="120"/>
      <c r="H590" s="83"/>
      <c r="I590" s="264"/>
      <c r="J590" s="232"/>
      <c r="K590" s="115"/>
      <c r="L590" s="116"/>
      <c r="M590" s="115"/>
      <c r="N590" s="120"/>
    </row>
    <row r="591" spans="1:14" ht="21.75" customHeight="1" x14ac:dyDescent="0.5">
      <c r="A591" s="83"/>
      <c r="B591" s="264"/>
      <c r="C591" s="232"/>
      <c r="D591" s="116"/>
      <c r="E591" s="116"/>
      <c r="F591" s="115"/>
      <c r="G591" s="120"/>
      <c r="H591" s="83"/>
      <c r="I591" s="264"/>
      <c r="J591" s="232"/>
      <c r="K591" s="115"/>
      <c r="L591" s="116"/>
      <c r="M591" s="115"/>
      <c r="N591" s="120"/>
    </row>
    <row r="592" spans="1:14" ht="21.75" customHeight="1" x14ac:dyDescent="0.5">
      <c r="A592" s="83"/>
      <c r="B592" s="264"/>
      <c r="C592" s="232"/>
      <c r="D592" s="116"/>
      <c r="E592" s="116"/>
      <c r="F592" s="115"/>
      <c r="G592" s="120"/>
      <c r="H592" s="83"/>
      <c r="I592" s="264"/>
      <c r="J592" s="232"/>
      <c r="K592" s="115"/>
      <c r="L592" s="116"/>
      <c r="M592" s="115"/>
      <c r="N592" s="120"/>
    </row>
    <row r="593" spans="1:14" ht="21.75" customHeight="1" x14ac:dyDescent="0.5">
      <c r="A593" s="83"/>
      <c r="B593" s="264"/>
      <c r="C593" s="232"/>
      <c r="D593" s="116"/>
      <c r="E593" s="116"/>
      <c r="F593" s="115"/>
      <c r="G593" s="120"/>
      <c r="H593" s="83"/>
      <c r="I593" s="264"/>
      <c r="J593" s="232"/>
      <c r="K593" s="115"/>
      <c r="L593" s="116"/>
      <c r="M593" s="115"/>
      <c r="N593" s="120"/>
    </row>
    <row r="594" spans="1:14" ht="21.75" customHeight="1" x14ac:dyDescent="0.5">
      <c r="A594" s="83"/>
      <c r="B594" s="264"/>
      <c r="C594" s="232"/>
      <c r="D594" s="116"/>
      <c r="E594" s="116"/>
      <c r="F594" s="115"/>
      <c r="G594" s="120"/>
      <c r="H594" s="83"/>
      <c r="I594" s="264"/>
      <c r="J594" s="232"/>
      <c r="K594" s="115"/>
      <c r="L594" s="116"/>
      <c r="M594" s="115"/>
      <c r="N594" s="120"/>
    </row>
    <row r="595" spans="1:14" ht="21.75" customHeight="1" x14ac:dyDescent="0.5">
      <c r="A595" s="83"/>
      <c r="B595" s="264"/>
      <c r="C595" s="232"/>
      <c r="D595" s="116"/>
      <c r="E595" s="116"/>
      <c r="F595" s="115"/>
      <c r="G595" s="120"/>
      <c r="H595" s="83"/>
      <c r="I595" s="264"/>
      <c r="J595" s="232"/>
      <c r="K595" s="115"/>
      <c r="L595" s="116"/>
      <c r="M595" s="115"/>
      <c r="N595" s="120"/>
    </row>
    <row r="596" spans="1:14" ht="21.75" customHeight="1" x14ac:dyDescent="0.5">
      <c r="A596" s="83"/>
      <c r="B596" s="264"/>
      <c r="C596" s="232"/>
      <c r="D596" s="116"/>
      <c r="E596" s="116"/>
      <c r="F596" s="115"/>
      <c r="G596" s="120"/>
      <c r="H596" s="83"/>
      <c r="I596" s="264"/>
      <c r="J596" s="232"/>
      <c r="K596" s="115"/>
      <c r="L596" s="116"/>
      <c r="M596" s="115"/>
      <c r="N596" s="120"/>
    </row>
    <row r="597" spans="1:14" ht="21.75" customHeight="1" x14ac:dyDescent="0.5">
      <c r="A597" s="83"/>
      <c r="B597" s="264"/>
      <c r="C597" s="232"/>
      <c r="D597" s="116"/>
      <c r="E597" s="116"/>
      <c r="F597" s="115"/>
      <c r="G597" s="120"/>
      <c r="H597" s="83"/>
      <c r="I597" s="264"/>
      <c r="J597" s="232"/>
      <c r="K597" s="115"/>
      <c r="L597" s="116"/>
      <c r="M597" s="115"/>
      <c r="N597" s="120"/>
    </row>
    <row r="598" spans="1:14" ht="21.75" customHeight="1" x14ac:dyDescent="0.5">
      <c r="A598" s="83"/>
      <c r="B598" s="264"/>
      <c r="C598" s="232"/>
      <c r="D598" s="116"/>
      <c r="E598" s="116"/>
      <c r="F598" s="115"/>
      <c r="G598" s="120"/>
      <c r="H598" s="83"/>
      <c r="I598" s="264"/>
      <c r="J598" s="232"/>
      <c r="K598" s="115"/>
      <c r="L598" s="116"/>
      <c r="M598" s="115"/>
      <c r="N598" s="120"/>
    </row>
    <row r="599" spans="1:14" ht="21.75" customHeight="1" x14ac:dyDescent="0.5">
      <c r="A599" s="83"/>
      <c r="B599" s="264"/>
      <c r="C599" s="232"/>
      <c r="D599" s="116"/>
      <c r="E599" s="116"/>
      <c r="F599" s="115"/>
      <c r="G599" s="120"/>
      <c r="H599" s="83"/>
      <c r="I599" s="264"/>
      <c r="J599" s="232"/>
      <c r="K599" s="115"/>
      <c r="L599" s="116"/>
      <c r="M599" s="115"/>
      <c r="N599" s="120"/>
    </row>
    <row r="600" spans="1:14" ht="21.75" customHeight="1" x14ac:dyDescent="0.5">
      <c r="A600" s="83"/>
      <c r="B600" s="264"/>
      <c r="C600" s="232"/>
      <c r="D600" s="116"/>
      <c r="E600" s="116"/>
      <c r="F600" s="115"/>
      <c r="G600" s="120"/>
      <c r="H600" s="83"/>
      <c r="I600" s="264"/>
      <c r="J600" s="232"/>
      <c r="K600" s="115"/>
      <c r="L600" s="116"/>
      <c r="M600" s="115"/>
      <c r="N600" s="120"/>
    </row>
    <row r="601" spans="1:14" ht="21.75" customHeight="1" x14ac:dyDescent="0.5">
      <c r="A601" s="83"/>
      <c r="B601" s="264"/>
      <c r="C601" s="232"/>
      <c r="D601" s="116"/>
      <c r="E601" s="116"/>
      <c r="F601" s="115"/>
      <c r="G601" s="120"/>
      <c r="H601" s="83"/>
      <c r="I601" s="264"/>
      <c r="J601" s="232"/>
      <c r="K601" s="115"/>
      <c r="L601" s="116"/>
      <c r="M601" s="115"/>
      <c r="N601" s="120"/>
    </row>
    <row r="602" spans="1:14" ht="21.75" customHeight="1" x14ac:dyDescent="0.5">
      <c r="A602" s="83"/>
      <c r="B602" s="264"/>
      <c r="C602" s="232"/>
      <c r="D602" s="116"/>
      <c r="E602" s="116"/>
      <c r="F602" s="115"/>
      <c r="G602" s="120"/>
      <c r="H602" s="83"/>
      <c r="I602" s="264"/>
      <c r="J602" s="232"/>
      <c r="K602" s="115"/>
      <c r="L602" s="116"/>
      <c r="M602" s="115"/>
      <c r="N602" s="120"/>
    </row>
    <row r="603" spans="1:14" ht="21.75" customHeight="1" x14ac:dyDescent="0.5">
      <c r="A603" s="83"/>
      <c r="B603" s="264"/>
      <c r="C603" s="232"/>
      <c r="D603" s="116"/>
      <c r="E603" s="116"/>
      <c r="F603" s="115"/>
      <c r="G603" s="120"/>
      <c r="H603" s="83"/>
      <c r="I603" s="264"/>
      <c r="J603" s="232"/>
      <c r="K603" s="115"/>
      <c r="L603" s="116"/>
      <c r="M603" s="115"/>
      <c r="N603" s="120"/>
    </row>
    <row r="604" spans="1:14" ht="21.75" customHeight="1" x14ac:dyDescent="0.5">
      <c r="A604" s="83"/>
      <c r="B604" s="264"/>
      <c r="C604" s="232"/>
      <c r="D604" s="116"/>
      <c r="E604" s="116"/>
      <c r="F604" s="115"/>
      <c r="G604" s="120"/>
      <c r="H604" s="83"/>
      <c r="I604" s="264"/>
      <c r="J604" s="232"/>
      <c r="K604" s="115"/>
      <c r="L604" s="116"/>
      <c r="M604" s="115"/>
      <c r="N604" s="120"/>
    </row>
    <row r="605" spans="1:14" ht="21.75" customHeight="1" x14ac:dyDescent="0.5">
      <c r="A605" s="83"/>
      <c r="B605" s="264"/>
      <c r="C605" s="232"/>
      <c r="D605" s="116"/>
      <c r="E605" s="116"/>
      <c r="F605" s="115"/>
      <c r="G605" s="120"/>
      <c r="H605" s="83"/>
      <c r="I605" s="264"/>
      <c r="J605" s="232"/>
      <c r="K605" s="115"/>
      <c r="L605" s="116"/>
      <c r="M605" s="115"/>
      <c r="N605" s="120"/>
    </row>
    <row r="606" spans="1:14" ht="21.75" customHeight="1" x14ac:dyDescent="0.5">
      <c r="A606" s="83"/>
      <c r="B606" s="264"/>
      <c r="C606" s="232"/>
      <c r="D606" s="116"/>
      <c r="E606" s="116"/>
      <c r="F606" s="115"/>
      <c r="G606" s="120"/>
      <c r="H606" s="83"/>
      <c r="I606" s="264"/>
      <c r="J606" s="232"/>
      <c r="K606" s="115"/>
      <c r="L606" s="116"/>
      <c r="M606" s="115"/>
      <c r="N606" s="120"/>
    </row>
    <row r="607" spans="1:14" ht="21.75" customHeight="1" x14ac:dyDescent="0.5">
      <c r="A607" s="83"/>
      <c r="B607" s="264"/>
      <c r="C607" s="232"/>
      <c r="D607" s="116"/>
      <c r="E607" s="116"/>
      <c r="F607" s="115"/>
      <c r="G607" s="120"/>
      <c r="H607" s="83"/>
      <c r="I607" s="264"/>
      <c r="J607" s="232"/>
      <c r="K607" s="115"/>
      <c r="L607" s="116"/>
      <c r="M607" s="115"/>
      <c r="N607" s="120"/>
    </row>
    <row r="608" spans="1:14" ht="21.75" customHeight="1" x14ac:dyDescent="0.5">
      <c r="A608" s="83"/>
      <c r="B608" s="264"/>
      <c r="C608" s="232"/>
      <c r="D608" s="116"/>
      <c r="E608" s="116"/>
      <c r="F608" s="115"/>
      <c r="G608" s="120"/>
      <c r="H608" s="83"/>
      <c r="I608" s="264"/>
      <c r="J608" s="232"/>
      <c r="K608" s="115"/>
      <c r="L608" s="116"/>
      <c r="M608" s="115"/>
      <c r="N608" s="120"/>
    </row>
    <row r="609" spans="1:14" ht="21.75" customHeight="1" x14ac:dyDescent="0.5">
      <c r="A609" s="83"/>
      <c r="B609" s="264"/>
      <c r="C609" s="232"/>
      <c r="D609" s="116"/>
      <c r="E609" s="116"/>
      <c r="F609" s="115"/>
      <c r="G609" s="120"/>
      <c r="H609" s="83"/>
      <c r="I609" s="264"/>
      <c r="J609" s="232"/>
      <c r="K609" s="115"/>
      <c r="L609" s="116"/>
      <c r="M609" s="115"/>
      <c r="N609" s="120"/>
    </row>
    <row r="610" spans="1:14" ht="21.75" customHeight="1" x14ac:dyDescent="0.5">
      <c r="A610" s="83"/>
      <c r="B610" s="264"/>
      <c r="C610" s="232"/>
      <c r="D610" s="116"/>
      <c r="E610" s="116"/>
      <c r="F610" s="115"/>
      <c r="G610" s="120"/>
      <c r="H610" s="83"/>
      <c r="I610" s="264"/>
      <c r="J610" s="232"/>
      <c r="K610" s="115"/>
      <c r="L610" s="116"/>
      <c r="M610" s="115"/>
      <c r="N610" s="120"/>
    </row>
    <row r="611" spans="1:14" ht="21.75" customHeight="1" x14ac:dyDescent="0.5">
      <c r="A611" s="83"/>
      <c r="B611" s="264"/>
      <c r="C611" s="232"/>
      <c r="D611" s="116"/>
      <c r="E611" s="116"/>
      <c r="F611" s="115"/>
      <c r="G611" s="120"/>
      <c r="H611" s="83"/>
      <c r="I611" s="264"/>
      <c r="J611" s="232"/>
      <c r="K611" s="115"/>
      <c r="L611" s="116"/>
      <c r="M611" s="115"/>
      <c r="N611" s="120"/>
    </row>
    <row r="612" spans="1:14" ht="21.75" customHeight="1" x14ac:dyDescent="0.5">
      <c r="A612" s="83"/>
      <c r="B612" s="264"/>
      <c r="C612" s="232"/>
      <c r="D612" s="116"/>
      <c r="E612" s="116"/>
      <c r="F612" s="115"/>
      <c r="G612" s="120"/>
      <c r="H612" s="83"/>
      <c r="I612" s="264"/>
      <c r="J612" s="232"/>
      <c r="K612" s="115"/>
      <c r="L612" s="116"/>
      <c r="M612" s="115"/>
      <c r="N612" s="120"/>
    </row>
    <row r="613" spans="1:14" ht="21.75" customHeight="1" x14ac:dyDescent="0.5">
      <c r="A613" s="83"/>
      <c r="B613" s="264"/>
      <c r="C613" s="232"/>
      <c r="D613" s="116"/>
      <c r="E613" s="116"/>
      <c r="F613" s="115"/>
      <c r="G613" s="120"/>
      <c r="H613" s="83"/>
      <c r="I613" s="264"/>
      <c r="J613" s="232"/>
      <c r="K613" s="115"/>
      <c r="L613" s="116"/>
      <c r="M613" s="115"/>
      <c r="N613" s="120"/>
    </row>
    <row r="614" spans="1:14" ht="21.75" customHeight="1" x14ac:dyDescent="0.5">
      <c r="A614" s="83"/>
      <c r="B614" s="264"/>
      <c r="C614" s="232"/>
      <c r="D614" s="116"/>
      <c r="E614" s="116"/>
      <c r="F614" s="115"/>
      <c r="G614" s="120"/>
      <c r="H614" s="83"/>
      <c r="I614" s="264"/>
      <c r="J614" s="232"/>
      <c r="K614" s="115"/>
      <c r="L614" s="116"/>
      <c r="M614" s="115"/>
      <c r="N614" s="120"/>
    </row>
    <row r="615" spans="1:14" ht="21.75" customHeight="1" x14ac:dyDescent="0.5">
      <c r="A615" s="83"/>
      <c r="B615" s="264"/>
      <c r="C615" s="232"/>
      <c r="D615" s="116"/>
      <c r="E615" s="116"/>
      <c r="F615" s="115"/>
      <c r="G615" s="120"/>
      <c r="H615" s="83"/>
      <c r="I615" s="264"/>
      <c r="J615" s="232"/>
      <c r="K615" s="115"/>
      <c r="L615" s="116"/>
      <c r="M615" s="115"/>
      <c r="N615" s="120"/>
    </row>
    <row r="616" spans="1:14" ht="21.75" customHeight="1" x14ac:dyDescent="0.5">
      <c r="A616" s="83"/>
      <c r="B616" s="264"/>
      <c r="C616" s="232"/>
      <c r="D616" s="116"/>
      <c r="E616" s="116"/>
      <c r="F616" s="115"/>
      <c r="G616" s="120"/>
      <c r="H616" s="83"/>
      <c r="I616" s="264"/>
      <c r="J616" s="232"/>
      <c r="K616" s="115"/>
      <c r="L616" s="116"/>
      <c r="M616" s="115"/>
      <c r="N616" s="120"/>
    </row>
    <row r="617" spans="1:14" ht="21.75" customHeight="1" x14ac:dyDescent="0.5">
      <c r="A617" s="83"/>
      <c r="B617" s="264"/>
      <c r="C617" s="232"/>
      <c r="D617" s="116"/>
      <c r="E617" s="116"/>
      <c r="F617" s="115"/>
      <c r="G617" s="120"/>
      <c r="H617" s="83"/>
      <c r="I617" s="264"/>
      <c r="J617" s="232"/>
      <c r="K617" s="115"/>
      <c r="L617" s="116"/>
      <c r="M617" s="115"/>
      <c r="N617" s="120"/>
    </row>
    <row r="618" spans="1:14" ht="21.75" customHeight="1" x14ac:dyDescent="0.5">
      <c r="A618" s="83"/>
      <c r="B618" s="264"/>
      <c r="C618" s="232"/>
      <c r="D618" s="116"/>
      <c r="E618" s="116"/>
      <c r="F618" s="115"/>
      <c r="G618" s="120"/>
      <c r="H618" s="83"/>
      <c r="I618" s="264"/>
      <c r="J618" s="232"/>
      <c r="K618" s="115"/>
      <c r="L618" s="116"/>
      <c r="M618" s="115"/>
      <c r="N618" s="120"/>
    </row>
    <row r="619" spans="1:14" ht="21.75" customHeight="1" x14ac:dyDescent="0.5">
      <c r="A619" s="83"/>
      <c r="B619" s="264"/>
      <c r="C619" s="232"/>
      <c r="D619" s="116"/>
      <c r="E619" s="116"/>
      <c r="F619" s="115"/>
      <c r="G619" s="120"/>
      <c r="H619" s="83"/>
      <c r="I619" s="264"/>
      <c r="J619" s="232"/>
      <c r="K619" s="115"/>
      <c r="L619" s="116"/>
      <c r="M619" s="115"/>
      <c r="N619" s="120"/>
    </row>
    <row r="620" spans="1:14" ht="21.75" customHeight="1" x14ac:dyDescent="0.5">
      <c r="A620" s="83"/>
      <c r="B620" s="264"/>
      <c r="C620" s="232"/>
      <c r="D620" s="116"/>
      <c r="E620" s="116"/>
      <c r="F620" s="115"/>
      <c r="G620" s="120"/>
      <c r="H620" s="83"/>
      <c r="I620" s="264"/>
      <c r="J620" s="232"/>
      <c r="K620" s="115"/>
      <c r="L620" s="116"/>
      <c r="M620" s="115"/>
      <c r="N620" s="120"/>
    </row>
    <row r="621" spans="1:14" ht="21.75" customHeight="1" x14ac:dyDescent="0.5">
      <c r="A621" s="83"/>
      <c r="B621" s="264"/>
      <c r="C621" s="232"/>
      <c r="D621" s="116"/>
      <c r="E621" s="116"/>
      <c r="F621" s="115"/>
      <c r="G621" s="120"/>
      <c r="H621" s="83"/>
      <c r="I621" s="264"/>
      <c r="J621" s="232"/>
      <c r="K621" s="115"/>
      <c r="L621" s="116"/>
      <c r="M621" s="115"/>
      <c r="N621" s="120"/>
    </row>
    <row r="622" spans="1:14" ht="21.75" customHeight="1" x14ac:dyDescent="0.5">
      <c r="A622" s="83"/>
      <c r="B622" s="264"/>
      <c r="C622" s="232"/>
      <c r="D622" s="116"/>
      <c r="E622" s="116"/>
      <c r="F622" s="115"/>
      <c r="G622" s="120"/>
      <c r="H622" s="83"/>
      <c r="I622" s="264"/>
      <c r="J622" s="232"/>
      <c r="K622" s="115"/>
      <c r="L622" s="116"/>
      <c r="M622" s="115"/>
      <c r="N622" s="120"/>
    </row>
    <row r="623" spans="1:14" ht="21.75" customHeight="1" x14ac:dyDescent="0.5">
      <c r="A623" s="83"/>
      <c r="B623" s="264"/>
      <c r="C623" s="232"/>
      <c r="D623" s="116"/>
      <c r="E623" s="116"/>
      <c r="F623" s="115"/>
      <c r="G623" s="120"/>
      <c r="H623" s="83"/>
      <c r="I623" s="264"/>
      <c r="J623" s="232"/>
      <c r="K623" s="115"/>
      <c r="L623" s="116"/>
      <c r="M623" s="115"/>
      <c r="N623" s="120"/>
    </row>
    <row r="624" spans="1:14" ht="21.75" customHeight="1" x14ac:dyDescent="0.5">
      <c r="A624" s="83"/>
      <c r="B624" s="264"/>
      <c r="C624" s="232"/>
      <c r="D624" s="116"/>
      <c r="E624" s="116"/>
      <c r="F624" s="115"/>
      <c r="G624" s="120"/>
      <c r="H624" s="83"/>
      <c r="I624" s="264"/>
      <c r="J624" s="232"/>
      <c r="K624" s="115"/>
      <c r="L624" s="116"/>
      <c r="M624" s="115"/>
      <c r="N624" s="120"/>
    </row>
    <row r="625" spans="1:14" ht="21.75" customHeight="1" x14ac:dyDescent="0.5">
      <c r="A625" s="83"/>
      <c r="B625" s="264"/>
      <c r="C625" s="232"/>
      <c r="D625" s="116"/>
      <c r="E625" s="116"/>
      <c r="F625" s="115"/>
      <c r="G625" s="120"/>
      <c r="H625" s="83"/>
      <c r="I625" s="264"/>
      <c r="J625" s="232"/>
      <c r="K625" s="115"/>
      <c r="L625" s="116"/>
      <c r="M625" s="115"/>
      <c r="N625" s="120"/>
    </row>
    <row r="626" spans="1:14" ht="21.75" customHeight="1" x14ac:dyDescent="0.5">
      <c r="A626" s="83"/>
      <c r="B626" s="264"/>
      <c r="C626" s="232"/>
      <c r="D626" s="116"/>
      <c r="E626" s="116"/>
      <c r="F626" s="115"/>
      <c r="G626" s="120"/>
      <c r="H626" s="83"/>
      <c r="I626" s="264"/>
      <c r="J626" s="232"/>
      <c r="K626" s="115"/>
      <c r="L626" s="116"/>
      <c r="M626" s="115"/>
      <c r="N626" s="120"/>
    </row>
    <row r="627" spans="1:14" ht="21.75" customHeight="1" x14ac:dyDescent="0.5">
      <c r="A627" s="83"/>
      <c r="B627" s="264"/>
      <c r="C627" s="232"/>
      <c r="D627" s="116"/>
      <c r="E627" s="116"/>
      <c r="F627" s="115"/>
      <c r="G627" s="120"/>
      <c r="H627" s="83"/>
      <c r="I627" s="264"/>
      <c r="J627" s="232"/>
      <c r="K627" s="115"/>
      <c r="L627" s="116"/>
      <c r="M627" s="115"/>
      <c r="N627" s="120"/>
    </row>
    <row r="628" spans="1:14" ht="21.75" customHeight="1" x14ac:dyDescent="0.5">
      <c r="A628" s="83"/>
      <c r="B628" s="264"/>
      <c r="C628" s="232"/>
      <c r="D628" s="116"/>
      <c r="E628" s="116"/>
      <c r="F628" s="115"/>
      <c r="G628" s="120"/>
      <c r="H628" s="83"/>
      <c r="I628" s="264"/>
      <c r="J628" s="232"/>
      <c r="K628" s="115"/>
      <c r="L628" s="116"/>
      <c r="M628" s="115"/>
      <c r="N628" s="120"/>
    </row>
    <row r="629" spans="1:14" ht="21.75" customHeight="1" x14ac:dyDescent="0.5">
      <c r="A629" s="83"/>
      <c r="B629" s="264"/>
      <c r="C629" s="232"/>
      <c r="D629" s="116"/>
      <c r="E629" s="116"/>
      <c r="F629" s="115"/>
      <c r="G629" s="120"/>
      <c r="H629" s="83"/>
      <c r="I629" s="264"/>
      <c r="J629" s="232"/>
      <c r="K629" s="115"/>
      <c r="L629" s="116"/>
      <c r="M629" s="115"/>
      <c r="N629" s="120"/>
    </row>
    <row r="630" spans="1:14" ht="21.75" customHeight="1" x14ac:dyDescent="0.5">
      <c r="A630" s="83"/>
      <c r="B630" s="264"/>
      <c r="C630" s="232"/>
      <c r="D630" s="116"/>
      <c r="E630" s="116"/>
      <c r="F630" s="115"/>
      <c r="G630" s="120"/>
      <c r="H630" s="83"/>
      <c r="I630" s="264"/>
      <c r="J630" s="232"/>
      <c r="K630" s="115"/>
      <c r="L630" s="116"/>
      <c r="M630" s="115"/>
      <c r="N630" s="120"/>
    </row>
    <row r="631" spans="1:14" ht="21.75" customHeight="1" x14ac:dyDescent="0.5">
      <c r="A631" s="83"/>
      <c r="B631" s="264"/>
      <c r="C631" s="232"/>
      <c r="D631" s="116"/>
      <c r="E631" s="116"/>
      <c r="F631" s="115"/>
      <c r="G631" s="120"/>
      <c r="H631" s="83"/>
      <c r="I631" s="264"/>
      <c r="J631" s="232"/>
      <c r="K631" s="115"/>
      <c r="L631" s="116"/>
      <c r="M631" s="115"/>
      <c r="N631" s="120"/>
    </row>
    <row r="632" spans="1:14" ht="21.75" customHeight="1" x14ac:dyDescent="0.5">
      <c r="A632" s="83"/>
      <c r="B632" s="264"/>
      <c r="C632" s="232"/>
      <c r="D632" s="116"/>
      <c r="E632" s="116"/>
      <c r="F632" s="115"/>
      <c r="G632" s="120"/>
      <c r="H632" s="83"/>
      <c r="I632" s="264"/>
      <c r="J632" s="232"/>
      <c r="K632" s="115"/>
      <c r="L632" s="116"/>
      <c r="M632" s="115"/>
      <c r="N632" s="120"/>
    </row>
    <row r="633" spans="1:14" ht="21.75" customHeight="1" x14ac:dyDescent="0.5">
      <c r="A633" s="83"/>
      <c r="B633" s="264"/>
      <c r="C633" s="232"/>
      <c r="D633" s="116"/>
      <c r="E633" s="116"/>
      <c r="F633" s="115"/>
      <c r="G633" s="120"/>
      <c r="H633" s="83"/>
      <c r="I633" s="264"/>
      <c r="J633" s="232"/>
      <c r="K633" s="115"/>
      <c r="L633" s="116"/>
      <c r="M633" s="115"/>
      <c r="N633" s="120"/>
    </row>
    <row r="634" spans="1:14" ht="21.75" customHeight="1" x14ac:dyDescent="0.5">
      <c r="A634" s="83"/>
      <c r="B634" s="264"/>
      <c r="C634" s="232"/>
      <c r="D634" s="116"/>
      <c r="E634" s="116"/>
      <c r="F634" s="115"/>
      <c r="G634" s="120"/>
      <c r="H634" s="83"/>
      <c r="I634" s="264"/>
      <c r="J634" s="232"/>
      <c r="K634" s="115"/>
      <c r="L634" s="116"/>
      <c r="M634" s="115"/>
      <c r="N634" s="120"/>
    </row>
    <row r="635" spans="1:14" ht="21.75" customHeight="1" x14ac:dyDescent="0.5">
      <c r="A635" s="83"/>
      <c r="B635" s="264"/>
      <c r="C635" s="232"/>
      <c r="D635" s="116"/>
      <c r="E635" s="116"/>
      <c r="F635" s="115"/>
      <c r="G635" s="120"/>
      <c r="H635" s="83"/>
      <c r="I635" s="264"/>
      <c r="J635" s="232"/>
      <c r="K635" s="115"/>
      <c r="L635" s="116"/>
      <c r="M635" s="115"/>
      <c r="N635" s="120"/>
    </row>
    <row r="636" spans="1:14" ht="21.75" customHeight="1" x14ac:dyDescent="0.5">
      <c r="A636" s="83"/>
      <c r="B636" s="264"/>
      <c r="C636" s="232"/>
      <c r="D636" s="116"/>
      <c r="E636" s="116"/>
      <c r="F636" s="115"/>
      <c r="G636" s="120"/>
      <c r="H636" s="83"/>
      <c r="I636" s="264"/>
      <c r="J636" s="232"/>
      <c r="K636" s="115"/>
      <c r="L636" s="116"/>
      <c r="M636" s="115"/>
      <c r="N636" s="120"/>
    </row>
    <row r="637" spans="1:14" ht="21.75" customHeight="1" x14ac:dyDescent="0.5">
      <c r="A637" s="83"/>
      <c r="B637" s="264"/>
      <c r="C637" s="232"/>
      <c r="D637" s="116"/>
      <c r="E637" s="116"/>
      <c r="F637" s="115"/>
      <c r="G637" s="120"/>
      <c r="H637" s="83"/>
      <c r="I637" s="264"/>
      <c r="J637" s="232"/>
      <c r="K637" s="115"/>
      <c r="L637" s="116"/>
      <c r="M637" s="115"/>
      <c r="N637" s="120"/>
    </row>
    <row r="638" spans="1:14" ht="21.75" customHeight="1" x14ac:dyDescent="0.5">
      <c r="A638" s="83"/>
      <c r="B638" s="264"/>
      <c r="C638" s="232"/>
      <c r="D638" s="116"/>
      <c r="E638" s="116"/>
      <c r="F638" s="115"/>
      <c r="G638" s="120"/>
      <c r="H638" s="83"/>
      <c r="I638" s="264"/>
      <c r="J638" s="232"/>
      <c r="K638" s="115"/>
      <c r="L638" s="116"/>
      <c r="M638" s="115"/>
      <c r="N638" s="120"/>
    </row>
    <row r="639" spans="1:14" ht="21.75" customHeight="1" x14ac:dyDescent="0.5">
      <c r="A639" s="83"/>
      <c r="B639" s="264"/>
      <c r="C639" s="232"/>
      <c r="D639" s="116"/>
      <c r="E639" s="116"/>
      <c r="F639" s="115"/>
      <c r="G639" s="120"/>
      <c r="H639" s="83"/>
      <c r="I639" s="264"/>
      <c r="J639" s="232"/>
      <c r="K639" s="115"/>
      <c r="L639" s="116"/>
      <c r="M639" s="115"/>
      <c r="N639" s="120"/>
    </row>
    <row r="640" spans="1:14" ht="21.75" customHeight="1" x14ac:dyDescent="0.5">
      <c r="A640" s="83"/>
      <c r="B640" s="264"/>
      <c r="C640" s="232"/>
      <c r="D640" s="116"/>
      <c r="E640" s="116"/>
      <c r="F640" s="115"/>
      <c r="G640" s="120"/>
      <c r="H640" s="83"/>
      <c r="I640" s="264"/>
      <c r="J640" s="232"/>
      <c r="K640" s="115"/>
      <c r="L640" s="116"/>
      <c r="M640" s="115"/>
      <c r="N640" s="120"/>
    </row>
    <row r="641" spans="1:14" ht="21.75" customHeight="1" x14ac:dyDescent="0.5">
      <c r="A641" s="83"/>
      <c r="B641" s="264"/>
      <c r="C641" s="232"/>
      <c r="D641" s="116"/>
      <c r="E641" s="116"/>
      <c r="F641" s="115"/>
      <c r="G641" s="120"/>
      <c r="H641" s="83"/>
      <c r="I641" s="264"/>
      <c r="J641" s="232"/>
      <c r="K641" s="115"/>
      <c r="L641" s="116"/>
      <c r="M641" s="115"/>
      <c r="N641" s="120"/>
    </row>
    <row r="642" spans="1:14" ht="21.75" customHeight="1" x14ac:dyDescent="0.5">
      <c r="A642" s="83"/>
      <c r="B642" s="264"/>
      <c r="C642" s="232"/>
      <c r="D642" s="116"/>
      <c r="E642" s="116"/>
      <c r="F642" s="115"/>
      <c r="G642" s="120"/>
      <c r="H642" s="83"/>
      <c r="I642" s="264"/>
      <c r="J642" s="232"/>
      <c r="K642" s="115"/>
      <c r="L642" s="116"/>
      <c r="M642" s="115"/>
      <c r="N642" s="120"/>
    </row>
    <row r="643" spans="1:14" ht="21.75" customHeight="1" x14ac:dyDescent="0.5">
      <c r="A643" s="83"/>
      <c r="B643" s="264"/>
      <c r="C643" s="232"/>
      <c r="D643" s="116"/>
      <c r="E643" s="116"/>
      <c r="F643" s="115"/>
      <c r="G643" s="120"/>
      <c r="H643" s="83"/>
      <c r="I643" s="264"/>
      <c r="J643" s="232"/>
      <c r="K643" s="115"/>
      <c r="L643" s="116"/>
      <c r="M643" s="115"/>
      <c r="N643" s="120"/>
    </row>
    <row r="644" spans="1:14" ht="21.75" customHeight="1" x14ac:dyDescent="0.5">
      <c r="A644" s="83"/>
      <c r="B644" s="264"/>
      <c r="C644" s="232"/>
      <c r="D644" s="116"/>
      <c r="E644" s="116"/>
      <c r="F644" s="115"/>
      <c r="G644" s="120"/>
      <c r="H644" s="83"/>
      <c r="I644" s="264"/>
      <c r="J644" s="232"/>
      <c r="K644" s="115"/>
      <c r="L644" s="116"/>
      <c r="M644" s="115"/>
      <c r="N644" s="120"/>
    </row>
    <row r="645" spans="1:14" ht="21.75" customHeight="1" x14ac:dyDescent="0.5">
      <c r="A645" s="83"/>
      <c r="B645" s="264"/>
      <c r="C645" s="232"/>
      <c r="D645" s="116"/>
      <c r="E645" s="116"/>
      <c r="F645" s="115"/>
      <c r="G645" s="120"/>
      <c r="H645" s="83"/>
      <c r="I645" s="264"/>
      <c r="J645" s="232"/>
      <c r="K645" s="115"/>
      <c r="L645" s="116"/>
      <c r="M645" s="115"/>
      <c r="N645" s="120"/>
    </row>
    <row r="646" spans="1:14" ht="21.75" customHeight="1" x14ac:dyDescent="0.5">
      <c r="A646" s="83"/>
      <c r="B646" s="264"/>
      <c r="C646" s="232"/>
      <c r="D646" s="116"/>
      <c r="E646" s="116"/>
      <c r="F646" s="115"/>
      <c r="G646" s="120"/>
      <c r="H646" s="83"/>
      <c r="I646" s="264"/>
      <c r="J646" s="232"/>
      <c r="K646" s="115"/>
      <c r="L646" s="116"/>
      <c r="M646" s="115"/>
      <c r="N646" s="120"/>
    </row>
    <row r="647" spans="1:14" ht="21.75" customHeight="1" x14ac:dyDescent="0.5">
      <c r="A647" s="83"/>
      <c r="B647" s="264"/>
      <c r="C647" s="232"/>
      <c r="D647" s="116"/>
      <c r="E647" s="116"/>
      <c r="F647" s="115"/>
      <c r="G647" s="120"/>
      <c r="H647" s="83"/>
      <c r="I647" s="264"/>
      <c r="J647" s="232"/>
      <c r="K647" s="115"/>
      <c r="L647" s="116"/>
      <c r="M647" s="115"/>
      <c r="N647" s="120"/>
    </row>
    <row r="648" spans="1:14" ht="21.75" customHeight="1" x14ac:dyDescent="0.5">
      <c r="A648" s="83"/>
      <c r="B648" s="264"/>
      <c r="C648" s="232"/>
      <c r="D648" s="116"/>
      <c r="E648" s="116"/>
      <c r="F648" s="115"/>
      <c r="G648" s="120"/>
      <c r="H648" s="83"/>
      <c r="I648" s="264"/>
      <c r="J648" s="232"/>
      <c r="K648" s="115"/>
      <c r="L648" s="116"/>
      <c r="M648" s="115"/>
      <c r="N648" s="120"/>
    </row>
    <row r="649" spans="1:14" ht="21.75" customHeight="1" x14ac:dyDescent="0.5">
      <c r="A649" s="83"/>
      <c r="B649" s="264"/>
      <c r="C649" s="232"/>
      <c r="D649" s="116"/>
      <c r="E649" s="116"/>
      <c r="F649" s="115"/>
      <c r="G649" s="120"/>
      <c r="H649" s="83"/>
      <c r="I649" s="264"/>
      <c r="J649" s="232"/>
      <c r="K649" s="115"/>
      <c r="L649" s="116"/>
      <c r="M649" s="115"/>
      <c r="N649" s="120"/>
    </row>
    <row r="650" spans="1:14" ht="21.75" customHeight="1" x14ac:dyDescent="0.5">
      <c r="A650" s="83"/>
      <c r="B650" s="264"/>
      <c r="C650" s="232"/>
      <c r="D650" s="116"/>
      <c r="E650" s="116"/>
      <c r="F650" s="115"/>
      <c r="G650" s="120"/>
      <c r="H650" s="83"/>
      <c r="I650" s="264"/>
      <c r="J650" s="232"/>
      <c r="K650" s="115"/>
      <c r="L650" s="116"/>
      <c r="M650" s="115"/>
      <c r="N650" s="120"/>
    </row>
    <row r="651" spans="1:14" ht="21.75" customHeight="1" x14ac:dyDescent="0.5">
      <c r="A651" s="83"/>
      <c r="B651" s="264"/>
      <c r="C651" s="232"/>
      <c r="D651" s="116"/>
      <c r="E651" s="116"/>
      <c r="F651" s="115"/>
      <c r="G651" s="120"/>
      <c r="H651" s="83"/>
      <c r="I651" s="264"/>
      <c r="J651" s="232"/>
      <c r="K651" s="115"/>
      <c r="L651" s="116"/>
      <c r="M651" s="115"/>
      <c r="N651" s="120"/>
    </row>
    <row r="652" spans="1:14" ht="21.75" customHeight="1" x14ac:dyDescent="0.5">
      <c r="A652" s="83"/>
      <c r="B652" s="264"/>
      <c r="C652" s="232"/>
      <c r="D652" s="116"/>
      <c r="E652" s="116"/>
      <c r="F652" s="115"/>
      <c r="G652" s="120"/>
      <c r="H652" s="83"/>
      <c r="I652" s="264"/>
      <c r="J652" s="232"/>
      <c r="K652" s="115"/>
      <c r="L652" s="116"/>
      <c r="M652" s="115"/>
      <c r="N652" s="120"/>
    </row>
    <row r="653" spans="1:14" ht="21.75" customHeight="1" x14ac:dyDescent="0.5">
      <c r="A653" s="83"/>
      <c r="B653" s="264"/>
      <c r="C653" s="232"/>
      <c r="D653" s="116"/>
      <c r="E653" s="116"/>
      <c r="F653" s="115"/>
      <c r="G653" s="120"/>
      <c r="H653" s="83"/>
      <c r="I653" s="264"/>
      <c r="J653" s="232"/>
      <c r="K653" s="115"/>
      <c r="L653" s="116"/>
      <c r="M653" s="115"/>
      <c r="N653" s="120"/>
    </row>
    <row r="654" spans="1:14" ht="21.75" customHeight="1" x14ac:dyDescent="0.5">
      <c r="A654" s="83"/>
      <c r="B654" s="264"/>
      <c r="C654" s="232"/>
      <c r="D654" s="116"/>
      <c r="E654" s="116"/>
      <c r="F654" s="115"/>
      <c r="G654" s="120"/>
      <c r="H654" s="83"/>
      <c r="I654" s="264"/>
      <c r="J654" s="232"/>
      <c r="K654" s="115"/>
      <c r="L654" s="116"/>
      <c r="M654" s="115"/>
      <c r="N654" s="120"/>
    </row>
    <row r="655" spans="1:14" ht="21.75" customHeight="1" x14ac:dyDescent="0.5">
      <c r="A655" s="83"/>
      <c r="B655" s="264"/>
      <c r="C655" s="232"/>
      <c r="D655" s="116"/>
      <c r="E655" s="116"/>
      <c r="F655" s="115"/>
      <c r="G655" s="120"/>
      <c r="H655" s="83"/>
      <c r="I655" s="264"/>
      <c r="J655" s="232"/>
      <c r="K655" s="115"/>
      <c r="L655" s="116"/>
      <c r="M655" s="115"/>
      <c r="N655" s="120"/>
    </row>
    <row r="656" spans="1:14" ht="21.75" customHeight="1" x14ac:dyDescent="0.5">
      <c r="A656" s="83"/>
      <c r="B656" s="264"/>
      <c r="C656" s="232"/>
      <c r="D656" s="116"/>
      <c r="E656" s="116"/>
      <c r="F656" s="115"/>
      <c r="G656" s="120"/>
      <c r="H656" s="83"/>
      <c r="I656" s="264"/>
      <c r="J656" s="232"/>
      <c r="K656" s="115"/>
      <c r="L656" s="116"/>
      <c r="M656" s="115"/>
      <c r="N656" s="120"/>
    </row>
    <row r="657" spans="1:14" ht="21.75" customHeight="1" x14ac:dyDescent="0.5">
      <c r="A657" s="83"/>
      <c r="B657" s="264"/>
      <c r="C657" s="232"/>
      <c r="D657" s="116"/>
      <c r="E657" s="116"/>
      <c r="F657" s="115"/>
      <c r="G657" s="120"/>
      <c r="H657" s="83"/>
      <c r="I657" s="264"/>
      <c r="J657" s="232"/>
      <c r="K657" s="115"/>
      <c r="L657" s="116"/>
      <c r="M657" s="115"/>
      <c r="N657" s="120"/>
    </row>
    <row r="658" spans="1:14" ht="21.75" customHeight="1" x14ac:dyDescent="0.5">
      <c r="A658" s="83"/>
      <c r="B658" s="264"/>
      <c r="C658" s="232"/>
      <c r="D658" s="116"/>
      <c r="E658" s="116"/>
      <c r="F658" s="115"/>
      <c r="G658" s="120"/>
      <c r="H658" s="83"/>
      <c r="I658" s="264"/>
      <c r="J658" s="232"/>
      <c r="K658" s="115"/>
      <c r="L658" s="116"/>
      <c r="M658" s="115"/>
      <c r="N658" s="120"/>
    </row>
    <row r="659" spans="1:14" ht="21.75" customHeight="1" x14ac:dyDescent="0.5">
      <c r="A659" s="83"/>
      <c r="B659" s="264"/>
      <c r="C659" s="232"/>
      <c r="D659" s="116"/>
      <c r="E659" s="116"/>
      <c r="F659" s="115"/>
      <c r="G659" s="120"/>
      <c r="H659" s="83"/>
      <c r="I659" s="264"/>
      <c r="J659" s="232"/>
      <c r="K659" s="115"/>
      <c r="L659" s="116"/>
      <c r="M659" s="115"/>
      <c r="N659" s="120"/>
    </row>
    <row r="660" spans="1:14" ht="21.75" customHeight="1" x14ac:dyDescent="0.5">
      <c r="A660" s="83"/>
      <c r="B660" s="264"/>
      <c r="C660" s="232"/>
      <c r="D660" s="116"/>
      <c r="E660" s="116"/>
      <c r="F660" s="115"/>
      <c r="G660" s="120"/>
      <c r="H660" s="83"/>
      <c r="I660" s="264"/>
      <c r="J660" s="232"/>
      <c r="K660" s="115"/>
      <c r="L660" s="116"/>
      <c r="M660" s="115"/>
      <c r="N660" s="120"/>
    </row>
    <row r="661" spans="1:14" ht="21.75" customHeight="1" x14ac:dyDescent="0.5">
      <c r="A661" s="83"/>
      <c r="B661" s="264"/>
      <c r="C661" s="232"/>
      <c r="D661" s="116"/>
      <c r="E661" s="116"/>
      <c r="F661" s="115"/>
      <c r="G661" s="120"/>
      <c r="H661" s="83"/>
      <c r="I661" s="264"/>
      <c r="J661" s="232"/>
      <c r="K661" s="115"/>
      <c r="L661" s="116"/>
      <c r="M661" s="115"/>
      <c r="N661" s="120"/>
    </row>
    <row r="662" spans="1:14" ht="21.75" customHeight="1" x14ac:dyDescent="0.5">
      <c r="A662" s="83"/>
      <c r="B662" s="264"/>
      <c r="C662" s="232"/>
      <c r="D662" s="116"/>
      <c r="E662" s="116"/>
      <c r="F662" s="115"/>
      <c r="G662" s="120"/>
      <c r="H662" s="83"/>
      <c r="I662" s="264"/>
      <c r="J662" s="232"/>
      <c r="K662" s="115"/>
      <c r="L662" s="116"/>
      <c r="M662" s="115"/>
      <c r="N662" s="120"/>
    </row>
    <row r="663" spans="1:14" ht="21.75" customHeight="1" x14ac:dyDescent="0.5">
      <c r="A663" s="83"/>
      <c r="B663" s="264"/>
      <c r="C663" s="232"/>
      <c r="D663" s="116"/>
      <c r="E663" s="116"/>
      <c r="F663" s="115"/>
      <c r="G663" s="120"/>
      <c r="H663" s="83"/>
      <c r="I663" s="264"/>
      <c r="J663" s="232"/>
      <c r="K663" s="115"/>
      <c r="L663" s="116"/>
      <c r="M663" s="115"/>
      <c r="N663" s="120"/>
    </row>
    <row r="664" spans="1:14" ht="21.75" customHeight="1" x14ac:dyDescent="0.5">
      <c r="A664" s="83"/>
      <c r="B664" s="264"/>
      <c r="C664" s="232"/>
      <c r="D664" s="116"/>
      <c r="E664" s="116"/>
      <c r="F664" s="115"/>
      <c r="G664" s="120"/>
      <c r="H664" s="83"/>
      <c r="I664" s="264"/>
      <c r="J664" s="232"/>
      <c r="K664" s="115"/>
      <c r="L664" s="116"/>
      <c r="M664" s="115"/>
      <c r="N664" s="120"/>
    </row>
    <row r="665" spans="1:14" ht="21.75" customHeight="1" x14ac:dyDescent="0.5">
      <c r="A665" s="83"/>
      <c r="B665" s="264"/>
      <c r="C665" s="232"/>
      <c r="D665" s="116"/>
      <c r="E665" s="116"/>
      <c r="F665" s="115"/>
      <c r="G665" s="120"/>
      <c r="H665" s="83"/>
      <c r="I665" s="264"/>
      <c r="J665" s="232"/>
      <c r="K665" s="115"/>
      <c r="L665" s="116"/>
      <c r="M665" s="115"/>
      <c r="N665" s="120"/>
    </row>
    <row r="666" spans="1:14" ht="21.75" customHeight="1" x14ac:dyDescent="0.5">
      <c r="A666" s="83"/>
      <c r="B666" s="264"/>
      <c r="C666" s="232"/>
      <c r="D666" s="116"/>
      <c r="E666" s="116"/>
      <c r="F666" s="115"/>
      <c r="G666" s="120"/>
      <c r="H666" s="83"/>
      <c r="I666" s="264"/>
      <c r="J666" s="232"/>
      <c r="K666" s="115"/>
      <c r="L666" s="116"/>
      <c r="M666" s="115"/>
      <c r="N666" s="120"/>
    </row>
    <row r="667" spans="1:14" ht="21.75" customHeight="1" x14ac:dyDescent="0.5">
      <c r="A667" s="83"/>
      <c r="B667" s="264"/>
      <c r="C667" s="232"/>
      <c r="D667" s="116"/>
      <c r="E667" s="116"/>
      <c r="F667" s="115"/>
      <c r="G667" s="120"/>
      <c r="H667" s="83"/>
      <c r="I667" s="264"/>
      <c r="J667" s="232"/>
      <c r="K667" s="115"/>
      <c r="L667" s="116"/>
      <c r="M667" s="115"/>
      <c r="N667" s="120"/>
    </row>
    <row r="668" spans="1:14" ht="21.75" customHeight="1" x14ac:dyDescent="0.5">
      <c r="A668" s="83"/>
      <c r="B668" s="264"/>
      <c r="C668" s="232"/>
      <c r="D668" s="116"/>
      <c r="E668" s="116"/>
      <c r="F668" s="115"/>
      <c r="G668" s="120"/>
      <c r="H668" s="83"/>
      <c r="I668" s="264"/>
      <c r="J668" s="232"/>
      <c r="K668" s="115"/>
      <c r="L668" s="116"/>
      <c r="M668" s="115"/>
      <c r="N668" s="120"/>
    </row>
    <row r="669" spans="1:14" ht="21.75" customHeight="1" x14ac:dyDescent="0.5">
      <c r="A669" s="83"/>
      <c r="B669" s="264"/>
      <c r="C669" s="232"/>
      <c r="D669" s="116"/>
      <c r="E669" s="116"/>
      <c r="F669" s="115"/>
      <c r="G669" s="120"/>
      <c r="H669" s="83"/>
      <c r="I669" s="264"/>
      <c r="J669" s="232"/>
      <c r="K669" s="115"/>
      <c r="L669" s="116"/>
      <c r="M669" s="115"/>
      <c r="N669" s="120"/>
    </row>
    <row r="670" spans="1:14" ht="21.75" customHeight="1" x14ac:dyDescent="0.5">
      <c r="A670" s="83"/>
      <c r="B670" s="264"/>
      <c r="C670" s="232"/>
      <c r="D670" s="116"/>
      <c r="E670" s="116"/>
      <c r="F670" s="115"/>
      <c r="G670" s="120"/>
      <c r="H670" s="83"/>
      <c r="I670" s="264"/>
      <c r="J670" s="232"/>
      <c r="K670" s="115"/>
      <c r="L670" s="116"/>
      <c r="M670" s="115"/>
      <c r="N670" s="120"/>
    </row>
    <row r="671" spans="1:14" ht="21.75" customHeight="1" x14ac:dyDescent="0.5">
      <c r="A671" s="83"/>
      <c r="B671" s="264"/>
      <c r="C671" s="232"/>
      <c r="D671" s="116"/>
      <c r="E671" s="116"/>
      <c r="F671" s="115"/>
      <c r="G671" s="120"/>
      <c r="H671" s="83"/>
      <c r="I671" s="264"/>
      <c r="J671" s="232"/>
      <c r="K671" s="115"/>
      <c r="L671" s="116"/>
      <c r="M671" s="115"/>
      <c r="N671" s="120"/>
    </row>
    <row r="672" spans="1:14" ht="21.75" customHeight="1" x14ac:dyDescent="0.5">
      <c r="A672" s="83"/>
      <c r="B672" s="264"/>
      <c r="C672" s="232"/>
      <c r="D672" s="116"/>
      <c r="E672" s="116"/>
      <c r="F672" s="115"/>
      <c r="G672" s="120"/>
      <c r="H672" s="83"/>
      <c r="I672" s="264"/>
      <c r="J672" s="232"/>
      <c r="K672" s="115"/>
      <c r="L672" s="116"/>
      <c r="M672" s="115"/>
      <c r="N672" s="120"/>
    </row>
    <row r="673" spans="1:14" ht="21.75" customHeight="1" x14ac:dyDescent="0.5">
      <c r="A673" s="83"/>
      <c r="B673" s="264"/>
      <c r="C673" s="232"/>
      <c r="D673" s="116"/>
      <c r="E673" s="116"/>
      <c r="F673" s="115"/>
      <c r="G673" s="120"/>
      <c r="H673" s="83"/>
      <c r="I673" s="264"/>
      <c r="J673" s="232"/>
      <c r="K673" s="115"/>
      <c r="L673" s="116"/>
      <c r="M673" s="115"/>
      <c r="N673" s="120"/>
    </row>
    <row r="674" spans="1:14" ht="21.75" customHeight="1" x14ac:dyDescent="0.5">
      <c r="A674" s="83"/>
      <c r="B674" s="264"/>
      <c r="C674" s="232"/>
      <c r="D674" s="116"/>
      <c r="E674" s="116"/>
      <c r="F674" s="115"/>
      <c r="G674" s="120"/>
      <c r="H674" s="83"/>
      <c r="I674" s="264"/>
      <c r="J674" s="232"/>
      <c r="K674" s="115"/>
      <c r="L674" s="116"/>
      <c r="M674" s="115"/>
      <c r="N674" s="120"/>
    </row>
    <row r="675" spans="1:14" ht="21.75" customHeight="1" x14ac:dyDescent="0.5">
      <c r="A675" s="83"/>
      <c r="B675" s="264"/>
      <c r="C675" s="232"/>
      <c r="D675" s="116"/>
      <c r="E675" s="116"/>
      <c r="F675" s="115"/>
      <c r="G675" s="120"/>
      <c r="H675" s="83"/>
      <c r="I675" s="264"/>
      <c r="J675" s="232"/>
      <c r="K675" s="115"/>
      <c r="L675" s="116"/>
      <c r="M675" s="115"/>
      <c r="N675" s="120"/>
    </row>
    <row r="676" spans="1:14" ht="21.75" customHeight="1" x14ac:dyDescent="0.5">
      <c r="A676" s="83"/>
      <c r="B676" s="264"/>
      <c r="C676" s="232"/>
      <c r="D676" s="116"/>
      <c r="E676" s="116"/>
      <c r="F676" s="115"/>
      <c r="G676" s="120"/>
      <c r="H676" s="83"/>
      <c r="I676" s="264"/>
      <c r="J676" s="232"/>
      <c r="K676" s="115"/>
      <c r="L676" s="116"/>
      <c r="M676" s="115"/>
      <c r="N676" s="120"/>
    </row>
    <row r="677" spans="1:14" ht="21.75" customHeight="1" x14ac:dyDescent="0.5">
      <c r="A677" s="83"/>
      <c r="B677" s="264"/>
      <c r="C677" s="232"/>
      <c r="D677" s="116"/>
      <c r="E677" s="116"/>
      <c r="F677" s="115"/>
      <c r="G677" s="120"/>
      <c r="H677" s="83"/>
      <c r="I677" s="264"/>
      <c r="J677" s="232"/>
      <c r="K677" s="115"/>
      <c r="L677" s="116"/>
      <c r="M677" s="115"/>
      <c r="N677" s="120"/>
    </row>
    <row r="678" spans="1:14" ht="21.75" customHeight="1" x14ac:dyDescent="0.5">
      <c r="A678" s="83"/>
      <c r="B678" s="264"/>
      <c r="C678" s="232"/>
      <c r="D678" s="116"/>
      <c r="E678" s="116"/>
      <c r="F678" s="115"/>
      <c r="G678" s="120"/>
      <c r="H678" s="83"/>
      <c r="I678" s="264"/>
      <c r="J678" s="232"/>
      <c r="K678" s="115"/>
      <c r="L678" s="116"/>
      <c r="M678" s="115"/>
      <c r="N678" s="120"/>
    </row>
    <row r="679" spans="1:14" ht="21.75" customHeight="1" x14ac:dyDescent="0.5">
      <c r="A679" s="83"/>
      <c r="B679" s="264"/>
      <c r="C679" s="232"/>
      <c r="D679" s="116"/>
      <c r="E679" s="116"/>
      <c r="F679" s="115"/>
      <c r="G679" s="120"/>
      <c r="H679" s="83"/>
      <c r="I679" s="264"/>
      <c r="J679" s="232"/>
      <c r="K679" s="115"/>
      <c r="L679" s="116"/>
      <c r="M679" s="115"/>
      <c r="N679" s="120"/>
    </row>
    <row r="680" spans="1:14" ht="21.75" customHeight="1" x14ac:dyDescent="0.5">
      <c r="A680" s="83"/>
      <c r="B680" s="264"/>
      <c r="C680" s="232"/>
      <c r="D680" s="116"/>
      <c r="E680" s="116"/>
      <c r="F680" s="115"/>
      <c r="G680" s="120"/>
      <c r="H680" s="83"/>
      <c r="I680" s="264"/>
      <c r="J680" s="232"/>
      <c r="K680" s="115"/>
      <c r="L680" s="116"/>
      <c r="M680" s="115"/>
      <c r="N680" s="120"/>
    </row>
    <row r="681" spans="1:14" ht="21.75" customHeight="1" x14ac:dyDescent="0.5">
      <c r="A681" s="83"/>
      <c r="B681" s="264"/>
      <c r="C681" s="232"/>
      <c r="D681" s="116"/>
      <c r="E681" s="116"/>
      <c r="F681" s="115"/>
      <c r="G681" s="120"/>
      <c r="H681" s="83"/>
      <c r="I681" s="264"/>
      <c r="J681" s="232"/>
      <c r="K681" s="115"/>
      <c r="L681" s="116"/>
      <c r="M681" s="115"/>
      <c r="N681" s="120"/>
    </row>
    <row r="682" spans="1:14" ht="21.75" customHeight="1" x14ac:dyDescent="0.5">
      <c r="A682" s="83"/>
      <c r="B682" s="264"/>
      <c r="C682" s="232"/>
      <c r="D682" s="116"/>
      <c r="E682" s="116"/>
      <c r="F682" s="115"/>
      <c r="G682" s="120"/>
      <c r="H682" s="83"/>
      <c r="I682" s="264"/>
      <c r="J682" s="232"/>
      <c r="K682" s="115"/>
      <c r="L682" s="116"/>
      <c r="M682" s="115"/>
      <c r="N682" s="120"/>
    </row>
    <row r="683" spans="1:14" ht="21.75" customHeight="1" x14ac:dyDescent="0.5">
      <c r="A683" s="83"/>
      <c r="B683" s="264"/>
      <c r="C683" s="232"/>
      <c r="D683" s="116"/>
      <c r="E683" s="116"/>
      <c r="F683" s="115"/>
      <c r="G683" s="120"/>
      <c r="H683" s="83"/>
      <c r="I683" s="264"/>
      <c r="J683" s="232"/>
      <c r="K683" s="115"/>
      <c r="L683" s="116"/>
      <c r="M683" s="115"/>
      <c r="N683" s="120"/>
    </row>
    <row r="684" spans="1:14" ht="21.75" customHeight="1" x14ac:dyDescent="0.5">
      <c r="A684" s="83"/>
      <c r="B684" s="264"/>
      <c r="C684" s="232"/>
      <c r="D684" s="116"/>
      <c r="E684" s="116"/>
      <c r="F684" s="115"/>
      <c r="G684" s="120"/>
      <c r="H684" s="83"/>
      <c r="I684" s="264"/>
      <c r="J684" s="232"/>
      <c r="K684" s="115"/>
      <c r="L684" s="116"/>
      <c r="M684" s="115"/>
      <c r="N684" s="120"/>
    </row>
    <row r="685" spans="1:14" ht="21.75" customHeight="1" x14ac:dyDescent="0.5">
      <c r="A685" s="83"/>
      <c r="B685" s="264"/>
      <c r="C685" s="232"/>
      <c r="D685" s="116"/>
      <c r="E685" s="116"/>
      <c r="F685" s="115"/>
      <c r="G685" s="120"/>
      <c r="H685" s="83"/>
      <c r="I685" s="264"/>
      <c r="J685" s="232"/>
      <c r="K685" s="115"/>
      <c r="L685" s="116"/>
      <c r="M685" s="115"/>
      <c r="N685" s="120"/>
    </row>
    <row r="686" spans="1:14" ht="21.75" customHeight="1" x14ac:dyDescent="0.5">
      <c r="A686" s="83"/>
      <c r="B686" s="264"/>
      <c r="C686" s="232"/>
      <c r="D686" s="116"/>
      <c r="E686" s="116"/>
      <c r="F686" s="115"/>
      <c r="G686" s="120"/>
      <c r="H686" s="83"/>
      <c r="I686" s="264"/>
      <c r="J686" s="232"/>
      <c r="K686" s="115"/>
      <c r="L686" s="116"/>
      <c r="M686" s="115"/>
      <c r="N686" s="120"/>
    </row>
    <row r="687" spans="1:14" ht="21.75" customHeight="1" x14ac:dyDescent="0.5">
      <c r="A687" s="83"/>
      <c r="B687" s="264"/>
      <c r="C687" s="232"/>
      <c r="D687" s="116"/>
      <c r="E687" s="116"/>
      <c r="F687" s="115"/>
      <c r="G687" s="120"/>
      <c r="H687" s="83"/>
      <c r="I687" s="264"/>
      <c r="J687" s="232"/>
      <c r="K687" s="115"/>
      <c r="L687" s="116"/>
      <c r="M687" s="115"/>
      <c r="N687" s="120"/>
    </row>
    <row r="688" spans="1:14" ht="21.75" customHeight="1" x14ac:dyDescent="0.5">
      <c r="A688" s="83"/>
      <c r="B688" s="264"/>
      <c r="C688" s="232"/>
      <c r="D688" s="116"/>
      <c r="E688" s="116"/>
      <c r="F688" s="115"/>
      <c r="G688" s="120"/>
      <c r="H688" s="83"/>
      <c r="I688" s="264"/>
      <c r="J688" s="232"/>
      <c r="K688" s="115"/>
      <c r="L688" s="116"/>
      <c r="M688" s="115"/>
      <c r="N688" s="120"/>
    </row>
    <row r="689" spans="1:14" ht="21.75" customHeight="1" x14ac:dyDescent="0.5">
      <c r="A689" s="83"/>
      <c r="B689" s="264"/>
      <c r="C689" s="232"/>
      <c r="D689" s="116"/>
      <c r="E689" s="116"/>
      <c r="F689" s="115"/>
      <c r="G689" s="120"/>
      <c r="H689" s="83"/>
      <c r="I689" s="264"/>
      <c r="J689" s="232"/>
      <c r="K689" s="115"/>
      <c r="L689" s="116"/>
      <c r="M689" s="115"/>
      <c r="N689" s="120"/>
    </row>
    <row r="690" spans="1:14" ht="21.75" customHeight="1" x14ac:dyDescent="0.5">
      <c r="A690" s="83"/>
      <c r="B690" s="264"/>
      <c r="C690" s="232"/>
      <c r="D690" s="116"/>
      <c r="E690" s="116"/>
      <c r="F690" s="115"/>
      <c r="G690" s="120"/>
      <c r="H690" s="83"/>
      <c r="I690" s="264"/>
      <c r="J690" s="232"/>
      <c r="K690" s="115"/>
      <c r="L690" s="116"/>
      <c r="M690" s="115"/>
      <c r="N690" s="120"/>
    </row>
    <row r="691" spans="1:14" ht="21.75" customHeight="1" x14ac:dyDescent="0.5">
      <c r="A691" s="83"/>
      <c r="B691" s="264"/>
      <c r="C691" s="232"/>
      <c r="D691" s="116"/>
      <c r="E691" s="116"/>
      <c r="F691" s="115"/>
      <c r="G691" s="120"/>
      <c r="H691" s="83"/>
      <c r="I691" s="264"/>
      <c r="J691" s="232"/>
      <c r="K691" s="115"/>
      <c r="L691" s="116"/>
      <c r="M691" s="115"/>
      <c r="N691" s="120"/>
    </row>
    <row r="692" spans="1:14" ht="21.75" customHeight="1" x14ac:dyDescent="0.5">
      <c r="A692" s="83"/>
      <c r="B692" s="264"/>
      <c r="C692" s="232"/>
      <c r="D692" s="116"/>
      <c r="E692" s="116"/>
      <c r="F692" s="115"/>
      <c r="G692" s="120"/>
      <c r="H692" s="83"/>
      <c r="I692" s="264"/>
      <c r="J692" s="232"/>
      <c r="K692" s="115"/>
      <c r="L692" s="116"/>
      <c r="M692" s="115"/>
      <c r="N692" s="120"/>
    </row>
    <row r="693" spans="1:14" ht="21.75" customHeight="1" x14ac:dyDescent="0.5">
      <c r="A693" s="83"/>
      <c r="B693" s="264"/>
      <c r="C693" s="232"/>
      <c r="D693" s="116"/>
      <c r="E693" s="116"/>
      <c r="F693" s="115"/>
      <c r="G693" s="120"/>
      <c r="H693" s="83"/>
      <c r="I693" s="264"/>
      <c r="J693" s="232"/>
      <c r="K693" s="115"/>
      <c r="L693" s="116"/>
      <c r="M693" s="115"/>
      <c r="N693" s="120"/>
    </row>
    <row r="694" spans="1:14" ht="21.75" customHeight="1" x14ac:dyDescent="0.5">
      <c r="A694" s="83"/>
      <c r="B694" s="264"/>
      <c r="C694" s="232"/>
      <c r="D694" s="116"/>
      <c r="E694" s="116"/>
      <c r="F694" s="115"/>
      <c r="G694" s="120"/>
      <c r="H694" s="83"/>
      <c r="I694" s="264"/>
      <c r="J694" s="232"/>
      <c r="K694" s="115"/>
      <c r="L694" s="116"/>
      <c r="M694" s="115"/>
      <c r="N694" s="120"/>
    </row>
    <row r="695" spans="1:14" ht="21.75" customHeight="1" x14ac:dyDescent="0.5">
      <c r="A695" s="83"/>
      <c r="B695" s="264"/>
      <c r="C695" s="232"/>
      <c r="D695" s="116"/>
      <c r="E695" s="116"/>
      <c r="F695" s="115"/>
      <c r="G695" s="120"/>
      <c r="H695" s="83"/>
      <c r="I695" s="264"/>
      <c r="J695" s="232"/>
      <c r="K695" s="115"/>
      <c r="L695" s="116"/>
      <c r="M695" s="115"/>
      <c r="N695" s="120"/>
    </row>
    <row r="696" spans="1:14" ht="21.75" customHeight="1" x14ac:dyDescent="0.5">
      <c r="A696" s="83"/>
      <c r="B696" s="264"/>
      <c r="C696" s="232"/>
      <c r="D696" s="116"/>
      <c r="E696" s="116"/>
      <c r="F696" s="115"/>
      <c r="G696" s="120"/>
      <c r="H696" s="83"/>
      <c r="I696" s="264"/>
      <c r="J696" s="232"/>
      <c r="K696" s="115"/>
      <c r="L696" s="116"/>
      <c r="M696" s="115"/>
      <c r="N696" s="120"/>
    </row>
    <row r="697" spans="1:14" ht="21.75" customHeight="1" x14ac:dyDescent="0.5">
      <c r="A697" s="83"/>
      <c r="B697" s="264"/>
      <c r="C697" s="232"/>
      <c r="D697" s="116"/>
      <c r="E697" s="116"/>
      <c r="F697" s="115"/>
      <c r="G697" s="120"/>
      <c r="H697" s="83"/>
      <c r="I697" s="264"/>
      <c r="J697" s="232"/>
      <c r="K697" s="115"/>
      <c r="L697" s="116"/>
      <c r="M697" s="115"/>
      <c r="N697" s="120"/>
    </row>
    <row r="698" spans="1:14" ht="21.75" customHeight="1" x14ac:dyDescent="0.5">
      <c r="A698" s="83"/>
      <c r="B698" s="264"/>
      <c r="C698" s="232"/>
      <c r="D698" s="116"/>
      <c r="E698" s="116"/>
      <c r="F698" s="115"/>
      <c r="G698" s="120"/>
      <c r="H698" s="83"/>
      <c r="I698" s="264"/>
      <c r="J698" s="232"/>
      <c r="K698" s="115"/>
      <c r="L698" s="116"/>
      <c r="M698" s="115"/>
      <c r="N698" s="120"/>
    </row>
    <row r="699" spans="1:14" ht="21.75" customHeight="1" x14ac:dyDescent="0.5">
      <c r="A699" s="83"/>
      <c r="B699" s="264"/>
      <c r="C699" s="232"/>
      <c r="D699" s="116"/>
      <c r="E699" s="116"/>
      <c r="F699" s="115"/>
      <c r="G699" s="120"/>
      <c r="H699" s="83"/>
      <c r="I699" s="264"/>
      <c r="J699" s="232"/>
      <c r="K699" s="115"/>
      <c r="L699" s="116"/>
      <c r="M699" s="115"/>
      <c r="N699" s="120"/>
    </row>
    <row r="700" spans="1:14" ht="21.75" customHeight="1" x14ac:dyDescent="0.5">
      <c r="A700" s="83"/>
      <c r="B700" s="264"/>
      <c r="C700" s="232"/>
      <c r="D700" s="116"/>
      <c r="E700" s="116"/>
      <c r="F700" s="115"/>
      <c r="G700" s="120"/>
      <c r="H700" s="83"/>
      <c r="I700" s="264"/>
      <c r="J700" s="232"/>
      <c r="K700" s="115"/>
      <c r="L700" s="116"/>
      <c r="M700" s="115"/>
      <c r="N700" s="120"/>
    </row>
    <row r="701" spans="1:14" ht="21.75" customHeight="1" x14ac:dyDescent="0.5">
      <c r="A701" s="83"/>
      <c r="B701" s="264"/>
      <c r="C701" s="232"/>
      <c r="D701" s="116"/>
      <c r="E701" s="116"/>
      <c r="F701" s="115"/>
      <c r="G701" s="120"/>
      <c r="H701" s="83"/>
      <c r="I701" s="264"/>
      <c r="J701" s="232"/>
      <c r="K701" s="115"/>
      <c r="L701" s="116"/>
      <c r="M701" s="115"/>
      <c r="N701" s="120"/>
    </row>
    <row r="702" spans="1:14" ht="21.75" customHeight="1" x14ac:dyDescent="0.5">
      <c r="A702" s="83"/>
      <c r="B702" s="264"/>
      <c r="C702" s="232"/>
      <c r="D702" s="116"/>
      <c r="E702" s="116"/>
      <c r="F702" s="115"/>
      <c r="G702" s="120"/>
      <c r="H702" s="83"/>
      <c r="I702" s="264"/>
      <c r="J702" s="232"/>
      <c r="K702" s="115"/>
      <c r="L702" s="116"/>
      <c r="M702" s="115"/>
      <c r="N702" s="120"/>
    </row>
    <row r="703" spans="1:14" ht="21.75" customHeight="1" x14ac:dyDescent="0.5">
      <c r="A703" s="83"/>
      <c r="B703" s="264"/>
      <c r="C703" s="232"/>
      <c r="D703" s="116"/>
      <c r="E703" s="116"/>
      <c r="F703" s="115"/>
      <c r="G703" s="120"/>
      <c r="H703" s="83"/>
      <c r="I703" s="264"/>
      <c r="J703" s="232"/>
      <c r="K703" s="115"/>
      <c r="L703" s="116"/>
      <c r="M703" s="115"/>
      <c r="N703" s="120"/>
    </row>
    <row r="704" spans="1:14" ht="21.75" customHeight="1" x14ac:dyDescent="0.5">
      <c r="A704" s="83"/>
      <c r="B704" s="264"/>
      <c r="C704" s="232"/>
      <c r="D704" s="116"/>
      <c r="E704" s="116"/>
      <c r="F704" s="115"/>
      <c r="G704" s="120"/>
      <c r="H704" s="83"/>
      <c r="I704" s="264"/>
      <c r="J704" s="232"/>
      <c r="K704" s="115"/>
      <c r="L704" s="116"/>
      <c r="M704" s="115"/>
      <c r="N704" s="120"/>
    </row>
    <row r="705" spans="1:14" ht="21.75" customHeight="1" x14ac:dyDescent="0.5">
      <c r="A705" s="83"/>
      <c r="B705" s="264"/>
      <c r="C705" s="232"/>
      <c r="D705" s="116"/>
      <c r="E705" s="116"/>
      <c r="F705" s="115"/>
      <c r="G705" s="120"/>
      <c r="H705" s="83"/>
      <c r="I705" s="264"/>
      <c r="J705" s="232"/>
      <c r="K705" s="115"/>
      <c r="L705" s="116"/>
      <c r="M705" s="115"/>
      <c r="N705" s="120"/>
    </row>
    <row r="706" spans="1:14" ht="21.75" customHeight="1" x14ac:dyDescent="0.5">
      <c r="A706" s="83"/>
      <c r="B706" s="264"/>
      <c r="C706" s="232"/>
      <c r="D706" s="116"/>
      <c r="E706" s="116"/>
      <c r="F706" s="115"/>
      <c r="G706" s="120"/>
      <c r="H706" s="83"/>
      <c r="I706" s="264"/>
      <c r="J706" s="232"/>
      <c r="K706" s="115"/>
      <c r="L706" s="116"/>
      <c r="M706" s="115"/>
      <c r="N706" s="120"/>
    </row>
    <row r="707" spans="1:14" ht="21.75" customHeight="1" x14ac:dyDescent="0.5">
      <c r="A707" s="83"/>
      <c r="B707" s="264"/>
      <c r="C707" s="232"/>
      <c r="D707" s="116"/>
      <c r="E707" s="116"/>
      <c r="F707" s="115"/>
      <c r="G707" s="120"/>
      <c r="H707" s="83"/>
      <c r="I707" s="264"/>
      <c r="J707" s="232"/>
      <c r="K707" s="115"/>
      <c r="L707" s="116"/>
      <c r="M707" s="115"/>
      <c r="N707" s="120"/>
    </row>
    <row r="708" spans="1:14" ht="21.75" customHeight="1" x14ac:dyDescent="0.5">
      <c r="A708" s="83"/>
      <c r="B708" s="264"/>
      <c r="C708" s="232"/>
      <c r="D708" s="116"/>
      <c r="E708" s="116"/>
      <c r="F708" s="115"/>
      <c r="G708" s="120"/>
      <c r="H708" s="83"/>
      <c r="I708" s="264"/>
      <c r="J708" s="232"/>
      <c r="K708" s="115"/>
      <c r="L708" s="116"/>
      <c r="M708" s="115"/>
      <c r="N708" s="120"/>
    </row>
    <row r="709" spans="1:14" ht="21.75" customHeight="1" x14ac:dyDescent="0.5">
      <c r="A709" s="83"/>
      <c r="B709" s="264"/>
      <c r="C709" s="232"/>
      <c r="D709" s="116"/>
      <c r="E709" s="116"/>
      <c r="F709" s="115"/>
      <c r="G709" s="120"/>
      <c r="H709" s="83"/>
      <c r="I709" s="264"/>
      <c r="J709" s="232"/>
      <c r="K709" s="115"/>
      <c r="L709" s="116"/>
      <c r="M709" s="115"/>
      <c r="N709" s="120"/>
    </row>
    <row r="710" spans="1:14" ht="21.75" customHeight="1" x14ac:dyDescent="0.5">
      <c r="A710" s="83"/>
      <c r="B710" s="264"/>
      <c r="C710" s="232"/>
      <c r="D710" s="116"/>
      <c r="E710" s="116"/>
      <c r="F710" s="115"/>
      <c r="G710" s="120"/>
      <c r="H710" s="83"/>
      <c r="I710" s="264"/>
      <c r="J710" s="232"/>
      <c r="K710" s="115"/>
      <c r="L710" s="116"/>
      <c r="M710" s="115"/>
      <c r="N710" s="120"/>
    </row>
    <row r="711" spans="1:14" ht="21.75" customHeight="1" x14ac:dyDescent="0.5">
      <c r="A711" s="83"/>
      <c r="B711" s="264"/>
      <c r="C711" s="232"/>
      <c r="D711" s="116"/>
      <c r="E711" s="116"/>
      <c r="F711" s="115"/>
      <c r="G711" s="120"/>
      <c r="H711" s="83"/>
      <c r="I711" s="264"/>
      <c r="J711" s="232"/>
      <c r="K711" s="115"/>
      <c r="L711" s="116"/>
      <c r="M711" s="115"/>
      <c r="N711" s="120"/>
    </row>
    <row r="712" spans="1:14" ht="21.75" customHeight="1" x14ac:dyDescent="0.5">
      <c r="A712" s="83"/>
      <c r="B712" s="264"/>
      <c r="C712" s="232"/>
      <c r="D712" s="116"/>
      <c r="E712" s="116"/>
      <c r="F712" s="115"/>
      <c r="G712" s="120"/>
      <c r="H712" s="83"/>
      <c r="I712" s="264"/>
      <c r="J712" s="232"/>
      <c r="K712" s="115"/>
      <c r="L712" s="116"/>
      <c r="M712" s="115"/>
      <c r="N712" s="120"/>
    </row>
    <row r="713" spans="1:14" ht="21.75" customHeight="1" x14ac:dyDescent="0.5">
      <c r="A713" s="83"/>
      <c r="B713" s="264"/>
      <c r="C713" s="232"/>
      <c r="D713" s="116"/>
      <c r="E713" s="116"/>
      <c r="F713" s="115"/>
      <c r="G713" s="120"/>
      <c r="H713" s="83"/>
      <c r="I713" s="264"/>
      <c r="J713" s="232"/>
      <c r="K713" s="115"/>
      <c r="L713" s="116"/>
      <c r="M713" s="115"/>
      <c r="N713" s="120"/>
    </row>
    <row r="714" spans="1:14" ht="21.75" customHeight="1" x14ac:dyDescent="0.5">
      <c r="A714" s="83"/>
      <c r="B714" s="264"/>
      <c r="C714" s="232"/>
      <c r="D714" s="116"/>
      <c r="E714" s="116"/>
      <c r="F714" s="115"/>
      <c r="G714" s="120"/>
      <c r="H714" s="83"/>
      <c r="I714" s="264"/>
      <c r="J714" s="232"/>
      <c r="K714" s="115"/>
      <c r="L714" s="116"/>
      <c r="M714" s="115"/>
      <c r="N714" s="120"/>
    </row>
    <row r="715" spans="1:14" ht="21.75" customHeight="1" x14ac:dyDescent="0.5">
      <c r="A715" s="83"/>
      <c r="B715" s="264"/>
      <c r="C715" s="232"/>
      <c r="D715" s="116"/>
      <c r="E715" s="116"/>
      <c r="F715" s="115"/>
      <c r="G715" s="120"/>
      <c r="H715" s="83"/>
      <c r="I715" s="264"/>
      <c r="J715" s="232"/>
      <c r="K715" s="115"/>
      <c r="L715" s="116"/>
      <c r="M715" s="115"/>
      <c r="N715" s="120"/>
    </row>
    <row r="716" spans="1:14" ht="21.75" customHeight="1" x14ac:dyDescent="0.5">
      <c r="A716" s="83"/>
      <c r="B716" s="264"/>
      <c r="C716" s="232"/>
      <c r="D716" s="116"/>
      <c r="E716" s="116"/>
      <c r="F716" s="115"/>
      <c r="G716" s="120"/>
      <c r="H716" s="83"/>
      <c r="I716" s="264"/>
      <c r="J716" s="232"/>
      <c r="K716" s="115"/>
      <c r="L716" s="116"/>
      <c r="M716" s="115"/>
      <c r="N716" s="120"/>
    </row>
    <row r="717" spans="1:14" ht="21.75" customHeight="1" x14ac:dyDescent="0.5">
      <c r="A717" s="83"/>
      <c r="B717" s="264"/>
      <c r="C717" s="232"/>
      <c r="D717" s="116"/>
      <c r="E717" s="116"/>
      <c r="F717" s="115"/>
      <c r="G717" s="120"/>
      <c r="H717" s="83"/>
      <c r="I717" s="264"/>
      <c r="J717" s="232"/>
      <c r="K717" s="115"/>
      <c r="L717" s="116"/>
      <c r="M717" s="115"/>
      <c r="N717" s="120"/>
    </row>
    <row r="718" spans="1:14" ht="21.75" customHeight="1" x14ac:dyDescent="0.5">
      <c r="A718" s="83"/>
      <c r="B718" s="264"/>
      <c r="C718" s="232"/>
      <c r="D718" s="116"/>
      <c r="E718" s="116"/>
      <c r="F718" s="115"/>
      <c r="G718" s="120"/>
      <c r="H718" s="83"/>
      <c r="I718" s="264"/>
      <c r="J718" s="232"/>
      <c r="K718" s="115"/>
      <c r="L718" s="116"/>
      <c r="M718" s="115"/>
      <c r="N718" s="120"/>
    </row>
    <row r="719" spans="1:14" ht="21.75" customHeight="1" x14ac:dyDescent="0.5">
      <c r="A719" s="83"/>
      <c r="B719" s="264"/>
      <c r="C719" s="232"/>
      <c r="D719" s="116"/>
      <c r="E719" s="116"/>
      <c r="F719" s="115"/>
      <c r="G719" s="120"/>
      <c r="H719" s="83"/>
      <c r="I719" s="264"/>
      <c r="J719" s="232"/>
      <c r="K719" s="115"/>
      <c r="L719" s="116"/>
      <c r="M719" s="115"/>
      <c r="N719" s="120"/>
    </row>
    <row r="720" spans="1:14" ht="21.75" customHeight="1" x14ac:dyDescent="0.5">
      <c r="A720" s="83"/>
      <c r="B720" s="264"/>
      <c r="C720" s="232"/>
      <c r="D720" s="116"/>
      <c r="E720" s="116"/>
      <c r="F720" s="115"/>
      <c r="G720" s="120"/>
      <c r="H720" s="83"/>
      <c r="I720" s="264"/>
      <c r="J720" s="232"/>
      <c r="K720" s="115"/>
      <c r="L720" s="116"/>
      <c r="M720" s="115"/>
      <c r="N720" s="120"/>
    </row>
    <row r="721" spans="1:14" ht="21.75" customHeight="1" x14ac:dyDescent="0.5">
      <c r="A721" s="83"/>
      <c r="B721" s="264"/>
      <c r="C721" s="232"/>
      <c r="D721" s="116"/>
      <c r="E721" s="116"/>
      <c r="F721" s="115"/>
      <c r="G721" s="120"/>
      <c r="H721" s="83"/>
      <c r="I721" s="264"/>
      <c r="J721" s="232"/>
      <c r="K721" s="115"/>
      <c r="L721" s="116"/>
      <c r="M721" s="115"/>
      <c r="N721" s="120"/>
    </row>
    <row r="722" spans="1:14" ht="21.75" customHeight="1" x14ac:dyDescent="0.5">
      <c r="A722" s="83"/>
      <c r="B722" s="264"/>
      <c r="C722" s="232"/>
      <c r="D722" s="116"/>
      <c r="E722" s="116"/>
      <c r="F722" s="115"/>
      <c r="G722" s="120"/>
      <c r="H722" s="83"/>
      <c r="I722" s="264"/>
      <c r="J722" s="232"/>
      <c r="K722" s="115"/>
      <c r="L722" s="116"/>
      <c r="M722" s="115"/>
      <c r="N722" s="120"/>
    </row>
    <row r="723" spans="1:14" ht="21.75" customHeight="1" x14ac:dyDescent="0.5">
      <c r="A723" s="83"/>
      <c r="B723" s="264"/>
      <c r="C723" s="232"/>
      <c r="D723" s="116"/>
      <c r="E723" s="116"/>
      <c r="F723" s="115"/>
      <c r="G723" s="120"/>
      <c r="H723" s="83"/>
      <c r="I723" s="264"/>
      <c r="J723" s="232"/>
      <c r="K723" s="115"/>
      <c r="L723" s="116"/>
      <c r="M723" s="115"/>
      <c r="N723" s="120"/>
    </row>
    <row r="724" spans="1:14" ht="21.75" customHeight="1" x14ac:dyDescent="0.5">
      <c r="A724" s="83"/>
      <c r="B724" s="264"/>
      <c r="C724" s="232"/>
      <c r="D724" s="116"/>
      <c r="E724" s="116"/>
      <c r="F724" s="115"/>
      <c r="G724" s="120"/>
      <c r="H724" s="83"/>
      <c r="I724" s="264"/>
      <c r="J724" s="232"/>
      <c r="K724" s="115"/>
      <c r="L724" s="116"/>
      <c r="M724" s="115"/>
      <c r="N724" s="120"/>
    </row>
    <row r="725" spans="1:14" ht="21.75" customHeight="1" x14ac:dyDescent="0.5">
      <c r="A725" s="83"/>
      <c r="B725" s="264"/>
      <c r="C725" s="232"/>
      <c r="D725" s="116"/>
      <c r="E725" s="116"/>
      <c r="F725" s="115"/>
      <c r="G725" s="120"/>
      <c r="H725" s="83"/>
      <c r="I725" s="264"/>
      <c r="J725" s="232"/>
      <c r="K725" s="115"/>
      <c r="L725" s="116"/>
      <c r="M725" s="115"/>
      <c r="N725" s="120"/>
    </row>
    <row r="726" spans="1:14" ht="21.75" customHeight="1" x14ac:dyDescent="0.5">
      <c r="A726" s="83"/>
      <c r="B726" s="264"/>
      <c r="C726" s="232"/>
      <c r="D726" s="116"/>
      <c r="E726" s="116"/>
      <c r="F726" s="115"/>
      <c r="G726" s="120"/>
      <c r="H726" s="83"/>
      <c r="I726" s="264"/>
      <c r="J726" s="232"/>
      <c r="K726" s="115"/>
      <c r="L726" s="116"/>
      <c r="M726" s="115"/>
      <c r="N726" s="120"/>
    </row>
    <row r="727" spans="1:14" ht="21.75" customHeight="1" x14ac:dyDescent="0.5">
      <c r="A727" s="83"/>
      <c r="B727" s="264"/>
      <c r="C727" s="232"/>
      <c r="D727" s="116"/>
      <c r="E727" s="116"/>
      <c r="F727" s="115"/>
      <c r="G727" s="120"/>
      <c r="H727" s="83"/>
      <c r="I727" s="264"/>
      <c r="J727" s="232"/>
      <c r="K727" s="115"/>
      <c r="L727" s="116"/>
      <c r="M727" s="115"/>
      <c r="N727" s="120"/>
    </row>
    <row r="728" spans="1:14" ht="21.75" customHeight="1" x14ac:dyDescent="0.5">
      <c r="A728" s="83"/>
      <c r="B728" s="264"/>
      <c r="C728" s="232"/>
      <c r="D728" s="116"/>
      <c r="E728" s="116"/>
      <c r="F728" s="115"/>
      <c r="G728" s="120"/>
      <c r="H728" s="83"/>
      <c r="I728" s="264"/>
      <c r="J728" s="232"/>
      <c r="K728" s="115"/>
      <c r="L728" s="116"/>
      <c r="M728" s="115"/>
      <c r="N728" s="120"/>
    </row>
    <row r="729" spans="1:14" ht="21.75" customHeight="1" x14ac:dyDescent="0.5">
      <c r="A729" s="83"/>
      <c r="B729" s="264"/>
      <c r="C729" s="232"/>
      <c r="D729" s="116"/>
      <c r="E729" s="116"/>
      <c r="F729" s="115"/>
      <c r="G729" s="120"/>
      <c r="H729" s="83"/>
      <c r="I729" s="264"/>
      <c r="J729" s="232"/>
      <c r="K729" s="115"/>
      <c r="L729" s="116"/>
      <c r="M729" s="115"/>
      <c r="N729" s="120"/>
    </row>
    <row r="730" spans="1:14" ht="21.75" customHeight="1" x14ac:dyDescent="0.5">
      <c r="A730" s="83"/>
      <c r="B730" s="264"/>
      <c r="C730" s="232"/>
      <c r="D730" s="116"/>
      <c r="E730" s="116"/>
      <c r="F730" s="115"/>
      <c r="G730" s="120"/>
      <c r="H730" s="83"/>
      <c r="I730" s="264"/>
      <c r="J730" s="232"/>
      <c r="K730" s="115"/>
      <c r="L730" s="116"/>
      <c r="M730" s="115"/>
      <c r="N730" s="120"/>
    </row>
    <row r="731" spans="1:14" ht="21.75" customHeight="1" x14ac:dyDescent="0.5">
      <c r="A731" s="83"/>
      <c r="B731" s="264"/>
      <c r="C731" s="232"/>
      <c r="D731" s="116"/>
      <c r="E731" s="116"/>
      <c r="F731" s="115"/>
      <c r="G731" s="120"/>
      <c r="H731" s="83"/>
      <c r="I731" s="264"/>
      <c r="J731" s="232"/>
      <c r="K731" s="115"/>
      <c r="L731" s="116"/>
      <c r="M731" s="115"/>
      <c r="N731" s="120"/>
    </row>
    <row r="732" spans="1:14" ht="21.75" customHeight="1" x14ac:dyDescent="0.5">
      <c r="A732" s="83"/>
      <c r="B732" s="264"/>
      <c r="C732" s="232"/>
      <c r="D732" s="116"/>
      <c r="E732" s="116"/>
      <c r="F732" s="115"/>
      <c r="G732" s="120"/>
      <c r="H732" s="83"/>
      <c r="I732" s="264"/>
      <c r="J732" s="232"/>
      <c r="K732" s="115"/>
      <c r="L732" s="116"/>
      <c r="M732" s="115"/>
      <c r="N732" s="120"/>
    </row>
    <row r="733" spans="1:14" ht="21.75" customHeight="1" x14ac:dyDescent="0.5">
      <c r="A733" s="83"/>
      <c r="B733" s="264"/>
      <c r="C733" s="232"/>
      <c r="D733" s="116"/>
      <c r="E733" s="116"/>
      <c r="F733" s="115"/>
      <c r="G733" s="120"/>
      <c r="H733" s="83"/>
      <c r="I733" s="264"/>
      <c r="J733" s="232"/>
      <c r="K733" s="115"/>
      <c r="L733" s="116"/>
      <c r="M733" s="115"/>
      <c r="N733" s="120"/>
    </row>
    <row r="734" spans="1:14" ht="21.75" customHeight="1" x14ac:dyDescent="0.5">
      <c r="A734" s="83"/>
      <c r="B734" s="264"/>
      <c r="C734" s="232"/>
      <c r="D734" s="116"/>
      <c r="E734" s="116"/>
      <c r="F734" s="115"/>
      <c r="G734" s="120"/>
      <c r="H734" s="83"/>
      <c r="I734" s="264"/>
      <c r="J734" s="232"/>
      <c r="K734" s="115"/>
      <c r="L734" s="116"/>
      <c r="M734" s="115"/>
      <c r="N734" s="120"/>
    </row>
    <row r="735" spans="1:14" ht="21.75" customHeight="1" x14ac:dyDescent="0.5">
      <c r="A735" s="83"/>
      <c r="B735" s="264"/>
      <c r="C735" s="232"/>
      <c r="D735" s="116"/>
      <c r="E735" s="116"/>
      <c r="F735" s="115"/>
      <c r="G735" s="120"/>
      <c r="H735" s="83"/>
      <c r="I735" s="264"/>
      <c r="J735" s="232"/>
      <c r="K735" s="115"/>
      <c r="L735" s="116"/>
      <c r="M735" s="115"/>
      <c r="N735" s="120"/>
    </row>
    <row r="736" spans="1:14" ht="21.75" customHeight="1" x14ac:dyDescent="0.5">
      <c r="A736" s="83"/>
      <c r="B736" s="264"/>
      <c r="C736" s="232"/>
      <c r="D736" s="116"/>
      <c r="E736" s="116"/>
      <c r="F736" s="115"/>
      <c r="G736" s="120"/>
      <c r="H736" s="83"/>
      <c r="I736" s="264"/>
      <c r="J736" s="232"/>
      <c r="K736" s="115"/>
      <c r="L736" s="116"/>
      <c r="M736" s="115"/>
      <c r="N736" s="120"/>
    </row>
    <row r="737" spans="1:14" ht="21.75" customHeight="1" x14ac:dyDescent="0.5">
      <c r="A737" s="83"/>
      <c r="B737" s="264"/>
      <c r="C737" s="232"/>
      <c r="D737" s="116"/>
      <c r="E737" s="116"/>
      <c r="F737" s="115"/>
      <c r="G737" s="120"/>
      <c r="H737" s="83"/>
      <c r="I737" s="264"/>
      <c r="J737" s="232"/>
      <c r="K737" s="115"/>
      <c r="L737" s="116"/>
      <c r="M737" s="115"/>
      <c r="N737" s="120"/>
    </row>
    <row r="738" spans="1:14" ht="21.75" customHeight="1" x14ac:dyDescent="0.5">
      <c r="A738" s="83"/>
      <c r="B738" s="264"/>
      <c r="C738" s="232"/>
      <c r="D738" s="116"/>
      <c r="E738" s="116"/>
      <c r="F738" s="115"/>
      <c r="G738" s="120"/>
      <c r="H738" s="83"/>
      <c r="I738" s="264"/>
      <c r="J738" s="232"/>
      <c r="K738" s="115"/>
      <c r="L738" s="116"/>
      <c r="M738" s="115"/>
      <c r="N738" s="120"/>
    </row>
    <row r="739" spans="1:14" ht="21.75" customHeight="1" x14ac:dyDescent="0.5">
      <c r="A739" s="83"/>
      <c r="B739" s="264"/>
      <c r="C739" s="232"/>
      <c r="D739" s="116"/>
      <c r="E739" s="116"/>
      <c r="F739" s="115"/>
      <c r="G739" s="120"/>
      <c r="H739" s="83"/>
      <c r="I739" s="264"/>
      <c r="J739" s="232"/>
      <c r="K739" s="115"/>
      <c r="L739" s="116"/>
      <c r="M739" s="115"/>
      <c r="N739" s="120"/>
    </row>
    <row r="740" spans="1:14" ht="21.75" customHeight="1" x14ac:dyDescent="0.5">
      <c r="A740" s="83"/>
      <c r="B740" s="264"/>
      <c r="C740" s="232"/>
      <c r="D740" s="116"/>
      <c r="E740" s="116"/>
      <c r="F740" s="115"/>
      <c r="G740" s="120"/>
      <c r="H740" s="83"/>
      <c r="I740" s="264"/>
      <c r="J740" s="232"/>
      <c r="K740" s="115"/>
      <c r="L740" s="116"/>
      <c r="M740" s="115"/>
      <c r="N740" s="120"/>
    </row>
    <row r="741" spans="1:14" ht="21.75" customHeight="1" x14ac:dyDescent="0.5">
      <c r="A741" s="83"/>
      <c r="B741" s="264"/>
      <c r="C741" s="232"/>
      <c r="D741" s="116"/>
      <c r="E741" s="116"/>
      <c r="F741" s="115"/>
      <c r="G741" s="120"/>
      <c r="H741" s="83"/>
      <c r="I741" s="264"/>
      <c r="J741" s="232"/>
      <c r="K741" s="115"/>
      <c r="L741" s="116"/>
      <c r="M741" s="115"/>
      <c r="N741" s="120"/>
    </row>
    <row r="742" spans="1:14" ht="21.75" customHeight="1" x14ac:dyDescent="0.5">
      <c r="A742" s="83"/>
      <c r="B742" s="264"/>
      <c r="C742" s="232"/>
      <c r="D742" s="116"/>
      <c r="E742" s="116"/>
      <c r="F742" s="115"/>
      <c r="G742" s="120"/>
      <c r="H742" s="83"/>
      <c r="I742" s="264"/>
      <c r="J742" s="232"/>
      <c r="K742" s="115"/>
      <c r="L742" s="116"/>
      <c r="M742" s="115"/>
      <c r="N742" s="120"/>
    </row>
    <row r="743" spans="1:14" ht="21.75" customHeight="1" x14ac:dyDescent="0.5">
      <c r="A743" s="83"/>
      <c r="B743" s="264"/>
      <c r="C743" s="232"/>
      <c r="D743" s="116"/>
      <c r="E743" s="116"/>
      <c r="F743" s="115"/>
      <c r="G743" s="120"/>
      <c r="H743" s="83"/>
      <c r="I743" s="264"/>
      <c r="J743" s="232"/>
      <c r="K743" s="115"/>
      <c r="L743" s="116"/>
      <c r="M743" s="115"/>
      <c r="N743" s="120"/>
    </row>
    <row r="744" spans="1:14" ht="21.75" customHeight="1" x14ac:dyDescent="0.5">
      <c r="A744" s="83"/>
      <c r="B744" s="264"/>
      <c r="C744" s="232"/>
      <c r="D744" s="116"/>
      <c r="E744" s="116"/>
      <c r="F744" s="115"/>
      <c r="G744" s="120"/>
      <c r="H744" s="83"/>
      <c r="I744" s="264"/>
      <c r="J744" s="232"/>
      <c r="K744" s="115"/>
      <c r="L744" s="116"/>
      <c r="M744" s="115"/>
      <c r="N744" s="120"/>
    </row>
    <row r="745" spans="1:14" ht="21.75" customHeight="1" x14ac:dyDescent="0.5">
      <c r="A745" s="83"/>
      <c r="B745" s="264"/>
      <c r="C745" s="232"/>
      <c r="D745" s="116"/>
      <c r="E745" s="116"/>
      <c r="F745" s="115"/>
      <c r="G745" s="120"/>
      <c r="H745" s="83"/>
      <c r="I745" s="264"/>
      <c r="J745" s="232"/>
      <c r="K745" s="115"/>
      <c r="L745" s="116"/>
      <c r="M745" s="115"/>
      <c r="N745" s="120"/>
    </row>
    <row r="746" spans="1:14" ht="21.75" customHeight="1" x14ac:dyDescent="0.5">
      <c r="A746" s="83"/>
      <c r="B746" s="264"/>
      <c r="C746" s="232"/>
      <c r="D746" s="116"/>
      <c r="E746" s="116"/>
      <c r="F746" s="115"/>
      <c r="G746" s="120"/>
      <c r="H746" s="83"/>
      <c r="I746" s="264"/>
      <c r="J746" s="232"/>
      <c r="K746" s="115"/>
      <c r="L746" s="116"/>
      <c r="M746" s="115"/>
      <c r="N746" s="120"/>
    </row>
    <row r="747" spans="1:14" ht="21.75" customHeight="1" x14ac:dyDescent="0.5">
      <c r="A747" s="83"/>
      <c r="B747" s="264"/>
      <c r="C747" s="232"/>
      <c r="D747" s="116"/>
      <c r="E747" s="116"/>
      <c r="F747" s="115"/>
      <c r="G747" s="120"/>
      <c r="H747" s="83"/>
      <c r="I747" s="264"/>
      <c r="J747" s="232"/>
      <c r="K747" s="115"/>
      <c r="L747" s="116"/>
      <c r="M747" s="115"/>
      <c r="N747" s="120"/>
    </row>
    <row r="748" spans="1:14" ht="21.75" customHeight="1" x14ac:dyDescent="0.5">
      <c r="A748" s="83"/>
      <c r="B748" s="264"/>
      <c r="C748" s="232"/>
      <c r="D748" s="116"/>
      <c r="E748" s="116"/>
      <c r="F748" s="115"/>
      <c r="G748" s="120"/>
      <c r="H748" s="83"/>
      <c r="I748" s="264"/>
      <c r="J748" s="232"/>
      <c r="K748" s="115"/>
      <c r="L748" s="116"/>
      <c r="M748" s="115"/>
      <c r="N748" s="120"/>
    </row>
    <row r="749" spans="1:14" ht="21.75" customHeight="1" x14ac:dyDescent="0.5">
      <c r="A749" s="83"/>
      <c r="B749" s="264"/>
      <c r="C749" s="232"/>
      <c r="D749" s="116"/>
      <c r="E749" s="116"/>
      <c r="F749" s="115"/>
      <c r="G749" s="120"/>
      <c r="H749" s="83"/>
      <c r="I749" s="264"/>
      <c r="J749" s="232"/>
      <c r="K749" s="115"/>
      <c r="L749" s="116"/>
      <c r="M749" s="115"/>
      <c r="N749" s="120"/>
    </row>
    <row r="750" spans="1:14" ht="21.75" customHeight="1" x14ac:dyDescent="0.5">
      <c r="A750" s="83"/>
      <c r="B750" s="264"/>
      <c r="C750" s="232"/>
      <c r="D750" s="116"/>
      <c r="E750" s="116"/>
      <c r="F750" s="115"/>
      <c r="G750" s="120"/>
      <c r="H750" s="83"/>
      <c r="I750" s="264"/>
      <c r="J750" s="232"/>
      <c r="K750" s="115"/>
      <c r="L750" s="116"/>
      <c r="M750" s="115"/>
      <c r="N750" s="120"/>
    </row>
    <row r="751" spans="1:14" ht="21.75" customHeight="1" x14ac:dyDescent="0.5">
      <c r="A751" s="83"/>
      <c r="B751" s="264"/>
      <c r="C751" s="232"/>
      <c r="D751" s="116"/>
      <c r="E751" s="116"/>
      <c r="F751" s="115"/>
      <c r="G751" s="120"/>
      <c r="H751" s="83"/>
      <c r="I751" s="264"/>
      <c r="J751" s="232"/>
      <c r="K751" s="115"/>
      <c r="L751" s="116"/>
      <c r="M751" s="115"/>
      <c r="N751" s="120"/>
    </row>
    <row r="752" spans="1:14" ht="21.75" customHeight="1" x14ac:dyDescent="0.5">
      <c r="A752" s="83"/>
      <c r="B752" s="264"/>
      <c r="C752" s="232"/>
      <c r="D752" s="116"/>
      <c r="E752" s="116"/>
      <c r="F752" s="115"/>
      <c r="G752" s="120"/>
      <c r="H752" s="83"/>
      <c r="I752" s="264"/>
      <c r="J752" s="232"/>
      <c r="K752" s="115"/>
      <c r="L752" s="116"/>
      <c r="M752" s="115"/>
      <c r="N752" s="120"/>
    </row>
    <row r="753" spans="1:14" ht="21.75" customHeight="1" x14ac:dyDescent="0.5">
      <c r="A753" s="83"/>
      <c r="B753" s="264"/>
      <c r="C753" s="232"/>
      <c r="D753" s="116"/>
      <c r="E753" s="116"/>
      <c r="F753" s="115"/>
      <c r="G753" s="120"/>
      <c r="H753" s="83"/>
      <c r="I753" s="264"/>
      <c r="J753" s="232"/>
      <c r="K753" s="115"/>
      <c r="L753" s="116"/>
      <c r="M753" s="115"/>
      <c r="N753" s="120"/>
    </row>
    <row r="754" spans="1:14" ht="21.75" customHeight="1" x14ac:dyDescent="0.5">
      <c r="A754" s="83"/>
      <c r="B754" s="264"/>
      <c r="C754" s="232"/>
      <c r="D754" s="116"/>
      <c r="E754" s="116"/>
      <c r="F754" s="115"/>
      <c r="G754" s="120"/>
      <c r="H754" s="83"/>
      <c r="I754" s="264"/>
      <c r="J754" s="232"/>
      <c r="K754" s="115"/>
      <c r="L754" s="116"/>
      <c r="M754" s="115"/>
      <c r="N754" s="120"/>
    </row>
    <row r="755" spans="1:14" ht="21.75" customHeight="1" x14ac:dyDescent="0.5">
      <c r="A755" s="83"/>
      <c r="B755" s="264"/>
      <c r="C755" s="232"/>
      <c r="D755" s="116"/>
      <c r="E755" s="116"/>
      <c r="F755" s="115"/>
      <c r="G755" s="120"/>
      <c r="H755" s="83"/>
      <c r="I755" s="264"/>
      <c r="J755" s="232"/>
      <c r="K755" s="115"/>
      <c r="L755" s="116"/>
      <c r="M755" s="115"/>
      <c r="N755" s="120"/>
    </row>
    <row r="756" spans="1:14" ht="21.75" customHeight="1" x14ac:dyDescent="0.5">
      <c r="A756" s="83"/>
      <c r="B756" s="264"/>
      <c r="C756" s="232"/>
      <c r="D756" s="116"/>
      <c r="E756" s="116"/>
      <c r="F756" s="115"/>
      <c r="G756" s="120"/>
      <c r="H756" s="83"/>
      <c r="I756" s="264"/>
      <c r="J756" s="232"/>
      <c r="K756" s="115"/>
      <c r="L756" s="116"/>
      <c r="M756" s="115"/>
      <c r="N756" s="120"/>
    </row>
    <row r="757" spans="1:14" ht="21.75" customHeight="1" x14ac:dyDescent="0.5">
      <c r="A757" s="83"/>
      <c r="B757" s="264"/>
      <c r="C757" s="232"/>
      <c r="D757" s="116"/>
      <c r="E757" s="116"/>
      <c r="F757" s="115"/>
      <c r="G757" s="120"/>
      <c r="H757" s="83"/>
      <c r="I757" s="264"/>
      <c r="J757" s="232"/>
      <c r="K757" s="115"/>
      <c r="L757" s="116"/>
      <c r="M757" s="115"/>
      <c r="N757" s="120"/>
    </row>
    <row r="758" spans="1:14" ht="21.75" customHeight="1" x14ac:dyDescent="0.5">
      <c r="A758" s="83"/>
      <c r="B758" s="264"/>
      <c r="C758" s="232"/>
      <c r="D758" s="116"/>
      <c r="E758" s="116"/>
      <c r="F758" s="115"/>
      <c r="G758" s="120"/>
      <c r="H758" s="83"/>
      <c r="I758" s="264"/>
      <c r="J758" s="232"/>
      <c r="K758" s="115"/>
      <c r="L758" s="116"/>
      <c r="M758" s="115"/>
      <c r="N758" s="120"/>
    </row>
    <row r="759" spans="1:14" ht="21.75" customHeight="1" x14ac:dyDescent="0.5">
      <c r="A759" s="83"/>
      <c r="B759" s="264"/>
      <c r="C759" s="232"/>
      <c r="D759" s="116"/>
      <c r="E759" s="116"/>
      <c r="F759" s="115"/>
      <c r="G759" s="120"/>
      <c r="H759" s="83"/>
      <c r="I759" s="264"/>
      <c r="J759" s="232"/>
      <c r="K759" s="115"/>
      <c r="L759" s="116"/>
      <c r="M759" s="115"/>
      <c r="N759" s="120"/>
    </row>
    <row r="760" spans="1:14" ht="21.75" customHeight="1" x14ac:dyDescent="0.5">
      <c r="A760" s="83"/>
      <c r="B760" s="264"/>
      <c r="C760" s="232"/>
      <c r="D760" s="116"/>
      <c r="E760" s="116"/>
      <c r="F760" s="115"/>
      <c r="G760" s="120"/>
      <c r="H760" s="83"/>
      <c r="I760" s="264"/>
      <c r="J760" s="232"/>
      <c r="K760" s="115"/>
      <c r="L760" s="116"/>
      <c r="M760" s="115"/>
      <c r="N760" s="120"/>
    </row>
    <row r="761" spans="1:14" ht="21.75" customHeight="1" x14ac:dyDescent="0.5">
      <c r="A761" s="83"/>
      <c r="B761" s="264"/>
      <c r="C761" s="232"/>
      <c r="D761" s="116"/>
      <c r="E761" s="116"/>
      <c r="F761" s="115"/>
      <c r="G761" s="120"/>
      <c r="H761" s="83"/>
      <c r="I761" s="264"/>
      <c r="J761" s="232"/>
      <c r="K761" s="115"/>
      <c r="L761" s="116"/>
      <c r="M761" s="115"/>
      <c r="N761" s="120"/>
    </row>
    <row r="762" spans="1:14" ht="21.75" customHeight="1" x14ac:dyDescent="0.5">
      <c r="A762" s="83"/>
      <c r="B762" s="264"/>
      <c r="C762" s="232"/>
      <c r="D762" s="116"/>
      <c r="E762" s="116"/>
      <c r="F762" s="115"/>
      <c r="G762" s="120"/>
      <c r="H762" s="83"/>
      <c r="I762" s="264"/>
      <c r="J762" s="232"/>
      <c r="K762" s="115"/>
      <c r="L762" s="116"/>
      <c r="M762" s="115"/>
      <c r="N762" s="120"/>
    </row>
    <row r="763" spans="1:14" ht="21.75" customHeight="1" x14ac:dyDescent="0.5">
      <c r="A763" s="83"/>
      <c r="B763" s="264"/>
      <c r="C763" s="232"/>
      <c r="D763" s="116"/>
      <c r="E763" s="116"/>
      <c r="F763" s="115"/>
      <c r="G763" s="120"/>
      <c r="H763" s="83"/>
      <c r="I763" s="264"/>
      <c r="J763" s="232"/>
      <c r="K763" s="115"/>
      <c r="L763" s="116"/>
      <c r="M763" s="115"/>
      <c r="N763" s="120"/>
    </row>
    <row r="764" spans="1:14" ht="21.75" customHeight="1" x14ac:dyDescent="0.5">
      <c r="A764" s="83"/>
      <c r="B764" s="264"/>
      <c r="C764" s="232"/>
      <c r="D764" s="116"/>
      <c r="E764" s="116"/>
      <c r="F764" s="115"/>
      <c r="G764" s="120"/>
      <c r="H764" s="83"/>
      <c r="I764" s="264"/>
      <c r="J764" s="232"/>
      <c r="K764" s="115"/>
      <c r="L764" s="116"/>
      <c r="M764" s="115"/>
      <c r="N764" s="120"/>
    </row>
    <row r="765" spans="1:14" ht="21.75" customHeight="1" x14ac:dyDescent="0.5">
      <c r="A765" s="83"/>
      <c r="B765" s="264"/>
      <c r="C765" s="232"/>
      <c r="D765" s="116"/>
      <c r="E765" s="116"/>
      <c r="F765" s="115"/>
      <c r="G765" s="120"/>
      <c r="H765" s="83"/>
      <c r="I765" s="264"/>
      <c r="J765" s="232"/>
      <c r="K765" s="115"/>
      <c r="L765" s="116"/>
      <c r="M765" s="115"/>
      <c r="N765" s="120"/>
    </row>
    <row r="766" spans="1:14" ht="21.75" customHeight="1" x14ac:dyDescent="0.5">
      <c r="A766" s="83"/>
      <c r="B766" s="264"/>
      <c r="C766" s="232"/>
      <c r="D766" s="116"/>
      <c r="E766" s="116"/>
      <c r="F766" s="115"/>
      <c r="G766" s="120"/>
      <c r="H766" s="83"/>
      <c r="I766" s="264"/>
      <c r="J766" s="232"/>
      <c r="K766" s="115"/>
      <c r="L766" s="116"/>
      <c r="M766" s="115"/>
      <c r="N766" s="120"/>
    </row>
    <row r="767" spans="1:14" ht="21.75" customHeight="1" x14ac:dyDescent="0.5">
      <c r="A767" s="83"/>
      <c r="B767" s="264"/>
      <c r="C767" s="232"/>
      <c r="D767" s="116"/>
      <c r="E767" s="116"/>
      <c r="F767" s="115"/>
      <c r="G767" s="120"/>
      <c r="H767" s="83"/>
      <c r="I767" s="264"/>
      <c r="J767" s="232"/>
      <c r="K767" s="115"/>
      <c r="L767" s="116"/>
      <c r="M767" s="115"/>
      <c r="N767" s="120"/>
    </row>
    <row r="768" spans="1:14" ht="21.75" customHeight="1" x14ac:dyDescent="0.5">
      <c r="A768" s="83"/>
      <c r="B768" s="264"/>
      <c r="C768" s="232"/>
      <c r="D768" s="116"/>
      <c r="E768" s="116"/>
      <c r="F768" s="115"/>
      <c r="G768" s="120"/>
      <c r="H768" s="83"/>
      <c r="I768" s="264"/>
      <c r="J768" s="232"/>
      <c r="K768" s="115"/>
      <c r="L768" s="116"/>
      <c r="M768" s="115"/>
      <c r="N768" s="120"/>
    </row>
    <row r="769" spans="1:14" ht="21.75" customHeight="1" x14ac:dyDescent="0.5">
      <c r="A769" s="83"/>
      <c r="B769" s="264"/>
      <c r="C769" s="232"/>
      <c r="D769" s="116"/>
      <c r="E769" s="116"/>
      <c r="F769" s="115"/>
      <c r="G769" s="120"/>
      <c r="H769" s="83"/>
      <c r="I769" s="264"/>
      <c r="J769" s="232"/>
      <c r="K769" s="115"/>
      <c r="L769" s="116"/>
      <c r="M769" s="115"/>
      <c r="N769" s="120"/>
    </row>
    <row r="770" spans="1:14" ht="21.75" customHeight="1" x14ac:dyDescent="0.5">
      <c r="A770" s="83"/>
      <c r="B770" s="264"/>
      <c r="C770" s="232"/>
      <c r="D770" s="116"/>
      <c r="E770" s="116"/>
      <c r="F770" s="115"/>
      <c r="G770" s="120"/>
      <c r="H770" s="83"/>
      <c r="I770" s="264"/>
      <c r="J770" s="232"/>
      <c r="K770" s="115"/>
      <c r="L770" s="116"/>
      <c r="M770" s="115"/>
      <c r="N770" s="120"/>
    </row>
    <row r="771" spans="1:14" ht="21.75" customHeight="1" x14ac:dyDescent="0.5">
      <c r="A771" s="83"/>
      <c r="B771" s="264"/>
      <c r="C771" s="232"/>
      <c r="D771" s="116"/>
      <c r="E771" s="116"/>
      <c r="F771" s="115"/>
      <c r="G771" s="120"/>
      <c r="H771" s="83"/>
      <c r="I771" s="264"/>
      <c r="J771" s="232"/>
      <c r="K771" s="115"/>
      <c r="L771" s="116"/>
      <c r="M771" s="115"/>
      <c r="N771" s="120"/>
    </row>
    <row r="772" spans="1:14" ht="21.75" customHeight="1" x14ac:dyDescent="0.5">
      <c r="A772" s="83"/>
      <c r="B772" s="264"/>
      <c r="C772" s="232"/>
      <c r="D772" s="116"/>
      <c r="E772" s="116"/>
      <c r="F772" s="115"/>
      <c r="G772" s="120"/>
      <c r="H772" s="83"/>
      <c r="I772" s="264"/>
      <c r="J772" s="232"/>
      <c r="K772" s="115"/>
      <c r="L772" s="116"/>
      <c r="M772" s="115"/>
      <c r="N772" s="120"/>
    </row>
    <row r="773" spans="1:14" ht="21.75" customHeight="1" x14ac:dyDescent="0.5">
      <c r="A773" s="83"/>
      <c r="B773" s="264"/>
      <c r="C773" s="232"/>
      <c r="D773" s="116"/>
      <c r="E773" s="116"/>
      <c r="F773" s="115"/>
      <c r="G773" s="120"/>
      <c r="H773" s="83"/>
      <c r="I773" s="264"/>
      <c r="J773" s="232"/>
      <c r="K773" s="115"/>
      <c r="L773" s="116"/>
      <c r="M773" s="115"/>
      <c r="N773" s="120"/>
    </row>
    <row r="774" spans="1:14" ht="21.75" customHeight="1" x14ac:dyDescent="0.5">
      <c r="A774" s="83"/>
      <c r="B774" s="264"/>
      <c r="C774" s="232"/>
      <c r="D774" s="116"/>
      <c r="E774" s="116"/>
      <c r="F774" s="115"/>
      <c r="G774" s="120"/>
      <c r="H774" s="83"/>
      <c r="I774" s="264"/>
      <c r="J774" s="232"/>
      <c r="K774" s="115"/>
      <c r="L774" s="116"/>
      <c r="M774" s="115"/>
      <c r="N774" s="120"/>
    </row>
    <row r="775" spans="1:14" ht="21.75" customHeight="1" x14ac:dyDescent="0.5">
      <c r="A775" s="83"/>
      <c r="B775" s="264"/>
      <c r="C775" s="232"/>
      <c r="D775" s="116"/>
      <c r="E775" s="116"/>
      <c r="F775" s="115"/>
      <c r="G775" s="120"/>
      <c r="H775" s="83"/>
      <c r="I775" s="264"/>
      <c r="J775" s="232"/>
      <c r="K775" s="115"/>
      <c r="L775" s="116"/>
      <c r="M775" s="115"/>
      <c r="N775" s="120"/>
    </row>
    <row r="776" spans="1:14" ht="21.75" customHeight="1" x14ac:dyDescent="0.5">
      <c r="A776" s="83"/>
      <c r="B776" s="264"/>
      <c r="C776" s="232"/>
      <c r="D776" s="116"/>
      <c r="E776" s="116"/>
      <c r="F776" s="115"/>
      <c r="G776" s="120"/>
      <c r="H776" s="83"/>
      <c r="I776" s="264"/>
      <c r="J776" s="232"/>
      <c r="K776" s="115"/>
      <c r="L776" s="116"/>
      <c r="M776" s="115"/>
      <c r="N776" s="120"/>
    </row>
    <row r="777" spans="1:14" ht="21.75" customHeight="1" x14ac:dyDescent="0.5">
      <c r="A777" s="83"/>
      <c r="B777" s="264"/>
      <c r="C777" s="232"/>
      <c r="D777" s="116"/>
      <c r="E777" s="116"/>
      <c r="F777" s="115"/>
      <c r="G777" s="120"/>
      <c r="H777" s="83"/>
      <c r="I777" s="264"/>
      <c r="J777" s="232"/>
      <c r="K777" s="115"/>
      <c r="L777" s="116"/>
      <c r="M777" s="115"/>
      <c r="N777" s="120"/>
    </row>
    <row r="778" spans="1:14" ht="21.75" customHeight="1" x14ac:dyDescent="0.5">
      <c r="A778" s="83"/>
      <c r="B778" s="264"/>
      <c r="C778" s="232"/>
      <c r="D778" s="116"/>
      <c r="E778" s="116"/>
      <c r="F778" s="115"/>
      <c r="G778" s="120"/>
      <c r="H778" s="83"/>
      <c r="I778" s="264"/>
      <c r="J778" s="232"/>
      <c r="K778" s="115"/>
      <c r="L778" s="116"/>
      <c r="M778" s="115"/>
      <c r="N778" s="120"/>
    </row>
    <row r="779" spans="1:14" ht="21.75" customHeight="1" x14ac:dyDescent="0.5">
      <c r="A779" s="83"/>
      <c r="B779" s="264"/>
      <c r="C779" s="232"/>
      <c r="D779" s="116"/>
      <c r="E779" s="116"/>
      <c r="F779" s="115"/>
      <c r="G779" s="120"/>
      <c r="H779" s="83"/>
      <c r="I779" s="264"/>
      <c r="J779" s="232"/>
      <c r="K779" s="115"/>
      <c r="L779" s="116"/>
      <c r="M779" s="115"/>
      <c r="N779" s="120"/>
    </row>
    <row r="780" spans="1:14" ht="21.75" customHeight="1" x14ac:dyDescent="0.5">
      <c r="A780" s="83"/>
      <c r="B780" s="264"/>
      <c r="C780" s="232"/>
      <c r="D780" s="116"/>
      <c r="E780" s="116"/>
      <c r="F780" s="115"/>
      <c r="G780" s="120"/>
      <c r="H780" s="83"/>
      <c r="I780" s="264"/>
      <c r="J780" s="232"/>
      <c r="K780" s="115"/>
      <c r="L780" s="116"/>
      <c r="M780" s="115"/>
      <c r="N780" s="120"/>
    </row>
    <row r="781" spans="1:14" ht="21.75" customHeight="1" x14ac:dyDescent="0.5">
      <c r="A781" s="83"/>
      <c r="B781" s="264"/>
      <c r="C781" s="232"/>
      <c r="D781" s="116"/>
      <c r="E781" s="116"/>
      <c r="F781" s="115"/>
      <c r="G781" s="120"/>
      <c r="H781" s="83"/>
      <c r="I781" s="264"/>
      <c r="J781" s="232"/>
      <c r="K781" s="115"/>
      <c r="L781" s="116"/>
      <c r="M781" s="115"/>
      <c r="N781" s="120"/>
    </row>
    <row r="782" spans="1:14" ht="21.75" customHeight="1" x14ac:dyDescent="0.5">
      <c r="A782" s="83"/>
      <c r="B782" s="264"/>
      <c r="C782" s="232"/>
      <c r="D782" s="116"/>
      <c r="E782" s="116"/>
      <c r="F782" s="115"/>
      <c r="G782" s="120"/>
      <c r="H782" s="83"/>
      <c r="I782" s="264"/>
      <c r="J782" s="232"/>
      <c r="K782" s="115"/>
      <c r="L782" s="116"/>
      <c r="M782" s="115"/>
      <c r="N782" s="120"/>
    </row>
    <row r="783" spans="1:14" ht="21.75" customHeight="1" x14ac:dyDescent="0.5">
      <c r="A783" s="83"/>
      <c r="B783" s="264"/>
      <c r="C783" s="232"/>
      <c r="D783" s="116"/>
      <c r="E783" s="116"/>
      <c r="F783" s="115"/>
      <c r="G783" s="120"/>
      <c r="H783" s="83"/>
      <c r="I783" s="264"/>
      <c r="J783" s="232"/>
      <c r="K783" s="115"/>
      <c r="L783" s="116"/>
      <c r="M783" s="115"/>
      <c r="N783" s="120"/>
    </row>
    <row r="784" spans="1:14" ht="21.75" customHeight="1" x14ac:dyDescent="0.5">
      <c r="A784" s="83"/>
      <c r="B784" s="264"/>
      <c r="C784" s="232"/>
      <c r="D784" s="116"/>
      <c r="E784" s="116"/>
      <c r="F784" s="115"/>
      <c r="G784" s="120"/>
      <c r="H784" s="83"/>
      <c r="I784" s="264"/>
      <c r="J784" s="232"/>
      <c r="K784" s="115"/>
      <c r="L784" s="116"/>
      <c r="M784" s="115"/>
      <c r="N784" s="120"/>
    </row>
    <row r="785" spans="1:14" ht="21.75" customHeight="1" x14ac:dyDescent="0.5">
      <c r="A785" s="83"/>
      <c r="B785" s="264"/>
      <c r="C785" s="232"/>
      <c r="D785" s="116"/>
      <c r="E785" s="116"/>
      <c r="F785" s="115"/>
      <c r="G785" s="120"/>
      <c r="H785" s="83"/>
      <c r="I785" s="264"/>
      <c r="J785" s="232"/>
      <c r="K785" s="115"/>
      <c r="L785" s="116"/>
      <c r="M785" s="115"/>
      <c r="N785" s="120"/>
    </row>
    <row r="786" spans="1:14" ht="21.75" customHeight="1" x14ac:dyDescent="0.5">
      <c r="A786" s="83"/>
      <c r="B786" s="264"/>
      <c r="C786" s="232"/>
      <c r="D786" s="116"/>
      <c r="E786" s="116"/>
      <c r="F786" s="115"/>
      <c r="G786" s="120"/>
      <c r="H786" s="83"/>
      <c r="I786" s="264"/>
      <c r="J786" s="232"/>
      <c r="K786" s="115"/>
      <c r="L786" s="116"/>
      <c r="M786" s="115"/>
      <c r="N786" s="120"/>
    </row>
    <row r="787" spans="1:14" ht="21.75" customHeight="1" x14ac:dyDescent="0.5">
      <c r="A787" s="83"/>
      <c r="B787" s="264"/>
      <c r="C787" s="232"/>
      <c r="D787" s="116"/>
      <c r="E787" s="116"/>
      <c r="F787" s="115"/>
      <c r="G787" s="120"/>
      <c r="H787" s="83"/>
      <c r="I787" s="264"/>
      <c r="J787" s="232"/>
      <c r="K787" s="115"/>
      <c r="L787" s="116"/>
      <c r="M787" s="115"/>
      <c r="N787" s="120"/>
    </row>
    <row r="788" spans="1:14" ht="21.75" customHeight="1" x14ac:dyDescent="0.5">
      <c r="A788" s="83"/>
      <c r="B788" s="264"/>
      <c r="C788" s="232"/>
      <c r="D788" s="116"/>
      <c r="E788" s="116"/>
      <c r="F788" s="115"/>
      <c r="G788" s="120"/>
      <c r="H788" s="83"/>
      <c r="I788" s="264"/>
      <c r="J788" s="232"/>
      <c r="K788" s="115"/>
      <c r="L788" s="116"/>
      <c r="M788" s="115"/>
      <c r="N788" s="120"/>
    </row>
    <row r="789" spans="1:14" ht="21.75" customHeight="1" x14ac:dyDescent="0.5">
      <c r="A789" s="83"/>
      <c r="B789" s="264"/>
      <c r="C789" s="232"/>
      <c r="D789" s="116"/>
      <c r="E789" s="116"/>
      <c r="F789" s="115"/>
      <c r="G789" s="120"/>
      <c r="H789" s="83"/>
      <c r="I789" s="264"/>
      <c r="J789" s="232"/>
      <c r="K789" s="115"/>
      <c r="L789" s="116"/>
      <c r="M789" s="115"/>
      <c r="N789" s="120"/>
    </row>
    <row r="790" spans="1:14" ht="21.75" customHeight="1" x14ac:dyDescent="0.5">
      <c r="A790" s="83"/>
      <c r="B790" s="264"/>
      <c r="C790" s="232"/>
      <c r="D790" s="116"/>
      <c r="E790" s="116"/>
      <c r="F790" s="115"/>
      <c r="G790" s="120"/>
      <c r="H790" s="83"/>
      <c r="I790" s="264"/>
      <c r="J790" s="232"/>
      <c r="K790" s="115"/>
      <c r="L790" s="116"/>
      <c r="M790" s="115"/>
      <c r="N790" s="120"/>
    </row>
    <row r="791" spans="1:14" ht="21.75" customHeight="1" x14ac:dyDescent="0.5">
      <c r="A791" s="83"/>
      <c r="B791" s="264"/>
      <c r="C791" s="232"/>
      <c r="D791" s="116"/>
      <c r="E791" s="116"/>
      <c r="F791" s="115"/>
      <c r="G791" s="120"/>
      <c r="H791" s="83"/>
      <c r="I791" s="264"/>
      <c r="J791" s="232"/>
      <c r="K791" s="115"/>
      <c r="L791" s="116"/>
      <c r="M791" s="115"/>
      <c r="N791" s="120"/>
    </row>
    <row r="792" spans="1:14" ht="21.75" customHeight="1" x14ac:dyDescent="0.5">
      <c r="A792" s="83"/>
      <c r="B792" s="264"/>
      <c r="C792" s="232"/>
      <c r="D792" s="116"/>
      <c r="E792" s="116"/>
      <c r="F792" s="115"/>
      <c r="G792" s="120"/>
      <c r="H792" s="83"/>
      <c r="I792" s="264"/>
      <c r="J792" s="232"/>
      <c r="K792" s="115"/>
      <c r="L792" s="116"/>
      <c r="M792" s="115"/>
      <c r="N792" s="120"/>
    </row>
    <row r="793" spans="1:14" ht="21.75" customHeight="1" x14ac:dyDescent="0.5">
      <c r="A793" s="83"/>
      <c r="B793" s="264"/>
      <c r="C793" s="232"/>
      <c r="D793" s="116"/>
      <c r="E793" s="116"/>
      <c r="F793" s="115"/>
      <c r="G793" s="120"/>
      <c r="H793" s="83"/>
      <c r="I793" s="264"/>
      <c r="J793" s="232"/>
      <c r="K793" s="115"/>
      <c r="L793" s="116"/>
      <c r="M793" s="115"/>
      <c r="N793" s="120"/>
    </row>
    <row r="794" spans="1:14" ht="21.75" customHeight="1" x14ac:dyDescent="0.5">
      <c r="A794" s="83"/>
      <c r="B794" s="264"/>
      <c r="C794" s="232"/>
      <c r="D794" s="116"/>
      <c r="E794" s="116"/>
      <c r="F794" s="115"/>
      <c r="G794" s="120"/>
      <c r="H794" s="83"/>
      <c r="I794" s="264"/>
      <c r="J794" s="232"/>
      <c r="K794" s="115"/>
      <c r="L794" s="116"/>
      <c r="M794" s="115"/>
      <c r="N794" s="120"/>
    </row>
    <row r="795" spans="1:14" ht="21.75" customHeight="1" x14ac:dyDescent="0.5">
      <c r="A795" s="83"/>
      <c r="B795" s="264"/>
      <c r="C795" s="232"/>
      <c r="D795" s="116"/>
      <c r="E795" s="116"/>
      <c r="F795" s="115"/>
      <c r="G795" s="120"/>
      <c r="H795" s="83"/>
      <c r="I795" s="264"/>
      <c r="J795" s="232"/>
      <c r="K795" s="115"/>
      <c r="L795" s="116"/>
      <c r="M795" s="115"/>
      <c r="N795" s="120"/>
    </row>
    <row r="796" spans="1:14" ht="21.75" customHeight="1" x14ac:dyDescent="0.5">
      <c r="A796" s="83"/>
      <c r="B796" s="264"/>
      <c r="C796" s="232"/>
      <c r="D796" s="116"/>
      <c r="E796" s="116"/>
      <c r="F796" s="115"/>
      <c r="G796" s="120"/>
      <c r="H796" s="83"/>
      <c r="I796" s="264"/>
      <c r="J796" s="232"/>
      <c r="K796" s="115"/>
      <c r="L796" s="116"/>
      <c r="M796" s="115"/>
      <c r="N796" s="120"/>
    </row>
    <row r="797" spans="1:14" ht="21.75" customHeight="1" x14ac:dyDescent="0.5">
      <c r="A797" s="83"/>
      <c r="B797" s="264"/>
      <c r="C797" s="232"/>
      <c r="D797" s="116"/>
      <c r="E797" s="116"/>
      <c r="F797" s="115"/>
      <c r="G797" s="120"/>
      <c r="H797" s="83"/>
      <c r="I797" s="264"/>
      <c r="J797" s="232"/>
      <c r="K797" s="115"/>
      <c r="L797" s="116"/>
      <c r="M797" s="115"/>
      <c r="N797" s="120"/>
    </row>
    <row r="798" spans="1:14" ht="21.75" customHeight="1" x14ac:dyDescent="0.5">
      <c r="A798" s="83"/>
      <c r="B798" s="264"/>
      <c r="C798" s="232"/>
      <c r="D798" s="116"/>
      <c r="E798" s="116"/>
      <c r="F798" s="115"/>
      <c r="G798" s="120"/>
      <c r="H798" s="83"/>
      <c r="I798" s="264"/>
      <c r="J798" s="232"/>
      <c r="K798" s="115"/>
      <c r="L798" s="116"/>
      <c r="M798" s="115"/>
      <c r="N798" s="120"/>
    </row>
    <row r="799" spans="1:14" ht="21.75" customHeight="1" x14ac:dyDescent="0.5">
      <c r="A799" s="83"/>
      <c r="B799" s="264"/>
      <c r="C799" s="232"/>
      <c r="D799" s="116"/>
      <c r="E799" s="116"/>
      <c r="F799" s="115"/>
      <c r="G799" s="120"/>
      <c r="H799" s="83"/>
      <c r="I799" s="264"/>
      <c r="J799" s="232"/>
      <c r="K799" s="115"/>
      <c r="L799" s="116"/>
      <c r="M799" s="115"/>
      <c r="N799" s="120"/>
    </row>
    <row r="800" spans="1:14" ht="21.75" customHeight="1" x14ac:dyDescent="0.5">
      <c r="A800" s="83"/>
      <c r="B800" s="264"/>
      <c r="C800" s="232"/>
      <c r="D800" s="116"/>
      <c r="E800" s="116"/>
      <c r="F800" s="115"/>
      <c r="G800" s="120"/>
      <c r="H800" s="83"/>
      <c r="I800" s="264"/>
      <c r="J800" s="232"/>
      <c r="K800" s="115"/>
      <c r="L800" s="116"/>
      <c r="M800" s="115"/>
      <c r="N800" s="120"/>
    </row>
    <row r="801" spans="1:14" ht="21.75" customHeight="1" x14ac:dyDescent="0.5">
      <c r="A801" s="83"/>
      <c r="B801" s="264"/>
      <c r="C801" s="232"/>
      <c r="D801" s="116"/>
      <c r="E801" s="116"/>
      <c r="F801" s="115"/>
      <c r="G801" s="120"/>
      <c r="H801" s="83"/>
      <c r="I801" s="264"/>
      <c r="J801" s="232"/>
      <c r="K801" s="115"/>
      <c r="L801" s="116"/>
      <c r="M801" s="115"/>
      <c r="N801" s="120"/>
    </row>
    <row r="802" spans="1:14" ht="21.75" customHeight="1" x14ac:dyDescent="0.5">
      <c r="A802" s="83"/>
      <c r="B802" s="264"/>
      <c r="C802" s="232"/>
      <c r="D802" s="116"/>
      <c r="E802" s="116"/>
      <c r="F802" s="115"/>
      <c r="G802" s="120"/>
      <c r="H802" s="83"/>
      <c r="I802" s="264"/>
      <c r="J802" s="232"/>
      <c r="K802" s="115"/>
      <c r="L802" s="116"/>
      <c r="M802" s="115"/>
      <c r="N802" s="120"/>
    </row>
    <row r="803" spans="1:14" ht="21.75" customHeight="1" x14ac:dyDescent="0.5">
      <c r="A803" s="83"/>
      <c r="B803" s="264"/>
      <c r="C803" s="232"/>
      <c r="D803" s="116"/>
      <c r="E803" s="116"/>
      <c r="F803" s="115"/>
      <c r="G803" s="120"/>
      <c r="H803" s="83"/>
      <c r="I803" s="264"/>
      <c r="J803" s="232"/>
      <c r="K803" s="115"/>
      <c r="L803" s="116"/>
      <c r="M803" s="115"/>
      <c r="N803" s="120"/>
    </row>
    <row r="804" spans="1:14" ht="21.75" customHeight="1" x14ac:dyDescent="0.5">
      <c r="A804" s="83"/>
      <c r="B804" s="264"/>
      <c r="C804" s="232"/>
      <c r="D804" s="116"/>
      <c r="E804" s="116"/>
      <c r="F804" s="115"/>
      <c r="G804" s="120"/>
      <c r="H804" s="83"/>
      <c r="I804" s="264"/>
      <c r="J804" s="232"/>
      <c r="K804" s="115"/>
      <c r="L804" s="116"/>
      <c r="M804" s="115"/>
      <c r="N804" s="120"/>
    </row>
    <row r="805" spans="1:14" ht="21.75" customHeight="1" x14ac:dyDescent="0.5">
      <c r="A805" s="83"/>
      <c r="B805" s="264"/>
      <c r="C805" s="232"/>
      <c r="D805" s="116"/>
      <c r="E805" s="116"/>
      <c r="F805" s="115"/>
      <c r="G805" s="120"/>
      <c r="H805" s="83"/>
      <c r="I805" s="264"/>
      <c r="J805" s="232"/>
      <c r="K805" s="115"/>
      <c r="L805" s="116"/>
      <c r="M805" s="115"/>
      <c r="N805" s="120"/>
    </row>
    <row r="806" spans="1:14" ht="21.75" customHeight="1" x14ac:dyDescent="0.5">
      <c r="A806" s="83"/>
      <c r="B806" s="264"/>
      <c r="C806" s="232"/>
      <c r="D806" s="116"/>
      <c r="E806" s="116"/>
      <c r="F806" s="115"/>
      <c r="G806" s="120"/>
      <c r="H806" s="83"/>
      <c r="I806" s="264"/>
      <c r="J806" s="232"/>
      <c r="K806" s="115"/>
      <c r="L806" s="116"/>
      <c r="M806" s="115"/>
      <c r="N806" s="120"/>
    </row>
    <row r="807" spans="1:14" ht="21.75" customHeight="1" x14ac:dyDescent="0.5">
      <c r="A807" s="83"/>
      <c r="B807" s="264"/>
      <c r="C807" s="232"/>
      <c r="D807" s="116"/>
      <c r="E807" s="116"/>
      <c r="F807" s="115"/>
      <c r="G807" s="120"/>
      <c r="H807" s="83"/>
      <c r="I807" s="264"/>
      <c r="J807" s="232"/>
      <c r="K807" s="115"/>
      <c r="L807" s="116"/>
      <c r="M807" s="115"/>
      <c r="N807" s="120"/>
    </row>
    <row r="808" spans="1:14" ht="21.75" customHeight="1" x14ac:dyDescent="0.5">
      <c r="A808" s="83"/>
      <c r="B808" s="264"/>
      <c r="C808" s="232"/>
      <c r="D808" s="116"/>
      <c r="E808" s="116"/>
      <c r="F808" s="115"/>
      <c r="G808" s="120"/>
      <c r="H808" s="83"/>
      <c r="I808" s="264"/>
      <c r="J808" s="232"/>
      <c r="K808" s="115"/>
      <c r="L808" s="116"/>
      <c r="M808" s="115"/>
      <c r="N808" s="120"/>
    </row>
    <row r="809" spans="1:14" ht="21.75" customHeight="1" x14ac:dyDescent="0.5">
      <c r="A809" s="83"/>
      <c r="B809" s="264"/>
      <c r="C809" s="232"/>
      <c r="D809" s="116"/>
      <c r="E809" s="116"/>
      <c r="F809" s="115"/>
      <c r="G809" s="120"/>
      <c r="H809" s="83"/>
      <c r="I809" s="264"/>
      <c r="J809" s="232"/>
      <c r="K809" s="115"/>
      <c r="L809" s="116"/>
      <c r="M809" s="115"/>
      <c r="N809" s="120"/>
    </row>
    <row r="810" spans="1:14" ht="21.75" customHeight="1" x14ac:dyDescent="0.5">
      <c r="A810" s="83"/>
      <c r="B810" s="264"/>
      <c r="C810" s="232"/>
      <c r="D810" s="116"/>
      <c r="E810" s="116"/>
      <c r="F810" s="115"/>
      <c r="G810" s="120"/>
      <c r="H810" s="83"/>
      <c r="I810" s="264"/>
      <c r="J810" s="232"/>
      <c r="K810" s="115"/>
      <c r="L810" s="116"/>
      <c r="M810" s="115"/>
      <c r="N810" s="120"/>
    </row>
    <row r="811" spans="1:14" ht="21.75" customHeight="1" x14ac:dyDescent="0.5">
      <c r="A811" s="83"/>
      <c r="B811" s="264"/>
      <c r="C811" s="232"/>
      <c r="D811" s="116"/>
      <c r="E811" s="116"/>
      <c r="F811" s="115"/>
      <c r="G811" s="120"/>
      <c r="H811" s="83"/>
      <c r="I811" s="264"/>
      <c r="J811" s="232"/>
      <c r="K811" s="115"/>
      <c r="L811" s="116"/>
      <c r="M811" s="115"/>
      <c r="N811" s="120"/>
    </row>
    <row r="812" spans="1:14" ht="21.75" customHeight="1" x14ac:dyDescent="0.5">
      <c r="A812" s="83"/>
      <c r="B812" s="264"/>
      <c r="C812" s="232"/>
      <c r="D812" s="116"/>
      <c r="E812" s="116"/>
      <c r="F812" s="115"/>
      <c r="G812" s="120"/>
      <c r="H812" s="83"/>
      <c r="I812" s="264"/>
      <c r="J812" s="232"/>
      <c r="K812" s="115"/>
      <c r="L812" s="116"/>
      <c r="M812" s="115"/>
      <c r="N812" s="120"/>
    </row>
    <row r="813" spans="1:14" ht="21.75" customHeight="1" x14ac:dyDescent="0.5">
      <c r="A813" s="83"/>
      <c r="B813" s="264"/>
      <c r="C813" s="232"/>
      <c r="D813" s="116"/>
      <c r="E813" s="116"/>
      <c r="F813" s="115"/>
      <c r="G813" s="120"/>
      <c r="H813" s="83"/>
      <c r="I813" s="264"/>
      <c r="J813" s="232"/>
      <c r="K813" s="115"/>
      <c r="L813" s="116"/>
      <c r="M813" s="115"/>
      <c r="N813" s="120"/>
    </row>
    <row r="814" spans="1:14" ht="21.75" customHeight="1" x14ac:dyDescent="0.5">
      <c r="A814" s="83"/>
      <c r="B814" s="264"/>
      <c r="C814" s="232"/>
      <c r="D814" s="116"/>
      <c r="E814" s="116"/>
      <c r="F814" s="115"/>
      <c r="G814" s="120"/>
      <c r="H814" s="83"/>
      <c r="I814" s="264"/>
      <c r="J814" s="232"/>
      <c r="K814" s="115"/>
      <c r="L814" s="116"/>
      <c r="M814" s="115"/>
      <c r="N814" s="120"/>
    </row>
    <row r="815" spans="1:14" ht="21.75" customHeight="1" x14ac:dyDescent="0.5">
      <c r="A815" s="83"/>
      <c r="B815" s="264"/>
      <c r="C815" s="232"/>
      <c r="D815" s="116"/>
      <c r="E815" s="116"/>
      <c r="F815" s="115"/>
      <c r="G815" s="120"/>
      <c r="H815" s="83"/>
      <c r="I815" s="264"/>
      <c r="J815" s="232"/>
      <c r="K815" s="115"/>
      <c r="L815" s="116"/>
      <c r="M815" s="115"/>
      <c r="N815" s="120"/>
    </row>
    <row r="816" spans="1:14" ht="21.75" customHeight="1" x14ac:dyDescent="0.5">
      <c r="A816" s="83"/>
      <c r="B816" s="264"/>
      <c r="C816" s="232"/>
      <c r="D816" s="116"/>
      <c r="E816" s="116"/>
      <c r="F816" s="115"/>
      <c r="G816" s="120"/>
      <c r="H816" s="83"/>
      <c r="I816" s="264"/>
      <c r="J816" s="232"/>
      <c r="K816" s="115"/>
      <c r="L816" s="116"/>
      <c r="M816" s="115"/>
      <c r="N816" s="120"/>
    </row>
    <row r="817" spans="1:14" ht="21.75" customHeight="1" x14ac:dyDescent="0.5">
      <c r="A817" s="83"/>
      <c r="B817" s="264"/>
      <c r="C817" s="232"/>
      <c r="D817" s="116"/>
      <c r="E817" s="116"/>
      <c r="F817" s="115"/>
      <c r="G817" s="120"/>
      <c r="H817" s="83"/>
      <c r="I817" s="264"/>
      <c r="J817" s="232"/>
      <c r="K817" s="115"/>
      <c r="L817" s="116"/>
      <c r="M817" s="115"/>
      <c r="N817" s="120"/>
    </row>
    <row r="818" spans="1:14" ht="21.75" customHeight="1" x14ac:dyDescent="0.5">
      <c r="A818" s="83"/>
      <c r="B818" s="264"/>
      <c r="C818" s="232"/>
      <c r="D818" s="116"/>
      <c r="E818" s="116"/>
      <c r="F818" s="115"/>
      <c r="G818" s="120"/>
      <c r="H818" s="83"/>
      <c r="I818" s="264"/>
      <c r="J818" s="232"/>
      <c r="K818" s="115"/>
      <c r="L818" s="116"/>
      <c r="M818" s="115"/>
      <c r="N818" s="120"/>
    </row>
    <row r="819" spans="1:14" ht="21.75" customHeight="1" x14ac:dyDescent="0.5">
      <c r="A819" s="83"/>
      <c r="B819" s="264"/>
      <c r="C819" s="232"/>
      <c r="D819" s="116"/>
      <c r="E819" s="116"/>
      <c r="F819" s="115"/>
      <c r="G819" s="120"/>
      <c r="H819" s="83"/>
      <c r="I819" s="264"/>
      <c r="J819" s="232"/>
      <c r="K819" s="115"/>
      <c r="L819" s="116"/>
      <c r="M819" s="115"/>
      <c r="N819" s="120"/>
    </row>
    <row r="820" spans="1:14" ht="21.75" customHeight="1" x14ac:dyDescent="0.5">
      <c r="A820" s="83"/>
      <c r="B820" s="264"/>
      <c r="C820" s="232"/>
      <c r="D820" s="116"/>
      <c r="E820" s="116"/>
      <c r="F820" s="115"/>
      <c r="G820" s="120"/>
      <c r="H820" s="83"/>
      <c r="I820" s="264"/>
      <c r="J820" s="232"/>
      <c r="K820" s="115"/>
      <c r="L820" s="116"/>
      <c r="M820" s="115"/>
      <c r="N820" s="120"/>
    </row>
    <row r="821" spans="1:14" ht="21.75" customHeight="1" x14ac:dyDescent="0.5">
      <c r="A821" s="83"/>
      <c r="B821" s="264"/>
      <c r="C821" s="232"/>
      <c r="D821" s="116"/>
      <c r="E821" s="116"/>
      <c r="F821" s="115"/>
      <c r="G821" s="120"/>
      <c r="H821" s="83"/>
      <c r="I821" s="264"/>
      <c r="J821" s="232"/>
      <c r="K821" s="115"/>
      <c r="L821" s="116"/>
      <c r="M821" s="115"/>
      <c r="N821" s="120"/>
    </row>
    <row r="822" spans="1:14" ht="21.75" customHeight="1" x14ac:dyDescent="0.5">
      <c r="A822" s="83"/>
      <c r="B822" s="264"/>
      <c r="C822" s="232"/>
      <c r="D822" s="116"/>
      <c r="E822" s="116"/>
      <c r="F822" s="115"/>
      <c r="G822" s="120"/>
      <c r="H822" s="83"/>
      <c r="I822" s="264"/>
      <c r="J822" s="232"/>
      <c r="K822" s="115"/>
      <c r="L822" s="116"/>
      <c r="M822" s="115"/>
      <c r="N822" s="120"/>
    </row>
    <row r="823" spans="1:14" ht="21.75" customHeight="1" x14ac:dyDescent="0.5">
      <c r="A823" s="83"/>
      <c r="B823" s="264"/>
      <c r="C823" s="232"/>
      <c r="D823" s="116"/>
      <c r="E823" s="116"/>
      <c r="F823" s="115"/>
      <c r="G823" s="120"/>
      <c r="H823" s="83"/>
      <c r="I823" s="264"/>
      <c r="J823" s="232"/>
      <c r="K823" s="115"/>
      <c r="L823" s="116"/>
      <c r="M823" s="115"/>
      <c r="N823" s="120"/>
    </row>
    <row r="824" spans="1:14" ht="21.75" customHeight="1" x14ac:dyDescent="0.5">
      <c r="A824" s="83"/>
      <c r="B824" s="264"/>
      <c r="C824" s="232"/>
      <c r="D824" s="116"/>
      <c r="E824" s="116"/>
      <c r="F824" s="115"/>
      <c r="G824" s="120"/>
      <c r="H824" s="83"/>
      <c r="I824" s="264"/>
      <c r="J824" s="232"/>
      <c r="K824" s="115"/>
      <c r="L824" s="116"/>
      <c r="M824" s="115"/>
      <c r="N824" s="120"/>
    </row>
    <row r="825" spans="1:14" ht="21.75" customHeight="1" x14ac:dyDescent="0.5">
      <c r="A825" s="83"/>
      <c r="B825" s="264"/>
      <c r="C825" s="232"/>
      <c r="D825" s="116"/>
      <c r="E825" s="116"/>
      <c r="F825" s="115"/>
      <c r="G825" s="120"/>
      <c r="H825" s="83"/>
      <c r="I825" s="264"/>
      <c r="J825" s="232"/>
      <c r="K825" s="115"/>
      <c r="L825" s="116"/>
      <c r="M825" s="115"/>
      <c r="N825" s="120"/>
    </row>
    <row r="826" spans="1:14" ht="21.75" customHeight="1" x14ac:dyDescent="0.5">
      <c r="A826" s="83"/>
      <c r="B826" s="264"/>
      <c r="C826" s="232"/>
      <c r="D826" s="116"/>
      <c r="E826" s="116"/>
      <c r="F826" s="115"/>
      <c r="G826" s="120"/>
      <c r="H826" s="83"/>
      <c r="I826" s="264"/>
      <c r="J826" s="232"/>
      <c r="K826" s="115"/>
      <c r="L826" s="116"/>
      <c r="M826" s="115"/>
      <c r="N826" s="120"/>
    </row>
    <row r="827" spans="1:14" ht="21.75" customHeight="1" x14ac:dyDescent="0.5">
      <c r="A827" s="83"/>
      <c r="B827" s="264"/>
      <c r="C827" s="232"/>
      <c r="D827" s="116"/>
      <c r="E827" s="116"/>
      <c r="F827" s="115"/>
      <c r="G827" s="120"/>
      <c r="H827" s="83"/>
      <c r="I827" s="264"/>
      <c r="J827" s="232"/>
      <c r="K827" s="115"/>
      <c r="L827" s="116"/>
      <c r="M827" s="115"/>
      <c r="N827" s="120"/>
    </row>
    <row r="828" spans="1:14" ht="21.75" customHeight="1" x14ac:dyDescent="0.5">
      <c r="A828" s="83"/>
      <c r="B828" s="264"/>
      <c r="C828" s="232"/>
      <c r="D828" s="116"/>
      <c r="E828" s="116"/>
      <c r="F828" s="115"/>
      <c r="G828" s="120"/>
      <c r="H828" s="83"/>
      <c r="I828" s="264"/>
      <c r="J828" s="232"/>
      <c r="K828" s="115"/>
      <c r="L828" s="116"/>
      <c r="M828" s="115"/>
      <c r="N828" s="120"/>
    </row>
    <row r="829" spans="1:14" ht="21.75" customHeight="1" x14ac:dyDescent="0.5">
      <c r="A829" s="83"/>
      <c r="B829" s="264"/>
      <c r="C829" s="232"/>
      <c r="D829" s="116"/>
      <c r="E829" s="116"/>
      <c r="F829" s="115"/>
      <c r="G829" s="120"/>
      <c r="H829" s="83"/>
      <c r="I829" s="264"/>
      <c r="J829" s="232"/>
      <c r="K829" s="115"/>
      <c r="L829" s="116"/>
      <c r="M829" s="115"/>
      <c r="N829" s="120"/>
    </row>
    <row r="830" spans="1:14" ht="21.75" customHeight="1" x14ac:dyDescent="0.5">
      <c r="A830" s="83"/>
      <c r="B830" s="264"/>
      <c r="C830" s="232"/>
      <c r="D830" s="116"/>
      <c r="E830" s="116"/>
      <c r="F830" s="115"/>
      <c r="G830" s="120"/>
      <c r="H830" s="83"/>
      <c r="I830" s="264"/>
      <c r="J830" s="232"/>
      <c r="K830" s="115"/>
      <c r="L830" s="116"/>
      <c r="M830" s="115"/>
      <c r="N830" s="120"/>
    </row>
    <row r="831" spans="1:14" ht="21.75" customHeight="1" x14ac:dyDescent="0.5">
      <c r="A831" s="83"/>
      <c r="B831" s="264"/>
      <c r="C831" s="232"/>
      <c r="D831" s="116"/>
      <c r="E831" s="116"/>
      <c r="F831" s="115"/>
      <c r="G831" s="120"/>
      <c r="H831" s="83"/>
      <c r="I831" s="264"/>
      <c r="J831" s="232"/>
      <c r="K831" s="115"/>
      <c r="L831" s="116"/>
      <c r="M831" s="115"/>
      <c r="N831" s="120"/>
    </row>
    <row r="832" spans="1:14" ht="21.75" customHeight="1" x14ac:dyDescent="0.5">
      <c r="A832" s="83"/>
      <c r="B832" s="264"/>
      <c r="C832" s="232"/>
      <c r="D832" s="116"/>
      <c r="E832" s="116"/>
      <c r="F832" s="115"/>
      <c r="G832" s="120"/>
      <c r="H832" s="83"/>
      <c r="I832" s="264"/>
      <c r="J832" s="232"/>
      <c r="K832" s="115"/>
      <c r="L832" s="116"/>
      <c r="M832" s="115"/>
      <c r="N832" s="120"/>
    </row>
    <row r="833" spans="1:14" ht="21.75" customHeight="1" x14ac:dyDescent="0.5">
      <c r="A833" s="83"/>
      <c r="B833" s="264"/>
      <c r="C833" s="232"/>
      <c r="D833" s="116"/>
      <c r="E833" s="116"/>
      <c r="F833" s="115"/>
      <c r="G833" s="120"/>
      <c r="H833" s="83"/>
      <c r="I833" s="264"/>
      <c r="J833" s="232"/>
      <c r="K833" s="115"/>
      <c r="L833" s="116"/>
      <c r="M833" s="115"/>
      <c r="N833" s="120"/>
    </row>
    <row r="834" spans="1:14" ht="21.75" customHeight="1" x14ac:dyDescent="0.5">
      <c r="A834" s="83"/>
      <c r="B834" s="264"/>
      <c r="C834" s="232"/>
      <c r="D834" s="116"/>
      <c r="E834" s="116"/>
      <c r="F834" s="115"/>
      <c r="G834" s="120"/>
      <c r="H834" s="83"/>
      <c r="I834" s="264"/>
      <c r="J834" s="232"/>
      <c r="K834" s="115"/>
      <c r="L834" s="116"/>
      <c r="M834" s="115"/>
      <c r="N834" s="120"/>
    </row>
    <row r="835" spans="1:14" ht="21.75" customHeight="1" x14ac:dyDescent="0.5">
      <c r="A835" s="83"/>
      <c r="B835" s="264"/>
      <c r="C835" s="232"/>
      <c r="D835" s="116"/>
      <c r="E835" s="116"/>
      <c r="F835" s="115"/>
      <c r="G835" s="120"/>
      <c r="H835" s="83"/>
      <c r="I835" s="264"/>
      <c r="J835" s="232"/>
      <c r="K835" s="115"/>
      <c r="L835" s="116"/>
      <c r="M835" s="115"/>
      <c r="N835" s="120"/>
    </row>
    <row r="836" spans="1:14" ht="21.75" customHeight="1" x14ac:dyDescent="0.5">
      <c r="A836" s="83"/>
      <c r="B836" s="264"/>
      <c r="C836" s="232"/>
      <c r="D836" s="116"/>
      <c r="E836" s="116"/>
      <c r="F836" s="115"/>
      <c r="G836" s="120"/>
      <c r="H836" s="83"/>
      <c r="I836" s="264"/>
      <c r="J836" s="232"/>
      <c r="K836" s="115"/>
      <c r="L836" s="116"/>
      <c r="M836" s="115"/>
      <c r="N836" s="120"/>
    </row>
    <row r="837" spans="1:14" ht="21.75" customHeight="1" x14ac:dyDescent="0.5">
      <c r="A837" s="83"/>
      <c r="B837" s="264"/>
      <c r="C837" s="232"/>
      <c r="D837" s="116"/>
      <c r="E837" s="116"/>
      <c r="F837" s="115"/>
      <c r="G837" s="120"/>
      <c r="H837" s="83"/>
      <c r="I837" s="264"/>
      <c r="J837" s="232"/>
      <c r="K837" s="115"/>
      <c r="L837" s="116"/>
      <c r="M837" s="115"/>
      <c r="N837" s="120"/>
    </row>
    <row r="838" spans="1:14" ht="21.75" customHeight="1" x14ac:dyDescent="0.5">
      <c r="A838" s="83"/>
      <c r="B838" s="264"/>
      <c r="C838" s="232"/>
      <c r="D838" s="116"/>
      <c r="E838" s="116"/>
      <c r="F838" s="115"/>
      <c r="G838" s="120"/>
      <c r="H838" s="83"/>
      <c r="I838" s="264"/>
      <c r="J838" s="232"/>
      <c r="K838" s="115"/>
      <c r="L838" s="116"/>
      <c r="M838" s="115"/>
      <c r="N838" s="120"/>
    </row>
    <row r="839" spans="1:14" ht="21.75" customHeight="1" x14ac:dyDescent="0.5">
      <c r="A839" s="83"/>
      <c r="B839" s="264"/>
      <c r="C839" s="232"/>
      <c r="D839" s="116"/>
      <c r="E839" s="116"/>
      <c r="F839" s="115"/>
      <c r="G839" s="120"/>
      <c r="H839" s="83"/>
      <c r="I839" s="264"/>
      <c r="J839" s="232"/>
      <c r="K839" s="115"/>
      <c r="L839" s="116"/>
      <c r="M839" s="115"/>
      <c r="N839" s="120"/>
    </row>
    <row r="840" spans="1:14" ht="21.75" customHeight="1" x14ac:dyDescent="0.5">
      <c r="A840" s="83"/>
      <c r="B840" s="264"/>
      <c r="C840" s="232"/>
      <c r="D840" s="116"/>
      <c r="E840" s="116"/>
      <c r="F840" s="115"/>
      <c r="G840" s="120"/>
      <c r="H840" s="83"/>
      <c r="I840" s="264"/>
      <c r="J840" s="232"/>
      <c r="K840" s="115"/>
      <c r="L840" s="116"/>
      <c r="M840" s="115"/>
      <c r="N840" s="120"/>
    </row>
    <row r="841" spans="1:14" ht="21.75" customHeight="1" x14ac:dyDescent="0.5">
      <c r="A841" s="83"/>
      <c r="B841" s="264"/>
      <c r="C841" s="232"/>
      <c r="D841" s="116"/>
      <c r="E841" s="116"/>
      <c r="F841" s="115"/>
      <c r="G841" s="120"/>
      <c r="H841" s="83"/>
      <c r="I841" s="264"/>
      <c r="J841" s="232"/>
      <c r="K841" s="115"/>
      <c r="L841" s="116"/>
      <c r="M841" s="115"/>
      <c r="N841" s="120"/>
    </row>
    <row r="842" spans="1:14" ht="21.75" customHeight="1" x14ac:dyDescent="0.5">
      <c r="A842" s="83"/>
      <c r="B842" s="264"/>
      <c r="C842" s="232"/>
      <c r="D842" s="116"/>
      <c r="E842" s="116"/>
      <c r="F842" s="115"/>
      <c r="G842" s="120"/>
      <c r="H842" s="83"/>
      <c r="I842" s="264"/>
      <c r="J842" s="232"/>
      <c r="K842" s="115"/>
      <c r="L842" s="116"/>
      <c r="M842" s="115"/>
      <c r="N842" s="120"/>
    </row>
    <row r="843" spans="1:14" ht="21.75" customHeight="1" x14ac:dyDescent="0.5">
      <c r="A843" s="83"/>
      <c r="B843" s="264"/>
      <c r="C843" s="232"/>
      <c r="D843" s="116"/>
      <c r="E843" s="116"/>
      <c r="F843" s="115"/>
      <c r="G843" s="120"/>
      <c r="H843" s="83"/>
      <c r="I843" s="264"/>
      <c r="J843" s="232"/>
      <c r="K843" s="115"/>
      <c r="L843" s="116"/>
      <c r="M843" s="115"/>
      <c r="N843" s="120"/>
    </row>
    <row r="844" spans="1:14" ht="21.75" customHeight="1" x14ac:dyDescent="0.5">
      <c r="A844" s="83"/>
      <c r="B844" s="264"/>
      <c r="C844" s="232"/>
      <c r="D844" s="116"/>
      <c r="E844" s="116"/>
      <c r="F844" s="115"/>
      <c r="G844" s="120"/>
      <c r="H844" s="83"/>
      <c r="I844" s="264"/>
      <c r="J844" s="232"/>
      <c r="K844" s="115"/>
      <c r="L844" s="116"/>
      <c r="M844" s="115"/>
      <c r="N844" s="120"/>
    </row>
    <row r="845" spans="1:14" ht="21.75" customHeight="1" x14ac:dyDescent="0.5">
      <c r="A845" s="83"/>
      <c r="B845" s="264"/>
      <c r="C845" s="232"/>
      <c r="D845" s="116"/>
      <c r="E845" s="116"/>
      <c r="F845" s="115"/>
      <c r="G845" s="120"/>
      <c r="H845" s="83"/>
      <c r="I845" s="264"/>
      <c r="J845" s="232"/>
      <c r="K845" s="115"/>
      <c r="L845" s="116"/>
      <c r="M845" s="115"/>
      <c r="N845" s="120"/>
    </row>
    <row r="846" spans="1:14" ht="21.75" customHeight="1" x14ac:dyDescent="0.5">
      <c r="A846" s="83"/>
      <c r="B846" s="264"/>
      <c r="C846" s="232"/>
      <c r="D846" s="116"/>
      <c r="E846" s="116"/>
      <c r="F846" s="115"/>
      <c r="G846" s="120"/>
      <c r="H846" s="83"/>
      <c r="I846" s="264"/>
      <c r="J846" s="232"/>
      <c r="K846" s="115"/>
      <c r="L846" s="116"/>
      <c r="M846" s="115"/>
      <c r="N846" s="120"/>
    </row>
    <row r="847" spans="1:14" ht="21.75" customHeight="1" x14ac:dyDescent="0.5">
      <c r="A847" s="83"/>
      <c r="B847" s="264"/>
      <c r="C847" s="232"/>
      <c r="D847" s="116"/>
      <c r="E847" s="116"/>
      <c r="F847" s="115"/>
      <c r="G847" s="120"/>
      <c r="H847" s="83"/>
      <c r="I847" s="264"/>
      <c r="J847" s="232"/>
      <c r="K847" s="115"/>
      <c r="L847" s="116"/>
      <c r="M847" s="115"/>
      <c r="N847" s="120"/>
    </row>
    <row r="848" spans="1:14" ht="21.75" customHeight="1" x14ac:dyDescent="0.5">
      <c r="A848" s="83"/>
      <c r="B848" s="264"/>
      <c r="C848" s="232"/>
      <c r="D848" s="116"/>
      <c r="E848" s="116"/>
      <c r="F848" s="115"/>
      <c r="G848" s="120"/>
      <c r="H848" s="83"/>
      <c r="I848" s="264"/>
      <c r="J848" s="232"/>
      <c r="K848" s="115"/>
      <c r="L848" s="116"/>
      <c r="M848" s="115"/>
      <c r="N848" s="120"/>
    </row>
    <row r="849" spans="1:14" ht="21.75" customHeight="1" x14ac:dyDescent="0.5">
      <c r="A849" s="83"/>
      <c r="B849" s="264"/>
      <c r="C849" s="232"/>
      <c r="D849" s="116"/>
      <c r="E849" s="116"/>
      <c r="F849" s="115"/>
      <c r="G849" s="120"/>
      <c r="H849" s="83"/>
      <c r="I849" s="264"/>
      <c r="J849" s="232"/>
      <c r="K849" s="115"/>
      <c r="L849" s="116"/>
      <c r="M849" s="115"/>
      <c r="N849" s="120"/>
    </row>
    <row r="850" spans="1:14" ht="21.75" customHeight="1" x14ac:dyDescent="0.5">
      <c r="A850" s="83"/>
      <c r="B850" s="264"/>
      <c r="C850" s="232"/>
      <c r="D850" s="116"/>
      <c r="E850" s="116"/>
      <c r="F850" s="115"/>
      <c r="G850" s="120"/>
      <c r="H850" s="83"/>
      <c r="I850" s="264"/>
      <c r="J850" s="232"/>
      <c r="K850" s="115"/>
      <c r="L850" s="116"/>
      <c r="M850" s="115"/>
      <c r="N850" s="120"/>
    </row>
    <row r="851" spans="1:14" ht="21.75" customHeight="1" x14ac:dyDescent="0.5">
      <c r="A851" s="83"/>
      <c r="B851" s="264"/>
      <c r="C851" s="232"/>
      <c r="D851" s="116"/>
      <c r="E851" s="116"/>
      <c r="F851" s="115"/>
      <c r="G851" s="120"/>
      <c r="H851" s="83"/>
      <c r="I851" s="264"/>
      <c r="J851" s="232"/>
      <c r="K851" s="115"/>
      <c r="L851" s="116"/>
      <c r="M851" s="115"/>
      <c r="N851" s="120"/>
    </row>
    <row r="852" spans="1:14" ht="21.75" customHeight="1" x14ac:dyDescent="0.5">
      <c r="A852" s="83"/>
      <c r="B852" s="264"/>
      <c r="C852" s="232"/>
      <c r="D852" s="116"/>
      <c r="E852" s="116"/>
      <c r="F852" s="115"/>
      <c r="G852" s="120"/>
      <c r="H852" s="83"/>
      <c r="I852" s="264"/>
      <c r="J852" s="232"/>
      <c r="K852" s="115"/>
      <c r="L852" s="116"/>
      <c r="M852" s="115"/>
      <c r="N852" s="120"/>
    </row>
    <row r="853" spans="1:14" ht="21.75" customHeight="1" x14ac:dyDescent="0.5">
      <c r="A853" s="83"/>
      <c r="B853" s="264"/>
      <c r="C853" s="232"/>
      <c r="D853" s="116"/>
      <c r="E853" s="116"/>
      <c r="F853" s="115"/>
      <c r="G853" s="120"/>
      <c r="H853" s="83"/>
      <c r="I853" s="264"/>
      <c r="J853" s="232"/>
      <c r="K853" s="115"/>
      <c r="L853" s="116"/>
      <c r="M853" s="115"/>
      <c r="N853" s="120"/>
    </row>
    <row r="854" spans="1:14" ht="21.75" customHeight="1" x14ac:dyDescent="0.5">
      <c r="A854" s="83"/>
      <c r="B854" s="264"/>
      <c r="C854" s="232"/>
      <c r="D854" s="116"/>
      <c r="E854" s="116"/>
      <c r="F854" s="115"/>
      <c r="G854" s="120"/>
      <c r="H854" s="83"/>
      <c r="I854" s="264"/>
      <c r="J854" s="232"/>
      <c r="K854" s="115"/>
      <c r="L854" s="116"/>
      <c r="M854" s="115"/>
      <c r="N854" s="120"/>
    </row>
    <row r="855" spans="1:14" ht="21.75" customHeight="1" x14ac:dyDescent="0.5">
      <c r="A855" s="83"/>
      <c r="B855" s="264"/>
      <c r="C855" s="232"/>
      <c r="D855" s="116"/>
      <c r="E855" s="116"/>
      <c r="F855" s="115"/>
      <c r="G855" s="120"/>
      <c r="H855" s="83"/>
      <c r="I855" s="264"/>
      <c r="J855" s="232"/>
      <c r="K855" s="115"/>
      <c r="L855" s="116"/>
      <c r="M855" s="115"/>
      <c r="N855" s="120"/>
    </row>
    <row r="856" spans="1:14" ht="21.75" customHeight="1" x14ac:dyDescent="0.5">
      <c r="A856" s="83"/>
      <c r="B856" s="264"/>
      <c r="C856" s="232"/>
      <c r="D856" s="116"/>
      <c r="E856" s="116"/>
      <c r="F856" s="115"/>
      <c r="G856" s="120"/>
      <c r="H856" s="83"/>
      <c r="I856" s="264"/>
      <c r="J856" s="232"/>
      <c r="K856" s="115"/>
      <c r="L856" s="116"/>
      <c r="M856" s="115"/>
      <c r="N856" s="120"/>
    </row>
    <row r="857" spans="1:14" ht="21.75" customHeight="1" x14ac:dyDescent="0.5">
      <c r="A857" s="83"/>
      <c r="B857" s="264"/>
      <c r="C857" s="232"/>
      <c r="D857" s="116"/>
      <c r="E857" s="116"/>
      <c r="F857" s="115"/>
      <c r="G857" s="120"/>
      <c r="H857" s="83"/>
      <c r="I857" s="264"/>
      <c r="J857" s="232"/>
      <c r="K857" s="115"/>
      <c r="L857" s="116"/>
      <c r="M857" s="115"/>
      <c r="N857" s="120"/>
    </row>
    <row r="858" spans="1:14" ht="21.75" customHeight="1" x14ac:dyDescent="0.5">
      <c r="A858" s="83"/>
      <c r="B858" s="264"/>
      <c r="C858" s="232"/>
      <c r="D858" s="116"/>
      <c r="E858" s="116"/>
      <c r="F858" s="115"/>
      <c r="G858" s="120"/>
      <c r="H858" s="83"/>
      <c r="I858" s="264"/>
      <c r="J858" s="232"/>
      <c r="K858" s="115"/>
      <c r="L858" s="116"/>
      <c r="M858" s="115"/>
      <c r="N858" s="120"/>
    </row>
    <row r="859" spans="1:14" ht="21.75" customHeight="1" x14ac:dyDescent="0.5">
      <c r="A859" s="83"/>
      <c r="B859" s="264"/>
      <c r="C859" s="232"/>
      <c r="D859" s="116"/>
      <c r="E859" s="116"/>
      <c r="F859" s="115"/>
      <c r="G859" s="120"/>
      <c r="H859" s="83"/>
      <c r="I859" s="264"/>
      <c r="J859" s="232"/>
      <c r="K859" s="115"/>
      <c r="L859" s="116"/>
      <c r="M859" s="115"/>
      <c r="N859" s="120"/>
    </row>
    <row r="860" spans="1:14" ht="21.75" customHeight="1" x14ac:dyDescent="0.5">
      <c r="A860" s="83"/>
      <c r="B860" s="264"/>
      <c r="C860" s="232"/>
      <c r="D860" s="116"/>
      <c r="E860" s="116"/>
      <c r="F860" s="115"/>
      <c r="G860" s="120"/>
      <c r="H860" s="83"/>
      <c r="I860" s="264"/>
      <c r="J860" s="232"/>
      <c r="K860" s="115"/>
      <c r="L860" s="116"/>
      <c r="M860" s="115"/>
      <c r="N860" s="120"/>
    </row>
    <row r="861" spans="1:14" ht="21.75" customHeight="1" x14ac:dyDescent="0.5">
      <c r="A861" s="83"/>
      <c r="B861" s="264"/>
      <c r="C861" s="232"/>
      <c r="D861" s="116"/>
      <c r="E861" s="116"/>
      <c r="F861" s="115"/>
      <c r="G861" s="120"/>
      <c r="H861" s="83"/>
      <c r="I861" s="264"/>
      <c r="J861" s="232"/>
      <c r="K861" s="115"/>
      <c r="L861" s="116"/>
      <c r="M861" s="115"/>
      <c r="N861" s="120"/>
    </row>
    <row r="862" spans="1:14" ht="21.75" customHeight="1" x14ac:dyDescent="0.5">
      <c r="A862" s="83"/>
      <c r="B862" s="264"/>
      <c r="C862" s="232"/>
      <c r="D862" s="116"/>
      <c r="E862" s="116"/>
      <c r="F862" s="115"/>
      <c r="G862" s="120"/>
      <c r="H862" s="83"/>
      <c r="I862" s="264"/>
      <c r="J862" s="232"/>
      <c r="K862" s="115"/>
      <c r="L862" s="116"/>
      <c r="M862" s="115"/>
      <c r="N862" s="120"/>
    </row>
    <row r="863" spans="1:14" ht="21.75" customHeight="1" x14ac:dyDescent="0.5">
      <c r="A863" s="83"/>
      <c r="B863" s="264"/>
      <c r="C863" s="232"/>
      <c r="D863" s="116"/>
      <c r="E863" s="116"/>
      <c r="F863" s="115"/>
      <c r="G863" s="120"/>
      <c r="H863" s="83"/>
      <c r="I863" s="264"/>
      <c r="J863" s="232"/>
      <c r="K863" s="115"/>
      <c r="L863" s="116"/>
      <c r="M863" s="115"/>
      <c r="N863" s="120"/>
    </row>
    <row r="864" spans="1:14" ht="21.75" customHeight="1" x14ac:dyDescent="0.5">
      <c r="A864" s="83"/>
      <c r="B864" s="264"/>
      <c r="C864" s="232"/>
      <c r="D864" s="116"/>
      <c r="E864" s="116"/>
      <c r="F864" s="115"/>
      <c r="G864" s="120"/>
      <c r="H864" s="83"/>
      <c r="I864" s="264"/>
      <c r="J864" s="232"/>
      <c r="K864" s="115"/>
      <c r="L864" s="116"/>
      <c r="M864" s="115"/>
      <c r="N864" s="120"/>
    </row>
    <row r="865" spans="1:14" ht="21.75" customHeight="1" x14ac:dyDescent="0.5">
      <c r="A865" s="83"/>
      <c r="B865" s="264"/>
      <c r="C865" s="232"/>
      <c r="D865" s="116"/>
      <c r="E865" s="116"/>
      <c r="F865" s="115"/>
      <c r="G865" s="120"/>
      <c r="H865" s="83"/>
      <c r="I865" s="264"/>
      <c r="J865" s="232"/>
      <c r="K865" s="115"/>
      <c r="L865" s="116"/>
      <c r="M865" s="115"/>
      <c r="N865" s="120"/>
    </row>
    <row r="866" spans="1:14" ht="21.75" customHeight="1" x14ac:dyDescent="0.5">
      <c r="A866" s="83"/>
      <c r="B866" s="264"/>
      <c r="C866" s="232"/>
      <c r="D866" s="116"/>
      <c r="E866" s="116"/>
      <c r="F866" s="115"/>
      <c r="G866" s="120"/>
      <c r="H866" s="83"/>
      <c r="I866" s="264"/>
      <c r="J866" s="232"/>
      <c r="K866" s="115"/>
      <c r="L866" s="116"/>
      <c r="M866" s="115"/>
      <c r="N866" s="120"/>
    </row>
    <row r="867" spans="1:14" ht="21.75" customHeight="1" x14ac:dyDescent="0.5">
      <c r="A867" s="83"/>
      <c r="B867" s="264"/>
      <c r="C867" s="232"/>
      <c r="D867" s="116"/>
      <c r="E867" s="116"/>
      <c r="F867" s="115"/>
      <c r="G867" s="120"/>
      <c r="H867" s="83"/>
      <c r="I867" s="264"/>
      <c r="J867" s="232"/>
      <c r="K867" s="115"/>
      <c r="L867" s="116"/>
      <c r="M867" s="115"/>
      <c r="N867" s="120"/>
    </row>
    <row r="868" spans="1:14" ht="21.75" customHeight="1" x14ac:dyDescent="0.5">
      <c r="A868" s="83"/>
      <c r="B868" s="264"/>
      <c r="C868" s="232"/>
      <c r="D868" s="116"/>
      <c r="E868" s="116"/>
      <c r="F868" s="115"/>
      <c r="G868" s="120"/>
      <c r="H868" s="83"/>
      <c r="I868" s="264"/>
      <c r="J868" s="232"/>
      <c r="K868" s="115"/>
      <c r="L868" s="116"/>
      <c r="M868" s="115"/>
      <c r="N868" s="120"/>
    </row>
    <row r="869" spans="1:14" ht="21.75" customHeight="1" x14ac:dyDescent="0.5">
      <c r="A869" s="83"/>
      <c r="B869" s="264"/>
      <c r="C869" s="232"/>
      <c r="D869" s="116"/>
      <c r="E869" s="116"/>
      <c r="F869" s="115"/>
      <c r="G869" s="120"/>
      <c r="H869" s="83"/>
      <c r="I869" s="264"/>
      <c r="J869" s="232"/>
      <c r="K869" s="115"/>
      <c r="L869" s="116"/>
      <c r="M869" s="115"/>
      <c r="N869" s="120"/>
    </row>
    <row r="870" spans="1:14" ht="21.75" customHeight="1" x14ac:dyDescent="0.5">
      <c r="A870" s="83"/>
      <c r="B870" s="264"/>
      <c r="C870" s="232"/>
      <c r="D870" s="116"/>
      <c r="E870" s="116"/>
      <c r="F870" s="115"/>
      <c r="G870" s="120"/>
      <c r="H870" s="83"/>
      <c r="I870" s="264"/>
      <c r="J870" s="232"/>
      <c r="K870" s="115"/>
      <c r="L870" s="116"/>
      <c r="M870" s="115"/>
      <c r="N870" s="120"/>
    </row>
    <row r="871" spans="1:14" ht="21.75" customHeight="1" x14ac:dyDescent="0.5">
      <c r="A871" s="83"/>
      <c r="B871" s="264"/>
      <c r="C871" s="232"/>
      <c r="D871" s="116"/>
      <c r="E871" s="116"/>
      <c r="F871" s="115"/>
      <c r="G871" s="120"/>
      <c r="H871" s="83"/>
      <c r="I871" s="264"/>
      <c r="J871" s="232"/>
      <c r="K871" s="115"/>
      <c r="L871" s="116"/>
      <c r="M871" s="115"/>
      <c r="N871" s="120"/>
    </row>
    <row r="872" spans="1:14" ht="21.75" customHeight="1" x14ac:dyDescent="0.5">
      <c r="A872" s="83"/>
      <c r="B872" s="264"/>
      <c r="C872" s="232"/>
      <c r="D872" s="116"/>
      <c r="E872" s="116"/>
      <c r="F872" s="115"/>
      <c r="G872" s="120"/>
      <c r="H872" s="83"/>
      <c r="I872" s="264"/>
      <c r="J872" s="232"/>
      <c r="K872" s="115"/>
      <c r="L872" s="116"/>
      <c r="M872" s="115"/>
      <c r="N872" s="120"/>
    </row>
    <row r="873" spans="1:14" ht="21.75" customHeight="1" x14ac:dyDescent="0.5">
      <c r="A873" s="83"/>
      <c r="B873" s="264"/>
      <c r="C873" s="232"/>
      <c r="D873" s="116"/>
      <c r="E873" s="116"/>
      <c r="F873" s="115"/>
      <c r="G873" s="120"/>
      <c r="H873" s="83"/>
      <c r="I873" s="264"/>
      <c r="J873" s="232"/>
      <c r="K873" s="115"/>
      <c r="L873" s="116"/>
      <c r="M873" s="115"/>
      <c r="N873" s="120"/>
    </row>
    <row r="874" spans="1:14" ht="21.75" customHeight="1" x14ac:dyDescent="0.5">
      <c r="A874" s="83"/>
      <c r="B874" s="264"/>
      <c r="C874" s="232"/>
      <c r="D874" s="116"/>
      <c r="E874" s="116"/>
      <c r="F874" s="115"/>
      <c r="G874" s="120"/>
      <c r="H874" s="83"/>
      <c r="I874" s="264"/>
      <c r="J874" s="232"/>
      <c r="K874" s="115"/>
      <c r="L874" s="116"/>
      <c r="M874" s="115"/>
      <c r="N874" s="120"/>
    </row>
    <row r="875" spans="1:14" ht="21.75" customHeight="1" x14ac:dyDescent="0.5">
      <c r="A875" s="83"/>
      <c r="B875" s="264"/>
      <c r="C875" s="232"/>
      <c r="D875" s="116"/>
      <c r="E875" s="116"/>
      <c r="F875" s="115"/>
      <c r="G875" s="120"/>
      <c r="H875" s="83"/>
      <c r="I875" s="264"/>
      <c r="J875" s="232"/>
      <c r="K875" s="115"/>
      <c r="L875" s="116"/>
      <c r="M875" s="115"/>
      <c r="N875" s="120"/>
    </row>
    <row r="876" spans="1:14" ht="21.75" customHeight="1" x14ac:dyDescent="0.5">
      <c r="A876" s="83"/>
      <c r="B876" s="264"/>
      <c r="C876" s="232"/>
      <c r="D876" s="116"/>
      <c r="E876" s="116"/>
      <c r="F876" s="115"/>
      <c r="G876" s="120"/>
      <c r="H876" s="83"/>
      <c r="I876" s="264"/>
      <c r="J876" s="232"/>
      <c r="K876" s="115"/>
      <c r="L876" s="116"/>
      <c r="M876" s="115"/>
      <c r="N876" s="120"/>
    </row>
    <row r="877" spans="1:14" ht="21.75" customHeight="1" x14ac:dyDescent="0.5">
      <c r="A877" s="83"/>
      <c r="B877" s="264"/>
      <c r="C877" s="232"/>
      <c r="D877" s="116"/>
      <c r="E877" s="116"/>
      <c r="F877" s="115"/>
      <c r="G877" s="120"/>
      <c r="H877" s="83"/>
      <c r="I877" s="264"/>
      <c r="J877" s="232"/>
      <c r="K877" s="115"/>
      <c r="L877" s="116"/>
      <c r="M877" s="115"/>
      <c r="N877" s="120"/>
    </row>
    <row r="878" spans="1:14" ht="21.75" customHeight="1" x14ac:dyDescent="0.5">
      <c r="A878" s="83"/>
      <c r="B878" s="264"/>
      <c r="C878" s="232"/>
      <c r="D878" s="116"/>
      <c r="E878" s="116"/>
      <c r="F878" s="115"/>
      <c r="G878" s="120"/>
      <c r="H878" s="83"/>
      <c r="I878" s="264"/>
      <c r="J878" s="232"/>
      <c r="K878" s="115"/>
      <c r="L878" s="116"/>
      <c r="M878" s="115"/>
      <c r="N878" s="120"/>
    </row>
    <row r="879" spans="1:14" ht="21.75" customHeight="1" x14ac:dyDescent="0.5">
      <c r="A879" s="83"/>
      <c r="B879" s="264"/>
      <c r="C879" s="232"/>
      <c r="D879" s="116"/>
      <c r="E879" s="116"/>
      <c r="F879" s="115"/>
      <c r="G879" s="120"/>
      <c r="H879" s="83"/>
      <c r="I879" s="264"/>
      <c r="J879" s="232"/>
      <c r="K879" s="115"/>
      <c r="L879" s="116"/>
      <c r="M879" s="115"/>
      <c r="N879" s="120"/>
    </row>
    <row r="880" spans="1:14" ht="21.75" customHeight="1" x14ac:dyDescent="0.5">
      <c r="A880" s="83"/>
      <c r="B880" s="264"/>
      <c r="C880" s="232"/>
      <c r="D880" s="116"/>
      <c r="E880" s="116"/>
      <c r="F880" s="115"/>
      <c r="G880" s="120"/>
      <c r="H880" s="83"/>
      <c r="I880" s="264"/>
      <c r="J880" s="232"/>
      <c r="K880" s="115"/>
      <c r="L880" s="116"/>
      <c r="M880" s="115"/>
      <c r="N880" s="120"/>
    </row>
    <row r="881" spans="1:14" ht="21.75" customHeight="1" x14ac:dyDescent="0.5">
      <c r="A881" s="83"/>
      <c r="B881" s="264"/>
      <c r="C881" s="232"/>
      <c r="D881" s="116"/>
      <c r="E881" s="116"/>
      <c r="F881" s="115"/>
      <c r="G881" s="120"/>
      <c r="H881" s="83"/>
      <c r="I881" s="264"/>
      <c r="J881" s="232"/>
      <c r="K881" s="115"/>
      <c r="L881" s="116"/>
      <c r="M881" s="115"/>
      <c r="N881" s="120"/>
    </row>
    <row r="882" spans="1:14" ht="21.75" customHeight="1" x14ac:dyDescent="0.5">
      <c r="A882" s="83"/>
      <c r="B882" s="264"/>
      <c r="C882" s="232"/>
      <c r="D882" s="116"/>
      <c r="E882" s="116"/>
      <c r="F882" s="115"/>
      <c r="G882" s="120"/>
      <c r="H882" s="83"/>
      <c r="I882" s="264"/>
      <c r="J882" s="232"/>
      <c r="K882" s="115"/>
      <c r="L882" s="116"/>
      <c r="M882" s="115"/>
      <c r="N882" s="120"/>
    </row>
    <row r="883" spans="1:14" ht="21.75" customHeight="1" x14ac:dyDescent="0.5">
      <c r="A883" s="83"/>
      <c r="B883" s="264"/>
      <c r="C883" s="232"/>
      <c r="D883" s="116"/>
      <c r="E883" s="116"/>
      <c r="F883" s="115"/>
      <c r="G883" s="120"/>
      <c r="H883" s="83"/>
      <c r="I883" s="264"/>
      <c r="J883" s="232"/>
      <c r="K883" s="115"/>
      <c r="L883" s="116"/>
      <c r="M883" s="115"/>
      <c r="N883" s="120"/>
    </row>
    <row r="884" spans="1:14" ht="21.75" customHeight="1" x14ac:dyDescent="0.5">
      <c r="A884" s="83"/>
      <c r="B884" s="264"/>
      <c r="C884" s="232"/>
      <c r="D884" s="116"/>
      <c r="E884" s="116"/>
      <c r="F884" s="115"/>
      <c r="G884" s="120"/>
      <c r="H884" s="83"/>
      <c r="I884" s="264"/>
      <c r="J884" s="232"/>
      <c r="K884" s="115"/>
      <c r="L884" s="116"/>
      <c r="M884" s="115"/>
      <c r="N884" s="120"/>
    </row>
    <row r="885" spans="1:14" ht="21.75" customHeight="1" x14ac:dyDescent="0.5">
      <c r="A885" s="83"/>
      <c r="B885" s="264"/>
      <c r="C885" s="232"/>
      <c r="D885" s="116"/>
      <c r="E885" s="116"/>
      <c r="F885" s="115"/>
      <c r="G885" s="120"/>
      <c r="H885" s="83"/>
      <c r="I885" s="264"/>
      <c r="J885" s="232"/>
      <c r="K885" s="115"/>
      <c r="L885" s="116"/>
      <c r="M885" s="115"/>
      <c r="N885" s="120"/>
    </row>
    <row r="886" spans="1:14" ht="21.75" customHeight="1" x14ac:dyDescent="0.5">
      <c r="A886" s="83"/>
      <c r="B886" s="264"/>
      <c r="C886" s="232"/>
      <c r="D886" s="116"/>
      <c r="E886" s="116"/>
      <c r="F886" s="115"/>
      <c r="G886" s="120"/>
      <c r="H886" s="83"/>
      <c r="I886" s="264"/>
      <c r="J886" s="232"/>
      <c r="K886" s="115"/>
      <c r="L886" s="116"/>
      <c r="M886" s="115"/>
      <c r="N886" s="120"/>
    </row>
    <row r="887" spans="1:14" ht="21.75" customHeight="1" x14ac:dyDescent="0.5">
      <c r="A887" s="83"/>
      <c r="B887" s="264"/>
      <c r="C887" s="232"/>
      <c r="D887" s="116"/>
      <c r="E887" s="116"/>
      <c r="F887" s="115"/>
      <c r="G887" s="120"/>
      <c r="H887" s="83"/>
      <c r="I887" s="264"/>
      <c r="J887" s="232"/>
      <c r="K887" s="115"/>
      <c r="L887" s="116"/>
      <c r="M887" s="115"/>
      <c r="N887" s="120"/>
    </row>
    <row r="888" spans="1:14" ht="21.75" customHeight="1" x14ac:dyDescent="0.5">
      <c r="A888" s="83"/>
      <c r="B888" s="264"/>
      <c r="C888" s="232"/>
      <c r="D888" s="116"/>
      <c r="E888" s="116"/>
      <c r="F888" s="115"/>
      <c r="G888" s="120"/>
      <c r="H888" s="83"/>
      <c r="I888" s="264"/>
      <c r="J888" s="232"/>
      <c r="K888" s="115"/>
      <c r="L888" s="116"/>
      <c r="M888" s="115"/>
      <c r="N888" s="120"/>
    </row>
    <row r="889" spans="1:14" ht="21.75" customHeight="1" x14ac:dyDescent="0.5">
      <c r="A889" s="83"/>
      <c r="B889" s="264"/>
      <c r="C889" s="232"/>
      <c r="D889" s="116"/>
      <c r="E889" s="116"/>
      <c r="F889" s="115"/>
      <c r="G889" s="120"/>
      <c r="H889" s="83"/>
      <c r="I889" s="264"/>
      <c r="J889" s="232"/>
      <c r="K889" s="115"/>
      <c r="L889" s="116"/>
      <c r="M889" s="115"/>
      <c r="N889" s="120"/>
    </row>
    <row r="890" spans="1:14" ht="21.75" customHeight="1" x14ac:dyDescent="0.5">
      <c r="A890" s="83"/>
      <c r="B890" s="264"/>
      <c r="C890" s="232"/>
      <c r="D890" s="116"/>
      <c r="E890" s="116"/>
      <c r="F890" s="115"/>
      <c r="G890" s="120"/>
      <c r="H890" s="83"/>
      <c r="I890" s="264"/>
      <c r="J890" s="232"/>
      <c r="K890" s="115"/>
      <c r="L890" s="116"/>
      <c r="M890" s="115"/>
      <c r="N890" s="120"/>
    </row>
    <row r="891" spans="1:14" ht="21.75" customHeight="1" x14ac:dyDescent="0.5">
      <c r="A891" s="83"/>
      <c r="B891" s="264"/>
      <c r="C891" s="232"/>
      <c r="D891" s="116"/>
      <c r="E891" s="116"/>
      <c r="F891" s="115"/>
      <c r="G891" s="120"/>
      <c r="H891" s="83"/>
      <c r="I891" s="264"/>
      <c r="J891" s="232"/>
      <c r="K891" s="115"/>
      <c r="L891" s="116"/>
      <c r="M891" s="115"/>
      <c r="N891" s="120"/>
    </row>
    <row r="892" spans="1:14" ht="21.75" customHeight="1" x14ac:dyDescent="0.5">
      <c r="A892" s="83"/>
      <c r="B892" s="264"/>
      <c r="C892" s="232"/>
      <c r="D892" s="116"/>
      <c r="E892" s="116"/>
      <c r="F892" s="115"/>
      <c r="G892" s="120"/>
      <c r="H892" s="83"/>
      <c r="I892" s="264"/>
      <c r="J892" s="232"/>
      <c r="K892" s="115"/>
      <c r="L892" s="116"/>
      <c r="M892" s="115"/>
      <c r="N892" s="120"/>
    </row>
    <row r="893" spans="1:14" ht="21.75" customHeight="1" x14ac:dyDescent="0.5">
      <c r="A893" s="83"/>
      <c r="B893" s="264"/>
      <c r="C893" s="232"/>
      <c r="D893" s="116"/>
      <c r="E893" s="116"/>
      <c r="F893" s="115"/>
      <c r="G893" s="120"/>
      <c r="H893" s="83"/>
      <c r="I893" s="264"/>
      <c r="J893" s="232"/>
      <c r="K893" s="115"/>
      <c r="L893" s="116"/>
      <c r="M893" s="115"/>
      <c r="N893" s="120"/>
    </row>
    <row r="894" spans="1:14" ht="21.75" customHeight="1" x14ac:dyDescent="0.5">
      <c r="A894" s="83"/>
      <c r="B894" s="264"/>
      <c r="C894" s="232"/>
      <c r="D894" s="116"/>
      <c r="E894" s="116"/>
      <c r="F894" s="115"/>
      <c r="G894" s="120"/>
      <c r="H894" s="83"/>
      <c r="I894" s="264"/>
      <c r="J894" s="232"/>
      <c r="K894" s="115"/>
      <c r="L894" s="116"/>
      <c r="M894" s="115"/>
      <c r="N894" s="120"/>
    </row>
    <row r="895" spans="1:14" ht="21.75" customHeight="1" x14ac:dyDescent="0.5">
      <c r="A895" s="83"/>
      <c r="B895" s="264"/>
      <c r="C895" s="232"/>
      <c r="D895" s="116"/>
      <c r="E895" s="116"/>
      <c r="F895" s="115"/>
      <c r="G895" s="120"/>
      <c r="H895" s="83"/>
      <c r="I895" s="264"/>
      <c r="J895" s="232"/>
      <c r="K895" s="115"/>
      <c r="L895" s="116"/>
      <c r="M895" s="115"/>
      <c r="N895" s="120"/>
    </row>
    <row r="896" spans="1:14" ht="21.75" customHeight="1" x14ac:dyDescent="0.5">
      <c r="A896" s="83"/>
      <c r="B896" s="264"/>
      <c r="C896" s="232"/>
      <c r="D896" s="116"/>
      <c r="E896" s="116"/>
      <c r="F896" s="115"/>
      <c r="G896" s="120"/>
      <c r="H896" s="83"/>
      <c r="I896" s="264"/>
      <c r="J896" s="232"/>
      <c r="K896" s="115"/>
      <c r="L896" s="116"/>
      <c r="M896" s="115"/>
      <c r="N896" s="120"/>
    </row>
    <row r="897" spans="1:14" ht="21.75" customHeight="1" x14ac:dyDescent="0.5">
      <c r="A897" s="83"/>
      <c r="B897" s="264"/>
      <c r="C897" s="232"/>
      <c r="D897" s="116"/>
      <c r="E897" s="116"/>
      <c r="F897" s="115"/>
      <c r="G897" s="120"/>
      <c r="H897" s="83"/>
      <c r="I897" s="264"/>
      <c r="J897" s="232"/>
      <c r="K897" s="115"/>
      <c r="L897" s="116"/>
      <c r="M897" s="115"/>
      <c r="N897" s="120"/>
    </row>
    <row r="898" spans="1:14" ht="21.75" customHeight="1" x14ac:dyDescent="0.5">
      <c r="A898" s="83"/>
      <c r="B898" s="264"/>
      <c r="C898" s="232"/>
      <c r="D898" s="116"/>
      <c r="E898" s="116"/>
      <c r="F898" s="115"/>
      <c r="G898" s="120"/>
      <c r="H898" s="83"/>
      <c r="I898" s="264"/>
      <c r="J898" s="232"/>
      <c r="K898" s="115"/>
      <c r="L898" s="116"/>
      <c r="M898" s="115"/>
      <c r="N898" s="120"/>
    </row>
    <row r="899" spans="1:14" ht="21.75" customHeight="1" x14ac:dyDescent="0.5">
      <c r="A899" s="83"/>
      <c r="B899" s="264"/>
      <c r="C899" s="232"/>
      <c r="D899" s="116"/>
      <c r="E899" s="116"/>
      <c r="F899" s="115"/>
      <c r="G899" s="120"/>
      <c r="H899" s="83"/>
      <c r="I899" s="264"/>
      <c r="J899" s="232"/>
      <c r="K899" s="115"/>
      <c r="L899" s="116"/>
      <c r="M899" s="115"/>
      <c r="N899" s="120"/>
    </row>
    <row r="900" spans="1:14" ht="21.75" customHeight="1" x14ac:dyDescent="0.5">
      <c r="A900" s="83"/>
      <c r="B900" s="264"/>
      <c r="C900" s="232"/>
      <c r="D900" s="116"/>
      <c r="E900" s="116"/>
      <c r="F900" s="115"/>
      <c r="G900" s="120"/>
      <c r="H900" s="83"/>
      <c r="I900" s="264"/>
      <c r="J900" s="232"/>
      <c r="K900" s="115"/>
      <c r="L900" s="116"/>
      <c r="M900" s="115"/>
      <c r="N900" s="120"/>
    </row>
    <row r="901" spans="1:14" ht="21.75" customHeight="1" x14ac:dyDescent="0.5">
      <c r="A901" s="83"/>
      <c r="B901" s="264"/>
      <c r="C901" s="232"/>
      <c r="D901" s="116"/>
      <c r="E901" s="116"/>
      <c r="F901" s="115"/>
      <c r="G901" s="120"/>
      <c r="H901" s="83"/>
      <c r="I901" s="264"/>
      <c r="J901" s="232"/>
      <c r="K901" s="115"/>
      <c r="L901" s="116"/>
      <c r="M901" s="115"/>
      <c r="N901" s="120"/>
    </row>
    <row r="902" spans="1:14" ht="21.75" customHeight="1" x14ac:dyDescent="0.5">
      <c r="A902" s="83"/>
      <c r="B902" s="264"/>
      <c r="C902" s="232"/>
      <c r="D902" s="116"/>
      <c r="E902" s="116"/>
      <c r="F902" s="115"/>
      <c r="G902" s="120"/>
      <c r="H902" s="83"/>
      <c r="I902" s="264"/>
      <c r="J902" s="232"/>
      <c r="K902" s="115"/>
      <c r="L902" s="116"/>
      <c r="M902" s="115"/>
      <c r="N902" s="120"/>
    </row>
    <row r="903" spans="1:14" ht="21.75" customHeight="1" x14ac:dyDescent="0.5">
      <c r="A903" s="83"/>
      <c r="B903" s="264"/>
      <c r="C903" s="232"/>
      <c r="D903" s="116"/>
      <c r="E903" s="116"/>
      <c r="F903" s="115"/>
      <c r="G903" s="120"/>
      <c r="H903" s="83"/>
      <c r="I903" s="264"/>
      <c r="J903" s="232"/>
      <c r="K903" s="115"/>
      <c r="L903" s="116"/>
      <c r="M903" s="115"/>
      <c r="N903" s="120"/>
    </row>
    <row r="904" spans="1:14" ht="21.75" customHeight="1" x14ac:dyDescent="0.5">
      <c r="A904" s="83"/>
      <c r="B904" s="264"/>
      <c r="C904" s="232"/>
      <c r="D904" s="116"/>
      <c r="E904" s="116"/>
      <c r="F904" s="115"/>
      <c r="G904" s="120"/>
      <c r="H904" s="83"/>
      <c r="I904" s="264"/>
      <c r="J904" s="232"/>
      <c r="K904" s="115"/>
      <c r="L904" s="116"/>
      <c r="M904" s="115"/>
      <c r="N904" s="120"/>
    </row>
    <row r="905" spans="1:14" ht="21.75" customHeight="1" x14ac:dyDescent="0.5">
      <c r="A905" s="83"/>
      <c r="B905" s="264"/>
      <c r="C905" s="232"/>
      <c r="D905" s="116"/>
      <c r="E905" s="116"/>
      <c r="F905" s="115"/>
      <c r="G905" s="120"/>
      <c r="H905" s="83"/>
      <c r="I905" s="264"/>
      <c r="J905" s="232"/>
      <c r="K905" s="115"/>
      <c r="L905" s="116"/>
      <c r="M905" s="115"/>
      <c r="N905" s="120"/>
    </row>
    <row r="906" spans="1:14" ht="21.75" customHeight="1" x14ac:dyDescent="0.5">
      <c r="A906" s="83"/>
      <c r="B906" s="264"/>
      <c r="C906" s="232"/>
      <c r="D906" s="116"/>
      <c r="E906" s="116"/>
      <c r="F906" s="115"/>
      <c r="G906" s="120"/>
      <c r="H906" s="83"/>
      <c r="I906" s="264"/>
      <c r="J906" s="232"/>
      <c r="K906" s="115"/>
      <c r="L906" s="116"/>
      <c r="M906" s="115"/>
      <c r="N906" s="120"/>
    </row>
    <row r="907" spans="1:14" ht="21.75" customHeight="1" x14ac:dyDescent="0.5">
      <c r="A907" s="83"/>
      <c r="B907" s="264"/>
      <c r="C907" s="232"/>
      <c r="D907" s="116"/>
      <c r="E907" s="116"/>
      <c r="F907" s="115"/>
      <c r="G907" s="120"/>
      <c r="H907" s="83"/>
      <c r="I907" s="264"/>
      <c r="J907" s="232"/>
      <c r="K907" s="115"/>
      <c r="L907" s="116"/>
      <c r="M907" s="115"/>
      <c r="N907" s="120"/>
    </row>
    <row r="908" spans="1:14" ht="21.75" customHeight="1" x14ac:dyDescent="0.5">
      <c r="A908" s="83"/>
      <c r="B908" s="264"/>
      <c r="C908" s="232"/>
      <c r="D908" s="116"/>
      <c r="E908" s="116"/>
      <c r="F908" s="115"/>
      <c r="G908" s="120"/>
      <c r="H908" s="83"/>
      <c r="I908" s="264"/>
      <c r="J908" s="232"/>
      <c r="K908" s="115"/>
      <c r="L908" s="116"/>
      <c r="M908" s="115"/>
      <c r="N908" s="120"/>
    </row>
    <row r="909" spans="1:14" ht="21.75" customHeight="1" x14ac:dyDescent="0.5">
      <c r="A909" s="83"/>
      <c r="B909" s="264"/>
      <c r="C909" s="232"/>
      <c r="D909" s="116"/>
      <c r="E909" s="116"/>
      <c r="F909" s="115"/>
      <c r="G909" s="120"/>
      <c r="H909" s="83"/>
      <c r="I909" s="264"/>
      <c r="J909" s="232"/>
      <c r="K909" s="115"/>
      <c r="L909" s="116"/>
      <c r="M909" s="115"/>
      <c r="N909" s="120"/>
    </row>
    <row r="910" spans="1:14" ht="21.75" customHeight="1" x14ac:dyDescent="0.5">
      <c r="A910" s="83"/>
      <c r="B910" s="264"/>
      <c r="C910" s="232"/>
      <c r="D910" s="116"/>
      <c r="E910" s="116"/>
      <c r="F910" s="115"/>
      <c r="G910" s="120"/>
      <c r="H910" s="83"/>
      <c r="I910" s="264"/>
      <c r="J910" s="232"/>
      <c r="K910" s="115"/>
      <c r="L910" s="116"/>
      <c r="M910" s="115"/>
      <c r="N910" s="120"/>
    </row>
    <row r="911" spans="1:14" ht="21.75" customHeight="1" x14ac:dyDescent="0.5">
      <c r="A911" s="83"/>
      <c r="B911" s="264"/>
      <c r="C911" s="232"/>
      <c r="D911" s="116"/>
      <c r="E911" s="116"/>
      <c r="F911" s="115"/>
      <c r="G911" s="120"/>
      <c r="H911" s="83"/>
      <c r="I911" s="264"/>
      <c r="J911" s="232"/>
      <c r="K911" s="115"/>
      <c r="L911" s="116"/>
      <c r="M911" s="115"/>
      <c r="N911" s="120"/>
    </row>
    <row r="912" spans="1:14" ht="21.75" customHeight="1" x14ac:dyDescent="0.5">
      <c r="A912" s="83"/>
      <c r="B912" s="264"/>
      <c r="C912" s="232"/>
      <c r="D912" s="116"/>
      <c r="E912" s="116"/>
      <c r="F912" s="115"/>
      <c r="G912" s="120"/>
      <c r="H912" s="83"/>
      <c r="I912" s="264"/>
      <c r="J912" s="232"/>
      <c r="K912" s="115"/>
      <c r="L912" s="116"/>
      <c r="M912" s="115"/>
      <c r="N912" s="120"/>
    </row>
    <row r="913" spans="1:14" ht="21.75" customHeight="1" x14ac:dyDescent="0.5">
      <c r="A913" s="83"/>
      <c r="B913" s="264"/>
      <c r="C913" s="232"/>
      <c r="D913" s="116"/>
      <c r="E913" s="116"/>
      <c r="F913" s="115"/>
      <c r="G913" s="120"/>
      <c r="H913" s="83"/>
      <c r="I913" s="264"/>
      <c r="J913" s="232"/>
      <c r="K913" s="115"/>
      <c r="L913" s="116"/>
      <c r="M913" s="115"/>
      <c r="N913" s="120"/>
    </row>
    <row r="914" spans="1:14" ht="21.75" customHeight="1" x14ac:dyDescent="0.5">
      <c r="A914" s="83"/>
      <c r="B914" s="264"/>
      <c r="C914" s="232"/>
      <c r="D914" s="116"/>
      <c r="E914" s="116"/>
      <c r="F914" s="115"/>
      <c r="G914" s="120"/>
      <c r="H914" s="83"/>
      <c r="I914" s="264"/>
      <c r="J914" s="232"/>
      <c r="K914" s="115"/>
      <c r="L914" s="116"/>
      <c r="M914" s="115"/>
      <c r="N914" s="120"/>
    </row>
    <row r="915" spans="1:14" ht="21.75" customHeight="1" x14ac:dyDescent="0.5">
      <c r="A915" s="83"/>
      <c r="B915" s="264"/>
      <c r="C915" s="232"/>
      <c r="D915" s="116"/>
      <c r="E915" s="116"/>
      <c r="F915" s="115"/>
      <c r="G915" s="120"/>
      <c r="H915" s="83"/>
      <c r="I915" s="264"/>
      <c r="J915" s="232"/>
      <c r="K915" s="115"/>
      <c r="L915" s="116"/>
      <c r="M915" s="115"/>
      <c r="N915" s="120"/>
    </row>
    <row r="916" spans="1:14" ht="21.75" customHeight="1" x14ac:dyDescent="0.5">
      <c r="A916" s="83"/>
      <c r="B916" s="264"/>
      <c r="C916" s="232"/>
      <c r="D916" s="116"/>
      <c r="E916" s="116"/>
      <c r="F916" s="115"/>
      <c r="G916" s="120"/>
      <c r="H916" s="83"/>
      <c r="I916" s="264"/>
      <c r="J916" s="232"/>
      <c r="K916" s="115"/>
      <c r="L916" s="116"/>
      <c r="M916" s="115"/>
      <c r="N916" s="120"/>
    </row>
    <row r="917" spans="1:14" ht="21.75" customHeight="1" x14ac:dyDescent="0.5">
      <c r="A917" s="83"/>
      <c r="B917" s="264"/>
      <c r="C917" s="232"/>
      <c r="D917" s="116"/>
      <c r="E917" s="116"/>
      <c r="F917" s="115"/>
      <c r="G917" s="120"/>
      <c r="H917" s="83"/>
      <c r="I917" s="264"/>
      <c r="J917" s="232"/>
      <c r="K917" s="115"/>
      <c r="L917" s="116"/>
      <c r="M917" s="115"/>
      <c r="N917" s="120"/>
    </row>
    <row r="918" spans="1:14" ht="21.75" customHeight="1" x14ac:dyDescent="0.5">
      <c r="A918" s="83"/>
      <c r="B918" s="264"/>
      <c r="C918" s="232"/>
      <c r="D918" s="116"/>
      <c r="E918" s="116"/>
      <c r="F918" s="115"/>
      <c r="G918" s="120"/>
      <c r="H918" s="83"/>
      <c r="I918" s="264"/>
      <c r="J918" s="232"/>
      <c r="K918" s="115"/>
      <c r="L918" s="116"/>
      <c r="M918" s="115"/>
      <c r="N918" s="120"/>
    </row>
    <row r="919" spans="1:14" ht="21.75" customHeight="1" x14ac:dyDescent="0.5">
      <c r="A919" s="83"/>
      <c r="B919" s="264"/>
      <c r="C919" s="232"/>
      <c r="D919" s="116"/>
      <c r="E919" s="116"/>
      <c r="F919" s="115"/>
      <c r="G919" s="120"/>
      <c r="H919" s="83"/>
      <c r="I919" s="264"/>
      <c r="J919" s="232"/>
      <c r="K919" s="115"/>
      <c r="L919" s="116"/>
      <c r="M919" s="115"/>
      <c r="N919" s="120"/>
    </row>
    <row r="920" spans="1:14" ht="21.75" customHeight="1" x14ac:dyDescent="0.5">
      <c r="A920" s="83"/>
      <c r="B920" s="264"/>
      <c r="C920" s="232"/>
      <c r="D920" s="116"/>
      <c r="E920" s="116"/>
      <c r="F920" s="115"/>
      <c r="G920" s="120"/>
      <c r="H920" s="83"/>
      <c r="I920" s="264"/>
      <c r="J920" s="232"/>
      <c r="K920" s="115"/>
      <c r="L920" s="116"/>
      <c r="M920" s="115"/>
      <c r="N920" s="120"/>
    </row>
    <row r="921" spans="1:14" ht="21.75" customHeight="1" x14ac:dyDescent="0.5">
      <c r="A921" s="83"/>
      <c r="B921" s="264"/>
      <c r="C921" s="232"/>
      <c r="D921" s="116"/>
      <c r="E921" s="116"/>
      <c r="F921" s="115"/>
      <c r="G921" s="120"/>
      <c r="H921" s="83"/>
      <c r="I921" s="264"/>
      <c r="J921" s="232"/>
      <c r="K921" s="115"/>
      <c r="L921" s="116"/>
      <c r="M921" s="115"/>
      <c r="N921" s="120"/>
    </row>
    <row r="922" spans="1:14" ht="21.75" customHeight="1" x14ac:dyDescent="0.5">
      <c r="A922" s="83"/>
      <c r="B922" s="264"/>
      <c r="C922" s="232"/>
      <c r="D922" s="116"/>
      <c r="E922" s="116"/>
      <c r="F922" s="115"/>
      <c r="G922" s="120"/>
      <c r="H922" s="83"/>
      <c r="I922" s="264"/>
      <c r="J922" s="232"/>
      <c r="K922" s="115"/>
      <c r="L922" s="116"/>
      <c r="M922" s="115"/>
      <c r="N922" s="120"/>
    </row>
    <row r="923" spans="1:14" ht="21.75" customHeight="1" x14ac:dyDescent="0.5">
      <c r="A923" s="83"/>
      <c r="B923" s="264"/>
      <c r="C923" s="232"/>
      <c r="D923" s="116"/>
      <c r="E923" s="116"/>
      <c r="F923" s="115"/>
      <c r="G923" s="120"/>
      <c r="H923" s="83"/>
      <c r="I923" s="264"/>
      <c r="J923" s="232"/>
      <c r="K923" s="115"/>
      <c r="L923" s="116"/>
      <c r="M923" s="115"/>
      <c r="N923" s="120"/>
    </row>
    <row r="924" spans="1:14" ht="21.75" customHeight="1" x14ac:dyDescent="0.5">
      <c r="A924" s="83"/>
      <c r="B924" s="264"/>
      <c r="C924" s="232"/>
      <c r="D924" s="116"/>
      <c r="E924" s="116"/>
      <c r="F924" s="115"/>
      <c r="G924" s="120"/>
      <c r="H924" s="83"/>
      <c r="I924" s="264"/>
      <c r="J924" s="232"/>
      <c r="K924" s="115"/>
      <c r="L924" s="116"/>
      <c r="M924" s="115"/>
      <c r="N924" s="120"/>
    </row>
    <row r="925" spans="1:14" ht="21.75" customHeight="1" x14ac:dyDescent="0.5">
      <c r="A925" s="83"/>
      <c r="B925" s="264"/>
      <c r="C925" s="232"/>
      <c r="D925" s="116"/>
      <c r="E925" s="116"/>
      <c r="F925" s="115"/>
      <c r="G925" s="120"/>
      <c r="H925" s="83"/>
      <c r="I925" s="264"/>
      <c r="J925" s="232"/>
      <c r="K925" s="115"/>
      <c r="L925" s="116"/>
      <c r="M925" s="115"/>
      <c r="N925" s="120"/>
    </row>
    <row r="926" spans="1:14" ht="21.75" customHeight="1" x14ac:dyDescent="0.5">
      <c r="A926" s="83"/>
      <c r="B926" s="264"/>
      <c r="C926" s="232"/>
      <c r="D926" s="116"/>
      <c r="E926" s="116"/>
      <c r="F926" s="115"/>
      <c r="G926" s="120"/>
      <c r="H926" s="83"/>
      <c r="I926" s="264"/>
      <c r="J926" s="232"/>
      <c r="K926" s="115"/>
      <c r="L926" s="116"/>
      <c r="M926" s="115"/>
      <c r="N926" s="120"/>
    </row>
    <row r="927" spans="1:14" ht="21.75" customHeight="1" x14ac:dyDescent="0.5">
      <c r="A927" s="83"/>
      <c r="B927" s="264"/>
      <c r="C927" s="232"/>
      <c r="D927" s="116"/>
      <c r="E927" s="116"/>
      <c r="F927" s="115"/>
      <c r="G927" s="120"/>
      <c r="H927" s="83"/>
      <c r="I927" s="264"/>
      <c r="J927" s="232"/>
      <c r="K927" s="115"/>
      <c r="L927" s="116"/>
      <c r="M927" s="115"/>
      <c r="N927" s="120"/>
    </row>
    <row r="928" spans="1:14" ht="21.75" customHeight="1" x14ac:dyDescent="0.5">
      <c r="A928" s="83"/>
      <c r="B928" s="264"/>
      <c r="C928" s="232"/>
      <c r="D928" s="116"/>
      <c r="E928" s="116"/>
      <c r="F928" s="115"/>
      <c r="G928" s="120"/>
      <c r="H928" s="83"/>
      <c r="I928" s="264"/>
      <c r="J928" s="232"/>
      <c r="K928" s="115"/>
      <c r="L928" s="116"/>
      <c r="M928" s="115"/>
      <c r="N928" s="120"/>
    </row>
    <row r="929" spans="1:14" ht="21.75" customHeight="1" x14ac:dyDescent="0.5">
      <c r="A929" s="83"/>
      <c r="B929" s="264"/>
      <c r="C929" s="232"/>
      <c r="D929" s="116"/>
      <c r="E929" s="116"/>
      <c r="F929" s="115"/>
      <c r="G929" s="120"/>
      <c r="H929" s="83"/>
      <c r="I929" s="264"/>
      <c r="J929" s="232"/>
      <c r="K929" s="115"/>
      <c r="L929" s="116"/>
      <c r="M929" s="115"/>
      <c r="N929" s="120"/>
    </row>
    <row r="930" spans="1:14" ht="21.75" customHeight="1" x14ac:dyDescent="0.5">
      <c r="A930" s="83"/>
      <c r="B930" s="264"/>
      <c r="C930" s="232"/>
      <c r="D930" s="116"/>
      <c r="E930" s="116"/>
      <c r="F930" s="115"/>
      <c r="G930" s="120"/>
      <c r="H930" s="83"/>
      <c r="I930" s="264"/>
      <c r="J930" s="232"/>
      <c r="K930" s="115"/>
      <c r="L930" s="116"/>
      <c r="M930" s="115"/>
      <c r="N930" s="120"/>
    </row>
    <row r="931" spans="1:14" ht="21.75" customHeight="1" x14ac:dyDescent="0.5">
      <c r="A931" s="83"/>
      <c r="B931" s="264"/>
      <c r="C931" s="232"/>
      <c r="D931" s="116"/>
      <c r="E931" s="116"/>
      <c r="F931" s="115"/>
      <c r="G931" s="120"/>
      <c r="H931" s="83"/>
      <c r="I931" s="264"/>
      <c r="J931" s="232"/>
      <c r="K931" s="115"/>
      <c r="L931" s="116"/>
      <c r="M931" s="115"/>
      <c r="N931" s="120"/>
    </row>
    <row r="932" spans="1:14" ht="21.75" customHeight="1" x14ac:dyDescent="0.5">
      <c r="A932" s="83"/>
      <c r="B932" s="264"/>
      <c r="C932" s="232"/>
      <c r="D932" s="116"/>
      <c r="E932" s="116"/>
      <c r="F932" s="115"/>
      <c r="G932" s="120"/>
      <c r="H932" s="83"/>
      <c r="I932" s="264"/>
      <c r="J932" s="232"/>
      <c r="K932" s="115"/>
      <c r="L932" s="116"/>
      <c r="M932" s="115"/>
      <c r="N932" s="120"/>
    </row>
    <row r="933" spans="1:14" ht="21.75" customHeight="1" x14ac:dyDescent="0.5">
      <c r="A933" s="83"/>
      <c r="B933" s="264"/>
      <c r="C933" s="232"/>
      <c r="D933" s="116"/>
      <c r="E933" s="116"/>
      <c r="F933" s="115"/>
      <c r="G933" s="120"/>
      <c r="H933" s="83"/>
      <c r="I933" s="264"/>
      <c r="J933" s="232"/>
      <c r="K933" s="115"/>
      <c r="L933" s="116"/>
      <c r="M933" s="115"/>
      <c r="N933" s="120"/>
    </row>
    <row r="934" spans="1:14" ht="21.75" customHeight="1" x14ac:dyDescent="0.5">
      <c r="A934" s="83"/>
      <c r="B934" s="264"/>
      <c r="C934" s="232"/>
      <c r="D934" s="116"/>
      <c r="E934" s="116"/>
      <c r="F934" s="115"/>
      <c r="G934" s="120"/>
      <c r="H934" s="83"/>
      <c r="I934" s="264"/>
      <c r="J934" s="232"/>
      <c r="K934" s="115"/>
      <c r="L934" s="116"/>
      <c r="M934" s="115"/>
      <c r="N934" s="120"/>
    </row>
    <row r="935" spans="1:14" ht="21.75" customHeight="1" x14ac:dyDescent="0.5">
      <c r="A935" s="83"/>
      <c r="B935" s="264"/>
      <c r="C935" s="232"/>
      <c r="D935" s="116"/>
      <c r="E935" s="116"/>
      <c r="F935" s="115"/>
      <c r="G935" s="120"/>
      <c r="H935" s="83"/>
      <c r="I935" s="264"/>
      <c r="J935" s="232"/>
      <c r="K935" s="115"/>
      <c r="L935" s="116"/>
      <c r="M935" s="115"/>
      <c r="N935" s="120"/>
    </row>
    <row r="936" spans="1:14" ht="21.75" customHeight="1" x14ac:dyDescent="0.5">
      <c r="A936" s="83"/>
      <c r="B936" s="264"/>
      <c r="C936" s="232"/>
      <c r="D936" s="116"/>
      <c r="E936" s="116"/>
      <c r="F936" s="115"/>
      <c r="G936" s="120"/>
      <c r="H936" s="83"/>
      <c r="I936" s="264"/>
      <c r="J936" s="232"/>
      <c r="K936" s="115"/>
      <c r="L936" s="116"/>
      <c r="M936" s="115"/>
      <c r="N936" s="120"/>
    </row>
    <row r="937" spans="1:14" ht="21.75" customHeight="1" x14ac:dyDescent="0.5">
      <c r="A937" s="83"/>
      <c r="B937" s="264"/>
      <c r="C937" s="232"/>
      <c r="D937" s="116"/>
      <c r="E937" s="116"/>
      <c r="F937" s="115"/>
      <c r="G937" s="120"/>
      <c r="H937" s="83"/>
      <c r="I937" s="264"/>
      <c r="J937" s="232"/>
      <c r="K937" s="115"/>
      <c r="L937" s="116"/>
      <c r="M937" s="115"/>
      <c r="N937" s="120"/>
    </row>
    <row r="938" spans="1:14" ht="21.75" customHeight="1" x14ac:dyDescent="0.5">
      <c r="A938" s="83"/>
      <c r="B938" s="264"/>
      <c r="C938" s="232"/>
      <c r="D938" s="116"/>
      <c r="E938" s="116"/>
      <c r="F938" s="115"/>
      <c r="G938" s="120"/>
      <c r="H938" s="83"/>
      <c r="I938" s="264"/>
      <c r="J938" s="232"/>
      <c r="K938" s="115"/>
      <c r="L938" s="116"/>
      <c r="M938" s="115"/>
      <c r="N938" s="120"/>
    </row>
    <row r="939" spans="1:14" ht="21.75" customHeight="1" x14ac:dyDescent="0.5">
      <c r="A939" s="83"/>
      <c r="B939" s="264"/>
      <c r="C939" s="232"/>
      <c r="D939" s="116"/>
      <c r="E939" s="116"/>
      <c r="F939" s="115"/>
      <c r="G939" s="120"/>
      <c r="H939" s="83"/>
      <c r="I939" s="264"/>
      <c r="J939" s="232"/>
      <c r="K939" s="115"/>
      <c r="L939" s="116"/>
      <c r="M939" s="115"/>
      <c r="N939" s="120"/>
    </row>
    <row r="940" spans="1:14" ht="21.75" customHeight="1" x14ac:dyDescent="0.5">
      <c r="A940" s="83"/>
      <c r="B940" s="264"/>
      <c r="C940" s="232"/>
      <c r="D940" s="116"/>
      <c r="E940" s="116"/>
      <c r="F940" s="115"/>
      <c r="G940" s="120"/>
      <c r="H940" s="83"/>
      <c r="I940" s="264"/>
      <c r="J940" s="232"/>
      <c r="K940" s="115"/>
      <c r="L940" s="116"/>
      <c r="M940" s="115"/>
      <c r="N940" s="120"/>
    </row>
    <row r="941" spans="1:14" ht="21.75" customHeight="1" x14ac:dyDescent="0.5">
      <c r="A941" s="83"/>
      <c r="B941" s="264"/>
      <c r="C941" s="232"/>
      <c r="D941" s="116"/>
      <c r="E941" s="116"/>
      <c r="F941" s="115"/>
      <c r="G941" s="120"/>
      <c r="H941" s="83"/>
      <c r="I941" s="264"/>
      <c r="J941" s="232"/>
      <c r="K941" s="115"/>
      <c r="L941" s="116"/>
      <c r="M941" s="115"/>
      <c r="N941" s="120"/>
    </row>
    <row r="942" spans="1:14" ht="21.75" customHeight="1" x14ac:dyDescent="0.5">
      <c r="A942" s="83"/>
      <c r="B942" s="264"/>
      <c r="C942" s="232"/>
      <c r="D942" s="116"/>
      <c r="E942" s="116"/>
      <c r="F942" s="115"/>
      <c r="G942" s="120"/>
      <c r="H942" s="83"/>
      <c r="I942" s="264"/>
      <c r="J942" s="232"/>
      <c r="K942" s="115"/>
      <c r="L942" s="116"/>
      <c r="M942" s="115"/>
      <c r="N942" s="120"/>
    </row>
    <row r="943" spans="1:14" ht="21.75" customHeight="1" x14ac:dyDescent="0.5">
      <c r="A943" s="83"/>
      <c r="B943" s="264"/>
      <c r="C943" s="232"/>
      <c r="D943" s="116"/>
      <c r="E943" s="116"/>
      <c r="F943" s="115"/>
      <c r="G943" s="120"/>
      <c r="H943" s="83"/>
      <c r="I943" s="264"/>
      <c r="J943" s="232"/>
      <c r="K943" s="115"/>
      <c r="L943" s="116"/>
      <c r="M943" s="115"/>
      <c r="N943" s="120"/>
    </row>
    <row r="944" spans="1:14" ht="21.75" customHeight="1" x14ac:dyDescent="0.5">
      <c r="A944" s="83"/>
      <c r="B944" s="264"/>
      <c r="C944" s="232"/>
      <c r="D944" s="116"/>
      <c r="E944" s="116"/>
      <c r="F944" s="115"/>
      <c r="G944" s="120"/>
      <c r="H944" s="83"/>
      <c r="I944" s="264"/>
      <c r="J944" s="232"/>
      <c r="K944" s="115"/>
      <c r="L944" s="116"/>
      <c r="M944" s="115"/>
      <c r="N944" s="120"/>
    </row>
    <row r="945" spans="1:14" ht="21.75" customHeight="1" x14ac:dyDescent="0.5">
      <c r="A945" s="83"/>
      <c r="B945" s="264"/>
      <c r="C945" s="232"/>
      <c r="D945" s="116"/>
      <c r="E945" s="116"/>
      <c r="F945" s="115"/>
      <c r="G945" s="120"/>
      <c r="H945" s="83"/>
      <c r="I945" s="264"/>
      <c r="J945" s="232"/>
      <c r="K945" s="115"/>
      <c r="L945" s="116"/>
      <c r="M945" s="115"/>
      <c r="N945" s="120"/>
    </row>
    <row r="946" spans="1:14" ht="21.75" customHeight="1" x14ac:dyDescent="0.5">
      <c r="A946" s="83"/>
      <c r="B946" s="264"/>
      <c r="C946" s="232"/>
      <c r="D946" s="116"/>
      <c r="E946" s="116"/>
      <c r="F946" s="115"/>
      <c r="G946" s="120"/>
      <c r="H946" s="83"/>
      <c r="I946" s="264"/>
      <c r="J946" s="232"/>
      <c r="K946" s="115"/>
      <c r="L946" s="116"/>
      <c r="M946" s="115"/>
      <c r="N946" s="120"/>
    </row>
    <row r="947" spans="1:14" ht="21.75" customHeight="1" x14ac:dyDescent="0.5">
      <c r="A947" s="83"/>
      <c r="B947" s="264"/>
      <c r="C947" s="232"/>
      <c r="D947" s="116"/>
      <c r="E947" s="116"/>
      <c r="F947" s="115"/>
      <c r="G947" s="120"/>
      <c r="H947" s="83"/>
      <c r="I947" s="264"/>
      <c r="J947" s="232"/>
      <c r="K947" s="115"/>
      <c r="L947" s="116"/>
      <c r="M947" s="115"/>
      <c r="N947" s="120"/>
    </row>
    <row r="948" spans="1:14" ht="21.75" customHeight="1" x14ac:dyDescent="0.5">
      <c r="A948" s="83"/>
      <c r="B948" s="264"/>
      <c r="C948" s="232"/>
      <c r="D948" s="116"/>
      <c r="E948" s="116"/>
      <c r="F948" s="115"/>
      <c r="G948" s="120"/>
      <c r="H948" s="83"/>
      <c r="I948" s="264"/>
      <c r="J948" s="232"/>
      <c r="K948" s="115"/>
      <c r="L948" s="116"/>
      <c r="M948" s="115"/>
      <c r="N948" s="120"/>
    </row>
    <row r="949" spans="1:14" ht="21.75" customHeight="1" x14ac:dyDescent="0.5">
      <c r="A949" s="83"/>
      <c r="B949" s="264"/>
      <c r="C949" s="232"/>
      <c r="D949" s="116"/>
      <c r="E949" s="116"/>
      <c r="F949" s="115"/>
      <c r="G949" s="120"/>
      <c r="H949" s="83"/>
      <c r="I949" s="264"/>
      <c r="J949" s="232"/>
      <c r="K949" s="115"/>
      <c r="L949" s="116"/>
      <c r="M949" s="115"/>
      <c r="N949" s="120"/>
    </row>
    <row r="950" spans="1:14" ht="21.75" customHeight="1" x14ac:dyDescent="0.5">
      <c r="A950" s="83"/>
      <c r="B950" s="264"/>
      <c r="C950" s="232"/>
      <c r="D950" s="116"/>
      <c r="E950" s="116"/>
      <c r="F950" s="115"/>
      <c r="G950" s="120"/>
      <c r="H950" s="83"/>
      <c r="I950" s="264"/>
      <c r="J950" s="232"/>
      <c r="K950" s="115"/>
      <c r="L950" s="116"/>
      <c r="M950" s="115"/>
      <c r="N950" s="120"/>
    </row>
    <row r="951" spans="1:14" ht="21.75" customHeight="1" x14ac:dyDescent="0.5">
      <c r="A951" s="83"/>
      <c r="B951" s="264"/>
      <c r="C951" s="232"/>
      <c r="D951" s="116"/>
      <c r="E951" s="116"/>
      <c r="F951" s="115"/>
      <c r="G951" s="120"/>
      <c r="H951" s="83"/>
      <c r="I951" s="264"/>
      <c r="J951" s="232"/>
      <c r="K951" s="115"/>
      <c r="L951" s="116"/>
      <c r="M951" s="115"/>
      <c r="N951" s="120"/>
    </row>
    <row r="952" spans="1:14" ht="21.75" customHeight="1" x14ac:dyDescent="0.5">
      <c r="A952" s="83"/>
      <c r="B952" s="264"/>
      <c r="C952" s="232"/>
      <c r="D952" s="116"/>
      <c r="E952" s="116"/>
      <c r="F952" s="115"/>
      <c r="G952" s="120"/>
      <c r="H952" s="83"/>
      <c r="I952" s="264"/>
      <c r="J952" s="232"/>
      <c r="K952" s="115"/>
      <c r="L952" s="116"/>
      <c r="M952" s="115"/>
      <c r="N952" s="120"/>
    </row>
    <row r="953" spans="1:14" ht="21.75" customHeight="1" x14ac:dyDescent="0.5">
      <c r="A953" s="83"/>
      <c r="B953" s="264"/>
      <c r="C953" s="232"/>
      <c r="D953" s="116"/>
      <c r="E953" s="116"/>
      <c r="F953" s="115"/>
      <c r="G953" s="120"/>
      <c r="H953" s="83"/>
      <c r="I953" s="264"/>
      <c r="J953" s="232"/>
      <c r="K953" s="115"/>
      <c r="L953" s="116"/>
      <c r="M953" s="115"/>
      <c r="N953" s="120"/>
    </row>
    <row r="954" spans="1:14" ht="21.75" customHeight="1" x14ac:dyDescent="0.5">
      <c r="A954" s="83"/>
      <c r="B954" s="264"/>
      <c r="C954" s="232"/>
      <c r="D954" s="116"/>
      <c r="E954" s="116"/>
      <c r="F954" s="115"/>
      <c r="G954" s="120"/>
      <c r="H954" s="83"/>
      <c r="I954" s="264"/>
      <c r="J954" s="232"/>
      <c r="K954" s="115"/>
      <c r="L954" s="116"/>
      <c r="M954" s="115"/>
      <c r="N954" s="120"/>
    </row>
    <row r="955" spans="1:14" ht="21.75" customHeight="1" x14ac:dyDescent="0.5">
      <c r="A955" s="83"/>
      <c r="B955" s="264"/>
      <c r="C955" s="232"/>
      <c r="D955" s="116"/>
      <c r="E955" s="116"/>
      <c r="F955" s="115"/>
      <c r="G955" s="120"/>
      <c r="H955" s="83"/>
      <c r="I955" s="264"/>
      <c r="J955" s="232"/>
      <c r="K955" s="115"/>
      <c r="L955" s="116"/>
      <c r="M955" s="115"/>
      <c r="N955" s="120"/>
    </row>
    <row r="956" spans="1:14" ht="21.75" customHeight="1" x14ac:dyDescent="0.5">
      <c r="A956" s="83"/>
      <c r="B956" s="264"/>
      <c r="C956" s="232"/>
      <c r="D956" s="116"/>
      <c r="E956" s="116"/>
      <c r="F956" s="115"/>
      <c r="G956" s="120"/>
      <c r="H956" s="83"/>
      <c r="I956" s="264"/>
      <c r="J956" s="232"/>
      <c r="K956" s="115"/>
      <c r="L956" s="116"/>
      <c r="M956" s="115"/>
      <c r="N956" s="120"/>
    </row>
    <row r="957" spans="1:14" ht="21.75" customHeight="1" x14ac:dyDescent="0.5">
      <c r="A957" s="83"/>
      <c r="B957" s="264"/>
      <c r="C957" s="232"/>
      <c r="D957" s="116"/>
      <c r="E957" s="116"/>
      <c r="F957" s="115"/>
      <c r="G957" s="120"/>
      <c r="H957" s="83"/>
      <c r="I957" s="264"/>
      <c r="J957" s="232"/>
      <c r="K957" s="115"/>
      <c r="L957" s="116"/>
      <c r="M957" s="115"/>
      <c r="N957" s="120"/>
    </row>
    <row r="958" spans="1:14" ht="21.75" customHeight="1" x14ac:dyDescent="0.5">
      <c r="A958" s="83"/>
      <c r="B958" s="264"/>
      <c r="C958" s="232"/>
      <c r="D958" s="116"/>
      <c r="E958" s="116"/>
      <c r="F958" s="115"/>
      <c r="G958" s="120"/>
      <c r="H958" s="83"/>
      <c r="I958" s="264"/>
      <c r="J958" s="232"/>
      <c r="K958" s="115"/>
      <c r="L958" s="116"/>
      <c r="M958" s="115"/>
      <c r="N958" s="120"/>
    </row>
    <row r="959" spans="1:14" ht="21.75" customHeight="1" x14ac:dyDescent="0.5">
      <c r="A959" s="83"/>
      <c r="B959" s="264"/>
      <c r="C959" s="232"/>
      <c r="D959" s="116"/>
      <c r="E959" s="116"/>
      <c r="F959" s="115"/>
      <c r="G959" s="120"/>
      <c r="H959" s="83"/>
      <c r="I959" s="264"/>
      <c r="J959" s="232"/>
      <c r="K959" s="115"/>
      <c r="L959" s="116"/>
      <c r="M959" s="115"/>
      <c r="N959" s="120"/>
    </row>
    <row r="960" spans="1:14" ht="21.75" customHeight="1" x14ac:dyDescent="0.5">
      <c r="A960" s="83"/>
      <c r="B960" s="264"/>
      <c r="C960" s="232"/>
      <c r="D960" s="116"/>
      <c r="E960" s="116"/>
      <c r="F960" s="115"/>
      <c r="G960" s="120"/>
      <c r="H960" s="83"/>
      <c r="I960" s="264"/>
      <c r="J960" s="232"/>
      <c r="K960" s="115"/>
      <c r="L960" s="116"/>
      <c r="M960" s="115"/>
      <c r="N960" s="120"/>
    </row>
    <row r="961" spans="1:14" ht="21.75" customHeight="1" x14ac:dyDescent="0.5">
      <c r="A961" s="83"/>
      <c r="B961" s="264"/>
      <c r="C961" s="232"/>
      <c r="D961" s="116"/>
      <c r="E961" s="116"/>
      <c r="F961" s="115"/>
      <c r="G961" s="120"/>
      <c r="H961" s="83"/>
      <c r="I961" s="264"/>
      <c r="J961" s="232"/>
      <c r="K961" s="115"/>
      <c r="L961" s="116"/>
      <c r="M961" s="115"/>
      <c r="N961" s="120"/>
    </row>
    <row r="962" spans="1:14" ht="21.75" customHeight="1" x14ac:dyDescent="0.5">
      <c r="A962" s="83"/>
      <c r="B962" s="264"/>
      <c r="C962" s="232"/>
      <c r="D962" s="116"/>
      <c r="E962" s="116"/>
      <c r="F962" s="115"/>
      <c r="G962" s="120"/>
      <c r="H962" s="83"/>
      <c r="I962" s="264"/>
      <c r="J962" s="232"/>
      <c r="K962" s="115"/>
      <c r="L962" s="116"/>
      <c r="M962" s="115"/>
      <c r="N962" s="120"/>
    </row>
    <row r="963" spans="1:14" ht="21.75" customHeight="1" x14ac:dyDescent="0.5">
      <c r="A963" s="83"/>
      <c r="B963" s="264"/>
      <c r="C963" s="232"/>
      <c r="D963" s="116"/>
      <c r="E963" s="116"/>
      <c r="F963" s="115"/>
      <c r="G963" s="120"/>
      <c r="H963" s="83"/>
      <c r="I963" s="264"/>
      <c r="J963" s="232"/>
      <c r="K963" s="115"/>
      <c r="L963" s="116"/>
      <c r="M963" s="115"/>
      <c r="N963" s="120"/>
    </row>
    <row r="964" spans="1:14" ht="21.75" customHeight="1" x14ac:dyDescent="0.5">
      <c r="A964" s="83"/>
      <c r="B964" s="264"/>
      <c r="C964" s="232"/>
      <c r="D964" s="116"/>
      <c r="E964" s="116"/>
      <c r="F964" s="115"/>
      <c r="G964" s="120"/>
      <c r="H964" s="83"/>
      <c r="I964" s="264"/>
      <c r="J964" s="232"/>
      <c r="K964" s="115"/>
      <c r="L964" s="116"/>
      <c r="M964" s="115"/>
      <c r="N964" s="120"/>
    </row>
    <row r="965" spans="1:14" ht="21.75" customHeight="1" x14ac:dyDescent="0.5">
      <c r="A965" s="83"/>
      <c r="B965" s="264"/>
      <c r="C965" s="232"/>
      <c r="D965" s="116"/>
      <c r="E965" s="116"/>
      <c r="F965" s="115"/>
      <c r="G965" s="120"/>
      <c r="H965" s="83"/>
      <c r="I965" s="264"/>
      <c r="J965" s="232"/>
      <c r="K965" s="115"/>
      <c r="L965" s="116"/>
      <c r="M965" s="115"/>
      <c r="N965" s="120"/>
    </row>
    <row r="966" spans="1:14" ht="21.75" customHeight="1" x14ac:dyDescent="0.5">
      <c r="A966" s="83"/>
      <c r="B966" s="264"/>
      <c r="C966" s="232"/>
      <c r="D966" s="116"/>
      <c r="E966" s="116"/>
      <c r="F966" s="115"/>
      <c r="G966" s="120"/>
      <c r="H966" s="83"/>
      <c r="I966" s="264"/>
      <c r="J966" s="232"/>
      <c r="K966" s="115"/>
      <c r="L966" s="116"/>
      <c r="M966" s="115"/>
      <c r="N966" s="120"/>
    </row>
    <row r="967" spans="1:14" ht="21.75" customHeight="1" x14ac:dyDescent="0.5">
      <c r="A967" s="83"/>
      <c r="B967" s="264"/>
      <c r="C967" s="232"/>
      <c r="D967" s="116"/>
      <c r="E967" s="116"/>
      <c r="F967" s="115"/>
      <c r="G967" s="120"/>
      <c r="H967" s="83"/>
      <c r="I967" s="264"/>
      <c r="J967" s="232"/>
      <c r="K967" s="115"/>
      <c r="L967" s="116"/>
      <c r="M967" s="115"/>
      <c r="N967" s="120"/>
    </row>
    <row r="968" spans="1:14" ht="21.75" customHeight="1" x14ac:dyDescent="0.5">
      <c r="A968" s="83"/>
      <c r="B968" s="264"/>
      <c r="C968" s="232"/>
      <c r="D968" s="116"/>
      <c r="E968" s="116"/>
      <c r="F968" s="115"/>
      <c r="G968" s="120"/>
      <c r="H968" s="83"/>
      <c r="I968" s="264"/>
      <c r="J968" s="232"/>
      <c r="K968" s="115"/>
      <c r="L968" s="116"/>
      <c r="M968" s="115"/>
      <c r="N968" s="120"/>
    </row>
    <row r="969" spans="1:14" ht="21.75" customHeight="1" x14ac:dyDescent="0.5">
      <c r="A969" s="83"/>
      <c r="B969" s="264"/>
      <c r="C969" s="232"/>
      <c r="D969" s="116"/>
      <c r="E969" s="116"/>
      <c r="F969" s="115"/>
      <c r="G969" s="120"/>
      <c r="H969" s="83"/>
      <c r="I969" s="264"/>
      <c r="J969" s="232"/>
      <c r="K969" s="115"/>
      <c r="L969" s="116"/>
      <c r="M969" s="115"/>
      <c r="N969" s="120"/>
    </row>
    <row r="970" spans="1:14" ht="21.75" customHeight="1" x14ac:dyDescent="0.5">
      <c r="A970" s="83"/>
      <c r="B970" s="264"/>
      <c r="C970" s="232"/>
      <c r="D970" s="116"/>
      <c r="E970" s="116"/>
      <c r="F970" s="115"/>
      <c r="G970" s="120"/>
      <c r="H970" s="83"/>
      <c r="I970" s="264"/>
      <c r="J970" s="232"/>
      <c r="K970" s="115"/>
      <c r="L970" s="116"/>
      <c r="M970" s="115"/>
      <c r="N970" s="120"/>
    </row>
    <row r="971" spans="1:14" ht="21.75" customHeight="1" x14ac:dyDescent="0.5">
      <c r="A971" s="83"/>
      <c r="B971" s="264"/>
      <c r="C971" s="232"/>
      <c r="D971" s="116"/>
      <c r="E971" s="116"/>
      <c r="F971" s="115"/>
      <c r="G971" s="120"/>
      <c r="H971" s="83"/>
      <c r="I971" s="264"/>
      <c r="J971" s="232"/>
      <c r="K971" s="115"/>
      <c r="L971" s="116"/>
      <c r="M971" s="115"/>
      <c r="N971" s="120"/>
    </row>
    <row r="972" spans="1:14" ht="21.75" customHeight="1" x14ac:dyDescent="0.5">
      <c r="A972" s="83"/>
      <c r="B972" s="264"/>
      <c r="C972" s="232"/>
      <c r="D972" s="116"/>
      <c r="E972" s="116"/>
      <c r="F972" s="115"/>
      <c r="G972" s="120"/>
      <c r="H972" s="83"/>
      <c r="I972" s="264"/>
      <c r="J972" s="232"/>
      <c r="K972" s="115"/>
      <c r="L972" s="116"/>
      <c r="M972" s="115"/>
      <c r="N972" s="120"/>
    </row>
    <row r="973" spans="1:14" ht="21.75" customHeight="1" x14ac:dyDescent="0.5">
      <c r="A973" s="83"/>
      <c r="B973" s="264"/>
      <c r="C973" s="232"/>
      <c r="D973" s="116"/>
      <c r="E973" s="116"/>
      <c r="F973" s="115"/>
      <c r="G973" s="120"/>
      <c r="H973" s="83"/>
      <c r="I973" s="264"/>
      <c r="J973" s="232"/>
      <c r="K973" s="115"/>
      <c r="L973" s="116"/>
      <c r="M973" s="115"/>
      <c r="N973" s="120"/>
    </row>
    <row r="974" spans="1:14" ht="21.75" customHeight="1" x14ac:dyDescent="0.5">
      <c r="A974" s="83"/>
      <c r="B974" s="264"/>
      <c r="C974" s="232"/>
      <c r="D974" s="116"/>
      <c r="E974" s="116"/>
      <c r="F974" s="115"/>
      <c r="G974" s="120"/>
      <c r="H974" s="83"/>
      <c r="I974" s="264"/>
      <c r="J974" s="232"/>
      <c r="K974" s="115"/>
      <c r="L974" s="116"/>
      <c r="M974" s="115"/>
      <c r="N974" s="120"/>
    </row>
    <row r="975" spans="1:14" ht="21.75" customHeight="1" x14ac:dyDescent="0.5">
      <c r="A975" s="83"/>
      <c r="B975" s="264"/>
      <c r="C975" s="232"/>
      <c r="D975" s="116"/>
      <c r="E975" s="116"/>
      <c r="F975" s="115"/>
      <c r="G975" s="120"/>
      <c r="H975" s="83"/>
      <c r="I975" s="264"/>
      <c r="J975" s="232"/>
      <c r="K975" s="115"/>
      <c r="L975" s="116"/>
      <c r="M975" s="115"/>
      <c r="N975" s="120"/>
    </row>
    <row r="976" spans="1:14" ht="21.75" customHeight="1" x14ac:dyDescent="0.5">
      <c r="A976" s="83"/>
      <c r="B976" s="264"/>
      <c r="C976" s="232"/>
      <c r="D976" s="116"/>
      <c r="E976" s="116"/>
      <c r="F976" s="115"/>
      <c r="G976" s="120"/>
      <c r="H976" s="83"/>
      <c r="I976" s="264"/>
      <c r="J976" s="232"/>
      <c r="K976" s="115"/>
      <c r="L976" s="116"/>
      <c r="M976" s="115"/>
      <c r="N976" s="120"/>
    </row>
    <row r="977" spans="1:14" ht="21.75" customHeight="1" x14ac:dyDescent="0.5">
      <c r="A977" s="83"/>
      <c r="B977" s="264"/>
      <c r="C977" s="232"/>
      <c r="D977" s="116"/>
      <c r="E977" s="116"/>
      <c r="F977" s="115"/>
      <c r="G977" s="120"/>
      <c r="H977" s="83"/>
      <c r="I977" s="264"/>
      <c r="J977" s="232"/>
      <c r="K977" s="115"/>
      <c r="L977" s="116"/>
      <c r="M977" s="115"/>
      <c r="N977" s="120"/>
    </row>
    <row r="978" spans="1:14" ht="21.75" customHeight="1" x14ac:dyDescent="0.5">
      <c r="A978" s="83"/>
      <c r="B978" s="264"/>
      <c r="C978" s="232"/>
      <c r="D978" s="116"/>
      <c r="E978" s="116"/>
      <c r="F978" s="115"/>
      <c r="G978" s="120"/>
      <c r="H978" s="83"/>
      <c r="I978" s="264"/>
      <c r="J978" s="232"/>
      <c r="K978" s="115"/>
      <c r="L978" s="116"/>
      <c r="M978" s="115"/>
      <c r="N978" s="120"/>
    </row>
    <row r="979" spans="1:14" ht="21.75" customHeight="1" x14ac:dyDescent="0.5">
      <c r="A979" s="83"/>
      <c r="B979" s="264"/>
      <c r="C979" s="232"/>
      <c r="D979" s="116"/>
      <c r="E979" s="116"/>
      <c r="F979" s="115"/>
      <c r="G979" s="120"/>
      <c r="H979" s="83"/>
      <c r="I979" s="264"/>
      <c r="J979" s="232"/>
      <c r="K979" s="115"/>
      <c r="L979" s="116"/>
      <c r="M979" s="115"/>
      <c r="N979" s="120"/>
    </row>
    <row r="980" spans="1:14" ht="21.75" customHeight="1" x14ac:dyDescent="0.5">
      <c r="A980" s="83"/>
      <c r="B980" s="264"/>
      <c r="C980" s="232"/>
      <c r="D980" s="116"/>
      <c r="E980" s="116"/>
      <c r="F980" s="115"/>
      <c r="G980" s="120"/>
      <c r="H980" s="83"/>
      <c r="I980" s="264"/>
      <c r="J980" s="232"/>
      <c r="K980" s="115"/>
      <c r="L980" s="116"/>
      <c r="M980" s="115"/>
      <c r="N980" s="120"/>
    </row>
    <row r="981" spans="1:14" ht="21.75" customHeight="1" x14ac:dyDescent="0.5">
      <c r="A981" s="83"/>
      <c r="B981" s="264"/>
      <c r="C981" s="232"/>
      <c r="D981" s="116"/>
      <c r="E981" s="116"/>
      <c r="F981" s="115"/>
      <c r="G981" s="120"/>
      <c r="H981" s="83"/>
      <c r="I981" s="264"/>
      <c r="J981" s="232"/>
      <c r="K981" s="115"/>
      <c r="L981" s="116"/>
      <c r="M981" s="115"/>
      <c r="N981" s="120"/>
    </row>
    <row r="982" spans="1:14" ht="21.75" customHeight="1" x14ac:dyDescent="0.5">
      <c r="A982" s="83"/>
      <c r="B982" s="264"/>
      <c r="C982" s="232"/>
      <c r="D982" s="116"/>
      <c r="E982" s="116"/>
      <c r="F982" s="115"/>
      <c r="G982" s="120"/>
      <c r="H982" s="83"/>
      <c r="I982" s="264"/>
      <c r="J982" s="232"/>
      <c r="K982" s="115"/>
      <c r="L982" s="116"/>
      <c r="M982" s="115"/>
      <c r="N982" s="120"/>
    </row>
    <row r="983" spans="1:14" ht="21.75" customHeight="1" x14ac:dyDescent="0.5">
      <c r="A983" s="83"/>
      <c r="B983" s="264"/>
      <c r="C983" s="232"/>
      <c r="D983" s="116"/>
      <c r="E983" s="116"/>
      <c r="F983" s="115"/>
      <c r="G983" s="120"/>
      <c r="H983" s="83"/>
      <c r="I983" s="264"/>
      <c r="J983" s="232"/>
      <c r="K983" s="115"/>
      <c r="L983" s="116"/>
      <c r="M983" s="115"/>
      <c r="N983" s="120"/>
    </row>
    <row r="984" spans="1:14" ht="21.75" customHeight="1" x14ac:dyDescent="0.5">
      <c r="A984" s="83"/>
      <c r="B984" s="264"/>
      <c r="C984" s="232"/>
      <c r="D984" s="116"/>
      <c r="E984" s="116"/>
      <c r="F984" s="115"/>
      <c r="G984" s="120"/>
      <c r="H984" s="83"/>
      <c r="I984" s="264"/>
      <c r="J984" s="232"/>
      <c r="K984" s="115"/>
      <c r="L984" s="116"/>
      <c r="M984" s="115"/>
      <c r="N984" s="120"/>
    </row>
    <row r="985" spans="1:14" ht="21.75" customHeight="1" x14ac:dyDescent="0.5">
      <c r="A985" s="83"/>
      <c r="B985" s="264"/>
      <c r="C985" s="232"/>
      <c r="D985" s="116"/>
      <c r="E985" s="116"/>
      <c r="F985" s="115"/>
      <c r="G985" s="120"/>
      <c r="H985" s="83"/>
      <c r="I985" s="264"/>
      <c r="J985" s="232"/>
      <c r="K985" s="115"/>
      <c r="L985" s="116"/>
      <c r="M985" s="115"/>
      <c r="N985" s="120"/>
    </row>
    <row r="986" spans="1:14" ht="21.75" customHeight="1" x14ac:dyDescent="0.5">
      <c r="A986" s="83"/>
      <c r="B986" s="264"/>
      <c r="C986" s="232"/>
      <c r="D986" s="116"/>
      <c r="E986" s="116"/>
      <c r="F986" s="115"/>
      <c r="G986" s="120"/>
      <c r="H986" s="83"/>
      <c r="I986" s="264"/>
      <c r="J986" s="232"/>
      <c r="K986" s="115"/>
      <c r="L986" s="116"/>
      <c r="M986" s="115"/>
      <c r="N986" s="120"/>
    </row>
    <row r="987" spans="1:14" ht="21.75" customHeight="1" x14ac:dyDescent="0.5">
      <c r="A987" s="83"/>
      <c r="B987" s="264"/>
      <c r="C987" s="232"/>
      <c r="D987" s="116"/>
      <c r="E987" s="116"/>
      <c r="F987" s="115"/>
      <c r="G987" s="120"/>
      <c r="H987" s="83"/>
      <c r="I987" s="264"/>
      <c r="J987" s="232"/>
      <c r="K987" s="115"/>
      <c r="L987" s="116"/>
      <c r="M987" s="115"/>
      <c r="N987" s="120"/>
    </row>
    <row r="988" spans="1:14" ht="21.75" customHeight="1" x14ac:dyDescent="0.5">
      <c r="A988" s="83"/>
      <c r="B988" s="264"/>
      <c r="C988" s="232"/>
      <c r="D988" s="116"/>
      <c r="E988" s="116"/>
      <c r="F988" s="115"/>
      <c r="G988" s="120"/>
      <c r="H988" s="83"/>
      <c r="I988" s="264"/>
      <c r="J988" s="232"/>
      <c r="K988" s="115"/>
      <c r="L988" s="116"/>
      <c r="M988" s="115"/>
      <c r="N988" s="120"/>
    </row>
    <row r="989" spans="1:14" ht="21.75" customHeight="1" x14ac:dyDescent="0.5">
      <c r="A989" s="83"/>
      <c r="B989" s="264"/>
      <c r="C989" s="232"/>
      <c r="D989" s="116"/>
      <c r="E989" s="116"/>
      <c r="F989" s="115"/>
      <c r="G989" s="120"/>
      <c r="H989" s="83"/>
      <c r="I989" s="264"/>
      <c r="J989" s="232"/>
      <c r="K989" s="115"/>
      <c r="L989" s="116"/>
      <c r="M989" s="115"/>
      <c r="N989" s="120"/>
    </row>
    <row r="990" spans="1:14" ht="21.75" customHeight="1" x14ac:dyDescent="0.5">
      <c r="A990" s="83"/>
      <c r="B990" s="264"/>
      <c r="C990" s="232"/>
      <c r="D990" s="116"/>
      <c r="E990" s="116"/>
      <c r="F990" s="115"/>
      <c r="G990" s="120"/>
      <c r="H990" s="83"/>
      <c r="I990" s="264"/>
      <c r="J990" s="232"/>
      <c r="K990" s="115"/>
      <c r="L990" s="116"/>
      <c r="M990" s="115"/>
      <c r="N990" s="120"/>
    </row>
    <row r="991" spans="1:14" ht="21.75" customHeight="1" x14ac:dyDescent="0.5">
      <c r="A991" s="83"/>
      <c r="B991" s="264"/>
      <c r="C991" s="232"/>
      <c r="D991" s="116"/>
      <c r="E991" s="116"/>
      <c r="F991" s="115"/>
      <c r="G991" s="120"/>
      <c r="H991" s="83"/>
      <c r="I991" s="264"/>
      <c r="J991" s="232"/>
      <c r="K991" s="115"/>
      <c r="L991" s="116"/>
      <c r="M991" s="115"/>
      <c r="N991" s="120"/>
    </row>
    <row r="992" spans="1:14" ht="21.75" customHeight="1" x14ac:dyDescent="0.5">
      <c r="A992" s="83"/>
      <c r="B992" s="264"/>
      <c r="C992" s="232"/>
      <c r="D992" s="116"/>
      <c r="E992" s="116"/>
      <c r="F992" s="115"/>
      <c r="G992" s="120"/>
      <c r="H992" s="83"/>
      <c r="I992" s="264"/>
      <c r="J992" s="232"/>
      <c r="K992" s="115"/>
      <c r="L992" s="116"/>
      <c r="M992" s="115"/>
      <c r="N992" s="120"/>
    </row>
    <row r="993" spans="1:14" ht="21.75" customHeight="1" x14ac:dyDescent="0.5">
      <c r="A993" s="83"/>
      <c r="B993" s="264"/>
      <c r="C993" s="232"/>
      <c r="D993" s="116"/>
      <c r="E993" s="116"/>
      <c r="F993" s="115"/>
      <c r="G993" s="120"/>
      <c r="H993" s="83"/>
      <c r="I993" s="264"/>
      <c r="J993" s="232"/>
      <c r="K993" s="115"/>
      <c r="L993" s="116"/>
      <c r="M993" s="115"/>
      <c r="N993" s="120"/>
    </row>
    <row r="994" spans="1:14" ht="21.75" customHeight="1" x14ac:dyDescent="0.5">
      <c r="A994" s="83"/>
      <c r="B994" s="264"/>
      <c r="C994" s="232"/>
      <c r="D994" s="116"/>
      <c r="E994" s="116"/>
      <c r="F994" s="115"/>
      <c r="G994" s="120"/>
      <c r="H994" s="83"/>
      <c r="I994" s="264"/>
      <c r="J994" s="232"/>
      <c r="K994" s="115"/>
      <c r="L994" s="116"/>
      <c r="M994" s="115"/>
      <c r="N994" s="120"/>
    </row>
    <row r="995" spans="1:14" ht="21.75" customHeight="1" x14ac:dyDescent="0.5">
      <c r="A995" s="83"/>
      <c r="B995" s="264"/>
      <c r="C995" s="232"/>
      <c r="D995" s="116"/>
      <c r="E995" s="116"/>
      <c r="F995" s="115"/>
      <c r="G995" s="120"/>
      <c r="H995" s="83"/>
      <c r="I995" s="264"/>
      <c r="J995" s="232"/>
      <c r="K995" s="115"/>
      <c r="L995" s="116"/>
      <c r="M995" s="115"/>
      <c r="N995" s="120"/>
    </row>
    <row r="996" spans="1:14" ht="21.75" customHeight="1" x14ac:dyDescent="0.5">
      <c r="A996" s="83"/>
      <c r="B996" s="264"/>
      <c r="C996" s="232"/>
      <c r="D996" s="116"/>
      <c r="E996" s="116"/>
      <c r="F996" s="115"/>
      <c r="G996" s="120"/>
      <c r="H996" s="83"/>
      <c r="I996" s="264"/>
      <c r="J996" s="232"/>
      <c r="K996" s="115"/>
      <c r="L996" s="116"/>
      <c r="M996" s="115"/>
      <c r="N996" s="120"/>
    </row>
    <row r="997" spans="1:14" ht="21.75" customHeight="1" x14ac:dyDescent="0.5">
      <c r="A997" s="83"/>
      <c r="B997" s="264"/>
      <c r="C997" s="232"/>
      <c r="D997" s="116"/>
      <c r="E997" s="116"/>
      <c r="F997" s="115"/>
      <c r="G997" s="120"/>
      <c r="H997" s="83"/>
      <c r="I997" s="264"/>
      <c r="J997" s="232"/>
      <c r="K997" s="115"/>
      <c r="L997" s="116"/>
      <c r="M997" s="115"/>
      <c r="N997" s="120"/>
    </row>
    <row r="998" spans="1:14" ht="21.75" customHeight="1" x14ac:dyDescent="0.5">
      <c r="A998" s="83"/>
      <c r="B998" s="264"/>
      <c r="C998" s="232"/>
      <c r="D998" s="116"/>
      <c r="E998" s="116"/>
      <c r="F998" s="115"/>
      <c r="G998" s="120"/>
      <c r="H998" s="83"/>
      <c r="I998" s="264"/>
      <c r="J998" s="232"/>
      <c r="K998" s="115"/>
      <c r="L998" s="116"/>
      <c r="M998" s="115"/>
      <c r="N998" s="120"/>
    </row>
    <row r="999" spans="1:14" ht="21.75" customHeight="1" x14ac:dyDescent="0.5">
      <c r="A999" s="83"/>
      <c r="B999" s="264"/>
      <c r="C999" s="232"/>
      <c r="D999" s="116"/>
      <c r="E999" s="116"/>
      <c r="F999" s="115"/>
      <c r="G999" s="120"/>
      <c r="H999" s="83"/>
      <c r="I999" s="264"/>
      <c r="J999" s="232"/>
      <c r="K999" s="115"/>
      <c r="L999" s="116"/>
      <c r="M999" s="115"/>
      <c r="N999" s="120"/>
    </row>
    <row r="1000" spans="1:14" ht="21.75" customHeight="1" x14ac:dyDescent="0.5">
      <c r="A1000" s="83"/>
      <c r="B1000" s="264"/>
      <c r="C1000" s="232"/>
      <c r="D1000" s="116"/>
      <c r="E1000" s="116"/>
      <c r="F1000" s="115"/>
      <c r="G1000" s="120"/>
      <c r="H1000" s="83"/>
      <c r="I1000" s="264"/>
      <c r="J1000" s="232"/>
      <c r="K1000" s="115"/>
      <c r="L1000" s="116"/>
      <c r="M1000" s="115"/>
      <c r="N1000" s="120"/>
    </row>
  </sheetData>
  <mergeCells count="63">
    <mergeCell ref="A157:N157"/>
    <mergeCell ref="A1:N1"/>
    <mergeCell ref="A3:N3"/>
    <mergeCell ref="A5:G5"/>
    <mergeCell ref="H5:N5"/>
    <mergeCell ref="A12:F12"/>
    <mergeCell ref="A14:N14"/>
    <mergeCell ref="H15:N15"/>
    <mergeCell ref="A15:G15"/>
    <mergeCell ref="A28:F28"/>
    <mergeCell ref="A30:N30"/>
    <mergeCell ref="A31:G31"/>
    <mergeCell ref="H31:N31"/>
    <mergeCell ref="A134:N134"/>
    <mergeCell ref="H136:N136"/>
    <mergeCell ref="A133:E133"/>
    <mergeCell ref="A44:F44"/>
    <mergeCell ref="A45:N45"/>
    <mergeCell ref="A47:G47"/>
    <mergeCell ref="H47:N47"/>
    <mergeCell ref="A57:E57"/>
    <mergeCell ref="A59:N59"/>
    <mergeCell ref="A60:G60"/>
    <mergeCell ref="H60:N60"/>
    <mergeCell ref="A76:F76"/>
    <mergeCell ref="A77:E77"/>
    <mergeCell ref="A78:N78"/>
    <mergeCell ref="A79:G79"/>
    <mergeCell ref="H79:N79"/>
    <mergeCell ref="A89:E89"/>
    <mergeCell ref="A90:N90"/>
    <mergeCell ref="H92:N92"/>
    <mergeCell ref="A92:G92"/>
    <mergeCell ref="A99:E99"/>
    <mergeCell ref="A101:N101"/>
    <mergeCell ref="A102:G102"/>
    <mergeCell ref="H102:N102"/>
    <mergeCell ref="A111:E111"/>
    <mergeCell ref="A113:N113"/>
    <mergeCell ref="A114:G114"/>
    <mergeCell ref="H114:N114"/>
    <mergeCell ref="A118:E118"/>
    <mergeCell ref="A119:E119"/>
    <mergeCell ref="A120:N120"/>
    <mergeCell ref="A121:G121"/>
    <mergeCell ref="H121:N121"/>
    <mergeCell ref="A155:E155"/>
    <mergeCell ref="A147:N147"/>
    <mergeCell ref="A148:G148"/>
    <mergeCell ref="H148:N148"/>
    <mergeCell ref="A136:G136"/>
    <mergeCell ref="A145:E145"/>
    <mergeCell ref="A125:E125"/>
    <mergeCell ref="A126:E126"/>
    <mergeCell ref="A127:E127"/>
    <mergeCell ref="A128:N128"/>
    <mergeCell ref="A129:G129"/>
    <mergeCell ref="H129:N129"/>
    <mergeCell ref="A161:E161"/>
    <mergeCell ref="A162:N162"/>
    <mergeCell ref="A166:E166"/>
    <mergeCell ref="A167:N167"/>
    <mergeCell ref="A171:E171"/>
  </mergeCells>
  <pageMargins left="0.2" right="0.15" top="0.25" bottom="0.25" header="0" footer="0"/>
  <pageSetup paperSize="9" orientation="portrait" r:id="rId1"/>
  <headerFooter>
    <oddHeader>&amp;R&amp;D</odd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L226"/>
  <sheetViews>
    <sheetView showGridLines="0" zoomScaleNormal="100" workbookViewId="0">
      <selection sqref="A1:J1"/>
    </sheetView>
  </sheetViews>
  <sheetFormatPr defaultColWidth="9.140625" defaultRowHeight="21.75" x14ac:dyDescent="0.5"/>
  <cols>
    <col min="1" max="2" width="13" style="1260" customWidth="1"/>
    <col min="3" max="10" width="15.85546875" style="1260" customWidth="1"/>
    <col min="11" max="16384" width="9.140625" style="1247"/>
  </cols>
  <sheetData>
    <row r="1" spans="1:10" ht="21.95" customHeight="1" x14ac:dyDescent="0.5">
      <c r="A1" s="2488" t="s">
        <v>0</v>
      </c>
      <c r="B1" s="2488"/>
      <c r="C1" s="2488"/>
      <c r="D1" s="2488"/>
      <c r="E1" s="2488"/>
      <c r="F1" s="2488"/>
      <c r="G1" s="2488"/>
      <c r="H1" s="2488"/>
      <c r="I1" s="2488"/>
      <c r="J1" s="2488"/>
    </row>
    <row r="2" spans="1:10" ht="21.95" customHeight="1" x14ac:dyDescent="0.5">
      <c r="A2" s="2488" t="s">
        <v>1341</v>
      </c>
      <c r="B2" s="2488"/>
      <c r="C2" s="2488"/>
      <c r="D2" s="2488"/>
      <c r="E2" s="2488"/>
      <c r="F2" s="2488"/>
      <c r="G2" s="2488"/>
      <c r="H2" s="2488"/>
      <c r="I2" s="2488"/>
      <c r="J2" s="2488"/>
    </row>
    <row r="3" spans="1:10" ht="21.95" customHeight="1" x14ac:dyDescent="0.5">
      <c r="A3" s="2488" t="s">
        <v>1459</v>
      </c>
      <c r="B3" s="2488"/>
      <c r="C3" s="2488"/>
      <c r="D3" s="2488"/>
      <c r="E3" s="2488"/>
      <c r="F3" s="2488"/>
      <c r="G3" s="2488"/>
      <c r="H3" s="2488"/>
      <c r="I3" s="2488"/>
      <c r="J3" s="2488"/>
    </row>
    <row r="4" spans="1:10" ht="20.100000000000001" customHeight="1" x14ac:dyDescent="0.5">
      <c r="A4" s="2523" t="s">
        <v>1316</v>
      </c>
      <c r="B4" s="2524"/>
      <c r="C4" s="1248">
        <v>1</v>
      </c>
      <c r="D4" s="1248">
        <v>2</v>
      </c>
      <c r="E4" s="1248">
        <v>3</v>
      </c>
      <c r="F4" s="1249">
        <v>4</v>
      </c>
      <c r="G4" s="1248">
        <v>5</v>
      </c>
      <c r="H4" s="1249">
        <v>6</v>
      </c>
      <c r="I4" s="1248">
        <v>7</v>
      </c>
      <c r="J4" s="1249">
        <v>8</v>
      </c>
    </row>
    <row r="5" spans="1:10" ht="20.100000000000001" customHeight="1" x14ac:dyDescent="0.5">
      <c r="A5" s="1250" t="s">
        <v>1119</v>
      </c>
      <c r="B5" s="1250" t="s">
        <v>1120</v>
      </c>
      <c r="C5" s="1251" t="s">
        <v>1121</v>
      </c>
      <c r="D5" s="1252" t="s">
        <v>1122</v>
      </c>
      <c r="E5" s="1253" t="s">
        <v>1123</v>
      </c>
      <c r="F5" s="1254" t="s">
        <v>1124</v>
      </c>
      <c r="G5" s="1252" t="s">
        <v>1125</v>
      </c>
      <c r="H5" s="1254" t="s">
        <v>1126</v>
      </c>
      <c r="I5" s="1252" t="s">
        <v>1127</v>
      </c>
      <c r="J5" s="1254" t="s">
        <v>1128</v>
      </c>
    </row>
    <row r="6" spans="1:10" ht="20.100000000000001" customHeight="1" x14ac:dyDescent="0.5">
      <c r="A6" s="2525" t="s">
        <v>1317</v>
      </c>
      <c r="B6" s="2525" t="s">
        <v>1318</v>
      </c>
      <c r="C6" s="1255" t="s">
        <v>159</v>
      </c>
      <c r="D6" s="1255" t="s">
        <v>438</v>
      </c>
      <c r="E6" s="1255" t="s">
        <v>524</v>
      </c>
      <c r="F6" s="1255" t="s">
        <v>352</v>
      </c>
      <c r="G6" s="1255" t="s">
        <v>354</v>
      </c>
      <c r="H6" s="1256" t="s">
        <v>326</v>
      </c>
      <c r="I6" s="1255" t="s">
        <v>429</v>
      </c>
      <c r="J6" s="1255" t="s">
        <v>607</v>
      </c>
    </row>
    <row r="7" spans="1:10" ht="20.100000000000001" customHeight="1" x14ac:dyDescent="0.5">
      <c r="A7" s="2515"/>
      <c r="B7" s="2517"/>
      <c r="C7" s="1256" t="s">
        <v>160</v>
      </c>
      <c r="D7" s="1256" t="s">
        <v>208</v>
      </c>
      <c r="E7" s="1256" t="s">
        <v>26</v>
      </c>
      <c r="F7" s="1256" t="s">
        <v>172</v>
      </c>
      <c r="G7" s="1256" t="s">
        <v>184</v>
      </c>
      <c r="H7" s="1256" t="s">
        <v>14</v>
      </c>
      <c r="I7" s="1256" t="s">
        <v>134</v>
      </c>
      <c r="J7" s="1256" t="s">
        <v>85</v>
      </c>
    </row>
    <row r="8" spans="1:10" ht="20.100000000000001" customHeight="1" x14ac:dyDescent="0.5">
      <c r="A8" s="2515"/>
      <c r="B8" s="2517"/>
      <c r="C8" s="1257" t="s">
        <v>529</v>
      </c>
      <c r="D8" s="1257" t="s">
        <v>1415</v>
      </c>
      <c r="E8" s="1257" t="s">
        <v>525</v>
      </c>
      <c r="F8" s="1257" t="s">
        <v>743</v>
      </c>
      <c r="G8" s="1257" t="s">
        <v>731</v>
      </c>
      <c r="H8" s="1257" t="s">
        <v>495</v>
      </c>
      <c r="I8" s="1257" t="s">
        <v>653</v>
      </c>
      <c r="J8" s="1257" t="s">
        <v>609</v>
      </c>
    </row>
    <row r="9" spans="1:10" ht="20.100000000000001" customHeight="1" x14ac:dyDescent="0.5">
      <c r="A9" s="2516"/>
      <c r="B9" s="2518"/>
      <c r="C9" s="1258"/>
      <c r="D9" s="1258" t="s">
        <v>1585</v>
      </c>
      <c r="E9" s="1259" t="s">
        <v>1591</v>
      </c>
      <c r="F9" s="1258"/>
      <c r="G9" s="1258" t="s">
        <v>1471</v>
      </c>
      <c r="I9" s="1258"/>
      <c r="J9" s="1258"/>
    </row>
    <row r="10" spans="1:10" ht="20.100000000000001" customHeight="1" x14ac:dyDescent="0.5">
      <c r="A10" s="2514" t="s">
        <v>1322</v>
      </c>
      <c r="B10" s="2514" t="s">
        <v>1318</v>
      </c>
      <c r="C10" s="1255" t="s">
        <v>596</v>
      </c>
      <c r="D10" s="1256" t="s">
        <v>326</v>
      </c>
      <c r="E10" s="1256" t="s">
        <v>470</v>
      </c>
      <c r="F10" s="1255" t="s">
        <v>429</v>
      </c>
      <c r="G10" s="1255" t="s">
        <v>159</v>
      </c>
      <c r="H10" s="1255" t="s">
        <v>354</v>
      </c>
      <c r="I10" s="1255" t="s">
        <v>420</v>
      </c>
      <c r="J10" s="1255" t="s">
        <v>421</v>
      </c>
    </row>
    <row r="11" spans="1:10" ht="20.100000000000001" customHeight="1" x14ac:dyDescent="0.5">
      <c r="A11" s="2515"/>
      <c r="B11" s="2517"/>
      <c r="C11" s="1256" t="s">
        <v>73</v>
      </c>
      <c r="D11" s="1256" t="s">
        <v>14</v>
      </c>
      <c r="E11" s="1257" t="s">
        <v>1018</v>
      </c>
      <c r="F11" s="1256" t="s">
        <v>134</v>
      </c>
      <c r="G11" s="1256" t="s">
        <v>160</v>
      </c>
      <c r="H11" s="1256" t="s">
        <v>184</v>
      </c>
      <c r="I11" s="1256" t="s">
        <v>120</v>
      </c>
      <c r="J11" s="1256" t="s">
        <v>126</v>
      </c>
    </row>
    <row r="12" spans="1:10" ht="20.100000000000001" customHeight="1" x14ac:dyDescent="0.5">
      <c r="A12" s="2515"/>
      <c r="B12" s="2517"/>
      <c r="C12" s="1257" t="s">
        <v>592</v>
      </c>
      <c r="D12" s="1257" t="s">
        <v>495</v>
      </c>
      <c r="E12" s="1257"/>
      <c r="F12" s="1257" t="s">
        <v>650</v>
      </c>
      <c r="G12" s="1257" t="s">
        <v>529</v>
      </c>
      <c r="H12" s="1257" t="s">
        <v>739</v>
      </c>
      <c r="I12" s="1257" t="s">
        <v>638</v>
      </c>
      <c r="J12" s="1257" t="s">
        <v>638</v>
      </c>
    </row>
    <row r="13" spans="1:10" ht="20.100000000000001" customHeight="1" x14ac:dyDescent="0.5">
      <c r="A13" s="2516"/>
      <c r="B13" s="2518"/>
      <c r="C13" s="1258"/>
      <c r="E13" s="1258"/>
      <c r="F13" s="1258"/>
      <c r="G13" s="1258"/>
      <c r="H13" s="1258" t="s">
        <v>1475</v>
      </c>
      <c r="I13" s="1258"/>
      <c r="J13" s="1258"/>
    </row>
    <row r="14" spans="1:10" ht="20.100000000000001" customHeight="1" x14ac:dyDescent="0.5">
      <c r="A14" s="2514" t="s">
        <v>1325</v>
      </c>
      <c r="B14" s="2514" t="s">
        <v>1318</v>
      </c>
      <c r="C14" s="1255" t="s">
        <v>429</v>
      </c>
      <c r="D14" s="1255" t="s">
        <v>159</v>
      </c>
      <c r="E14" s="1255" t="s">
        <v>401</v>
      </c>
      <c r="F14" s="1255" t="s">
        <v>147</v>
      </c>
      <c r="G14" s="1255" t="s">
        <v>591</v>
      </c>
      <c r="H14" s="1256" t="s">
        <v>326</v>
      </c>
      <c r="I14" s="1255" t="s">
        <v>352</v>
      </c>
      <c r="J14" s="1255" t="s">
        <v>1346</v>
      </c>
    </row>
    <row r="15" spans="1:10" ht="20.100000000000001" customHeight="1" x14ac:dyDescent="0.5">
      <c r="A15" s="2515"/>
      <c r="B15" s="2517"/>
      <c r="C15" s="1256" t="s">
        <v>134</v>
      </c>
      <c r="D15" s="1256" t="s">
        <v>160</v>
      </c>
      <c r="E15" s="1256" t="s">
        <v>97</v>
      </c>
      <c r="F15" s="1256" t="s">
        <v>148</v>
      </c>
      <c r="G15" s="1256" t="s">
        <v>1342</v>
      </c>
      <c r="H15" s="1256" t="s">
        <v>14</v>
      </c>
      <c r="I15" s="1256" t="s">
        <v>172</v>
      </c>
      <c r="J15" s="1256" t="s">
        <v>184</v>
      </c>
    </row>
    <row r="16" spans="1:10" ht="20.100000000000001" customHeight="1" x14ac:dyDescent="0.5">
      <c r="A16" s="2515"/>
      <c r="B16" s="2517"/>
      <c r="C16" s="1257" t="s">
        <v>650</v>
      </c>
      <c r="D16" s="1257" t="s">
        <v>529</v>
      </c>
      <c r="E16" s="1257" t="s">
        <v>894</v>
      </c>
      <c r="F16" s="1257" t="s">
        <v>1304</v>
      </c>
      <c r="G16" s="1257" t="s">
        <v>594</v>
      </c>
      <c r="H16" s="1257" t="s">
        <v>495</v>
      </c>
      <c r="I16" s="1257" t="s">
        <v>1474</v>
      </c>
      <c r="J16" s="1257" t="s">
        <v>739</v>
      </c>
    </row>
    <row r="17" spans="1:10" ht="20.100000000000001" customHeight="1" x14ac:dyDescent="0.5">
      <c r="A17" s="2516"/>
      <c r="B17" s="2518"/>
      <c r="C17" s="1258" t="s">
        <v>1592</v>
      </c>
      <c r="D17" s="1258"/>
      <c r="E17" s="1258"/>
      <c r="F17" s="1258"/>
      <c r="G17" s="1261"/>
      <c r="H17" s="1258"/>
      <c r="I17" s="1258"/>
      <c r="J17" s="1262"/>
    </row>
    <row r="18" spans="1:10" ht="20.100000000000001" customHeight="1" x14ac:dyDescent="0.5">
      <c r="A18" s="2514" t="s">
        <v>1328</v>
      </c>
      <c r="B18" s="2514" t="s">
        <v>1318</v>
      </c>
      <c r="C18" s="1255" t="s">
        <v>438</v>
      </c>
      <c r="D18" s="1255" t="s">
        <v>354</v>
      </c>
      <c r="E18" s="1255" t="s">
        <v>219</v>
      </c>
      <c r="F18" s="1255" t="s">
        <v>524</v>
      </c>
      <c r="G18" s="2514" t="s">
        <v>1329</v>
      </c>
      <c r="H18" s="1255" t="s">
        <v>147</v>
      </c>
      <c r="I18" s="2514" t="s">
        <v>949</v>
      </c>
      <c r="J18" s="1255" t="s">
        <v>1046</v>
      </c>
    </row>
    <row r="19" spans="1:10" ht="20.100000000000001" customHeight="1" x14ac:dyDescent="0.5">
      <c r="A19" s="2515"/>
      <c r="B19" s="2517"/>
      <c r="C19" s="1256" t="s">
        <v>208</v>
      </c>
      <c r="D19" s="1256" t="s">
        <v>184</v>
      </c>
      <c r="E19" s="1256" t="s">
        <v>220</v>
      </c>
      <c r="F19" s="1256" t="s">
        <v>26</v>
      </c>
      <c r="G19" s="2520"/>
      <c r="H19" s="1256" t="s">
        <v>148</v>
      </c>
      <c r="I19" s="2520"/>
      <c r="J19" s="1256" t="s">
        <v>38</v>
      </c>
    </row>
    <row r="20" spans="1:10" ht="20.100000000000001" customHeight="1" x14ac:dyDescent="0.5">
      <c r="A20" s="2515"/>
      <c r="B20" s="2517"/>
      <c r="C20" s="1257" t="s">
        <v>1415</v>
      </c>
      <c r="D20" s="1257" t="s">
        <v>731</v>
      </c>
      <c r="E20" s="1257" t="s">
        <v>665</v>
      </c>
      <c r="F20" s="1257" t="s">
        <v>525</v>
      </c>
      <c r="G20" s="2520"/>
      <c r="H20" s="1257" t="s">
        <v>1450</v>
      </c>
      <c r="I20" s="2520"/>
      <c r="J20" s="1257" t="s">
        <v>741</v>
      </c>
    </row>
    <row r="21" spans="1:10" ht="20.100000000000001" customHeight="1" x14ac:dyDescent="0.5">
      <c r="A21" s="2516"/>
      <c r="B21" s="2518"/>
      <c r="C21" s="1258" t="s">
        <v>1585</v>
      </c>
      <c r="D21" s="1258" t="s">
        <v>1471</v>
      </c>
      <c r="E21" s="1258"/>
      <c r="F21" s="1258"/>
      <c r="G21" s="2521"/>
      <c r="H21" s="1258"/>
      <c r="I21" s="2521"/>
      <c r="J21" s="1263"/>
    </row>
    <row r="22" spans="1:10" ht="20.100000000000001" customHeight="1" x14ac:dyDescent="0.5">
      <c r="A22" s="2514" t="s">
        <v>1331</v>
      </c>
      <c r="B22" s="2526" t="s">
        <v>1139</v>
      </c>
      <c r="C22" s="2527"/>
      <c r="D22" s="1255" t="s">
        <v>1344</v>
      </c>
      <c r="E22" s="1255" t="s">
        <v>1046</v>
      </c>
      <c r="F22" s="1255" t="s">
        <v>195</v>
      </c>
      <c r="G22" s="1255" t="s">
        <v>159</v>
      </c>
      <c r="H22" s="1255" t="s">
        <v>591</v>
      </c>
      <c r="I22" s="1255" t="s">
        <v>626</v>
      </c>
      <c r="J22" s="1255" t="s">
        <v>524</v>
      </c>
    </row>
    <row r="23" spans="1:10" ht="20.100000000000001" customHeight="1" x14ac:dyDescent="0.5">
      <c r="A23" s="2515"/>
      <c r="B23" s="2528"/>
      <c r="C23" s="2529"/>
      <c r="D23" s="1256" t="s">
        <v>38</v>
      </c>
      <c r="E23" s="1256" t="s">
        <v>38</v>
      </c>
      <c r="F23" s="1256" t="s">
        <v>196</v>
      </c>
      <c r="G23" s="1256" t="s">
        <v>160</v>
      </c>
      <c r="H23" s="1256" t="s">
        <v>1342</v>
      </c>
      <c r="I23" s="1256" t="s">
        <v>109</v>
      </c>
      <c r="J23" s="1256" t="s">
        <v>26</v>
      </c>
    </row>
    <row r="24" spans="1:10" ht="20.100000000000001" customHeight="1" x14ac:dyDescent="0.5">
      <c r="A24" s="2515"/>
      <c r="B24" s="2528"/>
      <c r="C24" s="2529"/>
      <c r="D24" s="1257" t="s">
        <v>741</v>
      </c>
      <c r="E24" s="1257" t="s">
        <v>741</v>
      </c>
      <c r="F24" s="1257" t="s">
        <v>1345</v>
      </c>
      <c r="G24" s="1257" t="s">
        <v>529</v>
      </c>
      <c r="H24" s="1257" t="s">
        <v>594</v>
      </c>
      <c r="I24" s="1257" t="s">
        <v>1430</v>
      </c>
      <c r="J24" s="1257" t="s">
        <v>525</v>
      </c>
    </row>
    <row r="25" spans="1:10" ht="20.100000000000001" customHeight="1" x14ac:dyDescent="0.5">
      <c r="A25" s="2516"/>
      <c r="B25" s="2530"/>
      <c r="C25" s="2531"/>
      <c r="D25" s="1258"/>
      <c r="E25" s="1258"/>
      <c r="F25" s="1264"/>
      <c r="G25" s="1258"/>
      <c r="H25" s="1261"/>
      <c r="I25" s="1258" t="s">
        <v>1449</v>
      </c>
      <c r="J25" s="1258"/>
    </row>
    <row r="26" spans="1:10" ht="20.100000000000001" customHeight="1" x14ac:dyDescent="0.5">
      <c r="A26" s="1265" t="s">
        <v>483</v>
      </c>
      <c r="B26" s="1266" t="s">
        <v>1594</v>
      </c>
      <c r="C26" s="1267"/>
      <c r="D26" s="1268"/>
      <c r="E26" s="1268"/>
      <c r="F26" s="1268"/>
      <c r="G26" s="1268"/>
      <c r="H26" s="1268"/>
      <c r="I26" s="1268"/>
      <c r="J26" s="1269"/>
    </row>
    <row r="27" spans="1:10" ht="20.100000000000001" customHeight="1" x14ac:dyDescent="0.5">
      <c r="H27" s="2519" t="s">
        <v>1393</v>
      </c>
      <c r="I27" s="2519"/>
      <c r="J27" s="2519"/>
    </row>
    <row r="28" spans="1:10" ht="20.100000000000001" customHeight="1" x14ac:dyDescent="0.5">
      <c r="H28" s="2519" t="s">
        <v>1394</v>
      </c>
      <c r="I28" s="2519"/>
      <c r="J28" s="2519"/>
    </row>
    <row r="29" spans="1:10" ht="21.95" customHeight="1" x14ac:dyDescent="0.5">
      <c r="A29" s="2488" t="s">
        <v>0</v>
      </c>
      <c r="B29" s="2488"/>
      <c r="C29" s="2488"/>
      <c r="D29" s="2488"/>
      <c r="E29" s="2488"/>
      <c r="F29" s="2488"/>
      <c r="G29" s="2488"/>
      <c r="H29" s="2488"/>
      <c r="I29" s="2488"/>
      <c r="J29" s="2488"/>
    </row>
    <row r="30" spans="1:10" ht="21.95" customHeight="1" x14ac:dyDescent="0.5">
      <c r="A30" s="2488" t="s">
        <v>1644</v>
      </c>
      <c r="B30" s="2488"/>
      <c r="C30" s="2488"/>
      <c r="D30" s="2488"/>
      <c r="E30" s="2488"/>
      <c r="F30" s="2488"/>
      <c r="G30" s="2488"/>
      <c r="H30" s="2488"/>
      <c r="I30" s="2488"/>
      <c r="J30" s="2488"/>
    </row>
    <row r="31" spans="1:10" ht="20.100000000000001" customHeight="1" x14ac:dyDescent="0.5"/>
    <row r="32" spans="1:10" ht="20.100000000000001" customHeight="1" x14ac:dyDescent="0.5">
      <c r="A32" s="2523" t="s">
        <v>1316</v>
      </c>
      <c r="B32" s="2524"/>
      <c r="C32" s="1248">
        <v>1</v>
      </c>
      <c r="D32" s="1248">
        <v>2</v>
      </c>
      <c r="E32" s="1248">
        <v>3</v>
      </c>
      <c r="F32" s="1249">
        <v>4</v>
      </c>
      <c r="G32" s="1248">
        <v>5</v>
      </c>
      <c r="H32" s="1249">
        <v>6</v>
      </c>
      <c r="I32" s="1248">
        <v>7</v>
      </c>
      <c r="J32" s="1249">
        <v>8</v>
      </c>
    </row>
    <row r="33" spans="1:10" ht="20.100000000000001" customHeight="1" x14ac:dyDescent="0.5">
      <c r="A33" s="1250" t="s">
        <v>1119</v>
      </c>
      <c r="B33" s="1250" t="s">
        <v>1120</v>
      </c>
      <c r="C33" s="1251" t="s">
        <v>1121</v>
      </c>
      <c r="D33" s="1252" t="s">
        <v>1122</v>
      </c>
      <c r="E33" s="1253" t="s">
        <v>1123</v>
      </c>
      <c r="F33" s="1254" t="s">
        <v>1124</v>
      </c>
      <c r="G33" s="1252" t="s">
        <v>1125</v>
      </c>
      <c r="H33" s="1254" t="s">
        <v>1126</v>
      </c>
      <c r="I33" s="1252" t="s">
        <v>1127</v>
      </c>
      <c r="J33" s="1254" t="s">
        <v>1128</v>
      </c>
    </row>
    <row r="34" spans="1:10" ht="20.100000000000001" customHeight="1" x14ac:dyDescent="0.5">
      <c r="A34" s="2525" t="s">
        <v>1317</v>
      </c>
      <c r="B34" s="2525" t="s">
        <v>1318</v>
      </c>
      <c r="C34" s="1255" t="s">
        <v>1046</v>
      </c>
      <c r="D34" s="1255" t="s">
        <v>352</v>
      </c>
      <c r="E34" s="2526" t="s">
        <v>50</v>
      </c>
      <c r="F34" s="2527"/>
      <c r="G34" s="1255" t="s">
        <v>470</v>
      </c>
      <c r="H34" s="1256" t="s">
        <v>326</v>
      </c>
      <c r="I34" s="1255" t="s">
        <v>401</v>
      </c>
      <c r="J34" s="1256"/>
    </row>
    <row r="35" spans="1:10" ht="20.100000000000001" customHeight="1" x14ac:dyDescent="0.5">
      <c r="A35" s="2515"/>
      <c r="B35" s="2517"/>
      <c r="C35" s="1256" t="s">
        <v>38</v>
      </c>
      <c r="D35" s="1256" t="s">
        <v>172</v>
      </c>
      <c r="E35" s="2528" t="s">
        <v>51</v>
      </c>
      <c r="F35" s="2529"/>
      <c r="G35" s="1256" t="s">
        <v>706</v>
      </c>
      <c r="H35" s="1256" t="s">
        <v>14</v>
      </c>
      <c r="I35" s="1256" t="s">
        <v>97</v>
      </c>
      <c r="J35" s="1256"/>
    </row>
    <row r="36" spans="1:10" ht="20.100000000000001" customHeight="1" x14ac:dyDescent="0.5">
      <c r="A36" s="2515"/>
      <c r="B36" s="2517"/>
      <c r="C36" s="1257" t="s">
        <v>743</v>
      </c>
      <c r="D36" s="1257" t="s">
        <v>741</v>
      </c>
      <c r="E36" s="2534" t="s">
        <v>1451</v>
      </c>
      <c r="F36" s="2535"/>
      <c r="G36" s="1257"/>
      <c r="H36" s="1257" t="s">
        <v>497</v>
      </c>
      <c r="I36" s="1257" t="s">
        <v>894</v>
      </c>
      <c r="J36" s="1257"/>
    </row>
    <row r="37" spans="1:10" ht="20.100000000000001" customHeight="1" x14ac:dyDescent="0.5">
      <c r="A37" s="2516"/>
      <c r="B37" s="2518"/>
      <c r="C37" s="1258"/>
      <c r="D37" s="1257"/>
      <c r="E37" s="2532"/>
      <c r="F37" s="2533"/>
      <c r="G37" s="1258"/>
      <c r="H37" s="1258"/>
      <c r="I37" s="1258"/>
      <c r="J37" s="1258"/>
    </row>
    <row r="38" spans="1:10" ht="20.100000000000001" customHeight="1" x14ac:dyDescent="0.5">
      <c r="A38" s="2514" t="s">
        <v>1322</v>
      </c>
      <c r="B38" s="2514" t="s">
        <v>1318</v>
      </c>
      <c r="C38" s="1630" t="s">
        <v>326</v>
      </c>
      <c r="D38" s="1255" t="s">
        <v>524</v>
      </c>
      <c r="E38" s="1255" t="s">
        <v>438</v>
      </c>
      <c r="F38" s="1255" t="s">
        <v>247</v>
      </c>
      <c r="G38" s="1255" t="s">
        <v>219</v>
      </c>
      <c r="H38" s="1255" t="s">
        <v>591</v>
      </c>
      <c r="I38" s="1255" t="s">
        <v>607</v>
      </c>
      <c r="J38" s="1256"/>
    </row>
    <row r="39" spans="1:10" ht="20.100000000000001" customHeight="1" x14ac:dyDescent="0.5">
      <c r="A39" s="2515"/>
      <c r="B39" s="2517"/>
      <c r="C39" s="1630" t="s">
        <v>14</v>
      </c>
      <c r="D39" s="1256" t="s">
        <v>26</v>
      </c>
      <c r="E39" s="1256" t="s">
        <v>208</v>
      </c>
      <c r="F39" s="1256" t="s">
        <v>248</v>
      </c>
      <c r="G39" s="1256" t="s">
        <v>220</v>
      </c>
      <c r="H39" s="1256" t="s">
        <v>1342</v>
      </c>
      <c r="I39" s="1256" t="s">
        <v>85</v>
      </c>
      <c r="J39" s="1256"/>
    </row>
    <row r="40" spans="1:10" ht="20.100000000000001" customHeight="1" x14ac:dyDescent="0.5">
      <c r="A40" s="2515"/>
      <c r="B40" s="2517"/>
      <c r="C40" s="1631" t="s">
        <v>497</v>
      </c>
      <c r="D40" s="1257" t="s">
        <v>1304</v>
      </c>
      <c r="E40" s="1257" t="s">
        <v>1415</v>
      </c>
      <c r="F40" s="1257" t="s">
        <v>525</v>
      </c>
      <c r="G40" s="1257" t="s">
        <v>665</v>
      </c>
      <c r="H40" s="1257" t="s">
        <v>594</v>
      </c>
      <c r="I40" s="1257" t="s">
        <v>609</v>
      </c>
      <c r="J40" s="1257"/>
    </row>
    <row r="41" spans="1:10" ht="20.100000000000001" customHeight="1" x14ac:dyDescent="0.5">
      <c r="A41" s="2516"/>
      <c r="B41" s="2518"/>
      <c r="C41" s="1572"/>
      <c r="D41" s="1258"/>
      <c r="E41" s="1258" t="s">
        <v>1585</v>
      </c>
      <c r="F41" s="1258"/>
      <c r="G41" s="1258"/>
      <c r="H41" s="1258"/>
      <c r="I41" s="1258"/>
      <c r="J41" s="1258"/>
    </row>
    <row r="42" spans="1:10" ht="20.100000000000001" customHeight="1" x14ac:dyDescent="0.5">
      <c r="A42" s="2514" t="s">
        <v>1325</v>
      </c>
      <c r="B42" s="2514" t="s">
        <v>1318</v>
      </c>
      <c r="C42" s="1255" t="s">
        <v>271</v>
      </c>
      <c r="D42" s="1255" t="s">
        <v>1046</v>
      </c>
      <c r="E42" s="1255" t="s">
        <v>1344</v>
      </c>
      <c r="F42" s="1255" t="s">
        <v>147</v>
      </c>
      <c r="G42" s="1256" t="s">
        <v>326</v>
      </c>
      <c r="H42" s="1255" t="s">
        <v>429</v>
      </c>
      <c r="I42" s="1255" t="s">
        <v>195</v>
      </c>
      <c r="J42" s="1256"/>
    </row>
    <row r="43" spans="1:10" ht="20.100000000000001" customHeight="1" x14ac:dyDescent="0.5">
      <c r="A43" s="2515"/>
      <c r="B43" s="2517"/>
      <c r="C43" s="1256" t="s">
        <v>1347</v>
      </c>
      <c r="D43" s="1256" t="s">
        <v>38</v>
      </c>
      <c r="E43" s="1256" t="s">
        <v>38</v>
      </c>
      <c r="F43" s="1256" t="s">
        <v>148</v>
      </c>
      <c r="G43" s="1256" t="s">
        <v>14</v>
      </c>
      <c r="H43" s="1256" t="s">
        <v>134</v>
      </c>
      <c r="I43" s="1256" t="s">
        <v>196</v>
      </c>
      <c r="J43" s="1256"/>
    </row>
    <row r="44" spans="1:10" ht="20.100000000000001" customHeight="1" x14ac:dyDescent="0.5">
      <c r="A44" s="2515"/>
      <c r="B44" s="2517"/>
      <c r="C44" s="1257" t="s">
        <v>1348</v>
      </c>
      <c r="D44" s="1257" t="s">
        <v>743</v>
      </c>
      <c r="E44" s="1257" t="s">
        <v>743</v>
      </c>
      <c r="F44" s="1257" t="s">
        <v>1450</v>
      </c>
      <c r="G44" s="1257" t="s">
        <v>497</v>
      </c>
      <c r="H44" s="1257" t="s">
        <v>650</v>
      </c>
      <c r="I44" s="1257" t="s">
        <v>1345</v>
      </c>
      <c r="J44" s="1257"/>
    </row>
    <row r="45" spans="1:10" ht="20.100000000000001" customHeight="1" x14ac:dyDescent="0.5">
      <c r="A45" s="2516"/>
      <c r="B45" s="2518"/>
      <c r="C45" s="1258" t="s">
        <v>1452</v>
      </c>
      <c r="D45" s="1258"/>
      <c r="E45" s="1258"/>
      <c r="F45" s="1258"/>
      <c r="G45" s="1258"/>
      <c r="H45" s="1258" t="s">
        <v>1592</v>
      </c>
      <c r="I45" s="1258"/>
      <c r="J45" s="1258"/>
    </row>
    <row r="46" spans="1:10" ht="20.100000000000001" customHeight="1" x14ac:dyDescent="0.5">
      <c r="A46" s="2514" t="s">
        <v>1328</v>
      </c>
      <c r="B46" s="2514" t="s">
        <v>1318</v>
      </c>
      <c r="C46" s="1629" t="s">
        <v>352</v>
      </c>
      <c r="D46" s="1629" t="s">
        <v>429</v>
      </c>
      <c r="E46" s="1255" t="s">
        <v>524</v>
      </c>
      <c r="F46" s="1255" t="s">
        <v>429</v>
      </c>
      <c r="G46" s="2514" t="s">
        <v>1329</v>
      </c>
      <c r="H46" s="1255" t="s">
        <v>596</v>
      </c>
      <c r="I46" s="2514" t="s">
        <v>949</v>
      </c>
      <c r="J46" s="1256"/>
    </row>
    <row r="47" spans="1:10" ht="20.100000000000001" customHeight="1" x14ac:dyDescent="0.5">
      <c r="A47" s="2515"/>
      <c r="B47" s="2517"/>
      <c r="C47" s="1630" t="s">
        <v>172</v>
      </c>
      <c r="D47" s="1630" t="s">
        <v>134</v>
      </c>
      <c r="E47" s="1256" t="s">
        <v>26</v>
      </c>
      <c r="F47" s="1256" t="s">
        <v>134</v>
      </c>
      <c r="G47" s="2520"/>
      <c r="H47" s="1256" t="s">
        <v>73</v>
      </c>
      <c r="I47" s="2520"/>
      <c r="J47" s="1256"/>
    </row>
    <row r="48" spans="1:10" ht="20.100000000000001" customHeight="1" x14ac:dyDescent="0.5">
      <c r="A48" s="2515"/>
      <c r="B48" s="2517"/>
      <c r="C48" s="1631" t="s">
        <v>1474</v>
      </c>
      <c r="D48" s="1631" t="s">
        <v>650</v>
      </c>
      <c r="E48" s="1257" t="s">
        <v>1304</v>
      </c>
      <c r="F48" s="1257" t="s">
        <v>653</v>
      </c>
      <c r="G48" s="2520"/>
      <c r="H48" s="1257" t="s">
        <v>592</v>
      </c>
      <c r="I48" s="2520"/>
      <c r="J48" s="1257"/>
    </row>
    <row r="49" spans="1:10" ht="20.100000000000001" customHeight="1" x14ac:dyDescent="0.5">
      <c r="A49" s="2516"/>
      <c r="B49" s="2518"/>
      <c r="C49" s="1631" t="s">
        <v>741</v>
      </c>
      <c r="D49" s="1572"/>
      <c r="E49" s="1259" t="s">
        <v>1591</v>
      </c>
      <c r="F49" s="1258"/>
      <c r="G49" s="2521"/>
      <c r="H49" s="1258"/>
      <c r="I49" s="2521"/>
      <c r="J49" s="1258"/>
    </row>
    <row r="50" spans="1:10" ht="20.100000000000001" customHeight="1" x14ac:dyDescent="0.5">
      <c r="A50" s="2514" t="s">
        <v>1331</v>
      </c>
      <c r="B50" s="2526" t="s">
        <v>1139</v>
      </c>
      <c r="C50" s="2527"/>
      <c r="D50" s="1255" t="s">
        <v>259</v>
      </c>
      <c r="E50" s="1255" t="s">
        <v>147</v>
      </c>
      <c r="F50" s="1255" t="s">
        <v>591</v>
      </c>
      <c r="G50" s="1255" t="s">
        <v>524</v>
      </c>
      <c r="H50" s="1255" t="s">
        <v>438</v>
      </c>
      <c r="I50" s="1255" t="s">
        <v>626</v>
      </c>
      <c r="J50" s="1256"/>
    </row>
    <row r="51" spans="1:10" ht="20.100000000000001" customHeight="1" x14ac:dyDescent="0.5">
      <c r="A51" s="2515"/>
      <c r="B51" s="2528"/>
      <c r="C51" s="2529"/>
      <c r="D51" s="1256" t="s">
        <v>260</v>
      </c>
      <c r="E51" s="1256" t="s">
        <v>148</v>
      </c>
      <c r="F51" s="1256" t="s">
        <v>1342</v>
      </c>
      <c r="G51" s="1256" t="s">
        <v>26</v>
      </c>
      <c r="H51" s="1256" t="s">
        <v>208</v>
      </c>
      <c r="I51" s="1256" t="s">
        <v>109</v>
      </c>
      <c r="J51" s="1256"/>
    </row>
    <row r="52" spans="1:10" ht="20.100000000000001" customHeight="1" x14ac:dyDescent="0.5">
      <c r="A52" s="2515"/>
      <c r="B52" s="2528"/>
      <c r="C52" s="2529"/>
      <c r="D52" s="1257" t="s">
        <v>745</v>
      </c>
      <c r="E52" s="1257" t="s">
        <v>529</v>
      </c>
      <c r="F52" s="1257" t="s">
        <v>594</v>
      </c>
      <c r="G52" s="1257" t="s">
        <v>1304</v>
      </c>
      <c r="H52" s="1257" t="s">
        <v>1415</v>
      </c>
      <c r="I52" s="1257" t="s">
        <v>1430</v>
      </c>
      <c r="J52" s="1257"/>
    </row>
    <row r="53" spans="1:10" ht="20.100000000000001" customHeight="1" x14ac:dyDescent="0.5">
      <c r="A53" s="2516"/>
      <c r="B53" s="2530"/>
      <c r="C53" s="2531"/>
      <c r="D53" s="1261"/>
      <c r="E53" s="1258"/>
      <c r="F53" s="1258"/>
      <c r="G53" s="1261"/>
      <c r="H53" s="1258" t="s">
        <v>1585</v>
      </c>
      <c r="I53" s="1258" t="s">
        <v>1449</v>
      </c>
      <c r="J53" s="1258"/>
    </row>
    <row r="54" spans="1:10" ht="20.100000000000001" customHeight="1" x14ac:dyDescent="0.5">
      <c r="A54" s="1265" t="s">
        <v>483</v>
      </c>
      <c r="B54" s="1266" t="s">
        <v>1594</v>
      </c>
      <c r="C54" s="1267"/>
      <c r="D54" s="1268"/>
      <c r="E54" s="1268"/>
      <c r="F54" s="1268"/>
      <c r="G54" s="1268"/>
      <c r="H54" s="1268"/>
      <c r="I54" s="1268"/>
      <c r="J54" s="1268"/>
    </row>
    <row r="55" spans="1:10" ht="20.100000000000001" customHeight="1" x14ac:dyDescent="0.5">
      <c r="H55" s="2519" t="s">
        <v>1395</v>
      </c>
      <c r="I55" s="2519"/>
      <c r="J55" s="2519"/>
    </row>
    <row r="56" spans="1:10" ht="20.100000000000001" customHeight="1" x14ac:dyDescent="0.5">
      <c r="H56" s="2519" t="s">
        <v>1337</v>
      </c>
      <c r="I56" s="2519"/>
      <c r="J56" s="2519"/>
    </row>
    <row r="57" spans="1:10" ht="21.95" customHeight="1" x14ac:dyDescent="0.5">
      <c r="A57" s="2488" t="s">
        <v>0</v>
      </c>
      <c r="B57" s="2488"/>
      <c r="C57" s="2488"/>
      <c r="D57" s="2488"/>
      <c r="E57" s="2488"/>
      <c r="F57" s="2488"/>
      <c r="G57" s="2488"/>
      <c r="H57" s="2488"/>
      <c r="I57" s="2488"/>
      <c r="J57" s="2488"/>
    </row>
    <row r="58" spans="1:10" ht="21.95" customHeight="1" x14ac:dyDescent="0.5">
      <c r="A58" s="2488" t="s">
        <v>1646</v>
      </c>
      <c r="B58" s="2488"/>
      <c r="C58" s="2488"/>
      <c r="D58" s="2488"/>
      <c r="E58" s="2488"/>
      <c r="F58" s="2488"/>
      <c r="G58" s="2488"/>
      <c r="H58" s="2488"/>
      <c r="I58" s="2488"/>
      <c r="J58" s="2488"/>
    </row>
    <row r="59" spans="1:10" ht="20.100000000000001" customHeight="1" x14ac:dyDescent="0.5"/>
    <row r="60" spans="1:10" ht="20.100000000000001" customHeight="1" x14ac:dyDescent="0.5">
      <c r="A60" s="2523" t="s">
        <v>1316</v>
      </c>
      <c r="B60" s="2524"/>
      <c r="C60" s="1248">
        <v>1</v>
      </c>
      <c r="D60" s="1248">
        <v>2</v>
      </c>
      <c r="E60" s="1248">
        <v>3</v>
      </c>
      <c r="F60" s="1249">
        <v>4</v>
      </c>
      <c r="G60" s="1248">
        <v>5</v>
      </c>
      <c r="H60" s="1249">
        <v>6</v>
      </c>
      <c r="I60" s="1248">
        <v>7</v>
      </c>
      <c r="J60" s="1249">
        <v>8</v>
      </c>
    </row>
    <row r="61" spans="1:10" ht="20.100000000000001" customHeight="1" x14ac:dyDescent="0.5">
      <c r="A61" s="1250" t="s">
        <v>1119</v>
      </c>
      <c r="B61" s="1250" t="s">
        <v>1120</v>
      </c>
      <c r="C61" s="1251" t="s">
        <v>1121</v>
      </c>
      <c r="D61" s="1252" t="s">
        <v>1122</v>
      </c>
      <c r="E61" s="1253" t="s">
        <v>1123</v>
      </c>
      <c r="F61" s="1254" t="s">
        <v>1124</v>
      </c>
      <c r="G61" s="1252" t="s">
        <v>1125</v>
      </c>
      <c r="H61" s="1254" t="s">
        <v>1126</v>
      </c>
      <c r="I61" s="1252" t="s">
        <v>1127</v>
      </c>
      <c r="J61" s="1254" t="s">
        <v>1128</v>
      </c>
    </row>
    <row r="62" spans="1:10" ht="20.100000000000001" customHeight="1" x14ac:dyDescent="0.5">
      <c r="A62" s="2525" t="s">
        <v>1317</v>
      </c>
      <c r="B62" s="2525" t="s">
        <v>1318</v>
      </c>
      <c r="C62" s="1255" t="s">
        <v>524</v>
      </c>
      <c r="D62" s="1255" t="s">
        <v>352</v>
      </c>
      <c r="E62" s="1255" t="s">
        <v>438</v>
      </c>
      <c r="F62" s="1256" t="s">
        <v>470</v>
      </c>
      <c r="G62" s="1256" t="s">
        <v>326</v>
      </c>
      <c r="H62" s="1255" t="s">
        <v>147</v>
      </c>
      <c r="I62" s="1255" t="s">
        <v>591</v>
      </c>
      <c r="J62" s="1255"/>
    </row>
    <row r="63" spans="1:10" ht="20.100000000000001" customHeight="1" x14ac:dyDescent="0.5">
      <c r="A63" s="2515"/>
      <c r="B63" s="2517"/>
      <c r="C63" s="1256" t="s">
        <v>26</v>
      </c>
      <c r="D63" s="1256" t="s">
        <v>172</v>
      </c>
      <c r="E63" s="1256" t="s">
        <v>208</v>
      </c>
      <c r="F63" s="1257" t="s">
        <v>706</v>
      </c>
      <c r="G63" s="1256" t="s">
        <v>14</v>
      </c>
      <c r="H63" s="1256" t="s">
        <v>148</v>
      </c>
      <c r="I63" s="1256" t="s">
        <v>1342</v>
      </c>
      <c r="J63" s="1256"/>
    </row>
    <row r="64" spans="1:10" ht="20.100000000000001" customHeight="1" x14ac:dyDescent="0.5">
      <c r="A64" s="2515"/>
      <c r="B64" s="2517"/>
      <c r="C64" s="1257" t="s">
        <v>1304</v>
      </c>
      <c r="D64" s="1257" t="s">
        <v>743</v>
      </c>
      <c r="E64" s="1257" t="s">
        <v>1415</v>
      </c>
      <c r="F64" s="1257"/>
      <c r="G64" s="1257" t="s">
        <v>495</v>
      </c>
      <c r="H64" s="1257" t="s">
        <v>1450</v>
      </c>
      <c r="I64" s="1257" t="s">
        <v>594</v>
      </c>
      <c r="J64" s="1257"/>
    </row>
    <row r="65" spans="1:12" ht="20.100000000000001" customHeight="1" x14ac:dyDescent="0.5">
      <c r="A65" s="2516"/>
      <c r="B65" s="2518"/>
      <c r="C65" s="1258"/>
      <c r="D65" s="1258"/>
      <c r="E65" s="1258" t="s">
        <v>1585</v>
      </c>
      <c r="F65" s="1258"/>
      <c r="G65" s="1258"/>
      <c r="H65" s="1258"/>
      <c r="I65" s="1258"/>
      <c r="J65" s="1258"/>
    </row>
    <row r="66" spans="1:12" ht="20.100000000000001" customHeight="1" x14ac:dyDescent="0.5">
      <c r="A66" s="2514" t="s">
        <v>1322</v>
      </c>
      <c r="B66" s="2514" t="s">
        <v>1318</v>
      </c>
      <c r="C66" s="1255" t="s">
        <v>524</v>
      </c>
      <c r="D66" s="1255" t="s">
        <v>596</v>
      </c>
      <c r="E66" s="1256" t="s">
        <v>326</v>
      </c>
      <c r="F66" s="1255" t="s">
        <v>438</v>
      </c>
      <c r="G66" s="1255" t="s">
        <v>401</v>
      </c>
      <c r="H66" s="1255" t="s">
        <v>1046</v>
      </c>
      <c r="I66" s="1255" t="s">
        <v>1344</v>
      </c>
      <c r="J66" s="1256"/>
    </row>
    <row r="67" spans="1:12" ht="20.100000000000001" customHeight="1" x14ac:dyDescent="0.5">
      <c r="A67" s="2515"/>
      <c r="B67" s="2517"/>
      <c r="C67" s="1256" t="s">
        <v>26</v>
      </c>
      <c r="D67" s="1256" t="s">
        <v>73</v>
      </c>
      <c r="E67" s="1256" t="s">
        <v>14</v>
      </c>
      <c r="F67" s="1256" t="s">
        <v>208</v>
      </c>
      <c r="G67" s="1256" t="s">
        <v>97</v>
      </c>
      <c r="H67" s="1256" t="s">
        <v>38</v>
      </c>
      <c r="I67" s="1256" t="s">
        <v>38</v>
      </c>
      <c r="J67" s="1256"/>
    </row>
    <row r="68" spans="1:12" ht="20.100000000000001" customHeight="1" x14ac:dyDescent="0.5">
      <c r="A68" s="2515"/>
      <c r="B68" s="2517"/>
      <c r="C68" s="1257" t="s">
        <v>1304</v>
      </c>
      <c r="D68" s="1257" t="s">
        <v>592</v>
      </c>
      <c r="E68" s="1257" t="s">
        <v>495</v>
      </c>
      <c r="F68" s="1257" t="s">
        <v>1415</v>
      </c>
      <c r="G68" s="1257" t="s">
        <v>894</v>
      </c>
      <c r="H68" s="1257" t="s">
        <v>741</v>
      </c>
      <c r="I68" s="1257" t="s">
        <v>741</v>
      </c>
      <c r="J68" s="1257"/>
    </row>
    <row r="69" spans="1:12" ht="20.100000000000001" customHeight="1" x14ac:dyDescent="0.5">
      <c r="A69" s="2516"/>
      <c r="B69" s="2518"/>
      <c r="C69" s="1258"/>
      <c r="D69" s="1258"/>
      <c r="E69" s="1258"/>
      <c r="F69" s="1258" t="s">
        <v>1585</v>
      </c>
      <c r="G69" s="1258"/>
      <c r="H69" s="1258"/>
      <c r="I69" s="1258"/>
      <c r="J69" s="1258"/>
    </row>
    <row r="70" spans="1:12" ht="20.100000000000001" customHeight="1" x14ac:dyDescent="0.5">
      <c r="A70" s="2514" t="s">
        <v>1325</v>
      </c>
      <c r="B70" s="2514" t="s">
        <v>1318</v>
      </c>
      <c r="C70" s="1255" t="s">
        <v>591</v>
      </c>
      <c r="D70" s="1255" t="s">
        <v>1046</v>
      </c>
      <c r="E70" s="1255" t="s">
        <v>429</v>
      </c>
      <c r="F70" s="1255" t="s">
        <v>219</v>
      </c>
      <c r="G70" s="1255" t="s">
        <v>247</v>
      </c>
      <c r="H70" s="1255" t="s">
        <v>352</v>
      </c>
      <c r="I70" s="1270" t="s">
        <v>607</v>
      </c>
      <c r="J70" s="1271"/>
    </row>
    <row r="71" spans="1:12" ht="20.100000000000001" customHeight="1" x14ac:dyDescent="0.5">
      <c r="A71" s="2515"/>
      <c r="B71" s="2517"/>
      <c r="C71" s="1256" t="s">
        <v>1342</v>
      </c>
      <c r="D71" s="1256" t="s">
        <v>38</v>
      </c>
      <c r="E71" s="1256" t="s">
        <v>134</v>
      </c>
      <c r="F71" s="1256" t="s">
        <v>220</v>
      </c>
      <c r="G71" s="1256" t="s">
        <v>248</v>
      </c>
      <c r="H71" s="1256" t="s">
        <v>172</v>
      </c>
      <c r="I71" s="1272" t="s">
        <v>85</v>
      </c>
      <c r="J71" s="1273"/>
    </row>
    <row r="72" spans="1:12" ht="20.100000000000001" customHeight="1" x14ac:dyDescent="0.5">
      <c r="A72" s="2515"/>
      <c r="B72" s="2517"/>
      <c r="C72" s="1257" t="s">
        <v>594</v>
      </c>
      <c r="D72" s="1257" t="s">
        <v>741</v>
      </c>
      <c r="E72" s="1257" t="s">
        <v>650</v>
      </c>
      <c r="F72" s="1257" t="s">
        <v>665</v>
      </c>
      <c r="G72" s="1257" t="s">
        <v>525</v>
      </c>
      <c r="H72" s="1257" t="s">
        <v>1474</v>
      </c>
      <c r="I72" s="1274" t="s">
        <v>609</v>
      </c>
      <c r="J72" s="1273"/>
    </row>
    <row r="73" spans="1:12" ht="20.100000000000001" customHeight="1" x14ac:dyDescent="0.5">
      <c r="A73" s="2516"/>
      <c r="B73" s="2518"/>
      <c r="C73" s="1269"/>
      <c r="D73" s="1258"/>
      <c r="E73" s="1572" t="s">
        <v>1592</v>
      </c>
      <c r="F73" s="1262"/>
      <c r="G73" s="1258"/>
      <c r="H73" s="1258" t="s">
        <v>743</v>
      </c>
      <c r="J73" s="1261"/>
      <c r="L73" s="1275"/>
    </row>
    <row r="74" spans="1:12" ht="20.100000000000001" customHeight="1" x14ac:dyDescent="0.5">
      <c r="A74" s="2514" t="s">
        <v>1328</v>
      </c>
      <c r="B74" s="2514" t="s">
        <v>1318</v>
      </c>
      <c r="C74" s="1255" t="s">
        <v>259</v>
      </c>
      <c r="D74" s="1255" t="s">
        <v>626</v>
      </c>
      <c r="E74" s="1255" t="s">
        <v>195</v>
      </c>
      <c r="F74" s="1255" t="s">
        <v>429</v>
      </c>
      <c r="G74" s="2514" t="s">
        <v>1329</v>
      </c>
      <c r="H74" s="1255" t="s">
        <v>271</v>
      </c>
      <c r="I74" s="2514" t="s">
        <v>949</v>
      </c>
      <c r="J74" s="1255"/>
    </row>
    <row r="75" spans="1:12" ht="20.100000000000001" customHeight="1" x14ac:dyDescent="0.5">
      <c r="A75" s="2515"/>
      <c r="B75" s="2517"/>
      <c r="C75" s="1256" t="s">
        <v>260</v>
      </c>
      <c r="D75" s="1256" t="s">
        <v>109</v>
      </c>
      <c r="E75" s="1256" t="s">
        <v>196</v>
      </c>
      <c r="F75" s="1256" t="s">
        <v>134</v>
      </c>
      <c r="G75" s="2520"/>
      <c r="H75" s="1256" t="s">
        <v>1347</v>
      </c>
      <c r="I75" s="2520"/>
      <c r="J75" s="1256"/>
    </row>
    <row r="76" spans="1:12" ht="20.100000000000001" customHeight="1" x14ac:dyDescent="0.5">
      <c r="A76" s="2515"/>
      <c r="B76" s="2517"/>
      <c r="C76" s="1257" t="s">
        <v>745</v>
      </c>
      <c r="D76" s="1257" t="s">
        <v>1430</v>
      </c>
      <c r="E76" s="1257" t="s">
        <v>1345</v>
      </c>
      <c r="F76" s="1257" t="s">
        <v>650</v>
      </c>
      <c r="G76" s="2520"/>
      <c r="H76" s="1257" t="s">
        <v>1348</v>
      </c>
      <c r="I76" s="2520"/>
      <c r="J76" s="1257"/>
    </row>
    <row r="77" spans="1:12" ht="20.100000000000001" customHeight="1" x14ac:dyDescent="0.5">
      <c r="A77" s="2516"/>
      <c r="B77" s="2518"/>
      <c r="C77" s="1261"/>
      <c r="D77" s="1258" t="s">
        <v>1449</v>
      </c>
      <c r="E77" s="1258"/>
      <c r="F77" s="1258"/>
      <c r="G77" s="2521"/>
      <c r="H77" s="1258" t="s">
        <v>1452</v>
      </c>
      <c r="I77" s="2521"/>
      <c r="J77" s="1258"/>
    </row>
    <row r="78" spans="1:12" ht="20.100000000000001" customHeight="1" x14ac:dyDescent="0.5">
      <c r="A78" s="2514" t="s">
        <v>1331</v>
      </c>
      <c r="B78" s="2526" t="s">
        <v>1139</v>
      </c>
      <c r="C78" s="2527"/>
      <c r="D78" s="1255" t="s">
        <v>147</v>
      </c>
      <c r="E78" s="1255" t="s">
        <v>524</v>
      </c>
      <c r="F78" s="1255" t="s">
        <v>429</v>
      </c>
      <c r="G78" s="1256" t="s">
        <v>326</v>
      </c>
      <c r="H78" s="2526" t="s">
        <v>50</v>
      </c>
      <c r="I78" s="2527"/>
      <c r="J78" s="1255"/>
    </row>
    <row r="79" spans="1:12" ht="20.100000000000001" customHeight="1" x14ac:dyDescent="0.5">
      <c r="A79" s="2515"/>
      <c r="B79" s="2528"/>
      <c r="C79" s="2529"/>
      <c r="D79" s="1256" t="s">
        <v>148</v>
      </c>
      <c r="E79" s="1256" t="s">
        <v>26</v>
      </c>
      <c r="F79" s="1256" t="s">
        <v>134</v>
      </c>
      <c r="G79" s="1256" t="s">
        <v>14</v>
      </c>
      <c r="H79" s="2528" t="s">
        <v>51</v>
      </c>
      <c r="I79" s="2529"/>
      <c r="J79" s="1256"/>
    </row>
    <row r="80" spans="1:12" ht="20.100000000000001" customHeight="1" x14ac:dyDescent="0.5">
      <c r="A80" s="2515"/>
      <c r="B80" s="2528"/>
      <c r="C80" s="2529"/>
      <c r="D80" s="1257" t="s">
        <v>529</v>
      </c>
      <c r="E80" s="1257" t="s">
        <v>1304</v>
      </c>
      <c r="F80" s="1257" t="s">
        <v>653</v>
      </c>
      <c r="G80" s="1257" t="s">
        <v>495</v>
      </c>
      <c r="H80" s="2534" t="s">
        <v>1451</v>
      </c>
      <c r="I80" s="2535"/>
      <c r="J80" s="1257"/>
    </row>
    <row r="81" spans="1:10" ht="20.100000000000001" customHeight="1" x14ac:dyDescent="0.5">
      <c r="A81" s="2516"/>
      <c r="B81" s="2530"/>
      <c r="C81" s="2531"/>
      <c r="D81" s="1258"/>
      <c r="E81" s="1259" t="s">
        <v>1591</v>
      </c>
      <c r="F81" s="1258"/>
      <c r="G81" s="1258"/>
      <c r="H81" s="2532"/>
      <c r="I81" s="2533"/>
      <c r="J81" s="1258"/>
    </row>
    <row r="82" spans="1:10" ht="20.100000000000001" customHeight="1" x14ac:dyDescent="0.5">
      <c r="A82" s="1265" t="s">
        <v>483</v>
      </c>
      <c r="B82" s="1266" t="s">
        <v>1594</v>
      </c>
      <c r="C82" s="1267"/>
      <c r="D82" s="1268"/>
      <c r="E82" s="1268"/>
      <c r="F82" s="1268"/>
      <c r="G82" s="1268"/>
      <c r="H82" s="1268"/>
      <c r="I82" s="1268"/>
      <c r="J82" s="1268"/>
    </row>
    <row r="83" spans="1:10" ht="20.100000000000001" customHeight="1" x14ac:dyDescent="0.5">
      <c r="H83" s="2519" t="s">
        <v>1396</v>
      </c>
      <c r="I83" s="2519"/>
      <c r="J83" s="2519"/>
    </row>
    <row r="84" spans="1:10" ht="20.100000000000001" customHeight="1" x14ac:dyDescent="0.5">
      <c r="H84" s="2519" t="s">
        <v>1397</v>
      </c>
      <c r="I84" s="2519"/>
      <c r="J84" s="2519"/>
    </row>
    <row r="85" spans="1:10" ht="21.95" customHeight="1" x14ac:dyDescent="0.5">
      <c r="A85" s="2488" t="s">
        <v>0</v>
      </c>
      <c r="B85" s="2488"/>
      <c r="C85" s="2488"/>
      <c r="D85" s="2488"/>
      <c r="E85" s="2488"/>
      <c r="F85" s="2488"/>
      <c r="G85" s="2488"/>
      <c r="H85" s="2488"/>
      <c r="I85" s="2488"/>
      <c r="J85" s="2488"/>
    </row>
    <row r="86" spans="1:10" ht="21.95" customHeight="1" x14ac:dyDescent="0.5">
      <c r="A86" s="2488" t="s">
        <v>1460</v>
      </c>
      <c r="B86" s="2488"/>
      <c r="C86" s="2488"/>
      <c r="D86" s="2488"/>
      <c r="E86" s="2488"/>
      <c r="F86" s="2488"/>
      <c r="G86" s="2488"/>
      <c r="H86" s="2488"/>
      <c r="I86" s="2488"/>
      <c r="J86" s="2488"/>
    </row>
    <row r="87" spans="1:10" ht="20.100000000000001" customHeight="1" x14ac:dyDescent="0.5">
      <c r="A87" s="1276"/>
      <c r="B87" s="1276"/>
      <c r="C87" s="1276"/>
      <c r="D87" s="1276"/>
      <c r="E87" s="1276"/>
      <c r="F87" s="1276"/>
      <c r="G87" s="1276"/>
      <c r="H87" s="1276"/>
      <c r="I87" s="1276"/>
      <c r="J87" s="1276"/>
    </row>
    <row r="88" spans="1:10" ht="20.100000000000001" customHeight="1" x14ac:dyDescent="0.5">
      <c r="A88" s="2523" t="s">
        <v>1316</v>
      </c>
      <c r="B88" s="2524"/>
      <c r="C88" s="1248">
        <v>1</v>
      </c>
      <c r="D88" s="1248">
        <v>2</v>
      </c>
      <c r="E88" s="1248">
        <v>3</v>
      </c>
      <c r="F88" s="1249">
        <v>4</v>
      </c>
      <c r="G88" s="1248">
        <v>5</v>
      </c>
      <c r="H88" s="1249">
        <v>6</v>
      </c>
      <c r="I88" s="1248">
        <v>7</v>
      </c>
      <c r="J88" s="1249">
        <v>8</v>
      </c>
    </row>
    <row r="89" spans="1:10" ht="20.100000000000001" customHeight="1" x14ac:dyDescent="0.5">
      <c r="A89" s="1250" t="s">
        <v>1119</v>
      </c>
      <c r="B89" s="1250" t="s">
        <v>1120</v>
      </c>
      <c r="C89" s="1251" t="s">
        <v>1121</v>
      </c>
      <c r="D89" s="1252" t="s">
        <v>1122</v>
      </c>
      <c r="E89" s="1253" t="s">
        <v>1123</v>
      </c>
      <c r="F89" s="1254" t="s">
        <v>1124</v>
      </c>
      <c r="G89" s="1252" t="s">
        <v>1125</v>
      </c>
      <c r="H89" s="1254" t="s">
        <v>1126</v>
      </c>
      <c r="I89" s="1252" t="s">
        <v>1127</v>
      </c>
      <c r="J89" s="1254" t="s">
        <v>1128</v>
      </c>
    </row>
    <row r="90" spans="1:10" ht="20.100000000000001" customHeight="1" x14ac:dyDescent="0.5">
      <c r="A90" s="2525" t="s">
        <v>1317</v>
      </c>
      <c r="B90" s="2525" t="s">
        <v>1318</v>
      </c>
      <c r="C90" s="1255" t="s">
        <v>591</v>
      </c>
      <c r="D90" s="1256" t="s">
        <v>326</v>
      </c>
      <c r="E90" s="1255" t="s">
        <v>429</v>
      </c>
      <c r="F90" s="1255" t="s">
        <v>438</v>
      </c>
      <c r="G90" s="1255" t="s">
        <v>1046</v>
      </c>
      <c r="H90" s="1255" t="s">
        <v>607</v>
      </c>
      <c r="I90" s="1255" t="s">
        <v>147</v>
      </c>
      <c r="J90" s="1255"/>
    </row>
    <row r="91" spans="1:10" ht="20.100000000000001" customHeight="1" x14ac:dyDescent="0.5">
      <c r="A91" s="2515"/>
      <c r="B91" s="2517"/>
      <c r="C91" s="1256" t="s">
        <v>1342</v>
      </c>
      <c r="D91" s="1256" t="s">
        <v>14</v>
      </c>
      <c r="E91" s="1256" t="s">
        <v>134</v>
      </c>
      <c r="F91" s="1256" t="s">
        <v>208</v>
      </c>
      <c r="G91" s="1256" t="s">
        <v>38</v>
      </c>
      <c r="H91" s="1256" t="s">
        <v>85</v>
      </c>
      <c r="I91" s="1256" t="s">
        <v>148</v>
      </c>
      <c r="J91" s="1256"/>
    </row>
    <row r="92" spans="1:10" ht="20.100000000000001" customHeight="1" x14ac:dyDescent="0.5">
      <c r="A92" s="2515"/>
      <c r="B92" s="2517"/>
      <c r="C92" s="1257" t="s">
        <v>594</v>
      </c>
      <c r="D92" s="1257" t="s">
        <v>497</v>
      </c>
      <c r="E92" s="1257" t="s">
        <v>650</v>
      </c>
      <c r="F92" s="1257" t="s">
        <v>1415</v>
      </c>
      <c r="G92" s="1257" t="s">
        <v>743</v>
      </c>
      <c r="H92" s="1257" t="s">
        <v>609</v>
      </c>
      <c r="I92" s="1257" t="s">
        <v>1450</v>
      </c>
      <c r="J92" s="1257"/>
    </row>
    <row r="93" spans="1:10" ht="20.100000000000001" customHeight="1" x14ac:dyDescent="0.5">
      <c r="A93" s="2516"/>
      <c r="B93" s="2518"/>
      <c r="C93" s="1258"/>
      <c r="D93" s="1258"/>
      <c r="F93" s="1258" t="s">
        <v>1585</v>
      </c>
      <c r="G93" s="1258"/>
      <c r="H93" s="1261"/>
      <c r="I93" s="1258"/>
      <c r="J93" s="1258"/>
    </row>
    <row r="94" spans="1:10" ht="20.100000000000001" customHeight="1" x14ac:dyDescent="0.5">
      <c r="A94" s="2514" t="s">
        <v>1322</v>
      </c>
      <c r="B94" s="2514" t="s">
        <v>1318</v>
      </c>
      <c r="C94" s="1255" t="s">
        <v>524</v>
      </c>
      <c r="D94" s="1255" t="s">
        <v>1046</v>
      </c>
      <c r="E94" s="1255" t="s">
        <v>1344</v>
      </c>
      <c r="F94" s="1255" t="s">
        <v>147</v>
      </c>
      <c r="G94" s="1255" t="s">
        <v>429</v>
      </c>
      <c r="H94" s="1255" t="s">
        <v>596</v>
      </c>
      <c r="I94" s="1256" t="s">
        <v>470</v>
      </c>
      <c r="J94" s="1256"/>
    </row>
    <row r="95" spans="1:10" ht="20.100000000000001" customHeight="1" x14ac:dyDescent="0.5">
      <c r="A95" s="2515"/>
      <c r="B95" s="2517"/>
      <c r="C95" s="1256" t="s">
        <v>26</v>
      </c>
      <c r="D95" s="1256" t="s">
        <v>38</v>
      </c>
      <c r="E95" s="1256" t="s">
        <v>38</v>
      </c>
      <c r="F95" s="1256" t="s">
        <v>148</v>
      </c>
      <c r="G95" s="1256" t="s">
        <v>134</v>
      </c>
      <c r="H95" s="1256" t="s">
        <v>73</v>
      </c>
      <c r="I95" s="1257" t="s">
        <v>706</v>
      </c>
      <c r="J95" s="1257"/>
    </row>
    <row r="96" spans="1:10" ht="20.100000000000001" customHeight="1" x14ac:dyDescent="0.5">
      <c r="A96" s="2515"/>
      <c r="B96" s="2517"/>
      <c r="C96" s="1257" t="s">
        <v>525</v>
      </c>
      <c r="D96" s="1257" t="s">
        <v>743</v>
      </c>
      <c r="E96" s="1257" t="s">
        <v>743</v>
      </c>
      <c r="F96" s="1257" t="s">
        <v>1304</v>
      </c>
      <c r="G96" s="1257" t="s">
        <v>650</v>
      </c>
      <c r="H96" s="1257" t="s">
        <v>592</v>
      </c>
      <c r="I96" s="1257"/>
      <c r="J96" s="1257"/>
    </row>
    <row r="97" spans="1:12" ht="20.100000000000001" customHeight="1" x14ac:dyDescent="0.5">
      <c r="A97" s="2516"/>
      <c r="B97" s="2518"/>
      <c r="C97" s="1259" t="s">
        <v>1591</v>
      </c>
      <c r="D97" s="1258"/>
      <c r="E97" s="1258"/>
      <c r="F97" s="1258"/>
      <c r="G97" s="1258" t="s">
        <v>1592</v>
      </c>
      <c r="H97" s="1258"/>
      <c r="I97" s="1258"/>
      <c r="J97" s="1258"/>
    </row>
    <row r="98" spans="1:12" ht="20.100000000000001" customHeight="1" x14ac:dyDescent="0.5">
      <c r="A98" s="2514" t="s">
        <v>1325</v>
      </c>
      <c r="B98" s="2514" t="s">
        <v>1318</v>
      </c>
      <c r="C98" s="1255" t="s">
        <v>352</v>
      </c>
      <c r="D98" s="1255" t="s">
        <v>438</v>
      </c>
      <c r="E98" s="1255" t="s">
        <v>524</v>
      </c>
      <c r="F98" s="1256" t="s">
        <v>326</v>
      </c>
      <c r="G98" s="1255" t="s">
        <v>401</v>
      </c>
      <c r="H98" s="2526" t="s">
        <v>50</v>
      </c>
      <c r="I98" s="2527"/>
      <c r="J98" s="1255"/>
    </row>
    <row r="99" spans="1:12" ht="20.100000000000001" customHeight="1" x14ac:dyDescent="0.5">
      <c r="A99" s="2515"/>
      <c r="B99" s="2517"/>
      <c r="C99" s="1256" t="s">
        <v>172</v>
      </c>
      <c r="D99" s="1256" t="s">
        <v>208</v>
      </c>
      <c r="E99" s="1256" t="s">
        <v>26</v>
      </c>
      <c r="F99" s="1256" t="s">
        <v>14</v>
      </c>
      <c r="G99" s="1256" t="s">
        <v>97</v>
      </c>
      <c r="H99" s="2528" t="s">
        <v>51</v>
      </c>
      <c r="I99" s="2529"/>
      <c r="J99" s="1256"/>
    </row>
    <row r="100" spans="1:12" ht="20.100000000000001" customHeight="1" x14ac:dyDescent="0.5">
      <c r="A100" s="2515"/>
      <c r="B100" s="2517"/>
      <c r="C100" s="1257" t="s">
        <v>1474</v>
      </c>
      <c r="D100" s="1257" t="s">
        <v>1415</v>
      </c>
      <c r="E100" s="1257" t="s">
        <v>525</v>
      </c>
      <c r="F100" s="1257" t="s">
        <v>497</v>
      </c>
      <c r="G100" s="1257" t="s">
        <v>894</v>
      </c>
      <c r="H100" s="2534" t="s">
        <v>1451</v>
      </c>
      <c r="I100" s="2535"/>
      <c r="J100" s="1257"/>
    </row>
    <row r="101" spans="1:12" ht="20.100000000000001" customHeight="1" x14ac:dyDescent="0.5">
      <c r="A101" s="2516"/>
      <c r="B101" s="2518"/>
      <c r="C101" s="1258" t="s">
        <v>741</v>
      </c>
      <c r="D101" s="1258" t="s">
        <v>1585</v>
      </c>
      <c r="E101" s="1258"/>
      <c r="F101" s="1258"/>
      <c r="G101" s="1258"/>
      <c r="H101" s="2532"/>
      <c r="I101" s="2533"/>
      <c r="J101" s="1258"/>
    </row>
    <row r="102" spans="1:12" ht="20.100000000000001" customHeight="1" x14ac:dyDescent="0.5">
      <c r="A102" s="2514" t="s">
        <v>1328</v>
      </c>
      <c r="B102" s="2514" t="s">
        <v>1318</v>
      </c>
      <c r="C102" s="1255" t="s">
        <v>591</v>
      </c>
      <c r="D102" s="1255" t="s">
        <v>626</v>
      </c>
      <c r="E102" s="1255" t="s">
        <v>429</v>
      </c>
      <c r="F102" s="1255" t="s">
        <v>352</v>
      </c>
      <c r="G102" s="2514" t="s">
        <v>1329</v>
      </c>
      <c r="H102" s="1255" t="s">
        <v>219</v>
      </c>
      <c r="I102" s="2514" t="s">
        <v>949</v>
      </c>
      <c r="J102" s="1255"/>
    </row>
    <row r="103" spans="1:12" ht="20.100000000000001" customHeight="1" x14ac:dyDescent="0.5">
      <c r="A103" s="2515"/>
      <c r="B103" s="2517"/>
      <c r="C103" s="1256" t="s">
        <v>1342</v>
      </c>
      <c r="D103" s="1256" t="s">
        <v>109</v>
      </c>
      <c r="E103" s="1256" t="s">
        <v>134</v>
      </c>
      <c r="F103" s="1256" t="s">
        <v>172</v>
      </c>
      <c r="G103" s="2520"/>
      <c r="H103" s="1256" t="s">
        <v>220</v>
      </c>
      <c r="I103" s="2520"/>
      <c r="J103" s="1256"/>
    </row>
    <row r="104" spans="1:12" ht="20.100000000000001" customHeight="1" x14ac:dyDescent="0.5">
      <c r="A104" s="2515"/>
      <c r="B104" s="2517"/>
      <c r="C104" s="1257" t="s">
        <v>594</v>
      </c>
      <c r="D104" s="1257" t="s">
        <v>1430</v>
      </c>
      <c r="E104" s="1257" t="s">
        <v>653</v>
      </c>
      <c r="F104" s="1257" t="s">
        <v>741</v>
      </c>
      <c r="G104" s="2520"/>
      <c r="H104" s="1257" t="s">
        <v>665</v>
      </c>
      <c r="I104" s="2520"/>
      <c r="J104" s="1257"/>
    </row>
    <row r="105" spans="1:12" ht="20.100000000000001" customHeight="1" x14ac:dyDescent="0.5">
      <c r="A105" s="2516"/>
      <c r="B105" s="2518"/>
      <c r="C105" s="1258"/>
      <c r="D105" s="1258" t="s">
        <v>1449</v>
      </c>
      <c r="E105" s="1258"/>
      <c r="F105" s="1258"/>
      <c r="G105" s="2521"/>
      <c r="H105" s="1258"/>
      <c r="I105" s="2521"/>
      <c r="J105" s="1258"/>
      <c r="L105" s="1260"/>
    </row>
    <row r="106" spans="1:12" ht="20.100000000000001" customHeight="1" x14ac:dyDescent="0.5">
      <c r="A106" s="2514" t="s">
        <v>1331</v>
      </c>
      <c r="B106" s="2526" t="s">
        <v>1139</v>
      </c>
      <c r="C106" s="2527"/>
      <c r="D106" s="2526"/>
      <c r="E106" s="2536"/>
      <c r="F106" s="2527"/>
      <c r="G106" s="1255" t="s">
        <v>524</v>
      </c>
      <c r="H106" s="1256" t="s">
        <v>326</v>
      </c>
      <c r="I106" s="1255" t="s">
        <v>195</v>
      </c>
      <c r="J106" s="1255"/>
    </row>
    <row r="107" spans="1:12" ht="20.100000000000001" customHeight="1" x14ac:dyDescent="0.5">
      <c r="A107" s="2515"/>
      <c r="B107" s="2528"/>
      <c r="C107" s="2529"/>
      <c r="D107" s="2528" t="s">
        <v>1350</v>
      </c>
      <c r="E107" s="2537"/>
      <c r="F107" s="2529"/>
      <c r="G107" s="1256" t="s">
        <v>26</v>
      </c>
      <c r="H107" s="1256" t="s">
        <v>14</v>
      </c>
      <c r="I107" s="1256" t="s">
        <v>196</v>
      </c>
      <c r="J107" s="1256"/>
    </row>
    <row r="108" spans="1:12" ht="20.100000000000001" customHeight="1" x14ac:dyDescent="0.5">
      <c r="A108" s="2515"/>
      <c r="B108" s="2528"/>
      <c r="C108" s="2529"/>
      <c r="D108" s="2534" t="s">
        <v>1454</v>
      </c>
      <c r="E108" s="2538"/>
      <c r="F108" s="2535"/>
      <c r="G108" s="1257" t="s">
        <v>525</v>
      </c>
      <c r="H108" s="1257" t="s">
        <v>497</v>
      </c>
      <c r="I108" s="1257" t="s">
        <v>1345</v>
      </c>
      <c r="J108" s="1257"/>
    </row>
    <row r="109" spans="1:12" ht="20.100000000000001" customHeight="1" x14ac:dyDescent="0.5">
      <c r="A109" s="2516"/>
      <c r="B109" s="2530"/>
      <c r="C109" s="2531"/>
      <c r="D109" s="2532"/>
      <c r="E109" s="2539"/>
      <c r="F109" s="2533"/>
      <c r="G109" s="1258"/>
      <c r="H109" s="1258"/>
      <c r="I109" s="1258"/>
      <c r="J109" s="1258"/>
    </row>
    <row r="110" spans="1:12" ht="20.100000000000001" customHeight="1" x14ac:dyDescent="0.5">
      <c r="A110" s="1265" t="s">
        <v>483</v>
      </c>
      <c r="B110" s="1266" t="s">
        <v>1594</v>
      </c>
      <c r="C110" s="1267"/>
      <c r="D110" s="1268"/>
      <c r="E110" s="1268"/>
      <c r="F110" s="1268"/>
      <c r="G110" s="1268"/>
      <c r="H110" s="1268"/>
      <c r="I110" s="1268"/>
      <c r="J110" s="1268"/>
    </row>
    <row r="111" spans="1:12" ht="20.100000000000001" customHeight="1" x14ac:dyDescent="0.5">
      <c r="H111" s="2519" t="s">
        <v>1398</v>
      </c>
      <c r="I111" s="2519"/>
      <c r="J111" s="2519"/>
    </row>
    <row r="112" spans="1:12" ht="20.100000000000001" customHeight="1" x14ac:dyDescent="0.5">
      <c r="H112" s="2519" t="s">
        <v>1399</v>
      </c>
      <c r="I112" s="2519"/>
      <c r="J112" s="2519"/>
    </row>
    <row r="113" spans="1:10" ht="21.95" customHeight="1" x14ac:dyDescent="0.5">
      <c r="A113" s="2488" t="s">
        <v>0</v>
      </c>
      <c r="B113" s="2488"/>
      <c r="C113" s="2488"/>
      <c r="D113" s="2488"/>
      <c r="E113" s="2488"/>
      <c r="F113" s="2488"/>
      <c r="G113" s="2488"/>
      <c r="H113" s="2488"/>
      <c r="I113" s="2488"/>
      <c r="J113" s="2488"/>
    </row>
    <row r="114" spans="1:10" ht="21.95" customHeight="1" x14ac:dyDescent="0.5">
      <c r="A114" s="2488" t="s">
        <v>1647</v>
      </c>
      <c r="B114" s="2488"/>
      <c r="C114" s="2488"/>
      <c r="D114" s="2488"/>
      <c r="E114" s="2488"/>
      <c r="F114" s="2488"/>
      <c r="G114" s="2488"/>
      <c r="H114" s="2488"/>
      <c r="I114" s="2488"/>
      <c r="J114" s="2488"/>
    </row>
    <row r="115" spans="1:10" ht="20.100000000000001" customHeight="1" x14ac:dyDescent="0.5">
      <c r="A115" s="1276"/>
      <c r="B115" s="1276"/>
      <c r="C115" s="1276"/>
      <c r="D115" s="1276"/>
      <c r="E115" s="1276"/>
      <c r="F115" s="1276"/>
      <c r="G115" s="1276"/>
      <c r="H115" s="1276"/>
      <c r="I115" s="1276"/>
      <c r="J115" s="1276"/>
    </row>
    <row r="116" spans="1:10" ht="20.100000000000001" customHeight="1" x14ac:dyDescent="0.5">
      <c r="A116" s="2523" t="s">
        <v>1316</v>
      </c>
      <c r="B116" s="2524"/>
      <c r="C116" s="1248">
        <v>1</v>
      </c>
      <c r="D116" s="1248">
        <v>2</v>
      </c>
      <c r="E116" s="1248">
        <v>3</v>
      </c>
      <c r="F116" s="1249">
        <v>4</v>
      </c>
      <c r="G116" s="1248">
        <v>5</v>
      </c>
      <c r="H116" s="1249">
        <v>6</v>
      </c>
      <c r="I116" s="1248">
        <v>7</v>
      </c>
      <c r="J116" s="1249">
        <v>8</v>
      </c>
    </row>
    <row r="117" spans="1:10" ht="20.100000000000001" customHeight="1" x14ac:dyDescent="0.5">
      <c r="A117" s="1250" t="s">
        <v>1119</v>
      </c>
      <c r="B117" s="1250" t="s">
        <v>1120</v>
      </c>
      <c r="C117" s="1251" t="s">
        <v>1121</v>
      </c>
      <c r="D117" s="1252" t="s">
        <v>1122</v>
      </c>
      <c r="E117" s="1253" t="s">
        <v>1123</v>
      </c>
      <c r="F117" s="1254" t="s">
        <v>1124</v>
      </c>
      <c r="G117" s="1252" t="s">
        <v>1125</v>
      </c>
      <c r="H117" s="1254" t="s">
        <v>1126</v>
      </c>
      <c r="I117" s="1252" t="s">
        <v>1127</v>
      </c>
      <c r="J117" s="1254" t="s">
        <v>1128</v>
      </c>
    </row>
    <row r="118" spans="1:10" ht="20.100000000000001" customHeight="1" x14ac:dyDescent="0.5">
      <c r="A118" s="2525" t="s">
        <v>1317</v>
      </c>
      <c r="B118" s="2525" t="s">
        <v>1318</v>
      </c>
      <c r="C118" s="1256" t="s">
        <v>326</v>
      </c>
      <c r="D118" s="1255" t="s">
        <v>352</v>
      </c>
      <c r="E118" s="1255" t="s">
        <v>401</v>
      </c>
      <c r="F118" s="1255" t="s">
        <v>524</v>
      </c>
      <c r="G118" s="1255" t="s">
        <v>147</v>
      </c>
      <c r="H118" s="1255" t="s">
        <v>626</v>
      </c>
      <c r="I118" s="1255" t="s">
        <v>219</v>
      </c>
      <c r="J118" s="1255"/>
    </row>
    <row r="119" spans="1:10" ht="20.100000000000001" customHeight="1" x14ac:dyDescent="0.5">
      <c r="A119" s="2515"/>
      <c r="B119" s="2517"/>
      <c r="C119" s="1256" t="s">
        <v>14</v>
      </c>
      <c r="D119" s="1256" t="s">
        <v>172</v>
      </c>
      <c r="E119" s="1256" t="s">
        <v>97</v>
      </c>
      <c r="F119" s="1256" t="s">
        <v>26</v>
      </c>
      <c r="G119" s="1256" t="s">
        <v>148</v>
      </c>
      <c r="H119" s="1256" t="s">
        <v>109</v>
      </c>
      <c r="I119" s="1256" t="s">
        <v>220</v>
      </c>
      <c r="J119" s="1256"/>
    </row>
    <row r="120" spans="1:10" ht="20.100000000000001" customHeight="1" x14ac:dyDescent="0.5">
      <c r="A120" s="2515"/>
      <c r="B120" s="2517"/>
      <c r="C120" s="1257" t="s">
        <v>497</v>
      </c>
      <c r="D120" s="1257" t="s">
        <v>1474</v>
      </c>
      <c r="E120" s="1257" t="s">
        <v>894</v>
      </c>
      <c r="F120" s="1257" t="s">
        <v>1304</v>
      </c>
      <c r="G120" s="1257" t="s">
        <v>529</v>
      </c>
      <c r="H120" s="1257" t="s">
        <v>1430</v>
      </c>
      <c r="I120" s="1257" t="s">
        <v>665</v>
      </c>
      <c r="J120" s="1257"/>
    </row>
    <row r="121" spans="1:10" ht="20.100000000000001" customHeight="1" x14ac:dyDescent="0.5">
      <c r="A121" s="2516"/>
      <c r="B121" s="2518"/>
      <c r="C121" s="1258"/>
      <c r="D121" s="1258" t="s">
        <v>745</v>
      </c>
      <c r="E121" s="1258"/>
      <c r="F121" s="1258"/>
      <c r="G121" s="1258"/>
      <c r="H121" s="1258" t="s">
        <v>1449</v>
      </c>
      <c r="I121" s="1258"/>
      <c r="J121" s="1258"/>
    </row>
    <row r="122" spans="1:10" ht="20.100000000000001" customHeight="1" x14ac:dyDescent="0.5">
      <c r="A122" s="2514" t="s">
        <v>1322</v>
      </c>
      <c r="B122" s="2514" t="s">
        <v>1318</v>
      </c>
      <c r="C122" s="1255" t="s">
        <v>1046</v>
      </c>
      <c r="D122" s="1255" t="s">
        <v>195</v>
      </c>
      <c r="E122" s="2526"/>
      <c r="F122" s="2536"/>
      <c r="G122" s="2527"/>
      <c r="H122" s="1256" t="s">
        <v>326</v>
      </c>
      <c r="I122" s="1255" t="s">
        <v>591</v>
      </c>
      <c r="J122" s="1273"/>
    </row>
    <row r="123" spans="1:10" ht="20.100000000000001" customHeight="1" x14ac:dyDescent="0.5">
      <c r="A123" s="2515"/>
      <c r="B123" s="2517"/>
      <c r="C123" s="1256" t="s">
        <v>38</v>
      </c>
      <c r="D123" s="1256" t="s">
        <v>196</v>
      </c>
      <c r="E123" s="2528" t="s">
        <v>1350</v>
      </c>
      <c r="F123" s="2537"/>
      <c r="G123" s="2529"/>
      <c r="H123" s="1256" t="s">
        <v>14</v>
      </c>
      <c r="I123" s="1256" t="s">
        <v>1342</v>
      </c>
      <c r="J123" s="1273"/>
    </row>
    <row r="124" spans="1:10" ht="20.100000000000001" customHeight="1" x14ac:dyDescent="0.5">
      <c r="A124" s="2515"/>
      <c r="B124" s="2517"/>
      <c r="C124" s="1257" t="s">
        <v>741</v>
      </c>
      <c r="D124" s="1257" t="s">
        <v>1345</v>
      </c>
      <c r="E124" s="2534" t="s">
        <v>1454</v>
      </c>
      <c r="F124" s="2538"/>
      <c r="G124" s="2535"/>
      <c r="H124" s="1257" t="s">
        <v>497</v>
      </c>
      <c r="I124" s="1257" t="s">
        <v>594</v>
      </c>
      <c r="J124" s="1273"/>
    </row>
    <row r="125" spans="1:10" ht="20.100000000000001" customHeight="1" x14ac:dyDescent="0.5">
      <c r="A125" s="2516"/>
      <c r="B125" s="2518"/>
      <c r="C125" s="1258"/>
      <c r="D125" s="1258"/>
      <c r="E125" s="2532"/>
      <c r="F125" s="2539"/>
      <c r="G125" s="2533"/>
      <c r="H125" s="1258"/>
      <c r="I125" s="1258"/>
      <c r="J125" s="1261"/>
    </row>
    <row r="126" spans="1:10" ht="20.100000000000001" customHeight="1" x14ac:dyDescent="0.5">
      <c r="A126" s="2514" t="s">
        <v>1325</v>
      </c>
      <c r="B126" s="2514" t="s">
        <v>1318</v>
      </c>
      <c r="C126" s="1255" t="s">
        <v>596</v>
      </c>
      <c r="D126" s="1255" t="s">
        <v>524</v>
      </c>
      <c r="E126" s="1255" t="s">
        <v>147</v>
      </c>
      <c r="F126" s="1255" t="s">
        <v>438</v>
      </c>
      <c r="G126" s="1255" t="s">
        <v>429</v>
      </c>
      <c r="H126" s="1255" t="s">
        <v>607</v>
      </c>
      <c r="I126" s="1256" t="s">
        <v>326</v>
      </c>
      <c r="J126" s="1273"/>
    </row>
    <row r="127" spans="1:10" ht="20.100000000000001" customHeight="1" x14ac:dyDescent="0.5">
      <c r="A127" s="2515"/>
      <c r="B127" s="2517"/>
      <c r="C127" s="1256" t="s">
        <v>73</v>
      </c>
      <c r="D127" s="1256" t="s">
        <v>26</v>
      </c>
      <c r="E127" s="1256" t="s">
        <v>148</v>
      </c>
      <c r="F127" s="1256" t="s">
        <v>208</v>
      </c>
      <c r="G127" s="1256" t="s">
        <v>134</v>
      </c>
      <c r="H127" s="1256" t="s">
        <v>85</v>
      </c>
      <c r="I127" s="1256" t="s">
        <v>14</v>
      </c>
      <c r="J127" s="1273"/>
    </row>
    <row r="128" spans="1:10" ht="20.100000000000001" customHeight="1" x14ac:dyDescent="0.5">
      <c r="A128" s="2515"/>
      <c r="B128" s="2517"/>
      <c r="C128" s="1257" t="s">
        <v>592</v>
      </c>
      <c r="D128" s="1257" t="s">
        <v>1304</v>
      </c>
      <c r="E128" s="1257" t="s">
        <v>1450</v>
      </c>
      <c r="F128" s="1257" t="s">
        <v>1415</v>
      </c>
      <c r="G128" s="1257" t="s">
        <v>650</v>
      </c>
      <c r="H128" s="1257" t="s">
        <v>609</v>
      </c>
      <c r="I128" s="1257" t="s">
        <v>497</v>
      </c>
      <c r="J128" s="1273"/>
    </row>
    <row r="129" spans="1:10" ht="20.100000000000001" customHeight="1" x14ac:dyDescent="0.5">
      <c r="A129" s="2516"/>
      <c r="B129" s="2518"/>
      <c r="C129" s="1258"/>
      <c r="D129" s="1258"/>
      <c r="E129" s="1258"/>
      <c r="F129" s="1258" t="s">
        <v>1585</v>
      </c>
      <c r="G129" s="1572" t="s">
        <v>1592</v>
      </c>
      <c r="H129" s="1258"/>
      <c r="I129" s="1258"/>
      <c r="J129" s="1273"/>
    </row>
    <row r="130" spans="1:10" ht="20.100000000000001" customHeight="1" x14ac:dyDescent="0.5">
      <c r="A130" s="2514" t="s">
        <v>1328</v>
      </c>
      <c r="B130" s="2514" t="s">
        <v>1318</v>
      </c>
      <c r="C130" s="1255" t="s">
        <v>429</v>
      </c>
      <c r="D130" s="2526" t="s">
        <v>50</v>
      </c>
      <c r="E130" s="2527"/>
      <c r="F130" s="1255" t="s">
        <v>524</v>
      </c>
      <c r="G130" s="2514" t="s">
        <v>1329</v>
      </c>
      <c r="H130" s="1255" t="s">
        <v>352</v>
      </c>
      <c r="I130" s="2514" t="s">
        <v>949</v>
      </c>
      <c r="J130" s="1255"/>
    </row>
    <row r="131" spans="1:10" ht="20.100000000000001" customHeight="1" x14ac:dyDescent="0.5">
      <c r="A131" s="2515"/>
      <c r="B131" s="2517"/>
      <c r="C131" s="1256" t="s">
        <v>134</v>
      </c>
      <c r="D131" s="2528" t="s">
        <v>51</v>
      </c>
      <c r="E131" s="2529"/>
      <c r="F131" s="1256" t="s">
        <v>26</v>
      </c>
      <c r="G131" s="2520"/>
      <c r="H131" s="1256" t="s">
        <v>172</v>
      </c>
      <c r="I131" s="2520"/>
      <c r="J131" s="1256"/>
    </row>
    <row r="132" spans="1:10" ht="20.100000000000001" customHeight="1" x14ac:dyDescent="0.5">
      <c r="A132" s="2515"/>
      <c r="B132" s="2517"/>
      <c r="C132" s="1257" t="s">
        <v>653</v>
      </c>
      <c r="D132" s="2534" t="s">
        <v>1451</v>
      </c>
      <c r="E132" s="2535"/>
      <c r="F132" s="1257" t="s">
        <v>1304</v>
      </c>
      <c r="G132" s="2520"/>
      <c r="H132" s="1257" t="s">
        <v>745</v>
      </c>
      <c r="I132" s="2520"/>
      <c r="J132" s="1257"/>
    </row>
    <row r="133" spans="1:10" ht="20.100000000000001" customHeight="1" x14ac:dyDescent="0.5">
      <c r="A133" s="2516"/>
      <c r="B133" s="2518"/>
      <c r="C133" s="1258"/>
      <c r="D133" s="2532"/>
      <c r="E133" s="2533"/>
      <c r="F133" s="1259" t="s">
        <v>1591</v>
      </c>
      <c r="G133" s="2521"/>
      <c r="H133" s="1258"/>
      <c r="I133" s="2521"/>
      <c r="J133" s="1258"/>
    </row>
    <row r="134" spans="1:10" ht="20.100000000000001" customHeight="1" x14ac:dyDescent="0.5">
      <c r="A134" s="2514" t="s">
        <v>1331</v>
      </c>
      <c r="B134" s="2526" t="s">
        <v>1139</v>
      </c>
      <c r="C134" s="2527"/>
      <c r="D134" s="1255" t="s">
        <v>438</v>
      </c>
      <c r="E134" s="1255" t="s">
        <v>591</v>
      </c>
      <c r="F134" s="1255" t="s">
        <v>429</v>
      </c>
      <c r="G134" s="1255" t="s">
        <v>470</v>
      </c>
      <c r="H134" s="1255" t="s">
        <v>1344</v>
      </c>
      <c r="I134" s="1255" t="s">
        <v>1046</v>
      </c>
      <c r="J134" s="1255"/>
    </row>
    <row r="135" spans="1:10" ht="20.100000000000001" customHeight="1" x14ac:dyDescent="0.5">
      <c r="A135" s="2515"/>
      <c r="B135" s="2528"/>
      <c r="C135" s="2529"/>
      <c r="D135" s="1256" t="s">
        <v>208</v>
      </c>
      <c r="E135" s="1256" t="s">
        <v>1342</v>
      </c>
      <c r="F135" s="1256" t="s">
        <v>134</v>
      </c>
      <c r="G135" s="1256" t="s">
        <v>711</v>
      </c>
      <c r="H135" s="1256" t="s">
        <v>38</v>
      </c>
      <c r="I135" s="1256" t="s">
        <v>38</v>
      </c>
      <c r="J135" s="1256"/>
    </row>
    <row r="136" spans="1:10" ht="20.100000000000001" customHeight="1" x14ac:dyDescent="0.5">
      <c r="A136" s="2515"/>
      <c r="B136" s="2528"/>
      <c r="C136" s="2529"/>
      <c r="D136" s="1257" t="s">
        <v>1415</v>
      </c>
      <c r="E136" s="1257" t="s">
        <v>594</v>
      </c>
      <c r="F136" s="1257" t="s">
        <v>650</v>
      </c>
      <c r="G136" s="1257"/>
      <c r="H136" s="1257" t="s">
        <v>741</v>
      </c>
      <c r="I136" s="1257" t="s">
        <v>741</v>
      </c>
      <c r="J136" s="1257"/>
    </row>
    <row r="137" spans="1:10" ht="20.100000000000001" customHeight="1" x14ac:dyDescent="0.5">
      <c r="A137" s="2516"/>
      <c r="B137" s="2530"/>
      <c r="C137" s="2531"/>
      <c r="D137" s="1258" t="s">
        <v>1585</v>
      </c>
      <c r="E137" s="1258"/>
      <c r="F137" s="1572"/>
      <c r="G137" s="1258"/>
      <c r="H137" s="1258"/>
      <c r="I137" s="1258"/>
      <c r="J137" s="1258"/>
    </row>
    <row r="138" spans="1:10" ht="20.100000000000001" customHeight="1" x14ac:dyDescent="0.5">
      <c r="A138" s="1265" t="s">
        <v>483</v>
      </c>
      <c r="B138" s="1266" t="s">
        <v>1594</v>
      </c>
      <c r="C138" s="1267"/>
      <c r="D138" s="1268"/>
      <c r="E138" s="1268"/>
      <c r="F138" s="1268"/>
      <c r="G138" s="1268"/>
      <c r="H138" s="1268"/>
      <c r="I138" s="1268"/>
      <c r="J138" s="1268"/>
    </row>
    <row r="139" spans="1:10" ht="20.100000000000001" customHeight="1" x14ac:dyDescent="0.5">
      <c r="H139" s="2519" t="s">
        <v>1400</v>
      </c>
      <c r="I139" s="2519"/>
      <c r="J139" s="2519"/>
    </row>
    <row r="140" spans="1:10" ht="20.100000000000001" customHeight="1" x14ac:dyDescent="0.5">
      <c r="H140" s="2519" t="s">
        <v>1401</v>
      </c>
      <c r="I140" s="2519"/>
      <c r="J140" s="2519"/>
    </row>
    <row r="141" spans="1:10" ht="21.95" customHeight="1" x14ac:dyDescent="0.5">
      <c r="A141" s="2522" t="s">
        <v>0</v>
      </c>
      <c r="B141" s="2522"/>
      <c r="C141" s="2522"/>
      <c r="D141" s="2522"/>
      <c r="E141" s="2522"/>
      <c r="F141" s="2522"/>
      <c r="G141" s="2522"/>
      <c r="H141" s="2522"/>
      <c r="I141" s="2522"/>
      <c r="J141" s="2522"/>
    </row>
    <row r="142" spans="1:10" ht="21.95" customHeight="1" x14ac:dyDescent="0.5">
      <c r="A142" s="2488" t="s">
        <v>1648</v>
      </c>
      <c r="B142" s="2488"/>
      <c r="C142" s="2488"/>
      <c r="D142" s="2488"/>
      <c r="E142" s="2488"/>
      <c r="F142" s="2488"/>
      <c r="G142" s="2488"/>
      <c r="H142" s="2488"/>
      <c r="I142" s="2488"/>
      <c r="J142" s="2488"/>
    </row>
    <row r="143" spans="1:10" ht="20.100000000000001" customHeight="1" x14ac:dyDescent="0.5"/>
    <row r="144" spans="1:10" ht="20.100000000000001" customHeight="1" x14ac:dyDescent="0.5">
      <c r="A144" s="2523" t="s">
        <v>1316</v>
      </c>
      <c r="B144" s="2524"/>
      <c r="C144" s="1248">
        <v>1</v>
      </c>
      <c r="D144" s="1248">
        <v>2</v>
      </c>
      <c r="E144" s="1248">
        <v>3</v>
      </c>
      <c r="F144" s="1249">
        <v>4</v>
      </c>
      <c r="G144" s="1248">
        <v>5</v>
      </c>
      <c r="H144" s="1249">
        <v>6</v>
      </c>
      <c r="I144" s="1248">
        <v>7</v>
      </c>
      <c r="J144" s="1249">
        <v>8</v>
      </c>
    </row>
    <row r="145" spans="1:10" ht="20.100000000000001" customHeight="1" x14ac:dyDescent="0.5">
      <c r="A145" s="1250" t="s">
        <v>1119</v>
      </c>
      <c r="B145" s="1250" t="s">
        <v>1120</v>
      </c>
      <c r="C145" s="1251" t="s">
        <v>1121</v>
      </c>
      <c r="D145" s="1252" t="s">
        <v>1122</v>
      </c>
      <c r="E145" s="1253" t="s">
        <v>1123</v>
      </c>
      <c r="F145" s="1254" t="s">
        <v>1124</v>
      </c>
      <c r="G145" s="1252" t="s">
        <v>1125</v>
      </c>
      <c r="H145" s="1254" t="s">
        <v>1126</v>
      </c>
      <c r="I145" s="1252" t="s">
        <v>1127</v>
      </c>
      <c r="J145" s="1254" t="s">
        <v>1128</v>
      </c>
    </row>
    <row r="146" spans="1:10" ht="20.100000000000001" customHeight="1" x14ac:dyDescent="0.5">
      <c r="A146" s="2525" t="s">
        <v>1317</v>
      </c>
      <c r="B146" s="2525" t="s">
        <v>1318</v>
      </c>
      <c r="C146" s="1255" t="s">
        <v>429</v>
      </c>
      <c r="D146" s="1255" t="s">
        <v>591</v>
      </c>
      <c r="E146" s="1255" t="s">
        <v>459</v>
      </c>
      <c r="F146" s="1255" t="s">
        <v>352</v>
      </c>
      <c r="G146" s="1255" t="s">
        <v>271</v>
      </c>
      <c r="H146" s="1255" t="s">
        <v>626</v>
      </c>
      <c r="I146" s="1255" t="s">
        <v>524</v>
      </c>
      <c r="J146" s="1255"/>
    </row>
    <row r="147" spans="1:10" ht="20.100000000000001" customHeight="1" x14ac:dyDescent="0.5">
      <c r="A147" s="2515"/>
      <c r="B147" s="2517"/>
      <c r="C147" s="1256" t="s">
        <v>134</v>
      </c>
      <c r="D147" s="1256" t="s">
        <v>1342</v>
      </c>
      <c r="E147" s="1256" t="s">
        <v>293</v>
      </c>
      <c r="F147" s="1256" t="s">
        <v>172</v>
      </c>
      <c r="G147" s="1256" t="s">
        <v>1347</v>
      </c>
      <c r="H147" s="1256" t="s">
        <v>109</v>
      </c>
      <c r="I147" s="1256" t="s">
        <v>26</v>
      </c>
      <c r="J147" s="1256"/>
    </row>
    <row r="148" spans="1:10" ht="20.100000000000001" customHeight="1" x14ac:dyDescent="0.5">
      <c r="A148" s="2515"/>
      <c r="B148" s="2517"/>
      <c r="C148" s="1257" t="s">
        <v>650</v>
      </c>
      <c r="D148" s="1257" t="s">
        <v>594</v>
      </c>
      <c r="E148" s="1257" t="s">
        <v>663</v>
      </c>
      <c r="F148" s="1257" t="s">
        <v>1474</v>
      </c>
      <c r="G148" s="1257" t="s">
        <v>1348</v>
      </c>
      <c r="H148" s="1257" t="s">
        <v>1430</v>
      </c>
      <c r="I148" s="1257" t="s">
        <v>1304</v>
      </c>
      <c r="J148" s="1257"/>
    </row>
    <row r="149" spans="1:10" ht="20.100000000000001" customHeight="1" x14ac:dyDescent="0.5">
      <c r="A149" s="2516"/>
      <c r="B149" s="2518"/>
      <c r="C149" s="1572" t="s">
        <v>1592</v>
      </c>
      <c r="D149" s="1258"/>
      <c r="E149" s="1258"/>
      <c r="F149" s="1258" t="s">
        <v>745</v>
      </c>
      <c r="G149" s="1258" t="s">
        <v>1452</v>
      </c>
      <c r="H149" s="1258" t="s">
        <v>1449</v>
      </c>
      <c r="I149" s="1258"/>
      <c r="J149" s="1258"/>
    </row>
    <row r="150" spans="1:10" ht="20.100000000000001" customHeight="1" x14ac:dyDescent="0.5">
      <c r="A150" s="2514" t="s">
        <v>1322</v>
      </c>
      <c r="B150" s="2514" t="s">
        <v>1318</v>
      </c>
      <c r="C150" s="2526" t="s">
        <v>50</v>
      </c>
      <c r="D150" s="2527"/>
      <c r="E150" s="1256" t="s">
        <v>326</v>
      </c>
      <c r="F150" s="1255" t="s">
        <v>147</v>
      </c>
      <c r="G150" s="1255" t="s">
        <v>459</v>
      </c>
      <c r="H150" s="1255" t="s">
        <v>1344</v>
      </c>
      <c r="I150" s="1255" t="s">
        <v>1046</v>
      </c>
      <c r="J150" s="1255"/>
    </row>
    <row r="151" spans="1:10" ht="20.100000000000001" customHeight="1" x14ac:dyDescent="0.5">
      <c r="A151" s="2515"/>
      <c r="B151" s="2517"/>
      <c r="C151" s="2528" t="s">
        <v>51</v>
      </c>
      <c r="D151" s="2529"/>
      <c r="E151" s="1256" t="s">
        <v>14</v>
      </c>
      <c r="F151" s="1256" t="s">
        <v>148</v>
      </c>
      <c r="G151" s="1256" t="s">
        <v>293</v>
      </c>
      <c r="H151" s="1256" t="s">
        <v>38</v>
      </c>
      <c r="I151" s="1256" t="s">
        <v>38</v>
      </c>
      <c r="J151" s="1256"/>
    </row>
    <row r="152" spans="1:10" ht="20.100000000000001" customHeight="1" x14ac:dyDescent="0.5">
      <c r="A152" s="2515"/>
      <c r="B152" s="2517"/>
      <c r="C152" s="2534" t="s">
        <v>1453</v>
      </c>
      <c r="D152" s="2535"/>
      <c r="E152" s="1257" t="s">
        <v>497</v>
      </c>
      <c r="F152" s="1257" t="s">
        <v>529</v>
      </c>
      <c r="G152" s="1257" t="s">
        <v>663</v>
      </c>
      <c r="H152" s="1257" t="s">
        <v>743</v>
      </c>
      <c r="I152" s="1257" t="s">
        <v>743</v>
      </c>
      <c r="J152" s="1257"/>
    </row>
    <row r="153" spans="1:10" ht="20.100000000000001" customHeight="1" x14ac:dyDescent="0.5">
      <c r="A153" s="2516"/>
      <c r="B153" s="2518"/>
      <c r="C153" s="2532"/>
      <c r="D153" s="2533"/>
      <c r="E153" s="1258"/>
      <c r="F153" s="1258"/>
      <c r="G153" s="1258"/>
      <c r="H153" s="1258"/>
      <c r="I153" s="1258"/>
      <c r="J153" s="1258"/>
    </row>
    <row r="154" spans="1:10" ht="20.100000000000001" customHeight="1" x14ac:dyDescent="0.5">
      <c r="A154" s="2514" t="s">
        <v>1325</v>
      </c>
      <c r="B154" s="2514" t="s">
        <v>1318</v>
      </c>
      <c r="C154" s="1255" t="s">
        <v>438</v>
      </c>
      <c r="D154" s="1255" t="s">
        <v>459</v>
      </c>
      <c r="E154" s="1255" t="s">
        <v>524</v>
      </c>
      <c r="F154" s="1255" t="s">
        <v>195</v>
      </c>
      <c r="G154" s="1255" t="s">
        <v>1046</v>
      </c>
      <c r="H154" s="1255" t="s">
        <v>401</v>
      </c>
      <c r="I154" s="1255" t="s">
        <v>596</v>
      </c>
      <c r="J154" s="1271"/>
    </row>
    <row r="155" spans="1:10" ht="20.100000000000001" customHeight="1" x14ac:dyDescent="0.5">
      <c r="A155" s="2515"/>
      <c r="B155" s="2517"/>
      <c r="C155" s="1256" t="s">
        <v>208</v>
      </c>
      <c r="D155" s="1256" t="s">
        <v>293</v>
      </c>
      <c r="E155" s="1256" t="s">
        <v>26</v>
      </c>
      <c r="F155" s="1256" t="s">
        <v>196</v>
      </c>
      <c r="G155" s="1256" t="s">
        <v>38</v>
      </c>
      <c r="H155" s="1256" t="s">
        <v>97</v>
      </c>
      <c r="I155" s="1256" t="s">
        <v>73</v>
      </c>
      <c r="J155" s="1273"/>
    </row>
    <row r="156" spans="1:10" ht="20.100000000000001" customHeight="1" x14ac:dyDescent="0.5">
      <c r="A156" s="2515"/>
      <c r="B156" s="2517"/>
      <c r="C156" s="1257" t="s">
        <v>1415</v>
      </c>
      <c r="D156" s="1257" t="s">
        <v>663</v>
      </c>
      <c r="E156" s="1257" t="s">
        <v>1304</v>
      </c>
      <c r="F156" s="1257" t="s">
        <v>1345</v>
      </c>
      <c r="G156" s="1257" t="s">
        <v>743</v>
      </c>
      <c r="H156" s="1257" t="s">
        <v>894</v>
      </c>
      <c r="I156" s="1257" t="s">
        <v>592</v>
      </c>
      <c r="J156" s="1273"/>
    </row>
    <row r="157" spans="1:10" ht="20.100000000000001" customHeight="1" x14ac:dyDescent="0.5">
      <c r="A157" s="2516"/>
      <c r="B157" s="2518"/>
      <c r="C157" s="1258"/>
      <c r="D157" s="1258"/>
      <c r="E157" s="1258"/>
      <c r="F157" s="1258"/>
      <c r="G157" s="1258"/>
      <c r="H157" s="1258"/>
      <c r="I157" s="1258"/>
      <c r="J157" s="1261"/>
    </row>
    <row r="158" spans="1:10" ht="20.100000000000001" customHeight="1" x14ac:dyDescent="0.5">
      <c r="A158" s="2514" t="s">
        <v>1328</v>
      </c>
      <c r="B158" s="2514" t="s">
        <v>1318</v>
      </c>
      <c r="C158" s="1255" t="s">
        <v>429</v>
      </c>
      <c r="D158" s="1255" t="s">
        <v>147</v>
      </c>
      <c r="E158" s="1256" t="s">
        <v>326</v>
      </c>
      <c r="F158" s="1255" t="s">
        <v>591</v>
      </c>
      <c r="G158" s="2514" t="s">
        <v>1329</v>
      </c>
      <c r="H158" s="1255" t="s">
        <v>438</v>
      </c>
      <c r="I158" s="2514" t="s">
        <v>949</v>
      </c>
      <c r="J158" s="1255"/>
    </row>
    <row r="159" spans="1:10" ht="20.100000000000001" customHeight="1" x14ac:dyDescent="0.5">
      <c r="A159" s="2515"/>
      <c r="B159" s="2517"/>
      <c r="C159" s="1256" t="s">
        <v>134</v>
      </c>
      <c r="D159" s="1256" t="s">
        <v>148</v>
      </c>
      <c r="E159" s="1256" t="s">
        <v>14</v>
      </c>
      <c r="F159" s="1256" t="s">
        <v>1342</v>
      </c>
      <c r="G159" s="2520"/>
      <c r="H159" s="1256" t="s">
        <v>208</v>
      </c>
      <c r="I159" s="2520"/>
      <c r="J159" s="1256"/>
    </row>
    <row r="160" spans="1:10" ht="20.100000000000001" customHeight="1" x14ac:dyDescent="0.5">
      <c r="A160" s="2515"/>
      <c r="B160" s="2517"/>
      <c r="C160" s="1257" t="s">
        <v>650</v>
      </c>
      <c r="D160" s="1257" t="s">
        <v>1450</v>
      </c>
      <c r="E160" s="1257" t="s">
        <v>497</v>
      </c>
      <c r="F160" s="1257" t="s">
        <v>594</v>
      </c>
      <c r="G160" s="2520"/>
      <c r="H160" s="1257" t="s">
        <v>1415</v>
      </c>
      <c r="I160" s="2520"/>
      <c r="J160" s="1257"/>
    </row>
    <row r="161" spans="1:10" ht="20.100000000000001" customHeight="1" x14ac:dyDescent="0.5">
      <c r="A161" s="2516"/>
      <c r="B161" s="2518"/>
      <c r="C161" s="1258" t="s">
        <v>1592</v>
      </c>
      <c r="D161" s="1258"/>
      <c r="E161" s="1258"/>
      <c r="F161" s="1258"/>
      <c r="G161" s="2521"/>
      <c r="H161" s="1258"/>
      <c r="I161" s="2521"/>
      <c r="J161" s="1258"/>
    </row>
    <row r="162" spans="1:10" ht="20.100000000000001" customHeight="1" x14ac:dyDescent="0.5">
      <c r="A162" s="2514" t="s">
        <v>1331</v>
      </c>
      <c r="B162" s="2526" t="s">
        <v>1139</v>
      </c>
      <c r="C162" s="2527"/>
      <c r="D162" s="1255" t="s">
        <v>524</v>
      </c>
      <c r="E162" s="1255" t="s">
        <v>607</v>
      </c>
      <c r="F162" s="1256" t="s">
        <v>326</v>
      </c>
      <c r="G162" s="1255" t="s">
        <v>429</v>
      </c>
      <c r="H162" s="1255" t="s">
        <v>470</v>
      </c>
      <c r="I162" s="1255" t="s">
        <v>352</v>
      </c>
      <c r="J162" s="1255"/>
    </row>
    <row r="163" spans="1:10" ht="20.100000000000001" customHeight="1" x14ac:dyDescent="0.5">
      <c r="A163" s="2515"/>
      <c r="B163" s="2528"/>
      <c r="C163" s="2529"/>
      <c r="D163" s="1256" t="s">
        <v>26</v>
      </c>
      <c r="E163" s="1256" t="s">
        <v>85</v>
      </c>
      <c r="F163" s="1256" t="s">
        <v>14</v>
      </c>
      <c r="G163" s="1256" t="s">
        <v>134</v>
      </c>
      <c r="H163" s="1256" t="s">
        <v>711</v>
      </c>
      <c r="I163" s="1256" t="s">
        <v>172</v>
      </c>
      <c r="J163" s="1256"/>
    </row>
    <row r="164" spans="1:10" ht="20.100000000000001" customHeight="1" x14ac:dyDescent="0.5">
      <c r="A164" s="2515"/>
      <c r="B164" s="2528"/>
      <c r="C164" s="2529"/>
      <c r="D164" s="1257" t="s">
        <v>1304</v>
      </c>
      <c r="E164" s="1257" t="s">
        <v>609</v>
      </c>
      <c r="F164" s="1257" t="s">
        <v>497</v>
      </c>
      <c r="G164" s="1257" t="s">
        <v>653</v>
      </c>
      <c r="H164" s="1257"/>
      <c r="I164" s="1257" t="s">
        <v>745</v>
      </c>
      <c r="J164" s="1257"/>
    </row>
    <row r="165" spans="1:10" ht="20.100000000000001" customHeight="1" x14ac:dyDescent="0.5">
      <c r="A165" s="2516"/>
      <c r="B165" s="2530"/>
      <c r="C165" s="2531"/>
      <c r="D165" s="1259" t="s">
        <v>1591</v>
      </c>
      <c r="E165" s="1258"/>
      <c r="F165" s="1258"/>
      <c r="G165" s="1258"/>
      <c r="H165" s="1258"/>
      <c r="I165" s="1258"/>
      <c r="J165" s="1258"/>
    </row>
    <row r="166" spans="1:10" ht="20.100000000000001" customHeight="1" x14ac:dyDescent="0.5">
      <c r="A166" s="1265" t="s">
        <v>483</v>
      </c>
      <c r="B166" s="1266"/>
      <c r="C166" s="1267"/>
      <c r="D166" s="1268"/>
      <c r="E166" s="1268"/>
      <c r="F166" s="1268"/>
      <c r="G166" s="1268"/>
      <c r="H166" s="1268"/>
      <c r="I166" s="1268"/>
      <c r="J166" s="1268"/>
    </row>
    <row r="167" spans="1:10" ht="20.100000000000001" customHeight="1" x14ac:dyDescent="0.5">
      <c r="H167" s="2519" t="s">
        <v>1351</v>
      </c>
      <c r="I167" s="2519"/>
      <c r="J167" s="2519"/>
    </row>
    <row r="168" spans="1:10" ht="20.100000000000001" customHeight="1" x14ac:dyDescent="0.5">
      <c r="H168" s="2519" t="s">
        <v>1402</v>
      </c>
      <c r="I168" s="2519"/>
      <c r="J168" s="2519"/>
    </row>
    <row r="169" spans="1:10" ht="21.95" customHeight="1" x14ac:dyDescent="0.5">
      <c r="A169" s="2522" t="s">
        <v>0</v>
      </c>
      <c r="B169" s="2522"/>
      <c r="C169" s="2522"/>
      <c r="D169" s="2522"/>
      <c r="E169" s="2522"/>
      <c r="F169" s="2522"/>
      <c r="G169" s="2522"/>
      <c r="H169" s="2522"/>
      <c r="I169" s="2522"/>
      <c r="J169" s="2522"/>
    </row>
    <row r="170" spans="1:10" ht="21.95" customHeight="1" x14ac:dyDescent="0.5">
      <c r="A170" s="2488" t="s">
        <v>1461</v>
      </c>
      <c r="B170" s="2488"/>
      <c r="C170" s="2488"/>
      <c r="D170" s="2488"/>
      <c r="E170" s="2488"/>
      <c r="F170" s="2488"/>
      <c r="G170" s="2488"/>
      <c r="H170" s="2488"/>
      <c r="I170" s="2488"/>
      <c r="J170" s="2488"/>
    </row>
    <row r="171" spans="1:10" ht="20.100000000000001" customHeight="1" x14ac:dyDescent="0.5"/>
    <row r="172" spans="1:10" ht="20.100000000000001" customHeight="1" x14ac:dyDescent="0.5">
      <c r="A172" s="2523" t="s">
        <v>1316</v>
      </c>
      <c r="B172" s="2524"/>
      <c r="C172" s="1248">
        <v>1</v>
      </c>
      <c r="D172" s="1248">
        <v>2</v>
      </c>
      <c r="E172" s="1248">
        <v>3</v>
      </c>
      <c r="F172" s="1249">
        <v>4</v>
      </c>
      <c r="G172" s="1248">
        <v>5</v>
      </c>
      <c r="H172" s="1249">
        <v>6</v>
      </c>
      <c r="I172" s="1248">
        <v>7</v>
      </c>
      <c r="J172" s="1249">
        <v>8</v>
      </c>
    </row>
    <row r="173" spans="1:10" ht="20.100000000000001" customHeight="1" x14ac:dyDescent="0.5">
      <c r="A173" s="1250" t="s">
        <v>1119</v>
      </c>
      <c r="B173" s="1250" t="s">
        <v>1120</v>
      </c>
      <c r="C173" s="1251" t="s">
        <v>1121</v>
      </c>
      <c r="D173" s="1252" t="s">
        <v>1122</v>
      </c>
      <c r="E173" s="1253" t="s">
        <v>1123</v>
      </c>
      <c r="F173" s="1254" t="s">
        <v>1124</v>
      </c>
      <c r="G173" s="1252" t="s">
        <v>1125</v>
      </c>
      <c r="H173" s="1254" t="s">
        <v>1126</v>
      </c>
      <c r="I173" s="1252" t="s">
        <v>1127</v>
      </c>
      <c r="J173" s="1254" t="s">
        <v>1128</v>
      </c>
    </row>
    <row r="174" spans="1:10" ht="20.100000000000001" customHeight="1" x14ac:dyDescent="0.5">
      <c r="A174" s="2525" t="s">
        <v>1317</v>
      </c>
      <c r="B174" s="2525" t="s">
        <v>1318</v>
      </c>
      <c r="C174" s="1255" t="s">
        <v>195</v>
      </c>
      <c r="D174" s="1255" t="s">
        <v>524</v>
      </c>
      <c r="E174" s="1255" t="s">
        <v>305</v>
      </c>
      <c r="F174" s="1255" t="s">
        <v>470</v>
      </c>
      <c r="G174" s="1255" t="s">
        <v>1046</v>
      </c>
      <c r="H174" s="1255" t="s">
        <v>401</v>
      </c>
      <c r="I174" s="1255" t="s">
        <v>596</v>
      </c>
      <c r="J174" s="1271"/>
    </row>
    <row r="175" spans="1:10" ht="20.100000000000001" customHeight="1" x14ac:dyDescent="0.5">
      <c r="A175" s="2515"/>
      <c r="B175" s="2517"/>
      <c r="C175" s="1256" t="s">
        <v>196</v>
      </c>
      <c r="D175" s="1256" t="s">
        <v>26</v>
      </c>
      <c r="E175" s="1256" t="s">
        <v>306</v>
      </c>
      <c r="F175" s="1256" t="s">
        <v>710</v>
      </c>
      <c r="G175" s="1256" t="s">
        <v>38</v>
      </c>
      <c r="H175" s="1256" t="s">
        <v>97</v>
      </c>
      <c r="I175" s="1256" t="s">
        <v>73</v>
      </c>
      <c r="J175" s="1273"/>
    </row>
    <row r="176" spans="1:10" ht="20.100000000000001" customHeight="1" x14ac:dyDescent="0.5">
      <c r="A176" s="2515"/>
      <c r="B176" s="2517"/>
      <c r="C176" s="1257" t="s">
        <v>1345</v>
      </c>
      <c r="D176" s="1257" t="s">
        <v>1304</v>
      </c>
      <c r="E176" s="2480" t="s">
        <v>1455</v>
      </c>
      <c r="F176" s="1257"/>
      <c r="G176" s="1257" t="s">
        <v>741</v>
      </c>
      <c r="H176" s="1257" t="s">
        <v>894</v>
      </c>
      <c r="I176" s="1257" t="s">
        <v>592</v>
      </c>
      <c r="J176" s="1273"/>
    </row>
    <row r="177" spans="1:10" ht="20.100000000000001" customHeight="1" x14ac:dyDescent="0.5">
      <c r="A177" s="2516"/>
      <c r="B177" s="2518"/>
      <c r="C177" s="1258"/>
      <c r="D177" s="1258"/>
      <c r="E177" s="2481"/>
      <c r="F177" s="1258"/>
      <c r="G177" s="1258"/>
      <c r="H177" s="1258"/>
      <c r="I177" s="1258"/>
      <c r="J177" s="1261"/>
    </row>
    <row r="178" spans="1:10" ht="20.100000000000001" customHeight="1" x14ac:dyDescent="0.5">
      <c r="A178" s="2514" t="s">
        <v>1322</v>
      </c>
      <c r="B178" s="2514" t="s">
        <v>1318</v>
      </c>
      <c r="C178" s="1255" t="s">
        <v>147</v>
      </c>
      <c r="D178" s="1255" t="s">
        <v>429</v>
      </c>
      <c r="E178" s="1255" t="s">
        <v>591</v>
      </c>
      <c r="F178" s="1255" t="s">
        <v>607</v>
      </c>
      <c r="G178" s="1255" t="s">
        <v>305</v>
      </c>
      <c r="H178" s="1255" t="s">
        <v>626</v>
      </c>
      <c r="I178" s="1256" t="s">
        <v>326</v>
      </c>
      <c r="J178" s="1271"/>
    </row>
    <row r="179" spans="1:10" ht="20.100000000000001" customHeight="1" x14ac:dyDescent="0.5">
      <c r="A179" s="2515"/>
      <c r="B179" s="2517"/>
      <c r="C179" s="1256" t="s">
        <v>148</v>
      </c>
      <c r="D179" s="1256" t="s">
        <v>134</v>
      </c>
      <c r="E179" s="1256" t="s">
        <v>1342</v>
      </c>
      <c r="F179" s="1256" t="s">
        <v>85</v>
      </c>
      <c r="G179" s="1256" t="s">
        <v>306</v>
      </c>
      <c r="H179" s="1256" t="s">
        <v>109</v>
      </c>
      <c r="I179" s="1256" t="s">
        <v>14</v>
      </c>
      <c r="J179" s="1273"/>
    </row>
    <row r="180" spans="1:10" ht="20.100000000000001" customHeight="1" x14ac:dyDescent="0.5">
      <c r="A180" s="2515"/>
      <c r="B180" s="2517"/>
      <c r="C180" s="1257" t="s">
        <v>1450</v>
      </c>
      <c r="D180" s="1257" t="s">
        <v>650</v>
      </c>
      <c r="E180" s="1257" t="s">
        <v>594</v>
      </c>
      <c r="F180" s="1257" t="s">
        <v>609</v>
      </c>
      <c r="G180" s="2480" t="s">
        <v>1455</v>
      </c>
      <c r="H180" s="1257" t="s">
        <v>1430</v>
      </c>
      <c r="I180" s="1257" t="s">
        <v>495</v>
      </c>
      <c r="J180" s="1273"/>
    </row>
    <row r="181" spans="1:10" ht="20.100000000000001" customHeight="1" x14ac:dyDescent="0.5">
      <c r="A181" s="2516"/>
      <c r="B181" s="2518"/>
      <c r="C181" s="1258"/>
      <c r="D181" s="1258" t="s">
        <v>1592</v>
      </c>
      <c r="E181" s="1258"/>
      <c r="F181" s="1258"/>
      <c r="G181" s="2481"/>
      <c r="H181" s="1258" t="s">
        <v>1449</v>
      </c>
      <c r="I181" s="1258"/>
      <c r="J181" s="1261"/>
    </row>
    <row r="182" spans="1:10" ht="20.100000000000001" customHeight="1" x14ac:dyDescent="0.5">
      <c r="A182" s="2514" t="s">
        <v>1325</v>
      </c>
      <c r="B182" s="2514" t="s">
        <v>1318</v>
      </c>
      <c r="C182" s="1256" t="s">
        <v>326</v>
      </c>
      <c r="D182" s="1255" t="s">
        <v>591</v>
      </c>
      <c r="E182" s="1255" t="s">
        <v>305</v>
      </c>
      <c r="F182" s="1255" t="s">
        <v>1046</v>
      </c>
      <c r="G182" s="1255" t="s">
        <v>1344</v>
      </c>
      <c r="H182" s="1255" t="s">
        <v>429</v>
      </c>
      <c r="I182" s="1270" t="s">
        <v>524</v>
      </c>
      <c r="J182" s="1271"/>
    </row>
    <row r="183" spans="1:10" ht="20.100000000000001" customHeight="1" x14ac:dyDescent="0.5">
      <c r="A183" s="2515"/>
      <c r="B183" s="2517"/>
      <c r="C183" s="1256" t="s">
        <v>14</v>
      </c>
      <c r="D183" s="1256" t="s">
        <v>1342</v>
      </c>
      <c r="E183" s="1256" t="s">
        <v>306</v>
      </c>
      <c r="F183" s="1256" t="s">
        <v>38</v>
      </c>
      <c r="G183" s="1256" t="s">
        <v>38</v>
      </c>
      <c r="H183" s="1256" t="s">
        <v>134</v>
      </c>
      <c r="I183" s="1272" t="s">
        <v>26</v>
      </c>
      <c r="J183" s="1273"/>
    </row>
    <row r="184" spans="1:10" ht="20.100000000000001" customHeight="1" x14ac:dyDescent="0.5">
      <c r="A184" s="2515"/>
      <c r="B184" s="2517"/>
      <c r="C184" s="1257" t="s">
        <v>495</v>
      </c>
      <c r="D184" s="1257" t="s">
        <v>594</v>
      </c>
      <c r="E184" s="2480" t="s">
        <v>1455</v>
      </c>
      <c r="F184" s="1257" t="s">
        <v>741</v>
      </c>
      <c r="G184" s="1257" t="s">
        <v>741</v>
      </c>
      <c r="H184" s="1257" t="s">
        <v>653</v>
      </c>
      <c r="I184" s="1274" t="s">
        <v>1304</v>
      </c>
      <c r="J184" s="1273"/>
    </row>
    <row r="185" spans="1:10" ht="20.100000000000001" customHeight="1" x14ac:dyDescent="0.5">
      <c r="A185" s="2516"/>
      <c r="B185" s="2518"/>
      <c r="C185" s="1258"/>
      <c r="D185" s="1258"/>
      <c r="E185" s="2481"/>
      <c r="F185" s="1258"/>
      <c r="G185" s="1258"/>
      <c r="H185" s="1258"/>
      <c r="I185" s="1277"/>
      <c r="J185" s="1261"/>
    </row>
    <row r="186" spans="1:10" ht="20.100000000000001" customHeight="1" x14ac:dyDescent="0.5">
      <c r="A186" s="2514" t="s">
        <v>1328</v>
      </c>
      <c r="B186" s="2514" t="s">
        <v>1318</v>
      </c>
      <c r="C186" s="1255" t="s">
        <v>352</v>
      </c>
      <c r="D186" s="1255" t="s">
        <v>420</v>
      </c>
      <c r="E186" s="1255" t="s">
        <v>421</v>
      </c>
      <c r="F186" s="1255" t="s">
        <v>147</v>
      </c>
      <c r="G186" s="2514" t="s">
        <v>1329</v>
      </c>
      <c r="H186" s="1255" t="s">
        <v>305</v>
      </c>
      <c r="I186" s="2514" t="s">
        <v>949</v>
      </c>
      <c r="J186" s="1255"/>
    </row>
    <row r="187" spans="1:10" ht="20.100000000000001" customHeight="1" x14ac:dyDescent="0.5">
      <c r="A187" s="2515"/>
      <c r="B187" s="2517"/>
      <c r="C187" s="1256" t="s">
        <v>172</v>
      </c>
      <c r="D187" s="1256" t="s">
        <v>120</v>
      </c>
      <c r="E187" s="1256" t="s">
        <v>126</v>
      </c>
      <c r="F187" s="1256" t="s">
        <v>148</v>
      </c>
      <c r="G187" s="2520"/>
      <c r="H187" s="1256" t="s">
        <v>306</v>
      </c>
      <c r="I187" s="2520"/>
      <c r="J187" s="1256"/>
    </row>
    <row r="188" spans="1:10" ht="20.100000000000001" customHeight="1" x14ac:dyDescent="0.5">
      <c r="A188" s="2515"/>
      <c r="B188" s="2517"/>
      <c r="C188" s="1257" t="s">
        <v>743</v>
      </c>
      <c r="D188" s="1257" t="s">
        <v>638</v>
      </c>
      <c r="E188" s="1257" t="s">
        <v>638</v>
      </c>
      <c r="F188" s="1257" t="s">
        <v>529</v>
      </c>
      <c r="G188" s="2520"/>
      <c r="H188" s="2480" t="s">
        <v>1455</v>
      </c>
      <c r="I188" s="2520"/>
      <c r="J188" s="1257"/>
    </row>
    <row r="189" spans="1:10" ht="20.100000000000001" customHeight="1" x14ac:dyDescent="0.5">
      <c r="A189" s="2516"/>
      <c r="B189" s="2518"/>
      <c r="C189" s="1258"/>
      <c r="D189" s="1258"/>
      <c r="E189" s="1258"/>
      <c r="F189" s="1258"/>
      <c r="G189" s="2521"/>
      <c r="H189" s="2481"/>
      <c r="I189" s="2521"/>
      <c r="J189" s="1258"/>
    </row>
    <row r="190" spans="1:10" ht="20.100000000000001" customHeight="1" x14ac:dyDescent="0.5">
      <c r="A190" s="2514" t="s">
        <v>1331</v>
      </c>
      <c r="B190" s="2526" t="s">
        <v>1139</v>
      </c>
      <c r="C190" s="2527"/>
      <c r="D190" s="1255" t="s">
        <v>429</v>
      </c>
      <c r="E190" s="1255" t="s">
        <v>305</v>
      </c>
      <c r="F190" s="1256" t="s">
        <v>326</v>
      </c>
      <c r="G190" s="1255" t="s">
        <v>219</v>
      </c>
      <c r="H190" s="1255" t="s">
        <v>524</v>
      </c>
      <c r="I190" s="1255" t="s">
        <v>352</v>
      </c>
      <c r="J190" s="1273"/>
    </row>
    <row r="191" spans="1:10" ht="20.100000000000001" customHeight="1" x14ac:dyDescent="0.5">
      <c r="A191" s="2515"/>
      <c r="B191" s="2528"/>
      <c r="C191" s="2529"/>
      <c r="D191" s="1256" t="s">
        <v>134</v>
      </c>
      <c r="E191" s="1256" t="s">
        <v>306</v>
      </c>
      <c r="F191" s="1256" t="s">
        <v>14</v>
      </c>
      <c r="G191" s="1256" t="s">
        <v>220</v>
      </c>
      <c r="H191" s="1256" t="s">
        <v>26</v>
      </c>
      <c r="I191" s="1256" t="s">
        <v>172</v>
      </c>
      <c r="J191" s="1273"/>
    </row>
    <row r="192" spans="1:10" ht="20.100000000000001" customHeight="1" x14ac:dyDescent="0.5">
      <c r="A192" s="2515"/>
      <c r="B192" s="2528"/>
      <c r="C192" s="2529"/>
      <c r="D192" s="1257" t="s">
        <v>650</v>
      </c>
      <c r="E192" s="2480" t="s">
        <v>1455</v>
      </c>
      <c r="F192" s="1257" t="s">
        <v>495</v>
      </c>
      <c r="G192" s="1257" t="s">
        <v>665</v>
      </c>
      <c r="H192" s="1257" t="s">
        <v>1304</v>
      </c>
      <c r="I192" s="1257" t="s">
        <v>1474</v>
      </c>
      <c r="J192" s="1273"/>
    </row>
    <row r="193" spans="1:12" ht="20.100000000000001" customHeight="1" x14ac:dyDescent="0.5">
      <c r="A193" s="2516"/>
      <c r="B193" s="2530"/>
      <c r="C193" s="2531"/>
      <c r="D193" s="1258"/>
      <c r="E193" s="2481"/>
      <c r="F193" s="1258"/>
      <c r="G193" s="1258"/>
      <c r="H193" s="1259" t="s">
        <v>1591</v>
      </c>
      <c r="I193" s="1258" t="s">
        <v>743</v>
      </c>
      <c r="J193" s="1261"/>
    </row>
    <row r="194" spans="1:12" ht="20.100000000000001" customHeight="1" x14ac:dyDescent="0.5">
      <c r="A194" s="1265" t="s">
        <v>483</v>
      </c>
      <c r="B194" s="1275"/>
      <c r="C194" s="1267"/>
      <c r="D194" s="1268"/>
      <c r="E194" s="1268"/>
      <c r="F194" s="1268"/>
      <c r="G194" s="1268"/>
      <c r="H194" s="1268"/>
      <c r="I194" s="1268"/>
      <c r="J194" s="1268"/>
    </row>
    <row r="195" spans="1:12" ht="20.100000000000001" customHeight="1" x14ac:dyDescent="0.5">
      <c r="H195" s="2519" t="s">
        <v>1340</v>
      </c>
      <c r="I195" s="2519"/>
      <c r="J195" s="2519"/>
    </row>
    <row r="196" spans="1:12" ht="20.100000000000001" customHeight="1" x14ac:dyDescent="0.5">
      <c r="H196" s="2519" t="s">
        <v>1403</v>
      </c>
      <c r="I196" s="2519"/>
      <c r="J196" s="2519"/>
    </row>
    <row r="197" spans="1:12" ht="21.95" customHeight="1" x14ac:dyDescent="0.5">
      <c r="A197" s="2522" t="s">
        <v>0</v>
      </c>
      <c r="B197" s="2522"/>
      <c r="C197" s="2522"/>
      <c r="D197" s="2522"/>
      <c r="E197" s="2522"/>
      <c r="F197" s="2522"/>
      <c r="G197" s="2522"/>
      <c r="H197" s="2522"/>
      <c r="I197" s="2522"/>
      <c r="J197" s="2522"/>
    </row>
    <row r="198" spans="1:12" ht="21.95" customHeight="1" x14ac:dyDescent="0.5">
      <c r="A198" s="2488" t="s">
        <v>1645</v>
      </c>
      <c r="B198" s="2488"/>
      <c r="C198" s="2488"/>
      <c r="D198" s="2488"/>
      <c r="E198" s="2488"/>
      <c r="F198" s="2488"/>
      <c r="G198" s="2488"/>
      <c r="H198" s="2488"/>
      <c r="I198" s="2488"/>
      <c r="J198" s="2488"/>
    </row>
    <row r="199" spans="1:12" ht="20.100000000000001" customHeight="1" x14ac:dyDescent="0.5"/>
    <row r="200" spans="1:12" ht="20.100000000000001" customHeight="1" x14ac:dyDescent="0.5">
      <c r="A200" s="2523" t="s">
        <v>1316</v>
      </c>
      <c r="B200" s="2524"/>
      <c r="C200" s="1248">
        <v>1</v>
      </c>
      <c r="D200" s="1248">
        <v>2</v>
      </c>
      <c r="E200" s="1248">
        <v>3</v>
      </c>
      <c r="F200" s="1249">
        <v>4</v>
      </c>
      <c r="G200" s="1248">
        <v>5</v>
      </c>
      <c r="H200" s="1249">
        <v>6</v>
      </c>
      <c r="I200" s="1248">
        <v>7</v>
      </c>
      <c r="J200" s="1249">
        <v>8</v>
      </c>
    </row>
    <row r="201" spans="1:12" ht="20.100000000000001" customHeight="1" x14ac:dyDescent="0.5">
      <c r="A201" s="1250" t="s">
        <v>1119</v>
      </c>
      <c r="B201" s="1250" t="s">
        <v>1120</v>
      </c>
      <c r="C201" s="1251" t="s">
        <v>1121</v>
      </c>
      <c r="D201" s="1252" t="s">
        <v>1122</v>
      </c>
      <c r="E201" s="1253" t="s">
        <v>1123</v>
      </c>
      <c r="F201" s="1254" t="s">
        <v>1124</v>
      </c>
      <c r="G201" s="1252" t="s">
        <v>1125</v>
      </c>
      <c r="H201" s="1254" t="s">
        <v>1126</v>
      </c>
      <c r="I201" s="1252" t="s">
        <v>1127</v>
      </c>
      <c r="J201" s="1254" t="s">
        <v>1128</v>
      </c>
    </row>
    <row r="202" spans="1:12" ht="20.100000000000001" customHeight="1" x14ac:dyDescent="0.5">
      <c r="A202" s="2525" t="s">
        <v>1317</v>
      </c>
      <c r="B202" s="2525" t="s">
        <v>1318</v>
      </c>
      <c r="C202" s="1255" t="s">
        <v>352</v>
      </c>
      <c r="D202" s="1255" t="s">
        <v>420</v>
      </c>
      <c r="E202" s="1255" t="s">
        <v>421</v>
      </c>
      <c r="F202" s="1255" t="s">
        <v>591</v>
      </c>
      <c r="G202" s="1255" t="s">
        <v>470</v>
      </c>
      <c r="H202" s="1255" t="s">
        <v>305</v>
      </c>
      <c r="I202" s="1255" t="s">
        <v>524</v>
      </c>
      <c r="J202" s="1255"/>
    </row>
    <row r="203" spans="1:12" ht="20.100000000000001" customHeight="1" x14ac:dyDescent="0.5">
      <c r="A203" s="2515"/>
      <c r="B203" s="2517"/>
      <c r="C203" s="1256" t="s">
        <v>172</v>
      </c>
      <c r="D203" s="1256" t="s">
        <v>120</v>
      </c>
      <c r="E203" s="1256" t="s">
        <v>126</v>
      </c>
      <c r="F203" s="1256" t="s">
        <v>1342</v>
      </c>
      <c r="G203" s="1256" t="s">
        <v>710</v>
      </c>
      <c r="H203" s="1256" t="s">
        <v>306</v>
      </c>
      <c r="I203" s="1256" t="s">
        <v>26</v>
      </c>
      <c r="J203" s="1256"/>
    </row>
    <row r="204" spans="1:12" ht="20.100000000000001" customHeight="1" x14ac:dyDescent="0.5">
      <c r="A204" s="2515"/>
      <c r="B204" s="2517"/>
      <c r="C204" s="1257" t="s">
        <v>741</v>
      </c>
      <c r="D204" s="1257" t="s">
        <v>638</v>
      </c>
      <c r="E204" s="1257" t="s">
        <v>638</v>
      </c>
      <c r="F204" s="1257" t="s">
        <v>594</v>
      </c>
      <c r="G204" s="1257"/>
      <c r="H204" s="2480" t="s">
        <v>1455</v>
      </c>
      <c r="I204" s="1257" t="s">
        <v>525</v>
      </c>
      <c r="J204" s="1257"/>
    </row>
    <row r="205" spans="1:12" ht="20.100000000000001" customHeight="1" x14ac:dyDescent="0.5">
      <c r="A205" s="2516"/>
      <c r="B205" s="2518"/>
      <c r="C205" s="1258"/>
      <c r="D205" s="1258"/>
      <c r="E205" s="1258"/>
      <c r="F205" s="1258"/>
      <c r="H205" s="2481"/>
      <c r="I205" s="1259" t="s">
        <v>1591</v>
      </c>
      <c r="J205" s="1258"/>
      <c r="L205" s="1269"/>
    </row>
    <row r="206" spans="1:12" ht="20.100000000000001" customHeight="1" x14ac:dyDescent="0.5">
      <c r="A206" s="2514" t="s">
        <v>1322</v>
      </c>
      <c r="B206" s="2514" t="s">
        <v>1318</v>
      </c>
      <c r="C206" s="1629" t="s">
        <v>429</v>
      </c>
      <c r="D206" s="1255" t="s">
        <v>305</v>
      </c>
      <c r="E206" s="1255" t="s">
        <v>195</v>
      </c>
      <c r="F206" s="1255" t="s">
        <v>352</v>
      </c>
      <c r="G206" s="1255" t="s">
        <v>147</v>
      </c>
      <c r="H206" s="1255" t="s">
        <v>626</v>
      </c>
      <c r="I206" s="1255" t="s">
        <v>401</v>
      </c>
      <c r="J206" s="1256"/>
    </row>
    <row r="207" spans="1:12" ht="20.100000000000001" customHeight="1" x14ac:dyDescent="0.5">
      <c r="A207" s="2515"/>
      <c r="B207" s="2517"/>
      <c r="C207" s="1630" t="s">
        <v>134</v>
      </c>
      <c r="D207" s="1256" t="s">
        <v>306</v>
      </c>
      <c r="E207" s="1256" t="s">
        <v>196</v>
      </c>
      <c r="F207" s="1256" t="s">
        <v>172</v>
      </c>
      <c r="G207" s="1256" t="s">
        <v>148</v>
      </c>
      <c r="H207" s="1256" t="s">
        <v>109</v>
      </c>
      <c r="I207" s="1256" t="s">
        <v>97</v>
      </c>
      <c r="J207" s="1256"/>
    </row>
    <row r="208" spans="1:12" ht="20.100000000000001" customHeight="1" x14ac:dyDescent="0.5">
      <c r="A208" s="2515"/>
      <c r="B208" s="2517"/>
      <c r="C208" s="1631" t="s">
        <v>650</v>
      </c>
      <c r="D208" s="2480" t="s">
        <v>1455</v>
      </c>
      <c r="E208" s="1257" t="s">
        <v>1345</v>
      </c>
      <c r="F208" s="1257" t="s">
        <v>1474</v>
      </c>
      <c r="G208" s="1257" t="s">
        <v>1304</v>
      </c>
      <c r="H208" s="1257" t="s">
        <v>1430</v>
      </c>
      <c r="I208" s="1257" t="s">
        <v>894</v>
      </c>
      <c r="J208" s="1257"/>
    </row>
    <row r="209" spans="1:10" ht="20.100000000000001" customHeight="1" x14ac:dyDescent="0.5">
      <c r="A209" s="2516"/>
      <c r="B209" s="2518"/>
      <c r="C209" s="1572" t="s">
        <v>1592</v>
      </c>
      <c r="D209" s="2481"/>
      <c r="E209" s="1258"/>
      <c r="F209" s="1258" t="s">
        <v>741</v>
      </c>
      <c r="G209" s="1258"/>
      <c r="H209" s="1258" t="s">
        <v>1449</v>
      </c>
      <c r="I209" s="1258"/>
      <c r="J209" s="1258"/>
    </row>
    <row r="210" spans="1:10" ht="20.100000000000001" customHeight="1" x14ac:dyDescent="0.5">
      <c r="A210" s="2514" t="s">
        <v>1325</v>
      </c>
      <c r="B210" s="2514" t="s">
        <v>1318</v>
      </c>
      <c r="C210" s="1256" t="s">
        <v>326</v>
      </c>
      <c r="D210" s="1255" t="s">
        <v>524</v>
      </c>
      <c r="E210" s="1255" t="s">
        <v>219</v>
      </c>
      <c r="F210" s="1255" t="s">
        <v>591</v>
      </c>
      <c r="G210" s="1255" t="s">
        <v>305</v>
      </c>
      <c r="H210" s="1255" t="s">
        <v>596</v>
      </c>
      <c r="I210" s="1255" t="s">
        <v>429</v>
      </c>
      <c r="J210" s="1271"/>
    </row>
    <row r="211" spans="1:10" ht="20.100000000000001" customHeight="1" x14ac:dyDescent="0.5">
      <c r="A211" s="2515"/>
      <c r="B211" s="2517"/>
      <c r="C211" s="1256" t="s">
        <v>14</v>
      </c>
      <c r="D211" s="1256" t="s">
        <v>26</v>
      </c>
      <c r="E211" s="1256" t="s">
        <v>220</v>
      </c>
      <c r="F211" s="1256" t="s">
        <v>1342</v>
      </c>
      <c r="G211" s="1256" t="s">
        <v>306</v>
      </c>
      <c r="H211" s="1256" t="s">
        <v>73</v>
      </c>
      <c r="I211" s="1256" t="s">
        <v>134</v>
      </c>
      <c r="J211" s="1273"/>
    </row>
    <row r="212" spans="1:10" ht="20.100000000000001" customHeight="1" x14ac:dyDescent="0.5">
      <c r="A212" s="2515"/>
      <c r="B212" s="2517"/>
      <c r="C212" s="1257" t="s">
        <v>497</v>
      </c>
      <c r="D212" s="1257" t="s">
        <v>525</v>
      </c>
      <c r="E212" s="1257" t="s">
        <v>665</v>
      </c>
      <c r="F212" s="1257" t="s">
        <v>594</v>
      </c>
      <c r="G212" s="2480" t="s">
        <v>1455</v>
      </c>
      <c r="H212" s="1257" t="s">
        <v>592</v>
      </c>
      <c r="I212" s="1257" t="s">
        <v>653</v>
      </c>
      <c r="J212" s="1273"/>
    </row>
    <row r="213" spans="1:10" ht="20.100000000000001" customHeight="1" x14ac:dyDescent="0.5">
      <c r="A213" s="2516"/>
      <c r="B213" s="2518"/>
      <c r="C213" s="1258"/>
      <c r="D213" s="1258"/>
      <c r="E213" s="1258"/>
      <c r="F213" s="1258"/>
      <c r="G213" s="2481"/>
      <c r="H213" s="1258"/>
      <c r="I213" s="1258"/>
      <c r="J213" s="1261"/>
    </row>
    <row r="214" spans="1:10" ht="20.100000000000001" customHeight="1" x14ac:dyDescent="0.5">
      <c r="A214" s="2514" t="s">
        <v>1328</v>
      </c>
      <c r="B214" s="2514" t="s">
        <v>1318</v>
      </c>
      <c r="C214" s="1255" t="s">
        <v>147</v>
      </c>
      <c r="D214" s="1630" t="s">
        <v>326</v>
      </c>
      <c r="E214" s="1255" t="s">
        <v>305</v>
      </c>
      <c r="F214" s="1255" t="s">
        <v>1046</v>
      </c>
      <c r="G214" s="2514" t="s">
        <v>1329</v>
      </c>
      <c r="H214" s="1255" t="s">
        <v>607</v>
      </c>
      <c r="I214" s="2514" t="s">
        <v>949</v>
      </c>
      <c r="J214" s="1255"/>
    </row>
    <row r="215" spans="1:10" ht="20.100000000000001" customHeight="1" x14ac:dyDescent="0.5">
      <c r="A215" s="2515"/>
      <c r="B215" s="2517"/>
      <c r="C215" s="1256" t="s">
        <v>148</v>
      </c>
      <c r="D215" s="1630" t="s">
        <v>14</v>
      </c>
      <c r="E215" s="1256" t="s">
        <v>306</v>
      </c>
      <c r="F215" s="1256" t="s">
        <v>38</v>
      </c>
      <c r="G215" s="2520"/>
      <c r="H215" s="1256" t="s">
        <v>85</v>
      </c>
      <c r="I215" s="2520"/>
      <c r="J215" s="1256"/>
    </row>
    <row r="216" spans="1:10" ht="20.100000000000001" customHeight="1" x14ac:dyDescent="0.5">
      <c r="A216" s="2515"/>
      <c r="B216" s="2517"/>
      <c r="C216" s="1257" t="s">
        <v>1450</v>
      </c>
      <c r="D216" s="1631" t="s">
        <v>497</v>
      </c>
      <c r="E216" s="2480" t="s">
        <v>1455</v>
      </c>
      <c r="F216" s="1257" t="s">
        <v>743</v>
      </c>
      <c r="G216" s="2520"/>
      <c r="H216" s="1257" t="s">
        <v>609</v>
      </c>
      <c r="I216" s="2520"/>
      <c r="J216" s="1257"/>
    </row>
    <row r="217" spans="1:10" ht="20.100000000000001" customHeight="1" x14ac:dyDescent="0.5">
      <c r="A217" s="2516"/>
      <c r="B217" s="2518"/>
      <c r="C217" s="1258"/>
      <c r="D217" s="1572"/>
      <c r="E217" s="2481"/>
      <c r="F217" s="1258"/>
      <c r="G217" s="2521"/>
      <c r="H217" s="1258"/>
      <c r="I217" s="2521"/>
      <c r="J217" s="1258"/>
    </row>
    <row r="218" spans="1:10" ht="20.100000000000001" customHeight="1" x14ac:dyDescent="0.5">
      <c r="A218" s="2514" t="s">
        <v>1331</v>
      </c>
      <c r="B218" s="2526" t="s">
        <v>1139</v>
      </c>
      <c r="C218" s="2527"/>
      <c r="D218" s="1255" t="s">
        <v>1046</v>
      </c>
      <c r="E218" s="1255" t="s">
        <v>1344</v>
      </c>
      <c r="F218" s="1255" t="s">
        <v>524</v>
      </c>
      <c r="G218" s="1255" t="s">
        <v>305</v>
      </c>
      <c r="H218" s="1255" t="s">
        <v>429</v>
      </c>
      <c r="I218" s="1256" t="s">
        <v>326</v>
      </c>
      <c r="J218" s="1256"/>
    </row>
    <row r="219" spans="1:10" ht="20.100000000000001" customHeight="1" x14ac:dyDescent="0.5">
      <c r="A219" s="2515"/>
      <c r="B219" s="2528"/>
      <c r="C219" s="2529"/>
      <c r="D219" s="1256" t="s">
        <v>38</v>
      </c>
      <c r="E219" s="1256" t="s">
        <v>38</v>
      </c>
      <c r="F219" s="1256" t="s">
        <v>26</v>
      </c>
      <c r="G219" s="1256" t="s">
        <v>306</v>
      </c>
      <c r="H219" s="1256" t="s">
        <v>134</v>
      </c>
      <c r="I219" s="1256" t="s">
        <v>14</v>
      </c>
      <c r="J219" s="1256"/>
    </row>
    <row r="220" spans="1:10" ht="20.100000000000001" customHeight="1" x14ac:dyDescent="0.5">
      <c r="A220" s="2515"/>
      <c r="B220" s="2528"/>
      <c r="C220" s="2529"/>
      <c r="D220" s="1257" t="s">
        <v>743</v>
      </c>
      <c r="E220" s="1257" t="s">
        <v>743</v>
      </c>
      <c r="F220" s="1257" t="s">
        <v>525</v>
      </c>
      <c r="G220" s="2480" t="s">
        <v>1455</v>
      </c>
      <c r="H220" s="1257" t="s">
        <v>650</v>
      </c>
      <c r="I220" s="1257" t="s">
        <v>497</v>
      </c>
      <c r="J220" s="1257"/>
    </row>
    <row r="221" spans="1:10" ht="20.100000000000001" customHeight="1" x14ac:dyDescent="0.5">
      <c r="A221" s="2516"/>
      <c r="B221" s="2530"/>
      <c r="C221" s="2531"/>
      <c r="D221" s="1258"/>
      <c r="E221" s="1258"/>
      <c r="F221" s="1258"/>
      <c r="G221" s="2481"/>
      <c r="H221" s="1258"/>
      <c r="I221" s="1258"/>
      <c r="J221" s="1258"/>
    </row>
    <row r="222" spans="1:10" ht="20.100000000000001" customHeight="1" x14ac:dyDescent="0.5">
      <c r="A222" s="1265" t="s">
        <v>483</v>
      </c>
      <c r="B222" s="1275"/>
      <c r="C222" s="1267"/>
      <c r="D222" s="1268"/>
      <c r="E222" s="1268"/>
      <c r="F222" s="1268"/>
      <c r="G222" s="1268"/>
      <c r="H222" s="1268"/>
      <c r="I222" s="1268"/>
      <c r="J222" s="1268"/>
    </row>
    <row r="223" spans="1:10" ht="20.100000000000001" customHeight="1" x14ac:dyDescent="0.5">
      <c r="H223" s="2519" t="s">
        <v>1404</v>
      </c>
      <c r="I223" s="2519"/>
      <c r="J223" s="2519"/>
    </row>
    <row r="224" spans="1:10" ht="20.100000000000001" customHeight="1" x14ac:dyDescent="0.5">
      <c r="H224" s="2519" t="s">
        <v>1405</v>
      </c>
      <c r="I224" s="2519"/>
      <c r="J224" s="2519"/>
    </row>
    <row r="225" ht="20.100000000000001" customHeight="1" x14ac:dyDescent="0.5"/>
    <row r="226" ht="20.100000000000001" customHeight="1" x14ac:dyDescent="0.5"/>
  </sheetData>
  <mergeCells count="175">
    <mergeCell ref="E216:E217"/>
    <mergeCell ref="A10:A13"/>
    <mergeCell ref="B10:B13"/>
    <mergeCell ref="A14:A17"/>
    <mergeCell ref="B14:B17"/>
    <mergeCell ref="A18:A21"/>
    <mergeCell ref="B18:B21"/>
    <mergeCell ref="A34:A37"/>
    <mergeCell ref="B34:B37"/>
    <mergeCell ref="A38:A41"/>
    <mergeCell ref="B38:B41"/>
    <mergeCell ref="A50:A53"/>
    <mergeCell ref="B50:C53"/>
    <mergeCell ref="A57:J57"/>
    <mergeCell ref="A58:J58"/>
    <mergeCell ref="A42:A45"/>
    <mergeCell ref="B42:B45"/>
    <mergeCell ref="A46:A49"/>
    <mergeCell ref="B46:B49"/>
    <mergeCell ref="I46:I49"/>
    <mergeCell ref="I74:I77"/>
    <mergeCell ref="A78:A81"/>
    <mergeCell ref="B78:C81"/>
    <mergeCell ref="G74:G77"/>
    <mergeCell ref="A1:J1"/>
    <mergeCell ref="A2:J2"/>
    <mergeCell ref="A3:J3"/>
    <mergeCell ref="A4:B4"/>
    <mergeCell ref="A6:A9"/>
    <mergeCell ref="B6:B9"/>
    <mergeCell ref="A29:J29"/>
    <mergeCell ref="A30:J30"/>
    <mergeCell ref="A32:B32"/>
    <mergeCell ref="I18:I21"/>
    <mergeCell ref="A22:A25"/>
    <mergeCell ref="B22:C25"/>
    <mergeCell ref="H27:J27"/>
    <mergeCell ref="H28:J28"/>
    <mergeCell ref="H78:I78"/>
    <mergeCell ref="H79:I79"/>
    <mergeCell ref="H80:I80"/>
    <mergeCell ref="H81:I81"/>
    <mergeCell ref="H55:J55"/>
    <mergeCell ref="H56:J56"/>
    <mergeCell ref="A94:A97"/>
    <mergeCell ref="B94:B97"/>
    <mergeCell ref="A98:A101"/>
    <mergeCell ref="B98:B101"/>
    <mergeCell ref="A70:A73"/>
    <mergeCell ref="B70:B73"/>
    <mergeCell ref="A74:A77"/>
    <mergeCell ref="B74:B77"/>
    <mergeCell ref="A60:B60"/>
    <mergeCell ref="A62:A65"/>
    <mergeCell ref="B62:B65"/>
    <mergeCell ref="A66:A69"/>
    <mergeCell ref="B66:B69"/>
    <mergeCell ref="H83:J83"/>
    <mergeCell ref="H84:J84"/>
    <mergeCell ref="A85:J85"/>
    <mergeCell ref="A86:J86"/>
    <mergeCell ref="A88:B88"/>
    <mergeCell ref="A162:A165"/>
    <mergeCell ref="B162:C165"/>
    <mergeCell ref="E176:E177"/>
    <mergeCell ref="A150:A153"/>
    <mergeCell ref="B150:B153"/>
    <mergeCell ref="A154:A157"/>
    <mergeCell ref="A90:A93"/>
    <mergeCell ref="B90:B93"/>
    <mergeCell ref="H98:I98"/>
    <mergeCell ref="H99:I99"/>
    <mergeCell ref="H111:J111"/>
    <mergeCell ref="H112:J112"/>
    <mergeCell ref="A113:J113"/>
    <mergeCell ref="H100:I100"/>
    <mergeCell ref="H101:I101"/>
    <mergeCell ref="A102:A105"/>
    <mergeCell ref="A106:A109"/>
    <mergeCell ref="B174:B177"/>
    <mergeCell ref="A134:A137"/>
    <mergeCell ref="B134:C137"/>
    <mergeCell ref="A126:A129"/>
    <mergeCell ref="B126:B129"/>
    <mergeCell ref="A130:A133"/>
    <mergeCell ref="B130:B133"/>
    <mergeCell ref="H224:J224"/>
    <mergeCell ref="G18:G21"/>
    <mergeCell ref="G46:G49"/>
    <mergeCell ref="H195:J195"/>
    <mergeCell ref="H196:J196"/>
    <mergeCell ref="A197:J197"/>
    <mergeCell ref="A198:J198"/>
    <mergeCell ref="A200:B200"/>
    <mergeCell ref="A202:A205"/>
    <mergeCell ref="B202:B205"/>
    <mergeCell ref="A186:A189"/>
    <mergeCell ref="B186:B189"/>
    <mergeCell ref="I186:I189"/>
    <mergeCell ref="A190:A193"/>
    <mergeCell ref="B190:C193"/>
    <mergeCell ref="G186:G189"/>
    <mergeCell ref="A214:A217"/>
    <mergeCell ref="A182:A185"/>
    <mergeCell ref="B182:B185"/>
    <mergeCell ref="G180:G181"/>
    <mergeCell ref="E184:E185"/>
    <mergeCell ref="H167:J167"/>
    <mergeCell ref="H168:J168"/>
    <mergeCell ref="I130:I133"/>
    <mergeCell ref="B214:B217"/>
    <mergeCell ref="I214:I217"/>
    <mergeCell ref="H188:H189"/>
    <mergeCell ref="E192:E193"/>
    <mergeCell ref="H204:H205"/>
    <mergeCell ref="D208:D209"/>
    <mergeCell ref="G212:G213"/>
    <mergeCell ref="E34:F34"/>
    <mergeCell ref="E35:F35"/>
    <mergeCell ref="E36:F36"/>
    <mergeCell ref="E37:F37"/>
    <mergeCell ref="B102:B105"/>
    <mergeCell ref="I102:I105"/>
    <mergeCell ref="B106:C109"/>
    <mergeCell ref="D106:F106"/>
    <mergeCell ref="D107:F107"/>
    <mergeCell ref="D108:F108"/>
    <mergeCell ref="D109:F109"/>
    <mergeCell ref="G102:G105"/>
    <mergeCell ref="B154:B157"/>
    <mergeCell ref="B158:B161"/>
    <mergeCell ref="C150:D150"/>
    <mergeCell ref="C151:D151"/>
    <mergeCell ref="C152:D152"/>
    <mergeCell ref="A114:J114"/>
    <mergeCell ref="A116:B116"/>
    <mergeCell ref="A118:A121"/>
    <mergeCell ref="B118:B121"/>
    <mergeCell ref="A158:A161"/>
    <mergeCell ref="C153:D153"/>
    <mergeCell ref="G130:G133"/>
    <mergeCell ref="A122:A125"/>
    <mergeCell ref="B122:B125"/>
    <mergeCell ref="D130:E130"/>
    <mergeCell ref="D131:E131"/>
    <mergeCell ref="D132:E132"/>
    <mergeCell ref="D133:E133"/>
    <mergeCell ref="E122:G122"/>
    <mergeCell ref="E123:G123"/>
    <mergeCell ref="E124:G124"/>
    <mergeCell ref="E125:G125"/>
    <mergeCell ref="A206:A209"/>
    <mergeCell ref="B206:B209"/>
    <mergeCell ref="G220:G221"/>
    <mergeCell ref="H223:J223"/>
    <mergeCell ref="I158:I161"/>
    <mergeCell ref="G158:G161"/>
    <mergeCell ref="H139:J139"/>
    <mergeCell ref="H140:J140"/>
    <mergeCell ref="A141:J141"/>
    <mergeCell ref="A142:J142"/>
    <mergeCell ref="A144:B144"/>
    <mergeCell ref="A146:A149"/>
    <mergeCell ref="B146:B149"/>
    <mergeCell ref="A210:A213"/>
    <mergeCell ref="B210:B213"/>
    <mergeCell ref="A178:A181"/>
    <mergeCell ref="B178:B181"/>
    <mergeCell ref="A218:A221"/>
    <mergeCell ref="B218:C221"/>
    <mergeCell ref="G214:G217"/>
    <mergeCell ref="A169:J169"/>
    <mergeCell ref="A170:J170"/>
    <mergeCell ref="A172:B172"/>
    <mergeCell ref="A174:A177"/>
  </mergeCells>
  <printOptions horizontalCentered="1"/>
  <pageMargins left="0.23622047244094499" right="0.23622047244094499" top="0.62992125984252001" bottom="0.196850393700787" header="0.196850393700787" footer="0.31496062992126"/>
  <pageSetup paperSize="9" orientation="landscape" r:id="rId1"/>
  <headerFooter>
    <oddHeader>&amp;R&amp;"TH SarabunPSK,Regular"&amp;10 23/5/2566] [1]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L224"/>
  <sheetViews>
    <sheetView showGridLines="0" zoomScale="110" zoomScaleNormal="110" workbookViewId="0">
      <selection activeCell="D10" sqref="D10"/>
    </sheetView>
  </sheetViews>
  <sheetFormatPr defaultColWidth="9.140625" defaultRowHeight="21.75" x14ac:dyDescent="0.5"/>
  <cols>
    <col min="1" max="2" width="12.28515625" style="1276" customWidth="1"/>
    <col min="3" max="10" width="15.85546875" style="1276" customWidth="1"/>
    <col min="11" max="16384" width="9.140625" style="1247"/>
  </cols>
  <sheetData>
    <row r="1" spans="1:10" ht="21.95" customHeight="1" x14ac:dyDescent="0.5">
      <c r="A1" s="2488" t="s">
        <v>0</v>
      </c>
      <c r="B1" s="2488"/>
      <c r="C1" s="2488"/>
      <c r="D1" s="2488"/>
      <c r="E1" s="2488"/>
      <c r="F1" s="2488"/>
      <c r="G1" s="2488"/>
      <c r="H1" s="2488"/>
      <c r="I1" s="2488"/>
      <c r="J1" s="2488"/>
    </row>
    <row r="2" spans="1:10" ht="21.95" customHeight="1" x14ac:dyDescent="0.5">
      <c r="A2" s="2488" t="s">
        <v>1354</v>
      </c>
      <c r="B2" s="2488"/>
      <c r="C2" s="2488"/>
      <c r="D2" s="2488"/>
      <c r="E2" s="2488"/>
      <c r="F2" s="2488"/>
      <c r="G2" s="2488"/>
      <c r="H2" s="2488"/>
      <c r="I2" s="2488"/>
      <c r="J2" s="2488"/>
    </row>
    <row r="3" spans="1:10" ht="21.95" customHeight="1" x14ac:dyDescent="0.5">
      <c r="A3" s="2488" t="s">
        <v>1459</v>
      </c>
      <c r="B3" s="2488"/>
      <c r="C3" s="2488"/>
      <c r="D3" s="2488"/>
      <c r="E3" s="2488"/>
      <c r="F3" s="2488"/>
      <c r="G3" s="2488"/>
      <c r="H3" s="2488"/>
      <c r="I3" s="2488"/>
      <c r="J3" s="2488"/>
    </row>
    <row r="4" spans="1:10" ht="20.100000000000001" customHeight="1" x14ac:dyDescent="0.5">
      <c r="A4" s="2565" t="s">
        <v>1316</v>
      </c>
      <c r="B4" s="2566"/>
      <c r="C4" s="1310">
        <v>1</v>
      </c>
      <c r="D4" s="1310">
        <v>2</v>
      </c>
      <c r="E4" s="1310">
        <v>3</v>
      </c>
      <c r="F4" s="1311">
        <v>4</v>
      </c>
      <c r="G4" s="1310">
        <v>5</v>
      </c>
      <c r="H4" s="1311">
        <v>6</v>
      </c>
      <c r="I4" s="1310">
        <v>7</v>
      </c>
      <c r="J4" s="1311">
        <v>8</v>
      </c>
    </row>
    <row r="5" spans="1:10" ht="20.100000000000001" customHeight="1" x14ac:dyDescent="0.5">
      <c r="A5" s="1312" t="s">
        <v>1119</v>
      </c>
      <c r="B5" s="1312" t="s">
        <v>1120</v>
      </c>
      <c r="C5" s="1313" t="s">
        <v>1121</v>
      </c>
      <c r="D5" s="1314" t="s">
        <v>1122</v>
      </c>
      <c r="E5" s="1315" t="s">
        <v>1123</v>
      </c>
      <c r="F5" s="1316" t="s">
        <v>1124</v>
      </c>
      <c r="G5" s="1314" t="s">
        <v>1125</v>
      </c>
      <c r="H5" s="1316" t="s">
        <v>1126</v>
      </c>
      <c r="I5" s="1314" t="s">
        <v>1127</v>
      </c>
      <c r="J5" s="1316" t="s">
        <v>1128</v>
      </c>
    </row>
    <row r="6" spans="1:10" ht="20.100000000000001" customHeight="1" x14ac:dyDescent="0.5">
      <c r="A6" s="2525" t="s">
        <v>1317</v>
      </c>
      <c r="B6" s="2525" t="s">
        <v>1318</v>
      </c>
      <c r="C6" s="1255" t="s">
        <v>356</v>
      </c>
      <c r="D6" s="1255" t="s">
        <v>163</v>
      </c>
      <c r="E6" s="1255" t="s">
        <v>223</v>
      </c>
      <c r="F6" s="1255" t="s">
        <v>330</v>
      </c>
      <c r="G6" s="1255" t="s">
        <v>358</v>
      </c>
      <c r="H6" s="1255" t="s">
        <v>405</v>
      </c>
      <c r="I6" s="1255" t="s">
        <v>441</v>
      </c>
      <c r="J6" s="1256" t="s">
        <v>151</v>
      </c>
    </row>
    <row r="7" spans="1:10" ht="20.100000000000001" customHeight="1" x14ac:dyDescent="0.5">
      <c r="A7" s="2563"/>
      <c r="B7" s="2517"/>
      <c r="C7" s="1256" t="s">
        <v>42</v>
      </c>
      <c r="D7" s="1256" t="s">
        <v>164</v>
      </c>
      <c r="E7" s="1256" t="s">
        <v>224</v>
      </c>
      <c r="F7" s="1256" t="s">
        <v>18</v>
      </c>
      <c r="G7" s="1256" t="s">
        <v>176</v>
      </c>
      <c r="H7" s="1256" t="s">
        <v>101</v>
      </c>
      <c r="I7" s="1256" t="s">
        <v>212</v>
      </c>
      <c r="J7" s="1256" t="s">
        <v>152</v>
      </c>
    </row>
    <row r="8" spans="1:10" ht="20.100000000000001" customHeight="1" x14ac:dyDescent="0.5">
      <c r="A8" s="2563"/>
      <c r="B8" s="2517"/>
      <c r="C8" s="1257" t="s">
        <v>735</v>
      </c>
      <c r="D8" s="1257" t="s">
        <v>525</v>
      </c>
      <c r="E8" s="1257" t="s">
        <v>668</v>
      </c>
      <c r="F8" s="1257" t="s">
        <v>501</v>
      </c>
      <c r="G8" s="1257" t="s">
        <v>739</v>
      </c>
      <c r="H8" s="1257" t="s">
        <v>1179</v>
      </c>
      <c r="I8" s="1257" t="s">
        <v>1415</v>
      </c>
      <c r="J8" s="1257" t="s">
        <v>519</v>
      </c>
    </row>
    <row r="9" spans="1:10" ht="20.100000000000001" customHeight="1" x14ac:dyDescent="0.5">
      <c r="A9" s="2564"/>
      <c r="B9" s="2518"/>
      <c r="C9" s="1258"/>
      <c r="D9" s="1317"/>
      <c r="E9" s="1318"/>
      <c r="F9" s="1258"/>
      <c r="G9" s="1258"/>
      <c r="H9" s="1258"/>
      <c r="I9" s="1258" t="s">
        <v>1416</v>
      </c>
      <c r="J9" s="1258"/>
    </row>
    <row r="10" spans="1:10" ht="20.100000000000001" customHeight="1" x14ac:dyDescent="0.5">
      <c r="A10" s="2514" t="s">
        <v>1322</v>
      </c>
      <c r="B10" s="2514" t="s">
        <v>1318</v>
      </c>
      <c r="C10" s="1256" t="s">
        <v>151</v>
      </c>
      <c r="D10" s="1255" t="s">
        <v>1359</v>
      </c>
      <c r="E10" s="1255" t="s">
        <v>163</v>
      </c>
      <c r="F10" s="1255" t="s">
        <v>630</v>
      </c>
      <c r="G10" s="1255" t="s">
        <v>432</v>
      </c>
      <c r="H10" s="1255" t="s">
        <v>330</v>
      </c>
      <c r="I10" s="1255" t="s">
        <v>1355</v>
      </c>
      <c r="J10" s="1255"/>
    </row>
    <row r="11" spans="1:10" ht="20.100000000000001" customHeight="1" x14ac:dyDescent="0.5">
      <c r="A11" s="2563"/>
      <c r="B11" s="2517"/>
      <c r="C11" s="1256" t="s">
        <v>152</v>
      </c>
      <c r="D11" s="1256" t="s">
        <v>188</v>
      </c>
      <c r="E11" s="1256" t="s">
        <v>164</v>
      </c>
      <c r="F11" s="1256" t="s">
        <v>114</v>
      </c>
      <c r="G11" s="1256" t="s">
        <v>138</v>
      </c>
      <c r="H11" s="1256" t="s">
        <v>18</v>
      </c>
      <c r="I11" s="1256" t="s">
        <v>188</v>
      </c>
      <c r="J11" s="1256" t="s">
        <v>470</v>
      </c>
    </row>
    <row r="12" spans="1:10" ht="20.100000000000001" customHeight="1" x14ac:dyDescent="0.5">
      <c r="A12" s="2563"/>
      <c r="B12" s="2517"/>
      <c r="C12" s="1257" t="s">
        <v>1343</v>
      </c>
      <c r="D12" s="1257" t="s">
        <v>739</v>
      </c>
      <c r="E12" s="1257" t="s">
        <v>525</v>
      </c>
      <c r="F12" s="1257" t="s">
        <v>1357</v>
      </c>
      <c r="G12" s="1257" t="s">
        <v>649</v>
      </c>
      <c r="H12" s="1257" t="s">
        <v>501</v>
      </c>
      <c r="I12" s="1257" t="s">
        <v>737</v>
      </c>
      <c r="J12" s="1257" t="s">
        <v>708</v>
      </c>
    </row>
    <row r="13" spans="1:10" ht="20.100000000000001" customHeight="1" x14ac:dyDescent="0.5">
      <c r="A13" s="2564"/>
      <c r="B13" s="2518"/>
      <c r="C13" s="1258"/>
      <c r="D13" s="1317"/>
      <c r="E13" s="1318"/>
      <c r="F13" s="1258" t="s">
        <v>1358</v>
      </c>
      <c r="G13" s="1258"/>
      <c r="H13" s="1258"/>
      <c r="I13" s="1258"/>
      <c r="J13" s="1258"/>
    </row>
    <row r="14" spans="1:10" ht="20.100000000000001" customHeight="1" x14ac:dyDescent="0.5">
      <c r="A14" s="2514" t="s">
        <v>1325</v>
      </c>
      <c r="B14" s="2514" t="s">
        <v>1318</v>
      </c>
      <c r="C14" s="1255" t="s">
        <v>199</v>
      </c>
      <c r="D14" s="1255" t="s">
        <v>344</v>
      </c>
      <c r="E14" s="1255" t="s">
        <v>432</v>
      </c>
      <c r="F14" s="1255" t="s">
        <v>356</v>
      </c>
      <c r="G14" s="1255" t="s">
        <v>1360</v>
      </c>
      <c r="H14" s="1255" t="s">
        <v>163</v>
      </c>
      <c r="I14" s="1255" t="s">
        <v>422</v>
      </c>
      <c r="J14" s="1255" t="s">
        <v>424</v>
      </c>
    </row>
    <row r="15" spans="1:10" ht="20.100000000000001" customHeight="1" x14ac:dyDescent="0.5">
      <c r="A15" s="2563"/>
      <c r="B15" s="2517"/>
      <c r="C15" s="1256" t="s">
        <v>200</v>
      </c>
      <c r="D15" s="1256" t="s">
        <v>30</v>
      </c>
      <c r="E15" s="1256" t="s">
        <v>138</v>
      </c>
      <c r="F15" s="1256" t="s">
        <v>42</v>
      </c>
      <c r="G15" s="1256" t="s">
        <v>42</v>
      </c>
      <c r="H15" s="1256" t="s">
        <v>164</v>
      </c>
      <c r="I15" s="1256" t="s">
        <v>122</v>
      </c>
      <c r="J15" s="1256" t="s">
        <v>128</v>
      </c>
    </row>
    <row r="16" spans="1:10" ht="20.100000000000001" customHeight="1" x14ac:dyDescent="0.5">
      <c r="A16" s="2563"/>
      <c r="B16" s="2517"/>
      <c r="C16" s="1257" t="s">
        <v>1345</v>
      </c>
      <c r="D16" s="1257" t="s">
        <v>1306</v>
      </c>
      <c r="E16" s="1257" t="s">
        <v>649</v>
      </c>
      <c r="F16" s="1257" t="s">
        <v>735</v>
      </c>
      <c r="G16" s="1257" t="s">
        <v>735</v>
      </c>
      <c r="H16" s="1257" t="s">
        <v>525</v>
      </c>
      <c r="I16" s="1257" t="s">
        <v>639</v>
      </c>
      <c r="J16" s="1257" t="s">
        <v>639</v>
      </c>
    </row>
    <row r="17" spans="1:10" ht="20.100000000000001" customHeight="1" x14ac:dyDescent="0.5">
      <c r="A17" s="2564"/>
      <c r="B17" s="2518"/>
      <c r="C17" s="1318"/>
      <c r="D17" s="1258"/>
      <c r="E17" s="1258"/>
      <c r="F17" s="1258"/>
      <c r="G17" s="1258"/>
      <c r="H17" s="1318"/>
      <c r="I17" s="1258"/>
      <c r="J17" s="1258"/>
    </row>
    <row r="18" spans="1:10" ht="20.100000000000001" customHeight="1" x14ac:dyDescent="0.5">
      <c r="A18" s="2514" t="s">
        <v>1328</v>
      </c>
      <c r="B18" s="2514" t="s">
        <v>1318</v>
      </c>
      <c r="C18" s="1255" t="s">
        <v>163</v>
      </c>
      <c r="D18" s="1255" t="s">
        <v>344</v>
      </c>
      <c r="E18" s="1255" t="s">
        <v>432</v>
      </c>
      <c r="F18" s="1255" t="s">
        <v>358</v>
      </c>
      <c r="G18" s="1255" t="s">
        <v>1355</v>
      </c>
      <c r="H18" s="2514" t="s">
        <v>1329</v>
      </c>
      <c r="I18" s="2514" t="s">
        <v>949</v>
      </c>
      <c r="J18" s="1255" t="s">
        <v>388</v>
      </c>
    </row>
    <row r="19" spans="1:10" ht="20.100000000000001" customHeight="1" x14ac:dyDescent="0.5">
      <c r="A19" s="2563"/>
      <c r="B19" s="2517"/>
      <c r="C19" s="1256" t="s">
        <v>164</v>
      </c>
      <c r="D19" s="1256" t="s">
        <v>30</v>
      </c>
      <c r="E19" s="1256" t="s">
        <v>138</v>
      </c>
      <c r="F19" s="1256" t="s">
        <v>176</v>
      </c>
      <c r="G19" s="1256" t="s">
        <v>188</v>
      </c>
      <c r="H19" s="2520"/>
      <c r="I19" s="2520"/>
      <c r="J19" s="1256" t="s">
        <v>1356</v>
      </c>
    </row>
    <row r="20" spans="1:10" ht="20.100000000000001" customHeight="1" x14ac:dyDescent="0.5">
      <c r="A20" s="2563"/>
      <c r="B20" s="2517"/>
      <c r="C20" s="1257" t="s">
        <v>525</v>
      </c>
      <c r="D20" s="1257" t="s">
        <v>1306</v>
      </c>
      <c r="E20" s="1257" t="s">
        <v>656</v>
      </c>
      <c r="F20" s="1257" t="s">
        <v>1414</v>
      </c>
      <c r="G20" s="1257" t="s">
        <v>737</v>
      </c>
      <c r="H20" s="2520"/>
      <c r="I20" s="2520"/>
      <c r="J20" s="1257" t="s">
        <v>598</v>
      </c>
    </row>
    <row r="21" spans="1:10" ht="20.100000000000001" customHeight="1" x14ac:dyDescent="0.5">
      <c r="A21" s="2564"/>
      <c r="B21" s="2518"/>
      <c r="C21" s="1258"/>
      <c r="D21" s="1258"/>
      <c r="E21" s="1258"/>
      <c r="F21" s="1258"/>
      <c r="G21" s="1258"/>
      <c r="H21" s="2521"/>
      <c r="I21" s="2521"/>
      <c r="J21" s="1318"/>
    </row>
    <row r="22" spans="1:10" ht="20.100000000000001" customHeight="1" x14ac:dyDescent="0.5">
      <c r="A22" s="2514" t="s">
        <v>1331</v>
      </c>
      <c r="B22" s="2526" t="s">
        <v>1139</v>
      </c>
      <c r="C22" s="2527"/>
      <c r="D22" s="1255" t="s">
        <v>388</v>
      </c>
      <c r="E22" s="1255" t="s">
        <v>344</v>
      </c>
      <c r="F22" s="1255" t="s">
        <v>441</v>
      </c>
      <c r="G22" s="1255" t="s">
        <v>393</v>
      </c>
      <c r="H22" s="1255" t="s">
        <v>1361</v>
      </c>
      <c r="I22" s="1255" t="s">
        <v>403</v>
      </c>
      <c r="J22" s="1255" t="s">
        <v>330</v>
      </c>
    </row>
    <row r="23" spans="1:10" ht="20.100000000000001" customHeight="1" x14ac:dyDescent="0.5">
      <c r="A23" s="2563"/>
      <c r="B23" s="2528"/>
      <c r="C23" s="2529"/>
      <c r="D23" s="1256" t="s">
        <v>1356</v>
      </c>
      <c r="E23" s="1256" t="s">
        <v>30</v>
      </c>
      <c r="F23" s="1256" t="s">
        <v>212</v>
      </c>
      <c r="G23" s="1256" t="s">
        <v>77</v>
      </c>
      <c r="H23" s="1256" t="s">
        <v>188</v>
      </c>
      <c r="I23" s="1256" t="s">
        <v>89</v>
      </c>
      <c r="J23" s="1256" t="s">
        <v>18</v>
      </c>
    </row>
    <row r="24" spans="1:10" ht="20.100000000000001" customHeight="1" x14ac:dyDescent="0.5">
      <c r="A24" s="2563"/>
      <c r="B24" s="2528"/>
      <c r="C24" s="2529"/>
      <c r="D24" s="1257" t="s">
        <v>598</v>
      </c>
      <c r="E24" s="1257" t="s">
        <v>1306</v>
      </c>
      <c r="F24" s="1257" t="s">
        <v>1415</v>
      </c>
      <c r="G24" s="1257" t="s">
        <v>588</v>
      </c>
      <c r="H24" s="1257" t="s">
        <v>739</v>
      </c>
      <c r="I24" s="1257" t="s">
        <v>612</v>
      </c>
      <c r="J24" s="1257" t="s">
        <v>501</v>
      </c>
    </row>
    <row r="25" spans="1:10" ht="20.100000000000001" customHeight="1" x14ac:dyDescent="0.5">
      <c r="A25" s="2564"/>
      <c r="B25" s="2530"/>
      <c r="C25" s="2531"/>
      <c r="D25" s="1318"/>
      <c r="E25" s="1258"/>
      <c r="F25" s="1258" t="s">
        <v>1416</v>
      </c>
      <c r="G25" s="1318"/>
      <c r="H25" s="1317"/>
      <c r="I25" s="1319"/>
      <c r="J25" s="1258"/>
    </row>
    <row r="26" spans="1:10" s="1322" customFormat="1" ht="20.100000000000001" customHeight="1" x14ac:dyDescent="0.45">
      <c r="A26" s="1320" t="s">
        <v>483</v>
      </c>
      <c r="B26" s="1321" t="s">
        <v>1616</v>
      </c>
      <c r="C26" s="1267"/>
      <c r="D26" s="1268"/>
      <c r="E26" s="1268"/>
      <c r="F26" s="1268"/>
      <c r="G26" s="1268"/>
      <c r="H26" s="1268"/>
      <c r="I26" s="1268"/>
      <c r="J26" s="1268"/>
    </row>
    <row r="27" spans="1:10" ht="20.100000000000001" customHeight="1" x14ac:dyDescent="0.5">
      <c r="H27" s="2562" t="s">
        <v>1362</v>
      </c>
      <c r="I27" s="2562"/>
      <c r="J27" s="2562"/>
    </row>
    <row r="28" spans="1:10" ht="20.100000000000001" customHeight="1" x14ac:dyDescent="0.5">
      <c r="H28" s="2562" t="s">
        <v>1365</v>
      </c>
      <c r="I28" s="2562"/>
      <c r="J28" s="2562"/>
    </row>
    <row r="29" spans="1:10" ht="21.95" customHeight="1" x14ac:dyDescent="0.5">
      <c r="A29" s="2488" t="s">
        <v>0</v>
      </c>
      <c r="B29" s="2488"/>
      <c r="C29" s="2488"/>
      <c r="D29" s="2488"/>
      <c r="E29" s="2488"/>
      <c r="F29" s="2488"/>
      <c r="G29" s="2488"/>
      <c r="H29" s="2488"/>
      <c r="I29" s="2488"/>
      <c r="J29" s="2488"/>
    </row>
    <row r="30" spans="1:10" ht="21.95" customHeight="1" x14ac:dyDescent="0.5">
      <c r="A30" s="2488" t="s">
        <v>1462</v>
      </c>
      <c r="B30" s="2488"/>
      <c r="C30" s="2488"/>
      <c r="D30" s="2488"/>
      <c r="E30" s="2488"/>
      <c r="F30" s="2488"/>
      <c r="G30" s="2488"/>
      <c r="H30" s="2488"/>
      <c r="I30" s="2488"/>
      <c r="J30" s="2488"/>
    </row>
    <row r="31" spans="1:10" ht="20.100000000000001" customHeight="1" x14ac:dyDescent="0.5">
      <c r="A31" s="1323"/>
      <c r="B31" s="1323"/>
      <c r="C31" s="1323"/>
      <c r="D31" s="1323"/>
      <c r="E31" s="1323"/>
      <c r="F31" s="1323"/>
      <c r="G31" s="1323"/>
      <c r="H31" s="1323"/>
      <c r="I31" s="1323"/>
      <c r="J31" s="1323"/>
    </row>
    <row r="32" spans="1:10" ht="20.100000000000001" customHeight="1" x14ac:dyDescent="0.5">
      <c r="A32" s="2565" t="s">
        <v>1316</v>
      </c>
      <c r="B32" s="2566"/>
      <c r="C32" s="1310">
        <v>1</v>
      </c>
      <c r="D32" s="1310">
        <v>2</v>
      </c>
      <c r="E32" s="1310">
        <v>3</v>
      </c>
      <c r="F32" s="1311">
        <v>4</v>
      </c>
      <c r="G32" s="1310">
        <v>5</v>
      </c>
      <c r="H32" s="1311">
        <v>6</v>
      </c>
      <c r="I32" s="1310">
        <v>7</v>
      </c>
      <c r="J32" s="1311">
        <v>8</v>
      </c>
    </row>
    <row r="33" spans="1:10" ht="20.100000000000001" customHeight="1" x14ac:dyDescent="0.5">
      <c r="A33" s="1312" t="s">
        <v>1119</v>
      </c>
      <c r="B33" s="1312" t="s">
        <v>1120</v>
      </c>
      <c r="C33" s="1313" t="s">
        <v>1121</v>
      </c>
      <c r="D33" s="1314" t="s">
        <v>1122</v>
      </c>
      <c r="E33" s="1315" t="s">
        <v>1123</v>
      </c>
      <c r="F33" s="1316" t="s">
        <v>1124</v>
      </c>
      <c r="G33" s="1314" t="s">
        <v>1125</v>
      </c>
      <c r="H33" s="1316" t="s">
        <v>1126</v>
      </c>
      <c r="I33" s="1314" t="s">
        <v>1127</v>
      </c>
      <c r="J33" s="1316" t="s">
        <v>1128</v>
      </c>
    </row>
    <row r="34" spans="1:10" ht="20.100000000000001" customHeight="1" x14ac:dyDescent="0.5">
      <c r="A34" s="2525" t="s">
        <v>1317</v>
      </c>
      <c r="B34" s="2525" t="s">
        <v>1318</v>
      </c>
      <c r="C34" s="1255" t="s">
        <v>356</v>
      </c>
      <c r="D34" s="1255" t="s">
        <v>344</v>
      </c>
      <c r="E34" s="1255" t="s">
        <v>330</v>
      </c>
      <c r="F34" s="1255" t="s">
        <v>432</v>
      </c>
      <c r="G34" s="1255" t="s">
        <v>1418</v>
      </c>
      <c r="H34" s="1255" t="s">
        <v>441</v>
      </c>
      <c r="I34" s="1255" t="s">
        <v>388</v>
      </c>
      <c r="J34" s="1324"/>
    </row>
    <row r="35" spans="1:10" ht="20.100000000000001" customHeight="1" x14ac:dyDescent="0.5">
      <c r="A35" s="2563"/>
      <c r="B35" s="2517"/>
      <c r="C35" s="1256" t="s">
        <v>42</v>
      </c>
      <c r="D35" s="1256" t="s">
        <v>30</v>
      </c>
      <c r="E35" s="1256" t="s">
        <v>18</v>
      </c>
      <c r="F35" s="1256" t="s">
        <v>138</v>
      </c>
      <c r="G35" s="1256" t="s">
        <v>1419</v>
      </c>
      <c r="H35" s="1256" t="s">
        <v>212</v>
      </c>
      <c r="I35" s="1256" t="s">
        <v>1356</v>
      </c>
      <c r="J35" s="1325"/>
    </row>
    <row r="36" spans="1:10" ht="20.100000000000001" customHeight="1" x14ac:dyDescent="0.5">
      <c r="A36" s="2563"/>
      <c r="B36" s="2517"/>
      <c r="C36" s="1257" t="s">
        <v>745</v>
      </c>
      <c r="D36" s="1257" t="s">
        <v>519</v>
      </c>
      <c r="E36" s="1257" t="s">
        <v>503</v>
      </c>
      <c r="F36" s="1257" t="s">
        <v>649</v>
      </c>
      <c r="G36" s="1257" t="s">
        <v>1308</v>
      </c>
      <c r="H36" s="1257" t="s">
        <v>1415</v>
      </c>
      <c r="I36" s="1257" t="s">
        <v>598</v>
      </c>
      <c r="J36" s="1325"/>
    </row>
    <row r="37" spans="1:10" ht="20.100000000000001" customHeight="1" x14ac:dyDescent="0.5">
      <c r="A37" s="2564"/>
      <c r="B37" s="2518"/>
      <c r="C37" s="1258"/>
      <c r="D37" s="1258"/>
      <c r="E37" s="1318"/>
      <c r="F37" s="1258"/>
      <c r="G37" s="1258" t="s">
        <v>568</v>
      </c>
      <c r="H37" s="1258" t="s">
        <v>1416</v>
      </c>
      <c r="I37" s="1318"/>
      <c r="J37" s="1319"/>
    </row>
    <row r="38" spans="1:10" ht="20.100000000000001" customHeight="1" x14ac:dyDescent="0.5">
      <c r="A38" s="2514" t="s">
        <v>1322</v>
      </c>
      <c r="B38" s="2514" t="s">
        <v>1318</v>
      </c>
      <c r="C38" s="1255" t="s">
        <v>432</v>
      </c>
      <c r="D38" s="1255" t="s">
        <v>344</v>
      </c>
      <c r="E38" s="1255" t="s">
        <v>405</v>
      </c>
      <c r="F38" s="1255" t="s">
        <v>630</v>
      </c>
      <c r="G38" s="1255" t="s">
        <v>1360</v>
      </c>
      <c r="H38" s="1255" t="s">
        <v>356</v>
      </c>
      <c r="I38" s="1255" t="s">
        <v>199</v>
      </c>
      <c r="J38" s="1255"/>
    </row>
    <row r="39" spans="1:10" ht="20.100000000000001" customHeight="1" x14ac:dyDescent="0.5">
      <c r="A39" s="2563"/>
      <c r="B39" s="2517"/>
      <c r="C39" s="1256" t="s">
        <v>138</v>
      </c>
      <c r="D39" s="1256" t="s">
        <v>30</v>
      </c>
      <c r="E39" s="1256" t="s">
        <v>101</v>
      </c>
      <c r="F39" s="1256" t="s">
        <v>114</v>
      </c>
      <c r="G39" s="1256" t="s">
        <v>42</v>
      </c>
      <c r="H39" s="1256" t="s">
        <v>42</v>
      </c>
      <c r="I39" s="1256" t="s">
        <v>200</v>
      </c>
      <c r="J39" s="1256"/>
    </row>
    <row r="40" spans="1:10" ht="20.100000000000001" customHeight="1" x14ac:dyDescent="0.5">
      <c r="A40" s="2563"/>
      <c r="B40" s="2517"/>
      <c r="C40" s="1257" t="s">
        <v>649</v>
      </c>
      <c r="D40" s="1257" t="s">
        <v>519</v>
      </c>
      <c r="E40" s="1257" t="s">
        <v>1179</v>
      </c>
      <c r="F40" s="1257" t="s">
        <v>1357</v>
      </c>
      <c r="G40" s="1257" t="s">
        <v>745</v>
      </c>
      <c r="H40" s="1257" t="s">
        <v>745</v>
      </c>
      <c r="I40" s="1257" t="s">
        <v>1345</v>
      </c>
      <c r="J40" s="1257"/>
    </row>
    <row r="41" spans="1:10" ht="20.100000000000001" customHeight="1" x14ac:dyDescent="0.5">
      <c r="A41" s="2564"/>
      <c r="B41" s="2518"/>
      <c r="C41" s="1258"/>
      <c r="D41" s="1258"/>
      <c r="E41" s="1258"/>
      <c r="F41" s="1258" t="s">
        <v>1358</v>
      </c>
      <c r="G41" s="1258"/>
      <c r="H41" s="1258"/>
      <c r="I41" s="1318"/>
      <c r="J41" s="1318"/>
    </row>
    <row r="42" spans="1:10" ht="20.100000000000001" customHeight="1" x14ac:dyDescent="0.5">
      <c r="A42" s="2514" t="s">
        <v>1325</v>
      </c>
      <c r="B42" s="2514" t="s">
        <v>1318</v>
      </c>
      <c r="C42" s="1326" t="s">
        <v>251</v>
      </c>
      <c r="D42" s="1255" t="s">
        <v>432</v>
      </c>
      <c r="E42" s="1324"/>
      <c r="F42" s="1255" t="s">
        <v>330</v>
      </c>
      <c r="G42" s="1255" t="s">
        <v>388</v>
      </c>
      <c r="H42" s="1256" t="s">
        <v>151</v>
      </c>
      <c r="I42" s="1326" t="s">
        <v>263</v>
      </c>
      <c r="J42" s="1255"/>
    </row>
    <row r="43" spans="1:10" ht="20.100000000000001" customHeight="1" x14ac:dyDescent="0.5">
      <c r="A43" s="2563"/>
      <c r="B43" s="2517"/>
      <c r="C43" s="1327" t="s">
        <v>252</v>
      </c>
      <c r="D43" s="1256" t="s">
        <v>138</v>
      </c>
      <c r="E43" s="1256" t="s">
        <v>470</v>
      </c>
      <c r="F43" s="1256" t="s">
        <v>18</v>
      </c>
      <c r="G43" s="1256" t="s">
        <v>1356</v>
      </c>
      <c r="H43" s="1256" t="s">
        <v>152</v>
      </c>
      <c r="I43" s="1327" t="s">
        <v>264</v>
      </c>
      <c r="J43" s="1256"/>
    </row>
    <row r="44" spans="1:10" ht="20.100000000000001" customHeight="1" x14ac:dyDescent="0.5">
      <c r="A44" s="2563"/>
      <c r="B44" s="2517"/>
      <c r="C44" s="1328" t="s">
        <v>529</v>
      </c>
      <c r="D44" s="1257" t="s">
        <v>753</v>
      </c>
      <c r="E44" s="1257" t="s">
        <v>708</v>
      </c>
      <c r="F44" s="1257" t="s">
        <v>503</v>
      </c>
      <c r="G44" s="1257" t="s">
        <v>598</v>
      </c>
      <c r="H44" s="1257" t="s">
        <v>1343</v>
      </c>
      <c r="I44" s="1328" t="s">
        <v>746</v>
      </c>
      <c r="J44" s="1257"/>
    </row>
    <row r="45" spans="1:10" ht="20.100000000000001" customHeight="1" x14ac:dyDescent="0.5">
      <c r="A45" s="2564"/>
      <c r="B45" s="2518"/>
      <c r="C45" s="1329"/>
      <c r="D45" s="1258"/>
      <c r="E45" s="1319"/>
      <c r="F45" s="1258"/>
      <c r="G45" s="1258"/>
      <c r="H45" s="1258"/>
      <c r="I45" s="1258"/>
      <c r="J45" s="1258"/>
    </row>
    <row r="46" spans="1:10" ht="20.100000000000001" customHeight="1" x14ac:dyDescent="0.5">
      <c r="A46" s="2514" t="s">
        <v>1328</v>
      </c>
      <c r="B46" s="2514" t="s">
        <v>1318</v>
      </c>
      <c r="C46" s="1255" t="s">
        <v>344</v>
      </c>
      <c r="D46" s="1255" t="s">
        <v>330</v>
      </c>
      <c r="E46" s="1255" t="s">
        <v>358</v>
      </c>
      <c r="F46" s="1255" t="s">
        <v>441</v>
      </c>
      <c r="G46" s="1255" t="s">
        <v>393</v>
      </c>
      <c r="H46" s="2514" t="s">
        <v>1329</v>
      </c>
      <c r="I46" s="2514" t="s">
        <v>949</v>
      </c>
      <c r="J46" s="1255"/>
    </row>
    <row r="47" spans="1:10" ht="20.100000000000001" customHeight="1" x14ac:dyDescent="0.5">
      <c r="A47" s="2563"/>
      <c r="B47" s="2517"/>
      <c r="C47" s="1256" t="s">
        <v>30</v>
      </c>
      <c r="D47" s="1256" t="s">
        <v>18</v>
      </c>
      <c r="E47" s="1256" t="s">
        <v>176</v>
      </c>
      <c r="F47" s="1256" t="s">
        <v>212</v>
      </c>
      <c r="G47" s="1256" t="s">
        <v>77</v>
      </c>
      <c r="H47" s="2520"/>
      <c r="I47" s="2520"/>
      <c r="J47" s="1256"/>
    </row>
    <row r="48" spans="1:10" ht="20.100000000000001" customHeight="1" x14ac:dyDescent="0.5">
      <c r="A48" s="2563"/>
      <c r="B48" s="2517"/>
      <c r="C48" s="1257" t="s">
        <v>519</v>
      </c>
      <c r="D48" s="1257" t="s">
        <v>503</v>
      </c>
      <c r="E48" s="1257" t="s">
        <v>739</v>
      </c>
      <c r="F48" s="1257" t="s">
        <v>1415</v>
      </c>
      <c r="G48" s="1257" t="s">
        <v>588</v>
      </c>
      <c r="H48" s="2520"/>
      <c r="I48" s="2520"/>
      <c r="J48" s="1257"/>
    </row>
    <row r="49" spans="1:10" ht="20.100000000000001" customHeight="1" x14ac:dyDescent="0.5">
      <c r="A49" s="2564"/>
      <c r="B49" s="2518"/>
      <c r="C49" s="1258"/>
      <c r="D49" s="1258"/>
      <c r="E49" s="1318"/>
      <c r="F49" s="1258" t="s">
        <v>1416</v>
      </c>
      <c r="G49" s="1318"/>
      <c r="H49" s="2521"/>
      <c r="I49" s="2521"/>
      <c r="J49" s="1258"/>
    </row>
    <row r="50" spans="1:10" ht="20.100000000000001" customHeight="1" x14ac:dyDescent="0.5">
      <c r="A50" s="2514" t="s">
        <v>1331</v>
      </c>
      <c r="B50" s="2526" t="s">
        <v>1139</v>
      </c>
      <c r="C50" s="2527"/>
      <c r="D50" s="2526" t="s">
        <v>52</v>
      </c>
      <c r="E50" s="2527"/>
      <c r="F50" s="1255" t="s">
        <v>403</v>
      </c>
      <c r="G50" s="1256" t="s">
        <v>151</v>
      </c>
      <c r="H50" s="1255" t="s">
        <v>223</v>
      </c>
      <c r="I50" s="1255" t="s">
        <v>358</v>
      </c>
      <c r="J50" s="1324"/>
    </row>
    <row r="51" spans="1:10" ht="20.100000000000001" customHeight="1" x14ac:dyDescent="0.5">
      <c r="A51" s="2563"/>
      <c r="B51" s="2528"/>
      <c r="C51" s="2529"/>
      <c r="D51" s="2528" t="s">
        <v>53</v>
      </c>
      <c r="E51" s="2529"/>
      <c r="F51" s="1256" t="s">
        <v>89</v>
      </c>
      <c r="G51" s="1256" t="s">
        <v>152</v>
      </c>
      <c r="H51" s="1256" t="s">
        <v>224</v>
      </c>
      <c r="I51" s="1256" t="s">
        <v>176</v>
      </c>
      <c r="J51" s="1325"/>
    </row>
    <row r="52" spans="1:10" ht="20.100000000000001" customHeight="1" x14ac:dyDescent="0.5">
      <c r="A52" s="2563"/>
      <c r="B52" s="2528"/>
      <c r="C52" s="2529"/>
      <c r="D52" s="2534" t="s">
        <v>1417</v>
      </c>
      <c r="E52" s="2535"/>
      <c r="F52" s="1257" t="s">
        <v>612</v>
      </c>
      <c r="G52" s="1257" t="s">
        <v>1306</v>
      </c>
      <c r="H52" s="1257" t="s">
        <v>668</v>
      </c>
      <c r="I52" s="1257" t="s">
        <v>739</v>
      </c>
      <c r="J52" s="1325"/>
    </row>
    <row r="53" spans="1:10" ht="20.100000000000001" customHeight="1" x14ac:dyDescent="0.5">
      <c r="A53" s="2564"/>
      <c r="B53" s="2530"/>
      <c r="C53" s="2531"/>
      <c r="D53" s="2532"/>
      <c r="E53" s="2533"/>
      <c r="F53" s="1319"/>
      <c r="G53" s="1258"/>
      <c r="H53" s="1258"/>
      <c r="I53" s="1258" t="s">
        <v>1420</v>
      </c>
      <c r="J53" s="1319"/>
    </row>
    <row r="54" spans="1:10" ht="20.100000000000001" customHeight="1" x14ac:dyDescent="0.5">
      <c r="A54" s="1320" t="s">
        <v>483</v>
      </c>
      <c r="B54" s="1321" t="s">
        <v>1616</v>
      </c>
      <c r="C54" s="1267"/>
      <c r="D54" s="1268"/>
      <c r="E54" s="1268"/>
      <c r="F54" s="1268"/>
      <c r="G54" s="1268"/>
      <c r="H54" s="1268"/>
      <c r="I54" s="1268"/>
      <c r="J54" s="1268"/>
    </row>
    <row r="55" spans="1:10" ht="20.100000000000001" customHeight="1" x14ac:dyDescent="0.5">
      <c r="H55" s="2562" t="s">
        <v>1363</v>
      </c>
      <c r="I55" s="2562"/>
      <c r="J55" s="2562"/>
    </row>
    <row r="56" spans="1:10" ht="20.100000000000001" customHeight="1" x14ac:dyDescent="0.5">
      <c r="H56" s="2562" t="s">
        <v>1366</v>
      </c>
      <c r="I56" s="2562"/>
      <c r="J56" s="2562"/>
    </row>
    <row r="57" spans="1:10" ht="21.95" customHeight="1" x14ac:dyDescent="0.5">
      <c r="A57" s="2488" t="s">
        <v>0</v>
      </c>
      <c r="B57" s="2488"/>
      <c r="C57" s="2488"/>
      <c r="D57" s="2488"/>
      <c r="E57" s="2488"/>
      <c r="F57" s="2488"/>
      <c r="G57" s="2488"/>
      <c r="H57" s="2488"/>
      <c r="I57" s="2488"/>
      <c r="J57" s="2488"/>
    </row>
    <row r="58" spans="1:10" ht="21.95" customHeight="1" x14ac:dyDescent="0.5">
      <c r="A58" s="2488" t="s">
        <v>1463</v>
      </c>
      <c r="B58" s="2488"/>
      <c r="C58" s="2488"/>
      <c r="D58" s="2488"/>
      <c r="E58" s="2488"/>
      <c r="F58" s="2488"/>
      <c r="G58" s="2488"/>
      <c r="H58" s="2488"/>
      <c r="I58" s="2488"/>
      <c r="J58" s="2488"/>
    </row>
    <row r="59" spans="1:10" ht="20.100000000000001" customHeight="1" x14ac:dyDescent="0.5">
      <c r="A59" s="1323"/>
      <c r="B59" s="1323"/>
      <c r="C59" s="1323"/>
      <c r="D59" s="1323"/>
      <c r="E59" s="1323"/>
      <c r="F59" s="1323"/>
      <c r="G59" s="1323"/>
      <c r="H59" s="1323"/>
      <c r="I59" s="1323"/>
      <c r="J59" s="1323"/>
    </row>
    <row r="60" spans="1:10" ht="20.100000000000001" customHeight="1" x14ac:dyDescent="0.5">
      <c r="A60" s="2565" t="s">
        <v>1316</v>
      </c>
      <c r="B60" s="2566"/>
      <c r="C60" s="1310">
        <v>1</v>
      </c>
      <c r="D60" s="1310">
        <v>2</v>
      </c>
      <c r="E60" s="1310">
        <v>3</v>
      </c>
      <c r="F60" s="1311">
        <v>4</v>
      </c>
      <c r="G60" s="1310">
        <v>5</v>
      </c>
      <c r="H60" s="1311">
        <v>6</v>
      </c>
      <c r="I60" s="1310">
        <v>7</v>
      </c>
      <c r="J60" s="1311">
        <v>8</v>
      </c>
    </row>
    <row r="61" spans="1:10" ht="20.100000000000001" customHeight="1" x14ac:dyDescent="0.5">
      <c r="A61" s="1312" t="s">
        <v>1119</v>
      </c>
      <c r="B61" s="1312" t="s">
        <v>1120</v>
      </c>
      <c r="C61" s="1313" t="s">
        <v>1121</v>
      </c>
      <c r="D61" s="1314" t="s">
        <v>1122</v>
      </c>
      <c r="E61" s="1315" t="s">
        <v>1123</v>
      </c>
      <c r="F61" s="1316" t="s">
        <v>1124</v>
      </c>
      <c r="G61" s="1314" t="s">
        <v>1125</v>
      </c>
      <c r="H61" s="1316" t="s">
        <v>1126</v>
      </c>
      <c r="I61" s="1314" t="s">
        <v>1127</v>
      </c>
      <c r="J61" s="1316" t="s">
        <v>1128</v>
      </c>
    </row>
    <row r="62" spans="1:10" ht="20.100000000000001" customHeight="1" x14ac:dyDescent="0.5">
      <c r="A62" s="2525" t="s">
        <v>1317</v>
      </c>
      <c r="B62" s="2525" t="s">
        <v>1318</v>
      </c>
      <c r="C62" s="2526" t="s">
        <v>52</v>
      </c>
      <c r="D62" s="2527"/>
      <c r="E62" s="1255" t="s">
        <v>344</v>
      </c>
      <c r="F62" s="1255" t="s">
        <v>405</v>
      </c>
      <c r="G62" s="1255" t="s">
        <v>223</v>
      </c>
      <c r="H62" s="1256" t="s">
        <v>151</v>
      </c>
      <c r="I62" s="1255"/>
      <c r="J62" s="1255"/>
    </row>
    <row r="63" spans="1:10" ht="20.100000000000001" customHeight="1" x14ac:dyDescent="0.5">
      <c r="A63" s="2563"/>
      <c r="B63" s="2517"/>
      <c r="C63" s="2528" t="s">
        <v>53</v>
      </c>
      <c r="D63" s="2529"/>
      <c r="E63" s="1256" t="s">
        <v>30</v>
      </c>
      <c r="F63" s="1256" t="s">
        <v>101</v>
      </c>
      <c r="G63" s="1256" t="s">
        <v>224</v>
      </c>
      <c r="H63" s="1256" t="s">
        <v>152</v>
      </c>
      <c r="I63" s="1256" t="s">
        <v>470</v>
      </c>
      <c r="J63" s="1256"/>
    </row>
    <row r="64" spans="1:10" ht="20.100000000000001" customHeight="1" x14ac:dyDescent="0.5">
      <c r="A64" s="2563"/>
      <c r="B64" s="2517"/>
      <c r="C64" s="2534" t="s">
        <v>1417</v>
      </c>
      <c r="D64" s="2535"/>
      <c r="E64" s="1257" t="s">
        <v>529</v>
      </c>
      <c r="F64" s="1257" t="s">
        <v>1179</v>
      </c>
      <c r="G64" s="1257" t="s">
        <v>668</v>
      </c>
      <c r="H64" s="1257" t="s">
        <v>1306</v>
      </c>
      <c r="I64" s="1257" t="s">
        <v>708</v>
      </c>
      <c r="J64" s="1257"/>
    </row>
    <row r="65" spans="1:10" ht="20.100000000000001" customHeight="1" x14ac:dyDescent="0.5">
      <c r="A65" s="2564"/>
      <c r="B65" s="2518"/>
      <c r="C65" s="2532"/>
      <c r="D65" s="2533"/>
      <c r="E65" s="1258"/>
      <c r="F65" s="1258"/>
      <c r="G65" s="1258"/>
      <c r="H65" s="1258"/>
      <c r="I65" s="1318"/>
      <c r="J65" s="1258"/>
    </row>
    <row r="66" spans="1:10" ht="20.100000000000001" customHeight="1" x14ac:dyDescent="0.5">
      <c r="A66" s="2514" t="s">
        <v>1322</v>
      </c>
      <c r="B66" s="2514" t="s">
        <v>1318</v>
      </c>
      <c r="C66" s="1326" t="s">
        <v>251</v>
      </c>
      <c r="D66" s="1255" t="s">
        <v>441</v>
      </c>
      <c r="E66" s="1255" t="s">
        <v>358</v>
      </c>
      <c r="F66" s="1255" t="s">
        <v>403</v>
      </c>
      <c r="G66" s="1256" t="s">
        <v>330</v>
      </c>
      <c r="H66" s="1255" t="s">
        <v>356</v>
      </c>
      <c r="I66" s="1255" t="s">
        <v>388</v>
      </c>
      <c r="J66" s="1324"/>
    </row>
    <row r="67" spans="1:10" ht="20.100000000000001" customHeight="1" x14ac:dyDescent="0.5">
      <c r="A67" s="2563"/>
      <c r="B67" s="2517"/>
      <c r="C67" s="1327" t="s">
        <v>252</v>
      </c>
      <c r="D67" s="1256" t="s">
        <v>212</v>
      </c>
      <c r="E67" s="1256" t="s">
        <v>176</v>
      </c>
      <c r="F67" s="1256" t="s">
        <v>89</v>
      </c>
      <c r="G67" s="1256" t="s">
        <v>18</v>
      </c>
      <c r="H67" s="1256" t="s">
        <v>42</v>
      </c>
      <c r="I67" s="1256" t="s">
        <v>1356</v>
      </c>
      <c r="J67" s="1325"/>
    </row>
    <row r="68" spans="1:10" ht="20.100000000000001" customHeight="1" x14ac:dyDescent="0.5">
      <c r="A68" s="2563"/>
      <c r="B68" s="2517"/>
      <c r="C68" s="1257" t="s">
        <v>519</v>
      </c>
      <c r="D68" s="1257" t="s">
        <v>1415</v>
      </c>
      <c r="E68" s="1257" t="s">
        <v>739</v>
      </c>
      <c r="F68" s="1257" t="s">
        <v>612</v>
      </c>
      <c r="G68" s="1257" t="s">
        <v>501</v>
      </c>
      <c r="H68" s="1257" t="s">
        <v>735</v>
      </c>
      <c r="I68" s="1257" t="s">
        <v>598</v>
      </c>
      <c r="J68" s="1325"/>
    </row>
    <row r="69" spans="1:10" ht="20.100000000000001" customHeight="1" x14ac:dyDescent="0.5">
      <c r="A69" s="2564"/>
      <c r="B69" s="2518"/>
      <c r="C69" s="1258"/>
      <c r="D69" s="1258" t="s">
        <v>1169</v>
      </c>
      <c r="E69" s="1258" t="s">
        <v>1420</v>
      </c>
      <c r="F69" s="1319"/>
      <c r="G69" s="1258"/>
      <c r="H69" s="1258"/>
      <c r="I69" s="1318"/>
      <c r="J69" s="1319"/>
    </row>
    <row r="70" spans="1:10" ht="20.100000000000001" customHeight="1" x14ac:dyDescent="0.5">
      <c r="A70" s="2514" t="s">
        <v>1325</v>
      </c>
      <c r="B70" s="2514" t="s">
        <v>1318</v>
      </c>
      <c r="C70" s="1255" t="s">
        <v>356</v>
      </c>
      <c r="D70" s="1255" t="s">
        <v>1360</v>
      </c>
      <c r="E70" s="1255" t="s">
        <v>432</v>
      </c>
      <c r="F70" s="1255" t="s">
        <v>388</v>
      </c>
      <c r="G70" s="1255" t="s">
        <v>344</v>
      </c>
      <c r="H70" s="1256" t="s">
        <v>330</v>
      </c>
      <c r="I70" s="1255" t="s">
        <v>441</v>
      </c>
      <c r="J70" s="1324"/>
    </row>
    <row r="71" spans="1:10" ht="20.100000000000001" customHeight="1" x14ac:dyDescent="0.5">
      <c r="A71" s="2563"/>
      <c r="B71" s="2517"/>
      <c r="C71" s="1256" t="s">
        <v>42</v>
      </c>
      <c r="D71" s="1256" t="s">
        <v>42</v>
      </c>
      <c r="E71" s="1256" t="s">
        <v>138</v>
      </c>
      <c r="F71" s="1256" t="s">
        <v>1356</v>
      </c>
      <c r="G71" s="1256" t="s">
        <v>30</v>
      </c>
      <c r="H71" s="1256" t="s">
        <v>18</v>
      </c>
      <c r="I71" s="1256" t="s">
        <v>212</v>
      </c>
      <c r="J71" s="1325"/>
    </row>
    <row r="72" spans="1:10" ht="20.100000000000001" customHeight="1" x14ac:dyDescent="0.5">
      <c r="A72" s="2563"/>
      <c r="B72" s="2517"/>
      <c r="C72" s="1257" t="s">
        <v>735</v>
      </c>
      <c r="D72" s="1257" t="s">
        <v>735</v>
      </c>
      <c r="E72" s="1257" t="s">
        <v>753</v>
      </c>
      <c r="F72" s="1257" t="s">
        <v>598</v>
      </c>
      <c r="G72" s="1257" t="s">
        <v>529</v>
      </c>
      <c r="H72" s="1257" t="s">
        <v>501</v>
      </c>
      <c r="I72" s="1257" t="s">
        <v>1415</v>
      </c>
      <c r="J72" s="1325"/>
    </row>
    <row r="73" spans="1:10" ht="20.100000000000001" customHeight="1" x14ac:dyDescent="0.5">
      <c r="A73" s="2564"/>
      <c r="B73" s="2518"/>
      <c r="C73" s="1258"/>
      <c r="D73" s="1258"/>
      <c r="E73" s="1258"/>
      <c r="F73" s="1318"/>
      <c r="G73" s="1258"/>
      <c r="H73" s="1258"/>
      <c r="I73" s="1258" t="s">
        <v>1169</v>
      </c>
      <c r="J73" s="1319"/>
    </row>
    <row r="74" spans="1:10" ht="20.100000000000001" customHeight="1" x14ac:dyDescent="0.5">
      <c r="A74" s="2514" t="s">
        <v>1328</v>
      </c>
      <c r="B74" s="2514" t="s">
        <v>1318</v>
      </c>
      <c r="C74" s="1255" t="s">
        <v>432</v>
      </c>
      <c r="D74" s="1255" t="s">
        <v>344</v>
      </c>
      <c r="E74" s="1256" t="s">
        <v>330</v>
      </c>
      <c r="F74" s="1255" t="s">
        <v>199</v>
      </c>
      <c r="G74" s="1255" t="s">
        <v>1418</v>
      </c>
      <c r="H74" s="2514" t="s">
        <v>1329</v>
      </c>
      <c r="I74" s="2514" t="s">
        <v>949</v>
      </c>
      <c r="J74" s="1256"/>
    </row>
    <row r="75" spans="1:10" ht="20.100000000000001" customHeight="1" x14ac:dyDescent="0.5">
      <c r="A75" s="2563"/>
      <c r="B75" s="2517"/>
      <c r="C75" s="1256" t="s">
        <v>138</v>
      </c>
      <c r="D75" s="1256" t="s">
        <v>30</v>
      </c>
      <c r="E75" s="1256" t="s">
        <v>18</v>
      </c>
      <c r="F75" s="1256" t="s">
        <v>200</v>
      </c>
      <c r="G75" s="1256" t="s">
        <v>1419</v>
      </c>
      <c r="H75" s="2520"/>
      <c r="I75" s="2520"/>
      <c r="J75" s="1256"/>
    </row>
    <row r="76" spans="1:10" ht="20.100000000000001" customHeight="1" x14ac:dyDescent="0.5">
      <c r="A76" s="2563"/>
      <c r="B76" s="2517"/>
      <c r="C76" s="1257" t="s">
        <v>649</v>
      </c>
      <c r="D76" s="1257" t="s">
        <v>529</v>
      </c>
      <c r="E76" s="1257" t="s">
        <v>501</v>
      </c>
      <c r="F76" s="1257" t="s">
        <v>1345</v>
      </c>
      <c r="G76" s="1257" t="s">
        <v>1308</v>
      </c>
      <c r="H76" s="2520"/>
      <c r="I76" s="2520"/>
      <c r="J76" s="1257"/>
    </row>
    <row r="77" spans="1:10" ht="20.100000000000001" customHeight="1" x14ac:dyDescent="0.5">
      <c r="A77" s="2564"/>
      <c r="B77" s="2518"/>
      <c r="C77" s="1258"/>
      <c r="D77" s="1258"/>
      <c r="E77" s="1258"/>
      <c r="F77" s="1318"/>
      <c r="G77" s="1258" t="s">
        <v>568</v>
      </c>
      <c r="H77" s="2521"/>
      <c r="I77" s="2521"/>
      <c r="J77" s="1258"/>
    </row>
    <row r="78" spans="1:10" ht="20.100000000000001" customHeight="1" x14ac:dyDescent="0.5">
      <c r="A78" s="2514" t="s">
        <v>1331</v>
      </c>
      <c r="B78" s="2526" t="s">
        <v>1139</v>
      </c>
      <c r="C78" s="2527"/>
      <c r="D78" s="1255" t="s">
        <v>393</v>
      </c>
      <c r="E78" s="1255" t="s">
        <v>358</v>
      </c>
      <c r="F78" s="1255" t="s">
        <v>630</v>
      </c>
      <c r="G78" s="1326" t="s">
        <v>263</v>
      </c>
      <c r="H78" s="1256" t="s">
        <v>151</v>
      </c>
      <c r="I78" s="1255" t="s">
        <v>432</v>
      </c>
      <c r="J78" s="1255"/>
    </row>
    <row r="79" spans="1:10" ht="20.100000000000001" customHeight="1" x14ac:dyDescent="0.5">
      <c r="A79" s="2563"/>
      <c r="B79" s="2528"/>
      <c r="C79" s="2529"/>
      <c r="D79" s="1256" t="s">
        <v>77</v>
      </c>
      <c r="E79" s="1256" t="s">
        <v>176</v>
      </c>
      <c r="F79" s="1256" t="s">
        <v>114</v>
      </c>
      <c r="G79" s="1327" t="s">
        <v>264</v>
      </c>
      <c r="H79" s="1256" t="s">
        <v>152</v>
      </c>
      <c r="I79" s="1256" t="s">
        <v>138</v>
      </c>
      <c r="J79" s="1256"/>
    </row>
    <row r="80" spans="1:10" ht="20.100000000000001" customHeight="1" x14ac:dyDescent="0.5">
      <c r="A80" s="2563"/>
      <c r="B80" s="2528"/>
      <c r="C80" s="2529"/>
      <c r="D80" s="1257" t="s">
        <v>588</v>
      </c>
      <c r="E80" s="1257" t="s">
        <v>739</v>
      </c>
      <c r="F80" s="1257" t="s">
        <v>1357</v>
      </c>
      <c r="G80" s="1328" t="s">
        <v>746</v>
      </c>
      <c r="H80" s="1257" t="s">
        <v>1343</v>
      </c>
      <c r="I80" s="1257" t="s">
        <v>649</v>
      </c>
      <c r="J80" s="1257"/>
    </row>
    <row r="81" spans="1:10" ht="20.100000000000001" customHeight="1" x14ac:dyDescent="0.5">
      <c r="A81" s="2564"/>
      <c r="B81" s="2530"/>
      <c r="C81" s="2531"/>
      <c r="D81" s="1258"/>
      <c r="E81" s="1318"/>
      <c r="F81" s="1258" t="s">
        <v>1358</v>
      </c>
      <c r="G81" s="1258"/>
      <c r="H81" s="1258"/>
      <c r="I81" s="1258"/>
      <c r="J81" s="1258"/>
    </row>
    <row r="82" spans="1:10" ht="20.100000000000001" customHeight="1" x14ac:dyDescent="0.5">
      <c r="A82" s="1320" t="s">
        <v>483</v>
      </c>
      <c r="B82" s="1321" t="s">
        <v>1616</v>
      </c>
      <c r="C82" s="1267"/>
      <c r="D82" s="1268"/>
      <c r="E82" s="1268"/>
      <c r="F82" s="1268"/>
      <c r="G82" s="1268"/>
      <c r="H82" s="1268"/>
      <c r="I82" s="1268"/>
      <c r="J82" s="1268"/>
    </row>
    <row r="83" spans="1:10" ht="20.100000000000001" customHeight="1" x14ac:dyDescent="0.5">
      <c r="H83" s="2562" t="s">
        <v>1364</v>
      </c>
      <c r="I83" s="2562"/>
      <c r="J83" s="2562"/>
    </row>
    <row r="84" spans="1:10" ht="20.100000000000001" customHeight="1" x14ac:dyDescent="0.5">
      <c r="H84" s="2562" t="s">
        <v>1406</v>
      </c>
      <c r="I84" s="2562"/>
      <c r="J84" s="2562"/>
    </row>
    <row r="85" spans="1:10" ht="21.95" customHeight="1" x14ac:dyDescent="0.5">
      <c r="A85" s="2488" t="s">
        <v>0</v>
      </c>
      <c r="B85" s="2488"/>
      <c r="C85" s="2488"/>
      <c r="D85" s="2488"/>
      <c r="E85" s="2488"/>
      <c r="F85" s="2488"/>
      <c r="G85" s="2488"/>
      <c r="H85" s="2488"/>
      <c r="I85" s="2488"/>
      <c r="J85" s="2488"/>
    </row>
    <row r="86" spans="1:10" ht="21.95" customHeight="1" x14ac:dyDescent="0.5">
      <c r="A86" s="2488" t="s">
        <v>1464</v>
      </c>
      <c r="B86" s="2488"/>
      <c r="C86" s="2488"/>
      <c r="D86" s="2488"/>
      <c r="E86" s="2488"/>
      <c r="F86" s="2488"/>
      <c r="G86" s="2488"/>
      <c r="H86" s="2488"/>
      <c r="I86" s="2488"/>
      <c r="J86" s="2488"/>
    </row>
    <row r="87" spans="1:10" ht="20.100000000000001" customHeight="1" x14ac:dyDescent="0.5">
      <c r="A87" s="1330"/>
      <c r="B87" s="1330"/>
      <c r="C87" s="1330"/>
      <c r="D87" s="1330"/>
      <c r="E87" s="1330"/>
      <c r="F87" s="1330"/>
      <c r="G87" s="1330"/>
      <c r="H87" s="1330"/>
      <c r="I87" s="1330"/>
      <c r="J87" s="1330"/>
    </row>
    <row r="88" spans="1:10" ht="20.100000000000001" customHeight="1" x14ac:dyDescent="0.5">
      <c r="A88" s="2565" t="s">
        <v>1316</v>
      </c>
      <c r="B88" s="2566"/>
      <c r="C88" s="1310">
        <v>1</v>
      </c>
      <c r="D88" s="1310">
        <v>2</v>
      </c>
      <c r="E88" s="1310">
        <v>3</v>
      </c>
      <c r="F88" s="1311">
        <v>4</v>
      </c>
      <c r="G88" s="1310">
        <v>5</v>
      </c>
      <c r="H88" s="1311">
        <v>6</v>
      </c>
      <c r="I88" s="1310">
        <v>7</v>
      </c>
      <c r="J88" s="1311">
        <v>8</v>
      </c>
    </row>
    <row r="89" spans="1:10" ht="20.100000000000001" customHeight="1" x14ac:dyDescent="0.5">
      <c r="A89" s="1312" t="s">
        <v>1119</v>
      </c>
      <c r="B89" s="1312" t="s">
        <v>1120</v>
      </c>
      <c r="C89" s="1313" t="s">
        <v>1121</v>
      </c>
      <c r="D89" s="1314" t="s">
        <v>1122</v>
      </c>
      <c r="E89" s="1315" t="s">
        <v>1123</v>
      </c>
      <c r="F89" s="1316" t="s">
        <v>1124</v>
      </c>
      <c r="G89" s="1314" t="s">
        <v>1125</v>
      </c>
      <c r="H89" s="1316" t="s">
        <v>1126</v>
      </c>
      <c r="I89" s="1314" t="s">
        <v>1127</v>
      </c>
      <c r="J89" s="1316" t="s">
        <v>1128</v>
      </c>
    </row>
    <row r="90" spans="1:10" ht="20.100000000000001" customHeight="1" x14ac:dyDescent="0.5">
      <c r="A90" s="2525" t="s">
        <v>1317</v>
      </c>
      <c r="B90" s="2525" t="s">
        <v>1318</v>
      </c>
      <c r="C90" s="1255" t="s">
        <v>330</v>
      </c>
      <c r="D90" s="1255" t="s">
        <v>223</v>
      </c>
      <c r="E90" s="1255" t="s">
        <v>441</v>
      </c>
      <c r="F90" s="1255" t="s">
        <v>358</v>
      </c>
      <c r="G90" s="1255" t="s">
        <v>344</v>
      </c>
      <c r="H90" s="1255" t="s">
        <v>432</v>
      </c>
      <c r="I90" s="1255" t="s">
        <v>199</v>
      </c>
      <c r="J90" s="1255"/>
    </row>
    <row r="91" spans="1:10" ht="20.100000000000001" customHeight="1" x14ac:dyDescent="0.5">
      <c r="A91" s="2563"/>
      <c r="B91" s="2517"/>
      <c r="C91" s="1256" t="s">
        <v>18</v>
      </c>
      <c r="D91" s="1256" t="s">
        <v>224</v>
      </c>
      <c r="E91" s="1256" t="s">
        <v>212</v>
      </c>
      <c r="F91" s="1256" t="s">
        <v>176</v>
      </c>
      <c r="G91" s="1256" t="s">
        <v>30</v>
      </c>
      <c r="H91" s="1272" t="s">
        <v>138</v>
      </c>
      <c r="I91" s="1256" t="s">
        <v>200</v>
      </c>
      <c r="J91" s="1256"/>
    </row>
    <row r="92" spans="1:10" ht="20.100000000000001" customHeight="1" x14ac:dyDescent="0.5">
      <c r="A92" s="2563"/>
      <c r="B92" s="2517"/>
      <c r="C92" s="1257" t="s">
        <v>503</v>
      </c>
      <c r="D92" s="1257" t="s">
        <v>668</v>
      </c>
      <c r="E92" s="1257" t="s">
        <v>1426</v>
      </c>
      <c r="F92" s="1257" t="s">
        <v>735</v>
      </c>
      <c r="G92" s="1257" t="s">
        <v>1306</v>
      </c>
      <c r="H92" s="1274" t="s">
        <v>649</v>
      </c>
      <c r="I92" s="1257" t="s">
        <v>1345</v>
      </c>
      <c r="J92" s="1257"/>
    </row>
    <row r="93" spans="1:10" ht="20.100000000000001" customHeight="1" x14ac:dyDescent="0.5">
      <c r="A93" s="2564"/>
      <c r="B93" s="2518"/>
      <c r="C93" s="1258"/>
      <c r="D93" s="1258"/>
      <c r="E93" s="1258" t="s">
        <v>1169</v>
      </c>
      <c r="F93" s="1258"/>
      <c r="G93" s="1258"/>
      <c r="H93" s="1331"/>
      <c r="I93" s="1262"/>
      <c r="J93" s="1258"/>
    </row>
    <row r="94" spans="1:10" ht="20.100000000000001" customHeight="1" x14ac:dyDescent="0.5">
      <c r="A94" s="2514" t="s">
        <v>1322</v>
      </c>
      <c r="B94" s="2514" t="s">
        <v>1318</v>
      </c>
      <c r="C94" s="1255" t="s">
        <v>388</v>
      </c>
      <c r="D94" s="1255" t="s">
        <v>344</v>
      </c>
      <c r="E94" s="1255" t="s">
        <v>356</v>
      </c>
      <c r="F94" s="1255" t="s">
        <v>330</v>
      </c>
      <c r="G94" s="1255" t="s">
        <v>405</v>
      </c>
      <c r="H94" s="2526" t="s">
        <v>52</v>
      </c>
      <c r="I94" s="2527"/>
      <c r="J94" s="1255"/>
    </row>
    <row r="95" spans="1:10" ht="20.100000000000001" customHeight="1" x14ac:dyDescent="0.5">
      <c r="A95" s="2563"/>
      <c r="B95" s="2517"/>
      <c r="C95" s="1256" t="s">
        <v>1356</v>
      </c>
      <c r="D95" s="1256" t="s">
        <v>30</v>
      </c>
      <c r="E95" s="1256" t="s">
        <v>42</v>
      </c>
      <c r="F95" s="1256" t="s">
        <v>18</v>
      </c>
      <c r="G95" s="1256" t="s">
        <v>101</v>
      </c>
      <c r="H95" s="2528" t="s">
        <v>53</v>
      </c>
      <c r="I95" s="2529"/>
      <c r="J95" s="1256"/>
    </row>
    <row r="96" spans="1:10" ht="20.100000000000001" customHeight="1" x14ac:dyDescent="0.5">
      <c r="A96" s="2563"/>
      <c r="B96" s="2517"/>
      <c r="C96" s="1257" t="s">
        <v>598</v>
      </c>
      <c r="D96" s="1257" t="s">
        <v>1306</v>
      </c>
      <c r="E96" s="1257" t="s">
        <v>746</v>
      </c>
      <c r="F96" s="1257" t="s">
        <v>503</v>
      </c>
      <c r="G96" s="1257" t="s">
        <v>1179</v>
      </c>
      <c r="H96" s="2534" t="s">
        <v>1417</v>
      </c>
      <c r="I96" s="2535"/>
      <c r="J96" s="1257"/>
    </row>
    <row r="97" spans="1:10" ht="20.100000000000001" customHeight="1" x14ac:dyDescent="0.5">
      <c r="A97" s="2564"/>
      <c r="B97" s="2518"/>
      <c r="C97" s="1318"/>
      <c r="D97" s="1258"/>
      <c r="E97" s="1257"/>
      <c r="F97" s="1332"/>
      <c r="G97" s="1262"/>
      <c r="H97" s="2532"/>
      <c r="I97" s="2533"/>
      <c r="J97" s="1318"/>
    </row>
    <row r="98" spans="1:10" ht="20.100000000000001" customHeight="1" x14ac:dyDescent="0.5">
      <c r="A98" s="2514" t="s">
        <v>1325</v>
      </c>
      <c r="B98" s="2514" t="s">
        <v>1318</v>
      </c>
      <c r="C98" s="1255" t="s">
        <v>344</v>
      </c>
      <c r="D98" s="2547"/>
      <c r="E98" s="2548"/>
      <c r="F98" s="2549"/>
      <c r="G98" s="1255" t="s">
        <v>403</v>
      </c>
      <c r="H98" s="1255"/>
      <c r="I98" s="1256" t="s">
        <v>151</v>
      </c>
      <c r="J98" s="1304"/>
    </row>
    <row r="99" spans="1:10" ht="20.100000000000001" customHeight="1" x14ac:dyDescent="0.5">
      <c r="A99" s="2563"/>
      <c r="B99" s="2517"/>
      <c r="C99" s="1256" t="s">
        <v>30</v>
      </c>
      <c r="D99" s="2550" t="s">
        <v>1425</v>
      </c>
      <c r="E99" s="2551"/>
      <c r="F99" s="2552"/>
      <c r="G99" s="1256" t="s">
        <v>89</v>
      </c>
      <c r="H99" s="1256" t="s">
        <v>470</v>
      </c>
      <c r="I99" s="1256" t="s">
        <v>152</v>
      </c>
      <c r="J99" s="1305"/>
    </row>
    <row r="100" spans="1:10" ht="20.100000000000001" customHeight="1" x14ac:dyDescent="0.5">
      <c r="A100" s="2563"/>
      <c r="B100" s="2517"/>
      <c r="C100" s="1257" t="s">
        <v>1306</v>
      </c>
      <c r="D100" s="2550" t="s">
        <v>1424</v>
      </c>
      <c r="E100" s="2551"/>
      <c r="F100" s="2552"/>
      <c r="G100" s="1257" t="s">
        <v>612</v>
      </c>
      <c r="H100" s="1257" t="s">
        <v>708</v>
      </c>
      <c r="I100" s="1257" t="s">
        <v>1343</v>
      </c>
      <c r="J100" s="1305"/>
    </row>
    <row r="101" spans="1:10" ht="20.100000000000001" customHeight="1" x14ac:dyDescent="0.5">
      <c r="A101" s="2564"/>
      <c r="B101" s="2518"/>
      <c r="C101" s="1333"/>
      <c r="D101" s="2553"/>
      <c r="E101" s="2554"/>
      <c r="F101" s="2555"/>
      <c r="G101" s="1258"/>
      <c r="H101" s="1258"/>
      <c r="I101" s="1258"/>
      <c r="J101" s="1262"/>
    </row>
    <row r="102" spans="1:10" ht="20.100000000000001" customHeight="1" x14ac:dyDescent="0.5">
      <c r="A102" s="2514" t="s">
        <v>1328</v>
      </c>
      <c r="B102" s="2514" t="s">
        <v>1318</v>
      </c>
      <c r="C102" s="1255" t="s">
        <v>393</v>
      </c>
      <c r="D102" s="1255" t="s">
        <v>1360</v>
      </c>
      <c r="E102" s="1255" t="s">
        <v>356</v>
      </c>
      <c r="F102" s="1256" t="s">
        <v>151</v>
      </c>
      <c r="G102" s="1255" t="s">
        <v>432</v>
      </c>
      <c r="H102" s="2514" t="s">
        <v>1329</v>
      </c>
      <c r="I102" s="2514" t="s">
        <v>949</v>
      </c>
      <c r="J102" s="1304"/>
    </row>
    <row r="103" spans="1:10" ht="20.100000000000001" customHeight="1" x14ac:dyDescent="0.5">
      <c r="A103" s="2563"/>
      <c r="B103" s="2517"/>
      <c r="C103" s="1256" t="s">
        <v>77</v>
      </c>
      <c r="D103" s="1256" t="s">
        <v>42</v>
      </c>
      <c r="E103" s="1256" t="s">
        <v>42</v>
      </c>
      <c r="F103" s="1256" t="s">
        <v>152</v>
      </c>
      <c r="G103" s="1256" t="s">
        <v>138</v>
      </c>
      <c r="H103" s="2520"/>
      <c r="I103" s="2520"/>
      <c r="J103" s="1305"/>
    </row>
    <row r="104" spans="1:10" ht="20.100000000000001" customHeight="1" x14ac:dyDescent="0.5">
      <c r="A104" s="2563"/>
      <c r="B104" s="2517"/>
      <c r="C104" s="1257" t="s">
        <v>588</v>
      </c>
      <c r="D104" s="1257" t="s">
        <v>746</v>
      </c>
      <c r="E104" s="1257" t="s">
        <v>746</v>
      </c>
      <c r="F104" s="1257" t="s">
        <v>519</v>
      </c>
      <c r="G104" s="1257" t="s">
        <v>649</v>
      </c>
      <c r="H104" s="2520"/>
      <c r="I104" s="2520"/>
      <c r="J104" s="1305"/>
    </row>
    <row r="105" spans="1:10" ht="20.100000000000001" customHeight="1" x14ac:dyDescent="0.5">
      <c r="A105" s="2564"/>
      <c r="B105" s="2518"/>
      <c r="C105" s="1318"/>
      <c r="D105" s="1258"/>
      <c r="E105" s="1258"/>
      <c r="F105" s="1258"/>
      <c r="G105" s="1258"/>
      <c r="H105" s="2521"/>
      <c r="I105" s="2521"/>
      <c r="J105" s="1262"/>
    </row>
    <row r="106" spans="1:10" ht="20.100000000000001" customHeight="1" x14ac:dyDescent="0.5">
      <c r="A106" s="2514" t="s">
        <v>1331</v>
      </c>
      <c r="B106" s="2526" t="s">
        <v>1139</v>
      </c>
      <c r="C106" s="2527"/>
      <c r="D106" s="1255" t="s">
        <v>358</v>
      </c>
      <c r="E106" s="1255" t="s">
        <v>432</v>
      </c>
      <c r="F106" s="1255" t="s">
        <v>630</v>
      </c>
      <c r="G106" s="1255" t="s">
        <v>388</v>
      </c>
      <c r="H106" s="1255" t="s">
        <v>441</v>
      </c>
      <c r="I106" s="1255" t="s">
        <v>330</v>
      </c>
      <c r="J106" s="1255"/>
    </row>
    <row r="107" spans="1:10" ht="20.100000000000001" customHeight="1" x14ac:dyDescent="0.5">
      <c r="A107" s="2563"/>
      <c r="B107" s="2528"/>
      <c r="C107" s="2529"/>
      <c r="D107" s="1256" t="s">
        <v>176</v>
      </c>
      <c r="E107" s="1256" t="s">
        <v>138</v>
      </c>
      <c r="F107" s="1256" t="s">
        <v>114</v>
      </c>
      <c r="G107" s="1256" t="s">
        <v>1356</v>
      </c>
      <c r="H107" s="1256" t="s">
        <v>212</v>
      </c>
      <c r="I107" s="1256" t="s">
        <v>18</v>
      </c>
      <c r="J107" s="1256"/>
    </row>
    <row r="108" spans="1:10" ht="20.100000000000001" customHeight="1" x14ac:dyDescent="0.5">
      <c r="A108" s="2563"/>
      <c r="B108" s="2528"/>
      <c r="C108" s="2529"/>
      <c r="D108" s="1257" t="s">
        <v>735</v>
      </c>
      <c r="E108" s="1257" t="s">
        <v>649</v>
      </c>
      <c r="F108" s="1257" t="s">
        <v>1357</v>
      </c>
      <c r="G108" s="1257" t="s">
        <v>598</v>
      </c>
      <c r="H108" s="1257" t="s">
        <v>1426</v>
      </c>
      <c r="I108" s="1257" t="s">
        <v>503</v>
      </c>
      <c r="J108" s="1257"/>
    </row>
    <row r="109" spans="1:10" ht="20.100000000000001" customHeight="1" x14ac:dyDescent="0.5">
      <c r="A109" s="2564"/>
      <c r="B109" s="2530"/>
      <c r="C109" s="2531"/>
      <c r="D109" s="1258" t="s">
        <v>1420</v>
      </c>
      <c r="E109" s="1334"/>
      <c r="F109" s="1258" t="s">
        <v>1358</v>
      </c>
      <c r="G109" s="1318"/>
      <c r="H109" s="1258" t="s">
        <v>1169</v>
      </c>
      <c r="I109" s="1258"/>
      <c r="J109" s="1334"/>
    </row>
    <row r="110" spans="1:10" ht="20.100000000000001" customHeight="1" x14ac:dyDescent="0.5">
      <c r="A110" s="1320" t="s">
        <v>483</v>
      </c>
      <c r="B110" s="1321" t="s">
        <v>1617</v>
      </c>
      <c r="C110" s="1267"/>
      <c r="D110" s="1268"/>
      <c r="E110" s="1268"/>
      <c r="F110" s="1268"/>
      <c r="G110" s="1268"/>
      <c r="H110" s="1268"/>
      <c r="I110" s="1268"/>
      <c r="J110" s="1268"/>
    </row>
    <row r="111" spans="1:10" ht="20.100000000000001" customHeight="1" x14ac:dyDescent="0.5">
      <c r="A111" s="1323"/>
      <c r="B111" s="1323"/>
      <c r="C111" s="1323"/>
      <c r="D111" s="1323"/>
      <c r="E111" s="1323"/>
      <c r="F111" s="1323"/>
      <c r="G111" s="1323"/>
      <c r="H111" s="2540" t="s">
        <v>1407</v>
      </c>
      <c r="I111" s="2540"/>
      <c r="J111" s="2540"/>
    </row>
    <row r="112" spans="1:10" ht="20.100000000000001" customHeight="1" x14ac:dyDescent="0.5">
      <c r="A112" s="1323"/>
      <c r="B112" s="1323"/>
      <c r="C112" s="1323"/>
      <c r="D112" s="1323"/>
      <c r="E112" s="1323"/>
      <c r="F112" s="1323"/>
      <c r="G112" s="1323"/>
      <c r="H112" s="2540" t="s">
        <v>1408</v>
      </c>
      <c r="I112" s="2540"/>
      <c r="J112" s="2540"/>
    </row>
    <row r="113" spans="1:10" ht="21.95" customHeight="1" x14ac:dyDescent="0.5">
      <c r="A113" s="2488" t="s">
        <v>0</v>
      </c>
      <c r="B113" s="2488"/>
      <c r="C113" s="2488"/>
      <c r="D113" s="2488"/>
      <c r="E113" s="2488"/>
      <c r="F113" s="2488"/>
      <c r="G113" s="2488"/>
      <c r="H113" s="2488"/>
      <c r="I113" s="2488"/>
      <c r="J113" s="2488"/>
    </row>
    <row r="114" spans="1:10" ht="21.95" customHeight="1" x14ac:dyDescent="0.5">
      <c r="A114" s="2488" t="s">
        <v>1465</v>
      </c>
      <c r="B114" s="2488"/>
      <c r="C114" s="2488"/>
      <c r="D114" s="2488"/>
      <c r="E114" s="2488"/>
      <c r="F114" s="2488"/>
      <c r="G114" s="2488"/>
      <c r="H114" s="2488"/>
      <c r="I114" s="2488"/>
      <c r="J114" s="2488"/>
    </row>
    <row r="115" spans="1:10" ht="20.100000000000001" customHeight="1" x14ac:dyDescent="0.5">
      <c r="A115" s="1330"/>
      <c r="B115" s="1330"/>
      <c r="C115" s="1330"/>
      <c r="D115" s="1330"/>
      <c r="E115" s="1330"/>
      <c r="F115" s="1330"/>
      <c r="G115" s="1330"/>
      <c r="H115" s="1330"/>
      <c r="I115" s="1330"/>
      <c r="J115" s="1330"/>
    </row>
    <row r="116" spans="1:10" ht="20.100000000000001" customHeight="1" x14ac:dyDescent="0.5">
      <c r="A116" s="2565" t="s">
        <v>1316</v>
      </c>
      <c r="B116" s="2566"/>
      <c r="C116" s="1310">
        <v>1</v>
      </c>
      <c r="D116" s="1310">
        <v>2</v>
      </c>
      <c r="E116" s="1310">
        <v>3</v>
      </c>
      <c r="F116" s="1311">
        <v>4</v>
      </c>
      <c r="G116" s="1310">
        <v>5</v>
      </c>
      <c r="H116" s="1311">
        <v>6</v>
      </c>
      <c r="I116" s="1310">
        <v>7</v>
      </c>
      <c r="J116" s="1311">
        <v>8</v>
      </c>
    </row>
    <row r="117" spans="1:10" ht="20.100000000000001" customHeight="1" x14ac:dyDescent="0.5">
      <c r="A117" s="1312" t="s">
        <v>1119</v>
      </c>
      <c r="B117" s="1312" t="s">
        <v>1120</v>
      </c>
      <c r="C117" s="1313" t="s">
        <v>1121</v>
      </c>
      <c r="D117" s="1314" t="s">
        <v>1122</v>
      </c>
      <c r="E117" s="1315" t="s">
        <v>1123</v>
      </c>
      <c r="F117" s="1316" t="s">
        <v>1124</v>
      </c>
      <c r="G117" s="1314" t="s">
        <v>1125</v>
      </c>
      <c r="H117" s="1316" t="s">
        <v>1126</v>
      </c>
      <c r="I117" s="1314" t="s">
        <v>1127</v>
      </c>
      <c r="J117" s="1316" t="s">
        <v>1128</v>
      </c>
    </row>
    <row r="118" spans="1:10" ht="20.100000000000001" customHeight="1" x14ac:dyDescent="0.5">
      <c r="A118" s="2589" t="s">
        <v>1317</v>
      </c>
      <c r="B118" s="2589" t="s">
        <v>1318</v>
      </c>
      <c r="C118" s="1255" t="s">
        <v>344</v>
      </c>
      <c r="D118" s="2543" t="s">
        <v>1586</v>
      </c>
      <c r="E118" s="1255" t="s">
        <v>393</v>
      </c>
      <c r="F118" s="1255" t="s">
        <v>358</v>
      </c>
      <c r="G118" s="1255" t="s">
        <v>330</v>
      </c>
      <c r="H118" s="1255"/>
      <c r="I118" s="1255" t="s">
        <v>403</v>
      </c>
      <c r="J118" s="1326"/>
    </row>
    <row r="119" spans="1:10" ht="20.100000000000001" customHeight="1" x14ac:dyDescent="0.5">
      <c r="A119" s="2571"/>
      <c r="B119" s="2579"/>
      <c r="C119" s="1256" t="s">
        <v>30</v>
      </c>
      <c r="D119" s="2544"/>
      <c r="E119" s="1256" t="s">
        <v>77</v>
      </c>
      <c r="F119" s="1256" t="s">
        <v>176</v>
      </c>
      <c r="G119" s="1256" t="s">
        <v>18</v>
      </c>
      <c r="H119" s="1256" t="s">
        <v>470</v>
      </c>
      <c r="I119" s="1256" t="s">
        <v>89</v>
      </c>
      <c r="J119" s="1327"/>
    </row>
    <row r="120" spans="1:10" ht="20.100000000000001" customHeight="1" x14ac:dyDescent="0.5">
      <c r="A120" s="2571"/>
      <c r="B120" s="2579"/>
      <c r="C120" s="1257" t="s">
        <v>1306</v>
      </c>
      <c r="D120" s="2541" t="s">
        <v>1476</v>
      </c>
      <c r="E120" s="1257" t="s">
        <v>588</v>
      </c>
      <c r="F120" s="1328" t="s">
        <v>746</v>
      </c>
      <c r="G120" s="1328" t="s">
        <v>501</v>
      </c>
      <c r="H120" s="1257" t="s">
        <v>708</v>
      </c>
      <c r="I120" s="1257" t="s">
        <v>612</v>
      </c>
      <c r="J120" s="1328"/>
    </row>
    <row r="121" spans="1:10" ht="20.100000000000001" customHeight="1" x14ac:dyDescent="0.5">
      <c r="A121" s="2572"/>
      <c r="B121" s="2580"/>
      <c r="C121" s="1332"/>
      <c r="D121" s="2542"/>
      <c r="E121" s="1329"/>
      <c r="F121" s="1258" t="s">
        <v>1420</v>
      </c>
      <c r="G121" s="1329"/>
      <c r="H121" s="1258"/>
      <c r="I121" s="1247"/>
      <c r="J121" s="1329"/>
    </row>
    <row r="122" spans="1:10" ht="20.100000000000001" customHeight="1" x14ac:dyDescent="0.5">
      <c r="A122" s="2570" t="s">
        <v>1322</v>
      </c>
      <c r="B122" s="2570" t="s">
        <v>1318</v>
      </c>
      <c r="C122" s="2583" t="s">
        <v>1421</v>
      </c>
      <c r="D122" s="2584"/>
      <c r="E122" s="2585"/>
      <c r="F122" s="1255" t="s">
        <v>432</v>
      </c>
      <c r="G122" s="1255" t="s">
        <v>358</v>
      </c>
      <c r="H122" s="1256" t="s">
        <v>151</v>
      </c>
      <c r="I122" s="1255" t="s">
        <v>630</v>
      </c>
      <c r="J122" s="1255"/>
    </row>
    <row r="123" spans="1:10" ht="20.100000000000001" customHeight="1" x14ac:dyDescent="0.5">
      <c r="A123" s="2571"/>
      <c r="B123" s="2579"/>
      <c r="C123" s="2586" t="s">
        <v>568</v>
      </c>
      <c r="D123" s="2587"/>
      <c r="E123" s="2588"/>
      <c r="F123" s="1272" t="s">
        <v>138</v>
      </c>
      <c r="G123" s="1256" t="s">
        <v>176</v>
      </c>
      <c r="H123" s="1256" t="s">
        <v>152</v>
      </c>
      <c r="I123" s="1256" t="s">
        <v>114</v>
      </c>
      <c r="J123" s="1256"/>
    </row>
    <row r="124" spans="1:10" ht="20.100000000000001" customHeight="1" x14ac:dyDescent="0.5">
      <c r="A124" s="2571"/>
      <c r="B124" s="2579"/>
      <c r="C124" s="2558" t="s">
        <v>1590</v>
      </c>
      <c r="D124" s="2559"/>
      <c r="E124" s="2543" t="s">
        <v>1588</v>
      </c>
      <c r="F124" s="1274" t="s">
        <v>649</v>
      </c>
      <c r="G124" s="1328" t="s">
        <v>746</v>
      </c>
      <c r="H124" s="1257" t="s">
        <v>1343</v>
      </c>
      <c r="I124" s="1257" t="s">
        <v>1357</v>
      </c>
      <c r="J124" s="1257"/>
    </row>
    <row r="125" spans="1:10" ht="20.100000000000001" customHeight="1" x14ac:dyDescent="0.5">
      <c r="A125" s="2572"/>
      <c r="B125" s="2580"/>
      <c r="C125" s="2560" t="s">
        <v>668</v>
      </c>
      <c r="D125" s="2561"/>
      <c r="E125" s="2544"/>
      <c r="F125" s="1329"/>
      <c r="G125" s="1258"/>
      <c r="H125" s="1258"/>
      <c r="I125" s="1258" t="s">
        <v>1358</v>
      </c>
      <c r="J125" s="1329"/>
    </row>
    <row r="126" spans="1:10" ht="20.100000000000001" customHeight="1" x14ac:dyDescent="0.5">
      <c r="A126" s="2570" t="s">
        <v>1325</v>
      </c>
      <c r="B126" s="2570" t="s">
        <v>1318</v>
      </c>
      <c r="C126" s="1255" t="s">
        <v>432</v>
      </c>
      <c r="D126" s="1255" t="s">
        <v>388</v>
      </c>
      <c r="E126" s="1255" t="s">
        <v>330</v>
      </c>
      <c r="F126" s="1255" t="s">
        <v>405</v>
      </c>
      <c r="G126" s="1255" t="s">
        <v>356</v>
      </c>
      <c r="H126" s="1255" t="s">
        <v>1360</v>
      </c>
      <c r="I126" s="1255" t="s">
        <v>344</v>
      </c>
      <c r="J126" s="1255"/>
    </row>
    <row r="127" spans="1:10" ht="20.100000000000001" customHeight="1" x14ac:dyDescent="0.5">
      <c r="A127" s="2571"/>
      <c r="B127" s="2579"/>
      <c r="C127" s="1272" t="s">
        <v>138</v>
      </c>
      <c r="D127" s="1256" t="s">
        <v>1356</v>
      </c>
      <c r="E127" s="1256" t="s">
        <v>18</v>
      </c>
      <c r="F127" s="1256" t="s">
        <v>101</v>
      </c>
      <c r="G127" s="1256" t="s">
        <v>42</v>
      </c>
      <c r="H127" s="1256" t="s">
        <v>42</v>
      </c>
      <c r="I127" s="1256" t="s">
        <v>30</v>
      </c>
      <c r="J127" s="1256"/>
    </row>
    <row r="128" spans="1:10" ht="20.100000000000001" customHeight="1" x14ac:dyDescent="0.5">
      <c r="A128" s="2571"/>
      <c r="B128" s="2579"/>
      <c r="C128" s="1274" t="s">
        <v>649</v>
      </c>
      <c r="D128" s="1257" t="s">
        <v>598</v>
      </c>
      <c r="E128" s="1328" t="s">
        <v>501</v>
      </c>
      <c r="F128" s="1257" t="s">
        <v>1179</v>
      </c>
      <c r="G128" s="1328" t="s">
        <v>745</v>
      </c>
      <c r="H128" s="1328" t="s">
        <v>745</v>
      </c>
      <c r="I128" s="1257" t="s">
        <v>1306</v>
      </c>
      <c r="J128" s="1257"/>
    </row>
    <row r="129" spans="1:10" ht="20.100000000000001" customHeight="1" x14ac:dyDescent="0.5">
      <c r="A129" s="2572"/>
      <c r="B129" s="2580"/>
      <c r="C129" s="1329"/>
      <c r="D129" s="1335"/>
      <c r="E129" s="1329"/>
      <c r="F129" s="1329"/>
      <c r="G129" s="1329"/>
      <c r="H129" s="1329"/>
      <c r="I129" s="1335"/>
      <c r="J129" s="1329"/>
    </row>
    <row r="130" spans="1:10" ht="20.100000000000001" customHeight="1" x14ac:dyDescent="0.5">
      <c r="A130" s="2570" t="s">
        <v>1328</v>
      </c>
      <c r="B130" s="2570" t="s">
        <v>1318</v>
      </c>
      <c r="C130" s="1255" t="s">
        <v>199</v>
      </c>
      <c r="D130" s="1255" t="s">
        <v>356</v>
      </c>
      <c r="E130" s="2545" t="s">
        <v>1589</v>
      </c>
      <c r="F130" s="1255" t="s">
        <v>344</v>
      </c>
      <c r="G130" s="1255" t="s">
        <v>330</v>
      </c>
      <c r="H130" s="2514" t="s">
        <v>1329</v>
      </c>
      <c r="I130" s="2514" t="s">
        <v>949</v>
      </c>
      <c r="J130" s="1327"/>
    </row>
    <row r="131" spans="1:10" ht="20.100000000000001" customHeight="1" x14ac:dyDescent="0.5">
      <c r="A131" s="2571"/>
      <c r="B131" s="2579"/>
      <c r="C131" s="1256" t="s">
        <v>200</v>
      </c>
      <c r="D131" s="1256" t="s">
        <v>42</v>
      </c>
      <c r="E131" s="2546"/>
      <c r="F131" s="1256" t="s">
        <v>30</v>
      </c>
      <c r="G131" s="1256" t="s">
        <v>18</v>
      </c>
      <c r="H131" s="2520"/>
      <c r="I131" s="2520"/>
      <c r="J131" s="1327"/>
    </row>
    <row r="132" spans="1:10" ht="20.100000000000001" customHeight="1" x14ac:dyDescent="0.5">
      <c r="A132" s="2571"/>
      <c r="B132" s="2579"/>
      <c r="C132" s="1257" t="s">
        <v>1345</v>
      </c>
      <c r="D132" s="1328" t="s">
        <v>745</v>
      </c>
      <c r="E132" s="2556" t="s">
        <v>1587</v>
      </c>
      <c r="F132" s="1257" t="s">
        <v>1306</v>
      </c>
      <c r="G132" s="1328" t="s">
        <v>501</v>
      </c>
      <c r="H132" s="2520"/>
      <c r="I132" s="2520"/>
      <c r="J132" s="1328"/>
    </row>
    <row r="133" spans="1:10" ht="20.100000000000001" customHeight="1" x14ac:dyDescent="0.5">
      <c r="A133" s="2572"/>
      <c r="B133" s="2580"/>
      <c r="C133" s="1335"/>
      <c r="D133" s="1329"/>
      <c r="E133" s="2557"/>
      <c r="F133" s="1317"/>
      <c r="G133" s="1335"/>
      <c r="H133" s="2521"/>
      <c r="I133" s="2521"/>
      <c r="J133" s="1329"/>
    </row>
    <row r="134" spans="1:10" ht="20.100000000000001" customHeight="1" x14ac:dyDescent="0.5">
      <c r="A134" s="2570" t="s">
        <v>1331</v>
      </c>
      <c r="B134" s="2573" t="s">
        <v>1139</v>
      </c>
      <c r="C134" s="2574"/>
      <c r="D134" s="1255" t="s">
        <v>432</v>
      </c>
      <c r="E134" s="1255" t="s">
        <v>388</v>
      </c>
      <c r="F134" s="1256" t="s">
        <v>151</v>
      </c>
      <c r="G134" s="2526" t="s">
        <v>52</v>
      </c>
      <c r="H134" s="2527"/>
      <c r="I134" s="2541" t="s">
        <v>1476</v>
      </c>
      <c r="J134" s="1255"/>
    </row>
    <row r="135" spans="1:10" ht="20.100000000000001" customHeight="1" x14ac:dyDescent="0.5">
      <c r="A135" s="2571"/>
      <c r="B135" s="2575"/>
      <c r="C135" s="2576"/>
      <c r="D135" s="1256" t="s">
        <v>138</v>
      </c>
      <c r="E135" s="1256" t="s">
        <v>1356</v>
      </c>
      <c r="F135" s="1256" t="s">
        <v>152</v>
      </c>
      <c r="G135" s="2528" t="s">
        <v>53</v>
      </c>
      <c r="H135" s="2529"/>
      <c r="I135" s="2542"/>
      <c r="J135" s="1256"/>
    </row>
    <row r="136" spans="1:10" ht="20.100000000000001" customHeight="1" x14ac:dyDescent="0.5">
      <c r="A136" s="2571"/>
      <c r="B136" s="2575"/>
      <c r="C136" s="2576"/>
      <c r="D136" s="1257" t="s">
        <v>753</v>
      </c>
      <c r="E136" s="1257" t="s">
        <v>598</v>
      </c>
      <c r="F136" s="1257" t="s">
        <v>519</v>
      </c>
      <c r="G136" s="2534" t="s">
        <v>1417</v>
      </c>
      <c r="H136" s="2535"/>
      <c r="I136" s="2581" t="s">
        <v>1630</v>
      </c>
      <c r="J136" s="1257"/>
    </row>
    <row r="137" spans="1:10" ht="20.100000000000001" customHeight="1" x14ac:dyDescent="0.5">
      <c r="A137" s="2572"/>
      <c r="B137" s="2577"/>
      <c r="C137" s="2578"/>
      <c r="D137" s="1329"/>
      <c r="E137" s="1335"/>
      <c r="F137" s="1258"/>
      <c r="G137" s="2532"/>
      <c r="H137" s="2533"/>
      <c r="I137" s="2582"/>
      <c r="J137" s="1329"/>
    </row>
    <row r="138" spans="1:10" ht="20.100000000000001" customHeight="1" x14ac:dyDescent="0.5">
      <c r="A138" s="1336" t="s">
        <v>483</v>
      </c>
      <c r="B138" s="1321" t="s">
        <v>1422</v>
      </c>
      <c r="C138" s="1337"/>
      <c r="D138" s="1338"/>
      <c r="E138" s="1338"/>
      <c r="F138" s="1338"/>
      <c r="G138" s="1338"/>
      <c r="H138" s="1338"/>
      <c r="I138" s="1338"/>
      <c r="J138" s="1338"/>
    </row>
    <row r="139" spans="1:10" ht="20.100000000000001" customHeight="1" x14ac:dyDescent="0.5">
      <c r="A139" s="1339"/>
      <c r="B139" s="1340" t="s">
        <v>1423</v>
      </c>
      <c r="C139" s="1323"/>
      <c r="D139" s="1323"/>
      <c r="E139" s="1323"/>
      <c r="F139" s="1323"/>
      <c r="G139" s="1323"/>
      <c r="H139" s="2540" t="s">
        <v>1367</v>
      </c>
      <c r="I139" s="2540"/>
      <c r="J139" s="2540"/>
    </row>
    <row r="140" spans="1:10" ht="20.100000000000001" customHeight="1" x14ac:dyDescent="0.5">
      <c r="A140" s="1339"/>
      <c r="B140" s="1321" t="s">
        <v>1617</v>
      </c>
      <c r="C140" s="1323"/>
      <c r="D140" s="1323"/>
      <c r="E140" s="1323"/>
      <c r="F140" s="1323"/>
      <c r="G140" s="1323"/>
      <c r="H140" s="2540" t="s">
        <v>1409</v>
      </c>
      <c r="I140" s="2540"/>
      <c r="J140" s="2540"/>
    </row>
    <row r="141" spans="1:10" ht="21.95" customHeight="1" x14ac:dyDescent="0.5">
      <c r="A141" s="2522" t="s">
        <v>0</v>
      </c>
      <c r="B141" s="2522"/>
      <c r="C141" s="2522"/>
      <c r="D141" s="2522"/>
      <c r="E141" s="2522"/>
      <c r="F141" s="2522"/>
      <c r="G141" s="2522"/>
      <c r="H141" s="2522"/>
      <c r="I141" s="2522"/>
      <c r="J141" s="2522"/>
    </row>
    <row r="142" spans="1:10" ht="21.95" customHeight="1" x14ac:dyDescent="0.5">
      <c r="A142" s="2488" t="s">
        <v>1651</v>
      </c>
      <c r="B142" s="2488"/>
      <c r="C142" s="2488"/>
      <c r="D142" s="2488"/>
      <c r="E142" s="2488"/>
      <c r="F142" s="2488"/>
      <c r="G142" s="2488"/>
      <c r="H142" s="2488"/>
      <c r="I142" s="2488"/>
      <c r="J142" s="2488"/>
    </row>
    <row r="143" spans="1:10" ht="20.100000000000001" customHeight="1" x14ac:dyDescent="0.5">
      <c r="A143" s="1323"/>
      <c r="B143" s="1323"/>
      <c r="C143" s="1323"/>
      <c r="D143" s="1323"/>
      <c r="E143" s="1323"/>
      <c r="F143" s="1323"/>
      <c r="G143" s="1323"/>
      <c r="H143" s="1323"/>
      <c r="I143" s="1323"/>
      <c r="J143" s="1323"/>
    </row>
    <row r="144" spans="1:10" ht="20.100000000000001" customHeight="1" x14ac:dyDescent="0.5">
      <c r="A144" s="2565" t="s">
        <v>1316</v>
      </c>
      <c r="B144" s="2566"/>
      <c r="C144" s="1310">
        <v>1</v>
      </c>
      <c r="D144" s="1310">
        <v>2</v>
      </c>
      <c r="E144" s="1310">
        <v>3</v>
      </c>
      <c r="F144" s="1311">
        <v>4</v>
      </c>
      <c r="G144" s="1310">
        <v>5</v>
      </c>
      <c r="H144" s="1311">
        <v>6</v>
      </c>
      <c r="I144" s="1310">
        <v>7</v>
      </c>
      <c r="J144" s="1311">
        <v>8</v>
      </c>
    </row>
    <row r="145" spans="1:12" ht="20.100000000000001" customHeight="1" x14ac:dyDescent="0.5">
      <c r="A145" s="1312" t="s">
        <v>1119</v>
      </c>
      <c r="B145" s="1312" t="s">
        <v>1120</v>
      </c>
      <c r="C145" s="1313" t="s">
        <v>1121</v>
      </c>
      <c r="D145" s="1314" t="s">
        <v>1122</v>
      </c>
      <c r="E145" s="1315" t="s">
        <v>1123</v>
      </c>
      <c r="F145" s="1316" t="s">
        <v>1124</v>
      </c>
      <c r="G145" s="1314" t="s">
        <v>1125</v>
      </c>
      <c r="H145" s="1316" t="s">
        <v>1126</v>
      </c>
      <c r="I145" s="1314" t="s">
        <v>1127</v>
      </c>
      <c r="J145" s="1316" t="s">
        <v>1128</v>
      </c>
    </row>
    <row r="146" spans="1:12" ht="20.100000000000001" customHeight="1" x14ac:dyDescent="0.5">
      <c r="A146" s="2525" t="s">
        <v>1317</v>
      </c>
      <c r="B146" s="2525" t="s">
        <v>1318</v>
      </c>
      <c r="C146" s="1255" t="s">
        <v>432</v>
      </c>
      <c r="D146" s="1255" t="s">
        <v>388</v>
      </c>
      <c r="E146" s="1255" t="s">
        <v>358</v>
      </c>
      <c r="F146" s="1285" t="s">
        <v>309</v>
      </c>
      <c r="G146" s="1256" t="s">
        <v>151</v>
      </c>
      <c r="H146" s="1255" t="s">
        <v>422</v>
      </c>
      <c r="I146" s="1255" t="s">
        <v>424</v>
      </c>
      <c r="J146" s="1324"/>
    </row>
    <row r="147" spans="1:12" ht="20.100000000000001" customHeight="1" x14ac:dyDescent="0.5">
      <c r="A147" s="2563"/>
      <c r="B147" s="2517"/>
      <c r="C147" s="1272" t="s">
        <v>138</v>
      </c>
      <c r="D147" s="1256" t="s">
        <v>1356</v>
      </c>
      <c r="E147" s="1256" t="s">
        <v>176</v>
      </c>
      <c r="F147" s="1286" t="s">
        <v>310</v>
      </c>
      <c r="G147" s="1256" t="s">
        <v>152</v>
      </c>
      <c r="H147" s="1256" t="s">
        <v>122</v>
      </c>
      <c r="I147" s="1256" t="s">
        <v>128</v>
      </c>
      <c r="J147" s="1325"/>
    </row>
    <row r="148" spans="1:12" ht="20.100000000000001" customHeight="1" x14ac:dyDescent="0.5">
      <c r="A148" s="2563"/>
      <c r="B148" s="2517"/>
      <c r="C148" s="1274" t="s">
        <v>649</v>
      </c>
      <c r="D148" s="1257" t="s">
        <v>598</v>
      </c>
      <c r="E148" s="1328" t="s">
        <v>746</v>
      </c>
      <c r="F148" s="2568" t="s">
        <v>1427</v>
      </c>
      <c r="G148" s="1257" t="s">
        <v>1343</v>
      </c>
      <c r="H148" s="1257" t="s">
        <v>639</v>
      </c>
      <c r="I148" s="1257" t="s">
        <v>639</v>
      </c>
      <c r="J148" s="1325"/>
    </row>
    <row r="149" spans="1:12" ht="20.100000000000001" customHeight="1" x14ac:dyDescent="0.5">
      <c r="A149" s="2564"/>
      <c r="B149" s="2518"/>
      <c r="C149" s="1329"/>
      <c r="D149" s="1329"/>
      <c r="E149" s="1258" t="s">
        <v>1420</v>
      </c>
      <c r="F149" s="2569"/>
      <c r="G149" s="1258"/>
      <c r="H149" s="1258"/>
      <c r="I149" s="1258"/>
      <c r="J149" s="1319"/>
    </row>
    <row r="150" spans="1:12" ht="20.100000000000001" customHeight="1" x14ac:dyDescent="0.5">
      <c r="A150" s="2514" t="s">
        <v>1322</v>
      </c>
      <c r="B150" s="2514" t="s">
        <v>1318</v>
      </c>
      <c r="C150" s="1255" t="s">
        <v>344</v>
      </c>
      <c r="D150" s="1629" t="s">
        <v>403</v>
      </c>
      <c r="E150" s="1629" t="s">
        <v>330</v>
      </c>
      <c r="F150" s="1255" t="s">
        <v>388</v>
      </c>
      <c r="G150" s="1255" t="s">
        <v>356</v>
      </c>
      <c r="H150" s="1285" t="s">
        <v>309</v>
      </c>
      <c r="I150" s="1255" t="s">
        <v>630</v>
      </c>
      <c r="J150" s="1255"/>
    </row>
    <row r="151" spans="1:12" ht="20.100000000000001" customHeight="1" x14ac:dyDescent="0.5">
      <c r="A151" s="2563"/>
      <c r="B151" s="2517"/>
      <c r="C151" s="1256" t="s">
        <v>30</v>
      </c>
      <c r="D151" s="1630" t="s">
        <v>89</v>
      </c>
      <c r="E151" s="1630" t="s">
        <v>18</v>
      </c>
      <c r="F151" s="1256" t="s">
        <v>1356</v>
      </c>
      <c r="G151" s="1256" t="s">
        <v>42</v>
      </c>
      <c r="H151" s="1286" t="s">
        <v>310</v>
      </c>
      <c r="I151" s="1256" t="s">
        <v>114</v>
      </c>
      <c r="J151" s="1256"/>
    </row>
    <row r="152" spans="1:12" ht="20.100000000000001" customHeight="1" x14ac:dyDescent="0.5">
      <c r="A152" s="2563"/>
      <c r="B152" s="2517"/>
      <c r="C152" s="1257" t="s">
        <v>1306</v>
      </c>
      <c r="D152" s="1631" t="s">
        <v>612</v>
      </c>
      <c r="E152" s="1643" t="s">
        <v>501</v>
      </c>
      <c r="F152" s="1257" t="s">
        <v>598</v>
      </c>
      <c r="G152" s="1257" t="s">
        <v>735</v>
      </c>
      <c r="H152" s="2568" t="s">
        <v>1427</v>
      </c>
      <c r="I152" s="1257" t="s">
        <v>1357</v>
      </c>
      <c r="J152" s="1257"/>
    </row>
    <row r="153" spans="1:12" ht="20.100000000000001" customHeight="1" x14ac:dyDescent="0.5">
      <c r="A153" s="2564"/>
      <c r="B153" s="2518"/>
      <c r="C153" s="1258"/>
      <c r="D153" s="1644"/>
      <c r="E153" s="1572"/>
      <c r="F153" s="1329"/>
      <c r="G153" s="1258"/>
      <c r="H153" s="2569"/>
      <c r="I153" s="1258" t="s">
        <v>1358</v>
      </c>
      <c r="J153" s="1318"/>
    </row>
    <row r="154" spans="1:12" ht="20.100000000000001" customHeight="1" x14ac:dyDescent="0.5">
      <c r="A154" s="2514" t="s">
        <v>1325</v>
      </c>
      <c r="B154" s="2514" t="s">
        <v>1318</v>
      </c>
      <c r="C154" s="1256" t="s">
        <v>151</v>
      </c>
      <c r="D154" s="1255"/>
      <c r="E154" s="1255" t="s">
        <v>199</v>
      </c>
      <c r="F154" s="1285" t="s">
        <v>309</v>
      </c>
      <c r="G154" s="1255" t="s">
        <v>432</v>
      </c>
      <c r="H154" s="1255" t="s">
        <v>358</v>
      </c>
      <c r="I154" s="1255" t="s">
        <v>330</v>
      </c>
      <c r="J154" s="1324"/>
    </row>
    <row r="155" spans="1:12" ht="20.100000000000001" customHeight="1" x14ac:dyDescent="0.5">
      <c r="A155" s="2563"/>
      <c r="B155" s="2517"/>
      <c r="C155" s="1256" t="s">
        <v>152</v>
      </c>
      <c r="D155" s="1256" t="s">
        <v>470</v>
      </c>
      <c r="E155" s="1256" t="s">
        <v>200</v>
      </c>
      <c r="F155" s="1286" t="s">
        <v>310</v>
      </c>
      <c r="G155" s="1272" t="s">
        <v>138</v>
      </c>
      <c r="H155" s="1256" t="s">
        <v>176</v>
      </c>
      <c r="I155" s="1256" t="s">
        <v>18</v>
      </c>
      <c r="J155" s="1325"/>
    </row>
    <row r="156" spans="1:12" ht="20.100000000000001" customHeight="1" x14ac:dyDescent="0.5">
      <c r="A156" s="2563"/>
      <c r="B156" s="2517"/>
      <c r="C156" s="1257" t="s">
        <v>519</v>
      </c>
      <c r="D156" s="1257" t="s">
        <v>708</v>
      </c>
      <c r="E156" s="1257" t="s">
        <v>1345</v>
      </c>
      <c r="F156" s="2568" t="s">
        <v>1427</v>
      </c>
      <c r="G156" s="1274" t="s">
        <v>649</v>
      </c>
      <c r="H156" s="1328" t="s">
        <v>746</v>
      </c>
      <c r="I156" s="1328" t="s">
        <v>501</v>
      </c>
      <c r="J156" s="1325"/>
    </row>
    <row r="157" spans="1:12" ht="20.100000000000001" customHeight="1" x14ac:dyDescent="0.5">
      <c r="A157" s="2564"/>
      <c r="B157" s="2518"/>
      <c r="C157" s="1258"/>
      <c r="D157" s="1258"/>
      <c r="E157" s="1335"/>
      <c r="F157" s="2569"/>
      <c r="G157" s="1329"/>
      <c r="H157" s="1258"/>
      <c r="I157" s="1258"/>
      <c r="J157" s="1319"/>
    </row>
    <row r="158" spans="1:12" ht="20.100000000000001" customHeight="1" x14ac:dyDescent="0.5">
      <c r="A158" s="2514" t="s">
        <v>1328</v>
      </c>
      <c r="B158" s="2514" t="s">
        <v>1318</v>
      </c>
      <c r="C158" s="1255" t="s">
        <v>344</v>
      </c>
      <c r="D158" s="1255" t="s">
        <v>356</v>
      </c>
      <c r="E158" s="1255" t="s">
        <v>1360</v>
      </c>
      <c r="F158" s="1255" t="s">
        <v>223</v>
      </c>
      <c r="G158" s="1285" t="s">
        <v>309</v>
      </c>
      <c r="H158" s="2514" t="s">
        <v>1329</v>
      </c>
      <c r="I158" s="2514" t="s">
        <v>949</v>
      </c>
      <c r="J158" s="1255"/>
    </row>
    <row r="159" spans="1:12" ht="20.100000000000001" customHeight="1" x14ac:dyDescent="0.5">
      <c r="A159" s="2563"/>
      <c r="B159" s="2517"/>
      <c r="C159" s="1256" t="s">
        <v>30</v>
      </c>
      <c r="D159" s="1256" t="s">
        <v>42</v>
      </c>
      <c r="E159" s="1256" t="s">
        <v>42</v>
      </c>
      <c r="F159" s="1256" t="s">
        <v>224</v>
      </c>
      <c r="G159" s="1286" t="s">
        <v>310</v>
      </c>
      <c r="H159" s="2520"/>
      <c r="I159" s="2520"/>
      <c r="J159" s="1256"/>
      <c r="L159" s="1276"/>
    </row>
    <row r="160" spans="1:12" ht="20.100000000000001" customHeight="1" x14ac:dyDescent="0.5">
      <c r="A160" s="2563"/>
      <c r="B160" s="2517"/>
      <c r="C160" s="1257" t="s">
        <v>1306</v>
      </c>
      <c r="D160" s="1257" t="s">
        <v>735</v>
      </c>
      <c r="E160" s="1257" t="s">
        <v>735</v>
      </c>
      <c r="F160" s="1257" t="s">
        <v>668</v>
      </c>
      <c r="G160" s="2568" t="s">
        <v>1427</v>
      </c>
      <c r="H160" s="2520"/>
      <c r="I160" s="2520"/>
      <c r="J160" s="1257"/>
    </row>
    <row r="161" spans="1:10" ht="20.100000000000001" customHeight="1" x14ac:dyDescent="0.5">
      <c r="A161" s="2564"/>
      <c r="B161" s="2518"/>
      <c r="D161" s="1258"/>
      <c r="E161" s="1258"/>
      <c r="F161" s="1258"/>
      <c r="G161" s="2569"/>
      <c r="H161" s="2521"/>
      <c r="I161" s="2521"/>
      <c r="J161" s="1258"/>
    </row>
    <row r="162" spans="1:10" ht="20.100000000000001" customHeight="1" x14ac:dyDescent="0.5">
      <c r="A162" s="2514" t="s">
        <v>1331</v>
      </c>
      <c r="B162" s="2526" t="s">
        <v>1139</v>
      </c>
      <c r="C162" s="2527"/>
      <c r="D162" s="1255" t="s">
        <v>432</v>
      </c>
      <c r="E162" s="1255" t="s">
        <v>393</v>
      </c>
      <c r="F162" s="1285" t="s">
        <v>309</v>
      </c>
      <c r="G162" s="1255" t="s">
        <v>330</v>
      </c>
      <c r="H162" s="1255" t="s">
        <v>344</v>
      </c>
      <c r="I162" s="1255" t="s">
        <v>405</v>
      </c>
      <c r="J162" s="1255"/>
    </row>
    <row r="163" spans="1:10" ht="20.100000000000001" customHeight="1" x14ac:dyDescent="0.5">
      <c r="A163" s="2563"/>
      <c r="B163" s="2528"/>
      <c r="C163" s="2529"/>
      <c r="D163" s="1256" t="s">
        <v>138</v>
      </c>
      <c r="E163" s="1256" t="s">
        <v>77</v>
      </c>
      <c r="F163" s="1286" t="s">
        <v>310</v>
      </c>
      <c r="G163" s="1256" t="s">
        <v>18</v>
      </c>
      <c r="H163" s="1256" t="s">
        <v>30</v>
      </c>
      <c r="I163" s="1256" t="s">
        <v>101</v>
      </c>
      <c r="J163" s="1256"/>
    </row>
    <row r="164" spans="1:10" ht="20.100000000000001" customHeight="1" x14ac:dyDescent="0.5">
      <c r="A164" s="2563"/>
      <c r="B164" s="2528"/>
      <c r="C164" s="2529"/>
      <c r="D164" s="1257" t="s">
        <v>656</v>
      </c>
      <c r="E164" s="1257" t="s">
        <v>588</v>
      </c>
      <c r="F164" s="2568" t="s">
        <v>1427</v>
      </c>
      <c r="G164" s="1328" t="s">
        <v>501</v>
      </c>
      <c r="H164" s="1257" t="s">
        <v>1306</v>
      </c>
      <c r="I164" s="1257" t="s">
        <v>1179</v>
      </c>
      <c r="J164" s="1257"/>
    </row>
    <row r="165" spans="1:10" ht="20.100000000000001" customHeight="1" x14ac:dyDescent="0.5">
      <c r="A165" s="2564"/>
      <c r="B165" s="2530"/>
      <c r="C165" s="2531"/>
      <c r="D165" s="1329"/>
      <c r="E165" s="1258"/>
      <c r="F165" s="2569"/>
      <c r="G165" s="1258"/>
      <c r="H165" s="1319"/>
      <c r="I165" s="1329"/>
      <c r="J165" s="1258"/>
    </row>
    <row r="166" spans="1:10" ht="20.100000000000001" customHeight="1" x14ac:dyDescent="0.5">
      <c r="A166" s="1320" t="s">
        <v>483</v>
      </c>
      <c r="B166" s="1341"/>
      <c r="C166" s="1267"/>
      <c r="D166" s="1268"/>
      <c r="E166" s="1268"/>
      <c r="F166" s="1268"/>
      <c r="G166" s="1268"/>
      <c r="H166" s="1268"/>
      <c r="I166" s="1268"/>
      <c r="J166" s="1268"/>
    </row>
    <row r="167" spans="1:10" ht="20.100000000000001" customHeight="1" x14ac:dyDescent="0.5">
      <c r="A167" s="1323"/>
      <c r="B167" s="1323"/>
      <c r="C167" s="1323"/>
      <c r="D167" s="1323"/>
      <c r="E167" s="1323"/>
      <c r="F167" s="1323"/>
      <c r="G167" s="1323"/>
      <c r="H167" s="2540" t="s">
        <v>1410</v>
      </c>
      <c r="I167" s="2540"/>
      <c r="J167" s="2540"/>
    </row>
    <row r="168" spans="1:10" ht="20.100000000000001" customHeight="1" x14ac:dyDescent="0.5">
      <c r="A168" s="1323"/>
      <c r="B168" s="1323"/>
      <c r="C168" s="1323"/>
      <c r="D168" s="1323"/>
      <c r="E168" s="1323"/>
      <c r="F168" s="1323"/>
      <c r="G168" s="1323"/>
      <c r="H168" s="2540" t="s">
        <v>1411</v>
      </c>
      <c r="I168" s="2540"/>
      <c r="J168" s="2540"/>
    </row>
    <row r="169" spans="1:10" ht="21.95" customHeight="1" x14ac:dyDescent="0.5">
      <c r="A169" s="2522" t="s">
        <v>0</v>
      </c>
      <c r="B169" s="2522"/>
      <c r="C169" s="2522"/>
      <c r="D169" s="2522"/>
      <c r="E169" s="2522"/>
      <c r="F169" s="2522"/>
      <c r="G169" s="2522"/>
      <c r="H169" s="2522"/>
      <c r="I169" s="2522"/>
      <c r="J169" s="2522"/>
    </row>
    <row r="170" spans="1:10" ht="21.95" customHeight="1" x14ac:dyDescent="0.5">
      <c r="A170" s="2488" t="s">
        <v>1649</v>
      </c>
      <c r="B170" s="2488"/>
      <c r="C170" s="2488"/>
      <c r="D170" s="2488"/>
      <c r="E170" s="2488"/>
      <c r="F170" s="2488"/>
      <c r="G170" s="2488"/>
      <c r="H170" s="2488"/>
      <c r="I170" s="2488"/>
      <c r="J170" s="2488"/>
    </row>
    <row r="171" spans="1:10" ht="20.100000000000001" customHeight="1" x14ac:dyDescent="0.5">
      <c r="A171" s="1323"/>
      <c r="B171" s="1323"/>
      <c r="C171" s="1323"/>
      <c r="D171" s="1323"/>
      <c r="E171" s="1323"/>
      <c r="F171" s="1323"/>
      <c r="G171" s="1323"/>
      <c r="H171" s="1323"/>
      <c r="I171" s="1323"/>
      <c r="J171" s="1323"/>
    </row>
    <row r="172" spans="1:10" ht="20.100000000000001" customHeight="1" x14ac:dyDescent="0.5">
      <c r="A172" s="2565" t="s">
        <v>1316</v>
      </c>
      <c r="B172" s="2566"/>
      <c r="C172" s="1310">
        <v>1</v>
      </c>
      <c r="D172" s="1310">
        <v>2</v>
      </c>
      <c r="E172" s="1310">
        <v>3</v>
      </c>
      <c r="F172" s="1311">
        <v>4</v>
      </c>
      <c r="G172" s="1310">
        <v>5</v>
      </c>
      <c r="H172" s="1311">
        <v>6</v>
      </c>
      <c r="I172" s="1310">
        <v>7</v>
      </c>
      <c r="J172" s="1311">
        <v>8</v>
      </c>
    </row>
    <row r="173" spans="1:10" ht="20.100000000000001" customHeight="1" x14ac:dyDescent="0.5">
      <c r="A173" s="1312" t="s">
        <v>1119</v>
      </c>
      <c r="B173" s="1312" t="s">
        <v>1120</v>
      </c>
      <c r="C173" s="1313" t="s">
        <v>1121</v>
      </c>
      <c r="D173" s="1314" t="s">
        <v>1122</v>
      </c>
      <c r="E173" s="1315" t="s">
        <v>1123</v>
      </c>
      <c r="F173" s="1316" t="s">
        <v>1124</v>
      </c>
      <c r="G173" s="1314" t="s">
        <v>1125</v>
      </c>
      <c r="H173" s="1316" t="s">
        <v>1126</v>
      </c>
      <c r="I173" s="1314" t="s">
        <v>1127</v>
      </c>
      <c r="J173" s="1316" t="s">
        <v>1128</v>
      </c>
    </row>
    <row r="174" spans="1:10" ht="20.100000000000001" customHeight="1" x14ac:dyDescent="0.5">
      <c r="A174" s="2525" t="s">
        <v>1317</v>
      </c>
      <c r="B174" s="2525" t="s">
        <v>1318</v>
      </c>
      <c r="C174" s="1255" t="s">
        <v>330</v>
      </c>
      <c r="D174" s="1285" t="s">
        <v>309</v>
      </c>
      <c r="E174" s="1255" t="s">
        <v>344</v>
      </c>
      <c r="F174" s="1255" t="s">
        <v>403</v>
      </c>
      <c r="G174" s="1255" t="s">
        <v>358</v>
      </c>
      <c r="H174" s="1255" t="s">
        <v>199</v>
      </c>
      <c r="I174" s="1255" t="s">
        <v>630</v>
      </c>
      <c r="J174" s="1255"/>
    </row>
    <row r="175" spans="1:10" ht="20.100000000000001" customHeight="1" x14ac:dyDescent="0.5">
      <c r="A175" s="2563"/>
      <c r="B175" s="2517"/>
      <c r="C175" s="1256" t="s">
        <v>18</v>
      </c>
      <c r="D175" s="1286" t="s">
        <v>310</v>
      </c>
      <c r="E175" s="1256" t="s">
        <v>30</v>
      </c>
      <c r="F175" s="1256" t="s">
        <v>89</v>
      </c>
      <c r="G175" s="1256" t="s">
        <v>176</v>
      </c>
      <c r="H175" s="1256" t="s">
        <v>200</v>
      </c>
      <c r="I175" s="1256" t="s">
        <v>114</v>
      </c>
      <c r="J175" s="1256"/>
    </row>
    <row r="176" spans="1:10" ht="20.100000000000001" customHeight="1" x14ac:dyDescent="0.5">
      <c r="A176" s="2563"/>
      <c r="B176" s="2517"/>
      <c r="C176" s="1328" t="s">
        <v>501</v>
      </c>
      <c r="D176" s="2568" t="s">
        <v>1427</v>
      </c>
      <c r="E176" s="1257" t="s">
        <v>1306</v>
      </c>
      <c r="F176" s="1257" t="s">
        <v>612</v>
      </c>
      <c r="G176" s="1328" t="s">
        <v>735</v>
      </c>
      <c r="H176" s="1257" t="s">
        <v>1345</v>
      </c>
      <c r="I176" s="1257" t="s">
        <v>1357</v>
      </c>
      <c r="J176" s="1257"/>
    </row>
    <row r="177" spans="1:10" ht="20.100000000000001" customHeight="1" x14ac:dyDescent="0.5">
      <c r="A177" s="2564"/>
      <c r="B177" s="2518"/>
      <c r="C177" s="1258"/>
      <c r="D177" s="2569"/>
      <c r="E177" s="1258"/>
      <c r="F177" s="1262"/>
      <c r="G177" s="1258"/>
      <c r="H177" s="1258"/>
      <c r="I177" s="1258" t="s">
        <v>1358</v>
      </c>
      <c r="J177" s="1329"/>
    </row>
    <row r="178" spans="1:10" ht="20.100000000000001" customHeight="1" x14ac:dyDescent="0.5">
      <c r="A178" s="2514" t="s">
        <v>1322</v>
      </c>
      <c r="B178" s="2514" t="s">
        <v>1318</v>
      </c>
      <c r="C178" s="1629" t="s">
        <v>393</v>
      </c>
      <c r="D178" s="1255" t="s">
        <v>432</v>
      </c>
      <c r="E178" s="1629" t="s">
        <v>356</v>
      </c>
      <c r="F178" s="1285" t="s">
        <v>309</v>
      </c>
      <c r="G178" s="1255" t="s">
        <v>344</v>
      </c>
      <c r="H178" s="1255" t="s">
        <v>422</v>
      </c>
      <c r="I178" s="1255" t="s">
        <v>424</v>
      </c>
      <c r="J178" s="1255"/>
    </row>
    <row r="179" spans="1:10" ht="20.100000000000001" customHeight="1" x14ac:dyDescent="0.5">
      <c r="A179" s="2563"/>
      <c r="B179" s="2517"/>
      <c r="C179" s="1630" t="s">
        <v>77</v>
      </c>
      <c r="D179" s="1272" t="s">
        <v>138</v>
      </c>
      <c r="E179" s="1630" t="s">
        <v>42</v>
      </c>
      <c r="F179" s="1286" t="s">
        <v>310</v>
      </c>
      <c r="G179" s="1256" t="s">
        <v>30</v>
      </c>
      <c r="H179" s="1256" t="s">
        <v>122</v>
      </c>
      <c r="I179" s="1256" t="s">
        <v>128</v>
      </c>
      <c r="J179" s="1256"/>
    </row>
    <row r="180" spans="1:10" ht="20.100000000000001" customHeight="1" x14ac:dyDescent="0.5">
      <c r="A180" s="2563"/>
      <c r="B180" s="2517"/>
      <c r="C180" s="1631" t="s">
        <v>588</v>
      </c>
      <c r="D180" s="1274" t="s">
        <v>649</v>
      </c>
      <c r="E180" s="1631" t="s">
        <v>745</v>
      </c>
      <c r="F180" s="2568" t="s">
        <v>1427</v>
      </c>
      <c r="G180" s="1257" t="s">
        <v>1306</v>
      </c>
      <c r="H180" s="1257" t="s">
        <v>639</v>
      </c>
      <c r="I180" s="1257" t="s">
        <v>639</v>
      </c>
      <c r="J180" s="1257"/>
    </row>
    <row r="181" spans="1:10" ht="20.100000000000001" customHeight="1" x14ac:dyDescent="0.5">
      <c r="A181" s="2564"/>
      <c r="B181" s="2518"/>
      <c r="C181" s="1632"/>
      <c r="D181" s="1329"/>
      <c r="E181" s="1572"/>
      <c r="F181" s="2569"/>
      <c r="G181" s="1258"/>
      <c r="H181" s="1258"/>
      <c r="I181" s="1258"/>
      <c r="J181" s="1258"/>
    </row>
    <row r="182" spans="1:10" ht="20.100000000000001" customHeight="1" x14ac:dyDescent="0.5">
      <c r="A182" s="2514" t="s">
        <v>1325</v>
      </c>
      <c r="B182" s="2514" t="s">
        <v>1318</v>
      </c>
      <c r="C182" s="1255" t="s">
        <v>330</v>
      </c>
      <c r="D182" s="1255" t="s">
        <v>356</v>
      </c>
      <c r="E182" s="1255" t="s">
        <v>1360</v>
      </c>
      <c r="F182" s="1255" t="s">
        <v>344</v>
      </c>
      <c r="G182" s="1285" t="s">
        <v>309</v>
      </c>
      <c r="H182" s="1255" t="s">
        <v>432</v>
      </c>
      <c r="I182" s="1255" t="s">
        <v>388</v>
      </c>
      <c r="J182" s="1255"/>
    </row>
    <row r="183" spans="1:10" ht="20.100000000000001" customHeight="1" x14ac:dyDescent="0.5">
      <c r="A183" s="2563"/>
      <c r="B183" s="2517"/>
      <c r="C183" s="1256" t="s">
        <v>18</v>
      </c>
      <c r="D183" s="1256" t="s">
        <v>42</v>
      </c>
      <c r="E183" s="1256" t="s">
        <v>42</v>
      </c>
      <c r="F183" s="1256" t="s">
        <v>30</v>
      </c>
      <c r="G183" s="1286" t="s">
        <v>310</v>
      </c>
      <c r="H183" s="1256" t="s">
        <v>138</v>
      </c>
      <c r="I183" s="1256" t="s">
        <v>1356</v>
      </c>
      <c r="J183" s="1256"/>
    </row>
    <row r="184" spans="1:10" ht="20.100000000000001" customHeight="1" x14ac:dyDescent="0.5">
      <c r="A184" s="2563"/>
      <c r="B184" s="2517"/>
      <c r="C184" s="1328" t="s">
        <v>501</v>
      </c>
      <c r="D184" s="1257" t="s">
        <v>745</v>
      </c>
      <c r="E184" s="1257" t="s">
        <v>745</v>
      </c>
      <c r="F184" s="1257" t="s">
        <v>1306</v>
      </c>
      <c r="G184" s="2568" t="s">
        <v>1427</v>
      </c>
      <c r="H184" s="1257" t="s">
        <v>649</v>
      </c>
      <c r="I184" s="1257" t="s">
        <v>598</v>
      </c>
      <c r="J184" s="1257"/>
    </row>
    <row r="185" spans="1:10" ht="20.100000000000001" customHeight="1" x14ac:dyDescent="0.5">
      <c r="A185" s="2564"/>
      <c r="B185" s="2518"/>
      <c r="C185" s="1258"/>
      <c r="D185" s="1258"/>
      <c r="E185" s="1258"/>
      <c r="F185" s="1318"/>
      <c r="G185" s="2569"/>
      <c r="H185" s="1329"/>
      <c r="I185" s="1258"/>
      <c r="J185" s="1329"/>
    </row>
    <row r="186" spans="1:10" ht="20.100000000000001" customHeight="1" x14ac:dyDescent="0.5">
      <c r="A186" s="2514" t="s">
        <v>1328</v>
      </c>
      <c r="B186" s="2514" t="s">
        <v>1318</v>
      </c>
      <c r="C186" s="1255" t="s">
        <v>388</v>
      </c>
      <c r="D186" s="1256" t="s">
        <v>151</v>
      </c>
      <c r="E186" s="1255"/>
      <c r="F186" s="1285" t="s">
        <v>309</v>
      </c>
      <c r="G186" s="1255" t="s">
        <v>432</v>
      </c>
      <c r="H186" s="2514" t="s">
        <v>1329</v>
      </c>
      <c r="I186" s="2514" t="s">
        <v>949</v>
      </c>
      <c r="J186" s="1256"/>
    </row>
    <row r="187" spans="1:10" ht="20.100000000000001" customHeight="1" x14ac:dyDescent="0.5">
      <c r="A187" s="2563"/>
      <c r="B187" s="2517"/>
      <c r="C187" s="1256" t="s">
        <v>1356</v>
      </c>
      <c r="D187" s="1256" t="s">
        <v>152</v>
      </c>
      <c r="E187" s="1256" t="s">
        <v>470</v>
      </c>
      <c r="F187" s="1286" t="s">
        <v>310</v>
      </c>
      <c r="G187" s="1256" t="s">
        <v>138</v>
      </c>
      <c r="H187" s="2520"/>
      <c r="I187" s="2520"/>
      <c r="J187" s="1256"/>
    </row>
    <row r="188" spans="1:10" ht="20.100000000000001" customHeight="1" x14ac:dyDescent="0.5">
      <c r="A188" s="2563"/>
      <c r="B188" s="2517"/>
      <c r="C188" s="1257" t="s">
        <v>598</v>
      </c>
      <c r="D188" s="1257" t="s">
        <v>1343</v>
      </c>
      <c r="E188" s="1257" t="s">
        <v>708</v>
      </c>
      <c r="F188" s="2568" t="s">
        <v>1427</v>
      </c>
      <c r="G188" s="1257" t="s">
        <v>656</v>
      </c>
      <c r="H188" s="2520"/>
      <c r="I188" s="2520"/>
      <c r="J188" s="1257"/>
    </row>
    <row r="189" spans="1:10" ht="20.100000000000001" customHeight="1" x14ac:dyDescent="0.5">
      <c r="A189" s="2564"/>
      <c r="B189" s="2518"/>
      <c r="C189" s="1258"/>
      <c r="D189" s="1258"/>
      <c r="E189" s="1258"/>
      <c r="F189" s="2569"/>
      <c r="G189" s="1258"/>
      <c r="H189" s="2521"/>
      <c r="I189" s="2521"/>
      <c r="J189" s="1258"/>
    </row>
    <row r="190" spans="1:10" ht="20.100000000000001" customHeight="1" x14ac:dyDescent="0.5">
      <c r="A190" s="2514" t="s">
        <v>1331</v>
      </c>
      <c r="B190" s="2526" t="s">
        <v>1139</v>
      </c>
      <c r="C190" s="2527"/>
      <c r="D190" s="1256" t="s">
        <v>151</v>
      </c>
      <c r="E190" s="1255" t="s">
        <v>405</v>
      </c>
      <c r="F190" s="1255" t="s">
        <v>223</v>
      </c>
      <c r="G190" s="1255" t="s">
        <v>358</v>
      </c>
      <c r="H190" s="1285" t="s">
        <v>309</v>
      </c>
      <c r="I190" s="1255" t="s">
        <v>330</v>
      </c>
      <c r="J190" s="1255"/>
    </row>
    <row r="191" spans="1:10" ht="20.100000000000001" customHeight="1" x14ac:dyDescent="0.5">
      <c r="A191" s="2563"/>
      <c r="B191" s="2528"/>
      <c r="C191" s="2529"/>
      <c r="D191" s="1256" t="s">
        <v>152</v>
      </c>
      <c r="E191" s="1256" t="s">
        <v>101</v>
      </c>
      <c r="F191" s="1256" t="s">
        <v>224</v>
      </c>
      <c r="G191" s="1256" t="s">
        <v>176</v>
      </c>
      <c r="H191" s="1286" t="s">
        <v>310</v>
      </c>
      <c r="I191" s="1256" t="s">
        <v>18</v>
      </c>
      <c r="J191" s="1256"/>
    </row>
    <row r="192" spans="1:10" ht="20.100000000000001" customHeight="1" x14ac:dyDescent="0.5">
      <c r="A192" s="2563"/>
      <c r="B192" s="2528"/>
      <c r="C192" s="2529"/>
      <c r="D192" s="1257" t="s">
        <v>519</v>
      </c>
      <c r="E192" s="1257" t="s">
        <v>1179</v>
      </c>
      <c r="F192" s="1257" t="s">
        <v>668</v>
      </c>
      <c r="G192" s="1328" t="s">
        <v>735</v>
      </c>
      <c r="H192" s="2568" t="s">
        <v>1427</v>
      </c>
      <c r="I192" s="1328" t="s">
        <v>501</v>
      </c>
      <c r="J192" s="1257"/>
    </row>
    <row r="193" spans="1:10" ht="20.100000000000001" customHeight="1" x14ac:dyDescent="0.5">
      <c r="A193" s="2564"/>
      <c r="B193" s="2530"/>
      <c r="C193" s="2531"/>
      <c r="D193" s="1258"/>
      <c r="E193" s="1329"/>
      <c r="F193" s="1258"/>
      <c r="G193" s="1258" t="s">
        <v>1420</v>
      </c>
      <c r="H193" s="2569"/>
      <c r="I193" s="1319"/>
      <c r="J193" s="1258"/>
    </row>
    <row r="194" spans="1:10" ht="20.100000000000001" customHeight="1" x14ac:dyDescent="0.5">
      <c r="A194" s="1320" t="s">
        <v>483</v>
      </c>
      <c r="B194" s="1341"/>
      <c r="C194" s="1267"/>
      <c r="D194" s="1268"/>
      <c r="E194" s="1268"/>
      <c r="F194" s="1268"/>
      <c r="G194" s="1268"/>
      <c r="H194" s="1268"/>
      <c r="I194" s="1268"/>
      <c r="J194" s="1268"/>
    </row>
    <row r="195" spans="1:10" ht="20.100000000000001" customHeight="1" x14ac:dyDescent="0.5">
      <c r="A195" s="1323"/>
      <c r="B195" s="1323"/>
      <c r="C195" s="1323"/>
      <c r="D195" s="1323"/>
      <c r="E195" s="1323"/>
      <c r="F195" s="1323"/>
      <c r="G195" s="1323"/>
      <c r="H195" s="2540" t="s">
        <v>1412</v>
      </c>
      <c r="I195" s="2540"/>
      <c r="J195" s="2540"/>
    </row>
    <row r="196" spans="1:10" ht="20.100000000000001" customHeight="1" x14ac:dyDescent="0.5">
      <c r="A196" s="1323"/>
      <c r="B196" s="1323"/>
      <c r="C196" s="1323"/>
      <c r="D196" s="1323"/>
      <c r="E196" s="1323"/>
      <c r="F196" s="1323"/>
      <c r="G196" s="1323"/>
      <c r="H196" s="2540" t="s">
        <v>1352</v>
      </c>
      <c r="I196" s="2540"/>
      <c r="J196" s="2540"/>
    </row>
    <row r="197" spans="1:10" ht="21.95" customHeight="1" x14ac:dyDescent="0.5">
      <c r="A197" s="2522" t="s">
        <v>0</v>
      </c>
      <c r="B197" s="2522"/>
      <c r="C197" s="2522"/>
      <c r="D197" s="2522"/>
      <c r="E197" s="2522"/>
      <c r="F197" s="2522"/>
      <c r="G197" s="2522"/>
      <c r="H197" s="2522"/>
      <c r="I197" s="2522"/>
      <c r="J197" s="2522"/>
    </row>
    <row r="198" spans="1:10" ht="21.95" customHeight="1" x14ac:dyDescent="0.5">
      <c r="A198" s="2488" t="s">
        <v>1466</v>
      </c>
      <c r="B198" s="2488"/>
      <c r="C198" s="2488"/>
      <c r="D198" s="2488"/>
      <c r="E198" s="2488"/>
      <c r="F198" s="2488"/>
      <c r="G198" s="2488"/>
      <c r="H198" s="2488"/>
      <c r="I198" s="2488"/>
      <c r="J198" s="2488"/>
    </row>
    <row r="199" spans="1:10" ht="20.100000000000001" customHeight="1" x14ac:dyDescent="0.5">
      <c r="A199" s="1323"/>
      <c r="B199" s="1323"/>
      <c r="C199" s="1323"/>
      <c r="D199" s="1323"/>
      <c r="E199" s="1323"/>
      <c r="F199" s="1323"/>
      <c r="G199" s="1323"/>
      <c r="H199" s="1323"/>
      <c r="I199" s="1323"/>
      <c r="J199" s="1323"/>
    </row>
    <row r="200" spans="1:10" ht="20.100000000000001" customHeight="1" x14ac:dyDescent="0.5">
      <c r="A200" s="2565" t="s">
        <v>1316</v>
      </c>
      <c r="B200" s="2566"/>
      <c r="C200" s="1310">
        <v>1</v>
      </c>
      <c r="D200" s="1310">
        <v>2</v>
      </c>
      <c r="E200" s="1310">
        <v>3</v>
      </c>
      <c r="F200" s="1311">
        <v>4</v>
      </c>
      <c r="G200" s="1310">
        <v>5</v>
      </c>
      <c r="H200" s="1311">
        <v>6</v>
      </c>
      <c r="I200" s="1310">
        <v>7</v>
      </c>
      <c r="J200" s="1311">
        <v>8</v>
      </c>
    </row>
    <row r="201" spans="1:10" ht="20.100000000000001" customHeight="1" x14ac:dyDescent="0.5">
      <c r="A201" s="1312" t="s">
        <v>1119</v>
      </c>
      <c r="B201" s="1312" t="s">
        <v>1120</v>
      </c>
      <c r="C201" s="1313" t="s">
        <v>1121</v>
      </c>
      <c r="D201" s="1314" t="s">
        <v>1122</v>
      </c>
      <c r="E201" s="1315" t="s">
        <v>1123</v>
      </c>
      <c r="F201" s="1316" t="s">
        <v>1124</v>
      </c>
      <c r="G201" s="1314" t="s">
        <v>1125</v>
      </c>
      <c r="H201" s="1316" t="s">
        <v>1126</v>
      </c>
      <c r="I201" s="1314" t="s">
        <v>1127</v>
      </c>
      <c r="J201" s="1316" t="s">
        <v>1128</v>
      </c>
    </row>
    <row r="202" spans="1:10" ht="20.100000000000001" customHeight="1" x14ac:dyDescent="0.5">
      <c r="A202" s="2525" t="s">
        <v>1317</v>
      </c>
      <c r="B202" s="2525" t="s">
        <v>1318</v>
      </c>
      <c r="C202" s="1255" t="s">
        <v>388</v>
      </c>
      <c r="D202" s="1255" t="s">
        <v>432</v>
      </c>
      <c r="E202" s="1255"/>
      <c r="F202" s="1255" t="s">
        <v>358</v>
      </c>
      <c r="G202" s="1285" t="s">
        <v>309</v>
      </c>
      <c r="H202" s="1255" t="s">
        <v>344</v>
      </c>
      <c r="I202" s="1255" t="s">
        <v>630</v>
      </c>
      <c r="J202" s="1255"/>
    </row>
    <row r="203" spans="1:10" ht="20.100000000000001" customHeight="1" x14ac:dyDescent="0.5">
      <c r="A203" s="2563"/>
      <c r="B203" s="2517"/>
      <c r="C203" s="1256" t="s">
        <v>1356</v>
      </c>
      <c r="D203" s="1272" t="s">
        <v>138</v>
      </c>
      <c r="E203" s="1256" t="s">
        <v>470</v>
      </c>
      <c r="F203" s="1256" t="s">
        <v>176</v>
      </c>
      <c r="G203" s="1286" t="s">
        <v>310</v>
      </c>
      <c r="H203" s="1256" t="s">
        <v>30</v>
      </c>
      <c r="I203" s="1256" t="s">
        <v>114</v>
      </c>
      <c r="J203" s="1256"/>
    </row>
    <row r="204" spans="1:10" ht="20.100000000000001" customHeight="1" x14ac:dyDescent="0.5">
      <c r="A204" s="2563"/>
      <c r="B204" s="2517"/>
      <c r="C204" s="1257" t="s">
        <v>598</v>
      </c>
      <c r="D204" s="1274" t="s">
        <v>649</v>
      </c>
      <c r="E204" s="1257" t="s">
        <v>708</v>
      </c>
      <c r="F204" s="1328" t="s">
        <v>739</v>
      </c>
      <c r="G204" s="2478" t="s">
        <v>1427</v>
      </c>
      <c r="H204" s="1257" t="s">
        <v>529</v>
      </c>
      <c r="I204" s="1257" t="s">
        <v>1357</v>
      </c>
      <c r="J204" s="1257"/>
    </row>
    <row r="205" spans="1:10" ht="20.100000000000001" customHeight="1" x14ac:dyDescent="0.5">
      <c r="A205" s="2564"/>
      <c r="B205" s="2518"/>
      <c r="C205" s="1258"/>
      <c r="D205" s="1329"/>
      <c r="E205" s="1258"/>
      <c r="F205" s="1318"/>
      <c r="G205" s="2567"/>
      <c r="H205" s="1258"/>
      <c r="I205" s="1258" t="s">
        <v>1358</v>
      </c>
      <c r="J205" s="1258"/>
    </row>
    <row r="206" spans="1:10" ht="20.100000000000001" customHeight="1" x14ac:dyDescent="0.5">
      <c r="A206" s="2514" t="s">
        <v>1322</v>
      </c>
      <c r="B206" s="2514" t="s">
        <v>1318</v>
      </c>
      <c r="C206" s="1255" t="s">
        <v>432</v>
      </c>
      <c r="D206" s="1255" t="s">
        <v>344</v>
      </c>
      <c r="E206" s="1285" t="s">
        <v>309</v>
      </c>
      <c r="F206" s="1256" t="s">
        <v>151</v>
      </c>
      <c r="G206" s="1255" t="s">
        <v>388</v>
      </c>
      <c r="H206" s="1255" t="s">
        <v>356</v>
      </c>
      <c r="I206" s="1255" t="s">
        <v>330</v>
      </c>
      <c r="J206" s="1324"/>
    </row>
    <row r="207" spans="1:10" ht="20.100000000000001" customHeight="1" x14ac:dyDescent="0.5">
      <c r="A207" s="2563"/>
      <c r="B207" s="2517"/>
      <c r="C207" s="1256" t="s">
        <v>138</v>
      </c>
      <c r="D207" s="1256" t="s">
        <v>30</v>
      </c>
      <c r="E207" s="1286" t="s">
        <v>310</v>
      </c>
      <c r="F207" s="1256" t="s">
        <v>152</v>
      </c>
      <c r="G207" s="1256" t="s">
        <v>1356</v>
      </c>
      <c r="H207" s="1256" t="s">
        <v>42</v>
      </c>
      <c r="I207" s="1256" t="s">
        <v>18</v>
      </c>
      <c r="J207" s="1325"/>
    </row>
    <row r="208" spans="1:10" ht="20.100000000000001" customHeight="1" x14ac:dyDescent="0.5">
      <c r="A208" s="2563"/>
      <c r="B208" s="2517"/>
      <c r="C208" s="1257" t="s">
        <v>656</v>
      </c>
      <c r="D208" s="1257" t="s">
        <v>529</v>
      </c>
      <c r="E208" s="2478" t="s">
        <v>1427</v>
      </c>
      <c r="F208" s="1257" t="s">
        <v>1306</v>
      </c>
      <c r="G208" s="1257" t="s">
        <v>598</v>
      </c>
      <c r="H208" s="1257" t="s">
        <v>746</v>
      </c>
      <c r="I208" s="1257" t="s">
        <v>503</v>
      </c>
      <c r="J208" s="1325"/>
    </row>
    <row r="209" spans="1:10" ht="20.100000000000001" customHeight="1" x14ac:dyDescent="0.5">
      <c r="A209" s="2564"/>
      <c r="B209" s="2518"/>
      <c r="C209" s="1329"/>
      <c r="D209" s="1258"/>
      <c r="E209" s="2567"/>
      <c r="F209" s="1258"/>
      <c r="G209" s="1258"/>
      <c r="H209" s="1258"/>
      <c r="I209" s="1258"/>
      <c r="J209" s="1319"/>
    </row>
    <row r="210" spans="1:10" ht="20.100000000000001" customHeight="1" x14ac:dyDescent="0.5">
      <c r="A210" s="2514" t="s">
        <v>1325</v>
      </c>
      <c r="B210" s="2514" t="s">
        <v>1318</v>
      </c>
      <c r="C210" s="1255" t="s">
        <v>393</v>
      </c>
      <c r="D210" s="1285" t="s">
        <v>309</v>
      </c>
      <c r="E210" s="1255" t="s">
        <v>405</v>
      </c>
      <c r="F210" s="1255" t="s">
        <v>223</v>
      </c>
      <c r="G210" s="1255" t="s">
        <v>330</v>
      </c>
      <c r="H210" s="1255" t="s">
        <v>344</v>
      </c>
      <c r="I210" s="1255" t="s">
        <v>358</v>
      </c>
      <c r="J210" s="1324"/>
    </row>
    <row r="211" spans="1:10" ht="20.100000000000001" customHeight="1" x14ac:dyDescent="0.5">
      <c r="A211" s="2563"/>
      <c r="B211" s="2517"/>
      <c r="C211" s="1256" t="s">
        <v>77</v>
      </c>
      <c r="D211" s="1286" t="s">
        <v>310</v>
      </c>
      <c r="E211" s="1256" t="s">
        <v>101</v>
      </c>
      <c r="F211" s="1256" t="s">
        <v>224</v>
      </c>
      <c r="G211" s="1256" t="s">
        <v>18</v>
      </c>
      <c r="H211" s="1256" t="s">
        <v>30</v>
      </c>
      <c r="I211" s="1256" t="s">
        <v>176</v>
      </c>
      <c r="J211" s="1325"/>
    </row>
    <row r="212" spans="1:10" ht="20.100000000000001" customHeight="1" x14ac:dyDescent="0.5">
      <c r="A212" s="2563"/>
      <c r="B212" s="2517"/>
      <c r="C212" s="1257" t="s">
        <v>588</v>
      </c>
      <c r="D212" s="2478" t="s">
        <v>1427</v>
      </c>
      <c r="E212" s="1257" t="s">
        <v>1179</v>
      </c>
      <c r="F212" s="1257" t="s">
        <v>668</v>
      </c>
      <c r="G212" s="1257" t="s">
        <v>503</v>
      </c>
      <c r="H212" s="1257" t="s">
        <v>529</v>
      </c>
      <c r="I212" s="1328" t="s">
        <v>739</v>
      </c>
      <c r="J212" s="1325"/>
    </row>
    <row r="213" spans="1:10" ht="20.100000000000001" customHeight="1" x14ac:dyDescent="0.5">
      <c r="A213" s="2564"/>
      <c r="B213" s="2518"/>
      <c r="C213" s="1258"/>
      <c r="D213" s="2567"/>
      <c r="E213" s="1329"/>
      <c r="F213" s="1258"/>
      <c r="G213" s="1318"/>
      <c r="H213" s="1258"/>
      <c r="I213" s="1258" t="s">
        <v>1420</v>
      </c>
      <c r="J213" s="1319"/>
    </row>
    <row r="214" spans="1:10" ht="20.100000000000001" customHeight="1" x14ac:dyDescent="0.5">
      <c r="A214" s="2514" t="s">
        <v>1328</v>
      </c>
      <c r="B214" s="2514" t="s">
        <v>1318</v>
      </c>
      <c r="C214" s="1255" t="s">
        <v>403</v>
      </c>
      <c r="D214" s="1285" t="s">
        <v>309</v>
      </c>
      <c r="E214" s="1255" t="s">
        <v>330</v>
      </c>
      <c r="F214" s="1255" t="s">
        <v>422</v>
      </c>
      <c r="G214" s="1255" t="s">
        <v>424</v>
      </c>
      <c r="H214" s="2514" t="s">
        <v>1329</v>
      </c>
      <c r="I214" s="2514" t="s">
        <v>949</v>
      </c>
      <c r="J214" s="1255"/>
    </row>
    <row r="215" spans="1:10" ht="20.100000000000001" customHeight="1" x14ac:dyDescent="0.5">
      <c r="A215" s="2563"/>
      <c r="B215" s="2517"/>
      <c r="C215" s="1256" t="s">
        <v>89</v>
      </c>
      <c r="D215" s="1286" t="s">
        <v>310</v>
      </c>
      <c r="E215" s="1256" t="s">
        <v>18</v>
      </c>
      <c r="F215" s="1256" t="s">
        <v>122</v>
      </c>
      <c r="G215" s="1256" t="s">
        <v>128</v>
      </c>
      <c r="H215" s="2520"/>
      <c r="I215" s="2520"/>
      <c r="J215" s="1256"/>
    </row>
    <row r="216" spans="1:10" ht="20.100000000000001" customHeight="1" x14ac:dyDescent="0.5">
      <c r="A216" s="2563"/>
      <c r="B216" s="2517"/>
      <c r="C216" s="1257" t="s">
        <v>612</v>
      </c>
      <c r="D216" s="2478" t="s">
        <v>1427</v>
      </c>
      <c r="E216" s="1257" t="s">
        <v>503</v>
      </c>
      <c r="F216" s="1257" t="s">
        <v>639</v>
      </c>
      <c r="G216" s="1257" t="s">
        <v>639</v>
      </c>
      <c r="H216" s="2520"/>
      <c r="I216" s="2520"/>
      <c r="J216" s="1257"/>
    </row>
    <row r="217" spans="1:10" ht="20.100000000000001" customHeight="1" x14ac:dyDescent="0.5">
      <c r="A217" s="2564"/>
      <c r="B217" s="2518"/>
      <c r="C217" s="1247"/>
      <c r="D217" s="2567"/>
      <c r="E217" s="1258"/>
      <c r="F217" s="1258"/>
      <c r="G217" s="1258"/>
      <c r="H217" s="2521"/>
      <c r="I217" s="2521"/>
      <c r="J217" s="1258"/>
    </row>
    <row r="218" spans="1:10" ht="20.100000000000001" customHeight="1" x14ac:dyDescent="0.5">
      <c r="A218" s="2514" t="s">
        <v>1331</v>
      </c>
      <c r="B218" s="2526" t="s">
        <v>1139</v>
      </c>
      <c r="C218" s="2527"/>
      <c r="D218" s="1255" t="s">
        <v>356</v>
      </c>
      <c r="E218" s="1255" t="s">
        <v>1360</v>
      </c>
      <c r="F218" s="1256" t="s">
        <v>151</v>
      </c>
      <c r="G218" s="1255" t="s">
        <v>199</v>
      </c>
      <c r="H218" s="1255" t="s">
        <v>432</v>
      </c>
      <c r="I218" s="1285" t="s">
        <v>309</v>
      </c>
      <c r="J218" s="1255"/>
    </row>
    <row r="219" spans="1:10" ht="20.100000000000001" customHeight="1" x14ac:dyDescent="0.5">
      <c r="A219" s="2563"/>
      <c r="B219" s="2528"/>
      <c r="C219" s="2529"/>
      <c r="D219" s="1256" t="s">
        <v>42</v>
      </c>
      <c r="E219" s="1256" t="s">
        <v>42</v>
      </c>
      <c r="F219" s="1256" t="s">
        <v>152</v>
      </c>
      <c r="G219" s="1256" t="s">
        <v>200</v>
      </c>
      <c r="H219" s="1272" t="s">
        <v>138</v>
      </c>
      <c r="I219" s="1286" t="s">
        <v>310</v>
      </c>
      <c r="J219" s="1256"/>
    </row>
    <row r="220" spans="1:10" ht="20.100000000000001" customHeight="1" x14ac:dyDescent="0.5">
      <c r="A220" s="2563"/>
      <c r="B220" s="2528"/>
      <c r="C220" s="2529"/>
      <c r="D220" s="1257" t="s">
        <v>746</v>
      </c>
      <c r="E220" s="1257" t="s">
        <v>746</v>
      </c>
      <c r="F220" s="1257" t="s">
        <v>1343</v>
      </c>
      <c r="G220" s="1257" t="s">
        <v>1345</v>
      </c>
      <c r="H220" s="1274" t="s">
        <v>649</v>
      </c>
      <c r="I220" s="2478" t="s">
        <v>1427</v>
      </c>
      <c r="J220" s="1257"/>
    </row>
    <row r="221" spans="1:10" ht="20.100000000000001" customHeight="1" x14ac:dyDescent="0.5">
      <c r="A221" s="2564"/>
      <c r="B221" s="2530"/>
      <c r="C221" s="2531"/>
      <c r="D221" s="1258"/>
      <c r="E221" s="1258"/>
      <c r="F221" s="1258"/>
      <c r="G221" s="1258"/>
      <c r="H221" s="1329"/>
      <c r="I221" s="2567"/>
      <c r="J221" s="1258"/>
    </row>
    <row r="222" spans="1:10" ht="20.100000000000001" customHeight="1" x14ac:dyDescent="0.5">
      <c r="A222" s="1320" t="s">
        <v>483</v>
      </c>
      <c r="B222" s="1341"/>
      <c r="C222" s="1267"/>
      <c r="D222" s="1268"/>
      <c r="E222" s="1268"/>
      <c r="F222" s="1268"/>
      <c r="G222" s="1268"/>
      <c r="H222" s="1268"/>
      <c r="I222" s="1268"/>
      <c r="J222" s="1268"/>
    </row>
    <row r="223" spans="1:10" ht="20.100000000000001" customHeight="1" x14ac:dyDescent="0.5">
      <c r="A223" s="1323"/>
      <c r="B223" s="1323"/>
      <c r="C223" s="1323"/>
      <c r="D223" s="1323"/>
      <c r="E223" s="1323"/>
      <c r="F223" s="1323"/>
      <c r="G223" s="1323"/>
      <c r="H223" s="2540" t="s">
        <v>1368</v>
      </c>
      <c r="I223" s="2540"/>
      <c r="J223" s="2540"/>
    </row>
    <row r="224" spans="1:10" ht="20.100000000000001" customHeight="1" x14ac:dyDescent="0.5">
      <c r="A224" s="1323"/>
      <c r="B224" s="1323"/>
      <c r="C224" s="1323"/>
      <c r="D224" s="1323"/>
      <c r="E224" s="1323"/>
      <c r="F224" s="1323"/>
      <c r="G224" s="1323"/>
      <c r="H224" s="2540" t="s">
        <v>1413</v>
      </c>
      <c r="I224" s="2540"/>
      <c r="J224" s="2540"/>
    </row>
  </sheetData>
  <mergeCells count="183">
    <mergeCell ref="A10:A13"/>
    <mergeCell ref="B10:B13"/>
    <mergeCell ref="A14:A17"/>
    <mergeCell ref="B14:B17"/>
    <mergeCell ref="A18:A21"/>
    <mergeCell ref="B18:B21"/>
    <mergeCell ref="A42:A45"/>
    <mergeCell ref="B42:B45"/>
    <mergeCell ref="A1:J1"/>
    <mergeCell ref="A2:J2"/>
    <mergeCell ref="A3:J3"/>
    <mergeCell ref="A4:B4"/>
    <mergeCell ref="A6:A9"/>
    <mergeCell ref="B6:B9"/>
    <mergeCell ref="I18:I21"/>
    <mergeCell ref="A22:A25"/>
    <mergeCell ref="B22:C25"/>
    <mergeCell ref="A29:J29"/>
    <mergeCell ref="A30:J30"/>
    <mergeCell ref="A32:B32"/>
    <mergeCell ref="A34:A37"/>
    <mergeCell ref="B34:B37"/>
    <mergeCell ref="A38:A41"/>
    <mergeCell ref="B38:B41"/>
    <mergeCell ref="I46:I49"/>
    <mergeCell ref="H46:H49"/>
    <mergeCell ref="A60:B60"/>
    <mergeCell ref="A62:A65"/>
    <mergeCell ref="B62:B65"/>
    <mergeCell ref="A66:A69"/>
    <mergeCell ref="B66:B69"/>
    <mergeCell ref="A50:A53"/>
    <mergeCell ref="B50:C53"/>
    <mergeCell ref="H55:J55"/>
    <mergeCell ref="A106:A109"/>
    <mergeCell ref="B106:C109"/>
    <mergeCell ref="H111:J111"/>
    <mergeCell ref="H112:J112"/>
    <mergeCell ref="A113:J113"/>
    <mergeCell ref="A114:J114"/>
    <mergeCell ref="A116:B116"/>
    <mergeCell ref="A118:A121"/>
    <mergeCell ref="B118:B121"/>
    <mergeCell ref="A134:A137"/>
    <mergeCell ref="B134:C137"/>
    <mergeCell ref="I134:I135"/>
    <mergeCell ref="A122:A125"/>
    <mergeCell ref="B122:B125"/>
    <mergeCell ref="A126:A129"/>
    <mergeCell ref="B126:B129"/>
    <mergeCell ref="A130:A133"/>
    <mergeCell ref="B130:B133"/>
    <mergeCell ref="G134:H134"/>
    <mergeCell ref="G135:H135"/>
    <mergeCell ref="G136:H136"/>
    <mergeCell ref="G137:H137"/>
    <mergeCell ref="I136:I137"/>
    <mergeCell ref="C122:E122"/>
    <mergeCell ref="C123:E123"/>
    <mergeCell ref="E124:E125"/>
    <mergeCell ref="A154:A157"/>
    <mergeCell ref="B154:B157"/>
    <mergeCell ref="A158:A161"/>
    <mergeCell ref="B158:B161"/>
    <mergeCell ref="I158:I161"/>
    <mergeCell ref="A162:A165"/>
    <mergeCell ref="B162:C165"/>
    <mergeCell ref="H158:H161"/>
    <mergeCell ref="H139:J139"/>
    <mergeCell ref="H140:J140"/>
    <mergeCell ref="A141:J141"/>
    <mergeCell ref="A142:J142"/>
    <mergeCell ref="A144:B144"/>
    <mergeCell ref="A146:A149"/>
    <mergeCell ref="B146:B149"/>
    <mergeCell ref="A150:A153"/>
    <mergeCell ref="B150:B153"/>
    <mergeCell ref="F164:F165"/>
    <mergeCell ref="F148:F149"/>
    <mergeCell ref="H152:H153"/>
    <mergeCell ref="F156:F157"/>
    <mergeCell ref="G160:G161"/>
    <mergeCell ref="A182:A185"/>
    <mergeCell ref="B182:B185"/>
    <mergeCell ref="A186:A189"/>
    <mergeCell ref="B186:B189"/>
    <mergeCell ref="I186:I189"/>
    <mergeCell ref="A190:A193"/>
    <mergeCell ref="B190:C193"/>
    <mergeCell ref="H167:J167"/>
    <mergeCell ref="H168:J168"/>
    <mergeCell ref="A169:J169"/>
    <mergeCell ref="A170:J170"/>
    <mergeCell ref="A172:B172"/>
    <mergeCell ref="A174:A177"/>
    <mergeCell ref="B174:B177"/>
    <mergeCell ref="A178:A181"/>
    <mergeCell ref="B178:B181"/>
    <mergeCell ref="D176:D177"/>
    <mergeCell ref="F180:F181"/>
    <mergeCell ref="G184:G185"/>
    <mergeCell ref="F188:F189"/>
    <mergeCell ref="H192:H193"/>
    <mergeCell ref="A210:A213"/>
    <mergeCell ref="B210:B213"/>
    <mergeCell ref="A214:A217"/>
    <mergeCell ref="B214:B217"/>
    <mergeCell ref="I214:I217"/>
    <mergeCell ref="A218:A221"/>
    <mergeCell ref="B218:C221"/>
    <mergeCell ref="H195:J195"/>
    <mergeCell ref="H196:J196"/>
    <mergeCell ref="A197:J197"/>
    <mergeCell ref="A198:J198"/>
    <mergeCell ref="A200:B200"/>
    <mergeCell ref="A202:A205"/>
    <mergeCell ref="B202:B205"/>
    <mergeCell ref="A206:A209"/>
    <mergeCell ref="B206:B209"/>
    <mergeCell ref="G204:G205"/>
    <mergeCell ref="E208:E209"/>
    <mergeCell ref="D212:D213"/>
    <mergeCell ref="D216:D217"/>
    <mergeCell ref="I220:I221"/>
    <mergeCell ref="A102:A105"/>
    <mergeCell ref="B102:B105"/>
    <mergeCell ref="A85:J85"/>
    <mergeCell ref="A86:J86"/>
    <mergeCell ref="A88:B88"/>
    <mergeCell ref="A90:A93"/>
    <mergeCell ref="B90:B93"/>
    <mergeCell ref="A94:A97"/>
    <mergeCell ref="B94:B97"/>
    <mergeCell ref="H94:I94"/>
    <mergeCell ref="H95:I95"/>
    <mergeCell ref="H96:I96"/>
    <mergeCell ref="H97:I97"/>
    <mergeCell ref="H18:H21"/>
    <mergeCell ref="H56:J56"/>
    <mergeCell ref="A57:J57"/>
    <mergeCell ref="A58:J58"/>
    <mergeCell ref="C62:D62"/>
    <mergeCell ref="C63:D63"/>
    <mergeCell ref="C64:D64"/>
    <mergeCell ref="C65:D65"/>
    <mergeCell ref="A98:A101"/>
    <mergeCell ref="B98:B101"/>
    <mergeCell ref="B74:B77"/>
    <mergeCell ref="A78:A81"/>
    <mergeCell ref="B78:C81"/>
    <mergeCell ref="A70:A73"/>
    <mergeCell ref="B70:B73"/>
    <mergeCell ref="A74:A77"/>
    <mergeCell ref="H83:J83"/>
    <mergeCell ref="H84:J84"/>
    <mergeCell ref="H27:J27"/>
    <mergeCell ref="H28:J28"/>
    <mergeCell ref="H74:H77"/>
    <mergeCell ref="I74:I77"/>
    <mergeCell ref="A46:A49"/>
    <mergeCell ref="B46:B49"/>
    <mergeCell ref="H223:J223"/>
    <mergeCell ref="H224:J224"/>
    <mergeCell ref="H214:H217"/>
    <mergeCell ref="H186:H189"/>
    <mergeCell ref="I130:I133"/>
    <mergeCell ref="H102:H105"/>
    <mergeCell ref="D50:E50"/>
    <mergeCell ref="D51:E51"/>
    <mergeCell ref="D52:E52"/>
    <mergeCell ref="D53:E53"/>
    <mergeCell ref="D120:D121"/>
    <mergeCell ref="D118:D119"/>
    <mergeCell ref="E130:E131"/>
    <mergeCell ref="H130:H133"/>
    <mergeCell ref="D98:F98"/>
    <mergeCell ref="D99:F99"/>
    <mergeCell ref="D100:F100"/>
    <mergeCell ref="D101:F101"/>
    <mergeCell ref="I102:I105"/>
    <mergeCell ref="E132:E133"/>
    <mergeCell ref="C124:D124"/>
    <mergeCell ref="C125:D125"/>
  </mergeCells>
  <printOptions horizontalCentered="1"/>
  <pageMargins left="0.23622047244094499" right="0.23622047244094499" top="0.511811023622047" bottom="0.196850393700787" header="0.196850393700787" footer="0.31496062992126"/>
  <pageSetup paperSize="9" orientation="landscape" r:id="rId1"/>
  <headerFooter>
    <oddHeader>&amp;R&amp;"TH SarabunPSK,Regular"&amp;10 23/5/2566] [1]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31"/>
  <sheetViews>
    <sheetView showGridLines="0" topLeftCell="A279" zoomScale="110" zoomScaleNormal="110" workbookViewId="0">
      <selection activeCell="K287" sqref="K287"/>
    </sheetView>
  </sheetViews>
  <sheetFormatPr defaultRowHeight="21.75" x14ac:dyDescent="0.5"/>
  <cols>
    <col min="1" max="10" width="10.7109375" style="1164" customWidth="1"/>
    <col min="11" max="11" width="13.42578125" customWidth="1"/>
  </cols>
  <sheetData>
    <row r="1" spans="1:10" ht="22.15" customHeight="1" x14ac:dyDescent="0.5">
      <c r="A1" s="2607" t="s">
        <v>0</v>
      </c>
      <c r="B1" s="2607"/>
      <c r="C1" s="2607"/>
      <c r="D1" s="2607"/>
      <c r="E1" s="2607"/>
      <c r="F1" s="2607"/>
      <c r="G1" s="2607"/>
      <c r="H1" s="2607"/>
      <c r="I1" s="2607"/>
      <c r="J1" s="2607"/>
    </row>
    <row r="2" spans="1:10" ht="22.15" customHeight="1" x14ac:dyDescent="0.5">
      <c r="A2" s="2607" t="s">
        <v>1477</v>
      </c>
      <c r="B2" s="2607"/>
      <c r="C2" s="2607"/>
      <c r="D2" s="2607"/>
      <c r="E2" s="2607"/>
      <c r="F2" s="2607"/>
      <c r="G2" s="2607"/>
      <c r="H2" s="2607"/>
      <c r="I2" s="2607"/>
      <c r="J2" s="2607"/>
    </row>
    <row r="3" spans="1:10" ht="22.15" customHeight="1" x14ac:dyDescent="0.5">
      <c r="A3" s="2607" t="s">
        <v>1478</v>
      </c>
      <c r="B3" s="2607"/>
      <c r="C3" s="2607"/>
      <c r="D3" s="2607"/>
      <c r="E3" s="2607"/>
      <c r="F3" s="2607"/>
      <c r="G3" s="2607"/>
      <c r="H3" s="2607"/>
      <c r="I3" s="2607"/>
      <c r="J3" s="2607"/>
    </row>
    <row r="4" spans="1:10" ht="22.15" customHeight="1" x14ac:dyDescent="0.5">
      <c r="A4" s="2608" t="s">
        <v>1316</v>
      </c>
      <c r="B4" s="2609"/>
      <c r="C4" s="1144">
        <v>1</v>
      </c>
      <c r="D4" s="1144">
        <v>2</v>
      </c>
      <c r="E4" s="1144">
        <v>3</v>
      </c>
      <c r="F4" s="1143">
        <v>4</v>
      </c>
      <c r="G4" s="1144">
        <v>5</v>
      </c>
      <c r="H4" s="1143">
        <v>6</v>
      </c>
      <c r="I4" s="1144">
        <v>7</v>
      </c>
      <c r="J4" s="1143">
        <v>8</v>
      </c>
    </row>
    <row r="5" spans="1:10" ht="22.15" customHeight="1" x14ac:dyDescent="0.5">
      <c r="A5" s="1145" t="s">
        <v>1119</v>
      </c>
      <c r="B5" s="1145" t="s">
        <v>1120</v>
      </c>
      <c r="C5" s="1146" t="s">
        <v>1121</v>
      </c>
      <c r="D5" s="1147" t="s">
        <v>1122</v>
      </c>
      <c r="E5" s="1148" t="s">
        <v>1123</v>
      </c>
      <c r="F5" s="1149" t="s">
        <v>1124</v>
      </c>
      <c r="G5" s="1147" t="s">
        <v>1125</v>
      </c>
      <c r="H5" s="1149" t="s">
        <v>1126</v>
      </c>
      <c r="I5" s="1147" t="s">
        <v>1127</v>
      </c>
      <c r="J5" s="1149" t="s">
        <v>1128</v>
      </c>
    </row>
    <row r="6" spans="1:10" s="1072" customFormat="1" ht="22.15" customHeight="1" x14ac:dyDescent="0.5">
      <c r="A6" s="2610" t="s">
        <v>1317</v>
      </c>
      <c r="B6" s="2610" t="s">
        <v>1318</v>
      </c>
      <c r="C6" s="1151"/>
      <c r="D6" s="2597" t="s">
        <v>728</v>
      </c>
      <c r="E6" s="2598"/>
      <c r="F6" s="2599"/>
      <c r="G6" s="1151"/>
      <c r="H6" s="2592" t="s">
        <v>1479</v>
      </c>
      <c r="I6" s="2593"/>
      <c r="J6" s="1151"/>
    </row>
    <row r="7" spans="1:10" s="1072" customFormat="1" ht="22.15" customHeight="1" x14ac:dyDescent="0.5">
      <c r="A7" s="2611"/>
      <c r="B7" s="2612"/>
      <c r="C7" s="1152"/>
      <c r="D7" s="2600" t="s">
        <v>279</v>
      </c>
      <c r="E7" s="2601"/>
      <c r="F7" s="2602"/>
      <c r="G7" s="1152"/>
      <c r="H7" s="2594"/>
      <c r="I7" s="2595"/>
      <c r="J7" s="1152"/>
    </row>
    <row r="8" spans="1:10" s="1072" customFormat="1" ht="22.15" customHeight="1" x14ac:dyDescent="0.5">
      <c r="A8" s="2590" t="s">
        <v>1322</v>
      </c>
      <c r="B8" s="2590" t="s">
        <v>1318</v>
      </c>
      <c r="C8" s="1151"/>
      <c r="D8" s="1151"/>
      <c r="E8" s="1151"/>
      <c r="F8" s="2597" t="s">
        <v>859</v>
      </c>
      <c r="G8" s="2598"/>
      <c r="H8" s="2599"/>
      <c r="I8" s="1151"/>
      <c r="J8" s="1151"/>
    </row>
    <row r="9" spans="1:10" s="1072" customFormat="1" ht="22.15" customHeight="1" x14ac:dyDescent="0.5">
      <c r="A9" s="2591"/>
      <c r="B9" s="2596"/>
      <c r="C9" s="1154"/>
      <c r="D9" s="1154"/>
      <c r="E9" s="1154"/>
      <c r="F9" s="2600" t="s">
        <v>279</v>
      </c>
      <c r="G9" s="2601"/>
      <c r="H9" s="2602"/>
      <c r="I9" s="1154"/>
      <c r="J9" s="1154"/>
    </row>
    <row r="10" spans="1:10" s="1072" customFormat="1" ht="22.15" customHeight="1" x14ac:dyDescent="0.5">
      <c r="A10" s="2590" t="s">
        <v>1325</v>
      </c>
      <c r="B10" s="2590" t="s">
        <v>1318</v>
      </c>
      <c r="C10" s="1155" t="s">
        <v>1174</v>
      </c>
      <c r="D10" s="2592" t="s">
        <v>1510</v>
      </c>
      <c r="E10" s="2593"/>
      <c r="F10" s="1151"/>
      <c r="G10" s="1151"/>
      <c r="H10" s="1151"/>
      <c r="I10" s="1155" t="s">
        <v>923</v>
      </c>
      <c r="J10" s="1156"/>
    </row>
    <row r="11" spans="1:10" s="1072" customFormat="1" ht="22.15" customHeight="1" x14ac:dyDescent="0.5">
      <c r="A11" s="2591"/>
      <c r="B11" s="2596"/>
      <c r="C11" s="1157" t="s">
        <v>366</v>
      </c>
      <c r="D11" s="2594"/>
      <c r="E11" s="2595"/>
      <c r="F11" s="1154"/>
      <c r="G11" s="1154"/>
      <c r="H11" s="1158"/>
      <c r="I11" s="1157" t="s">
        <v>366</v>
      </c>
      <c r="J11" s="1159"/>
    </row>
    <row r="12" spans="1:10" s="1072" customFormat="1" ht="22.15" customHeight="1" x14ac:dyDescent="0.5">
      <c r="A12" s="2590" t="s">
        <v>1328</v>
      </c>
      <c r="B12" s="2590" t="s">
        <v>1318</v>
      </c>
      <c r="C12" s="2603" t="s">
        <v>1175</v>
      </c>
      <c r="D12" s="2604"/>
      <c r="E12" s="1151"/>
      <c r="F12" s="2610" t="s">
        <v>1329</v>
      </c>
      <c r="G12" s="1151"/>
      <c r="H12" s="1151"/>
      <c r="I12" s="2590" t="s">
        <v>949</v>
      </c>
      <c r="J12" s="1151"/>
    </row>
    <row r="13" spans="1:10" s="1072" customFormat="1" ht="22.15" customHeight="1" x14ac:dyDescent="0.5">
      <c r="A13" s="2591"/>
      <c r="B13" s="2596"/>
      <c r="C13" s="2605" t="s">
        <v>45</v>
      </c>
      <c r="D13" s="2606"/>
      <c r="E13" s="1154"/>
      <c r="F13" s="2613"/>
      <c r="G13" s="1153"/>
      <c r="H13" s="1154"/>
      <c r="I13" s="2613"/>
      <c r="J13" s="1154"/>
    </row>
    <row r="14" spans="1:10" s="1072" customFormat="1" ht="22.15" customHeight="1" x14ac:dyDescent="0.5">
      <c r="A14" s="2590" t="s">
        <v>1331</v>
      </c>
      <c r="B14" s="2592" t="s">
        <v>1139</v>
      </c>
      <c r="C14" s="2593"/>
      <c r="D14" s="1151"/>
      <c r="E14" s="1151"/>
      <c r="F14" s="2603" t="s">
        <v>1173</v>
      </c>
      <c r="G14" s="2604"/>
      <c r="H14" s="1151"/>
      <c r="I14" s="2603" t="s">
        <v>518</v>
      </c>
      <c r="J14" s="2604"/>
    </row>
    <row r="15" spans="1:10" s="1072" customFormat="1" ht="22.15" customHeight="1" x14ac:dyDescent="0.5">
      <c r="A15" s="2591"/>
      <c r="B15" s="2594"/>
      <c r="C15" s="2595"/>
      <c r="D15" s="1154"/>
      <c r="E15" s="1154"/>
      <c r="F15" s="2605" t="s">
        <v>45</v>
      </c>
      <c r="G15" s="2606"/>
      <c r="H15" s="1154"/>
      <c r="I15" s="2605" t="s">
        <v>45</v>
      </c>
      <c r="J15" s="2606"/>
    </row>
    <row r="16" spans="1:10" ht="22.15" customHeight="1" x14ac:dyDescent="0.5">
      <c r="A16" s="1160" t="s">
        <v>483</v>
      </c>
      <c r="B16" s="1161" t="s">
        <v>1581</v>
      </c>
      <c r="C16" s="1162"/>
      <c r="D16" s="1163"/>
      <c r="E16" s="1163"/>
      <c r="F16" s="1163"/>
      <c r="G16" s="1163"/>
      <c r="H16" s="1163"/>
      <c r="I16" s="1163"/>
      <c r="J16" s="1163"/>
    </row>
    <row r="17" spans="1:10" ht="22.15" customHeight="1" x14ac:dyDescent="0.5"/>
    <row r="18" spans="1:10" ht="22.15" customHeight="1" x14ac:dyDescent="0.5"/>
    <row r="19" spans="1:10" ht="22.15" customHeight="1" x14ac:dyDescent="0.5"/>
    <row r="20" spans="1:10" ht="22.15" customHeight="1" x14ac:dyDescent="0.5">
      <c r="A20" s="2607" t="s">
        <v>0</v>
      </c>
      <c r="B20" s="2607"/>
      <c r="C20" s="2607"/>
      <c r="D20" s="2607"/>
      <c r="E20" s="2607"/>
      <c r="F20" s="2607"/>
      <c r="G20" s="2607"/>
      <c r="H20" s="2607"/>
      <c r="I20" s="2607"/>
      <c r="J20" s="2607"/>
    </row>
    <row r="21" spans="1:10" ht="22.15" customHeight="1" x14ac:dyDescent="0.5">
      <c r="A21" s="2607" t="s">
        <v>1477</v>
      </c>
      <c r="B21" s="2607"/>
      <c r="C21" s="2607"/>
      <c r="D21" s="2607"/>
      <c r="E21" s="2607"/>
      <c r="F21" s="2607"/>
      <c r="G21" s="2607"/>
      <c r="H21" s="2607"/>
      <c r="I21" s="2607"/>
      <c r="J21" s="2607"/>
    </row>
    <row r="22" spans="1:10" ht="22.15" customHeight="1" x14ac:dyDescent="0.5">
      <c r="A22" s="2607" t="s">
        <v>1480</v>
      </c>
      <c r="B22" s="2607"/>
      <c r="C22" s="2607"/>
      <c r="D22" s="2607"/>
      <c r="E22" s="2607"/>
      <c r="F22" s="2607"/>
      <c r="G22" s="2607"/>
      <c r="H22" s="2607"/>
      <c r="I22" s="2607"/>
      <c r="J22" s="2607"/>
    </row>
    <row r="23" spans="1:10" ht="22.15" customHeight="1" x14ac:dyDescent="0.5">
      <c r="A23" s="2608" t="s">
        <v>1316</v>
      </c>
      <c r="B23" s="2609"/>
      <c r="C23" s="1144">
        <v>1</v>
      </c>
      <c r="D23" s="1144">
        <v>2</v>
      </c>
      <c r="E23" s="1144">
        <v>3</v>
      </c>
      <c r="F23" s="1143">
        <v>4</v>
      </c>
      <c r="G23" s="1144">
        <v>5</v>
      </c>
      <c r="H23" s="1143">
        <v>6</v>
      </c>
      <c r="I23" s="1144">
        <v>7</v>
      </c>
      <c r="J23" s="1143">
        <v>8</v>
      </c>
    </row>
    <row r="24" spans="1:10" ht="22.15" customHeight="1" x14ac:dyDescent="0.5">
      <c r="A24" s="1145" t="s">
        <v>1119</v>
      </c>
      <c r="B24" s="1145" t="s">
        <v>1120</v>
      </c>
      <c r="C24" s="1146" t="s">
        <v>1121</v>
      </c>
      <c r="D24" s="1147" t="s">
        <v>1122</v>
      </c>
      <c r="E24" s="1148" t="s">
        <v>1123</v>
      </c>
      <c r="F24" s="1149" t="s">
        <v>1124</v>
      </c>
      <c r="G24" s="1147" t="s">
        <v>1125</v>
      </c>
      <c r="H24" s="1149" t="s">
        <v>1126</v>
      </c>
      <c r="I24" s="1147" t="s">
        <v>1127</v>
      </c>
      <c r="J24" s="1149" t="s">
        <v>1128</v>
      </c>
    </row>
    <row r="25" spans="1:10" ht="22.15" customHeight="1" x14ac:dyDescent="0.5">
      <c r="A25" s="2610" t="s">
        <v>1317</v>
      </c>
      <c r="B25" s="2610" t="s">
        <v>1318</v>
      </c>
      <c r="C25" s="1151"/>
      <c r="D25" s="1151"/>
      <c r="E25" s="1165" t="s">
        <v>923</v>
      </c>
      <c r="F25" s="1151"/>
      <c r="G25" s="1166" t="s">
        <v>1578</v>
      </c>
      <c r="H25" s="2592" t="s">
        <v>1479</v>
      </c>
      <c r="I25" s="2593"/>
      <c r="J25" s="1151"/>
    </row>
    <row r="26" spans="1:10" ht="22.15" customHeight="1" x14ac:dyDescent="0.5">
      <c r="A26" s="2611"/>
      <c r="B26" s="2612"/>
      <c r="C26" s="1152"/>
      <c r="D26" s="1152"/>
      <c r="E26" s="1167" t="s">
        <v>1323</v>
      </c>
      <c r="F26" s="1154"/>
      <c r="G26" s="1168" t="s">
        <v>179</v>
      </c>
      <c r="H26" s="2594"/>
      <c r="I26" s="2595"/>
      <c r="J26" s="1152"/>
    </row>
    <row r="27" spans="1:10" ht="22.15" customHeight="1" x14ac:dyDescent="0.5">
      <c r="A27" s="2590" t="s">
        <v>1322</v>
      </c>
      <c r="B27" s="2590" t="s">
        <v>1318</v>
      </c>
      <c r="C27" s="1151"/>
      <c r="D27" s="1151" t="s">
        <v>1175</v>
      </c>
      <c r="E27" s="1151" t="s">
        <v>1482</v>
      </c>
      <c r="F27" s="1150"/>
      <c r="G27" s="1150"/>
      <c r="H27" s="1165" t="s">
        <v>923</v>
      </c>
      <c r="I27" s="1155" t="s">
        <v>1580</v>
      </c>
      <c r="J27" s="1151"/>
    </row>
    <row r="28" spans="1:10" ht="22.15" customHeight="1" x14ac:dyDescent="0.5">
      <c r="A28" s="2591"/>
      <c r="B28" s="2596"/>
      <c r="C28" s="1154"/>
      <c r="D28" s="1154" t="s">
        <v>1319</v>
      </c>
      <c r="E28" s="1154" t="s">
        <v>1319</v>
      </c>
      <c r="F28" s="1154"/>
      <c r="G28" s="1154"/>
      <c r="H28" s="1167" t="s">
        <v>1323</v>
      </c>
      <c r="I28" s="1157" t="s">
        <v>360</v>
      </c>
      <c r="J28" s="1154"/>
    </row>
    <row r="29" spans="1:10" ht="22.15" customHeight="1" x14ac:dyDescent="0.5">
      <c r="A29" s="2590" t="s">
        <v>1325</v>
      </c>
      <c r="B29" s="2590" t="s">
        <v>1318</v>
      </c>
      <c r="C29" s="1151"/>
      <c r="D29" s="2592" t="s">
        <v>1510</v>
      </c>
      <c r="E29" s="2593"/>
      <c r="F29" s="1151"/>
      <c r="G29" s="1151"/>
      <c r="H29" s="1166" t="s">
        <v>1578</v>
      </c>
      <c r="I29" s="1151" t="s">
        <v>1175</v>
      </c>
      <c r="J29" s="1156"/>
    </row>
    <row r="30" spans="1:10" ht="22.15" customHeight="1" x14ac:dyDescent="0.5">
      <c r="A30" s="2591"/>
      <c r="B30" s="2596"/>
      <c r="C30" s="1154"/>
      <c r="D30" s="2594"/>
      <c r="E30" s="2595"/>
      <c r="F30" s="1154"/>
      <c r="G30" s="1154"/>
      <c r="H30" s="1169" t="s">
        <v>179</v>
      </c>
      <c r="I30" s="1154" t="s">
        <v>1319</v>
      </c>
      <c r="J30" s="1159"/>
    </row>
    <row r="31" spans="1:10" ht="22.15" customHeight="1" x14ac:dyDescent="0.5">
      <c r="A31" s="2590" t="s">
        <v>1328</v>
      </c>
      <c r="B31" s="2590" t="s">
        <v>1318</v>
      </c>
      <c r="C31" s="1151" t="s">
        <v>859</v>
      </c>
      <c r="D31" s="1151"/>
      <c r="E31" s="1151"/>
      <c r="F31" s="2610" t="s">
        <v>1329</v>
      </c>
      <c r="G31" s="1155" t="s">
        <v>1580</v>
      </c>
      <c r="H31" s="1151"/>
      <c r="I31" s="2590" t="s">
        <v>949</v>
      </c>
      <c r="J31" s="1151"/>
    </row>
    <row r="32" spans="1:10" ht="22.15" customHeight="1" x14ac:dyDescent="0.5">
      <c r="A32" s="2591"/>
      <c r="B32" s="2596"/>
      <c r="C32" s="1154" t="s">
        <v>1319</v>
      </c>
      <c r="D32" s="1154"/>
      <c r="E32" s="1154"/>
      <c r="F32" s="2613"/>
      <c r="G32" s="1157" t="s">
        <v>360</v>
      </c>
      <c r="H32" s="1154"/>
      <c r="I32" s="2613"/>
      <c r="J32" s="1154"/>
    </row>
    <row r="33" spans="1:10" ht="22.15" customHeight="1" x14ac:dyDescent="0.5">
      <c r="A33" s="2590" t="s">
        <v>1331</v>
      </c>
      <c r="B33" s="2592" t="s">
        <v>1139</v>
      </c>
      <c r="C33" s="2593"/>
      <c r="D33" s="1151"/>
      <c r="E33" s="1170" t="s">
        <v>518</v>
      </c>
      <c r="F33" s="1151"/>
      <c r="G33" s="1151" t="s">
        <v>859</v>
      </c>
      <c r="H33" s="1151" t="s">
        <v>1481</v>
      </c>
      <c r="I33" s="1150"/>
      <c r="J33" s="1151"/>
    </row>
    <row r="34" spans="1:10" ht="22.15" customHeight="1" x14ac:dyDescent="0.5">
      <c r="A34" s="2591"/>
      <c r="B34" s="2594"/>
      <c r="C34" s="2595"/>
      <c r="D34" s="1154"/>
      <c r="E34" s="1171" t="s">
        <v>1323</v>
      </c>
      <c r="F34" s="1154"/>
      <c r="G34" s="1154" t="s">
        <v>1319</v>
      </c>
      <c r="H34" s="1154" t="s">
        <v>1319</v>
      </c>
      <c r="I34" s="1154"/>
      <c r="J34" s="1154"/>
    </row>
    <row r="35" spans="1:10" ht="22.15" customHeight="1" x14ac:dyDescent="0.5">
      <c r="A35" s="1160" t="s">
        <v>483</v>
      </c>
      <c r="B35" s="1161"/>
      <c r="C35" s="1162"/>
      <c r="D35" s="1163"/>
      <c r="E35" s="1163"/>
      <c r="F35" s="1163"/>
      <c r="G35" s="1163"/>
      <c r="H35" s="1163"/>
      <c r="I35" s="1163"/>
      <c r="J35" s="1163"/>
    </row>
    <row r="36" spans="1:10" s="1187" customFormat="1" ht="22.15" customHeight="1" x14ac:dyDescent="0.5">
      <c r="A36" s="1160"/>
      <c r="B36" s="1161"/>
      <c r="C36" s="1162"/>
      <c r="D36" s="1163"/>
      <c r="E36" s="1163"/>
      <c r="F36" s="1163"/>
      <c r="G36" s="1163"/>
      <c r="H36" s="1163"/>
      <c r="I36" s="1163"/>
      <c r="J36" s="1163"/>
    </row>
    <row r="37" spans="1:10" s="1187" customFormat="1" ht="22.15" customHeight="1" x14ac:dyDescent="0.5">
      <c r="A37" s="1160"/>
      <c r="B37" s="1161"/>
      <c r="C37" s="1162"/>
      <c r="D37" s="1163"/>
      <c r="E37" s="1163"/>
      <c r="F37" s="1163"/>
      <c r="G37" s="1163"/>
      <c r="H37" s="1163"/>
      <c r="I37" s="1163"/>
      <c r="J37" s="1163"/>
    </row>
    <row r="38" spans="1:10" ht="22.15" customHeight="1" x14ac:dyDescent="0.5">
      <c r="A38" s="2607" t="s">
        <v>0</v>
      </c>
      <c r="B38" s="2607"/>
      <c r="C38" s="2607"/>
      <c r="D38" s="2607"/>
      <c r="E38" s="2607"/>
      <c r="F38" s="2607"/>
      <c r="G38" s="2607"/>
      <c r="H38" s="2607"/>
      <c r="I38" s="2607"/>
      <c r="J38" s="2607"/>
    </row>
    <row r="39" spans="1:10" ht="22.15" customHeight="1" x14ac:dyDescent="0.5">
      <c r="A39" s="2607" t="s">
        <v>1653</v>
      </c>
      <c r="B39" s="2607"/>
      <c r="C39" s="2607"/>
      <c r="D39" s="2607"/>
      <c r="E39" s="2607"/>
      <c r="F39" s="2607"/>
      <c r="G39" s="2607"/>
      <c r="H39" s="2607"/>
      <c r="I39" s="2607"/>
      <c r="J39" s="2607"/>
    </row>
    <row r="40" spans="1:10" ht="22.15" customHeight="1" x14ac:dyDescent="0.5">
      <c r="A40" s="2607" t="s">
        <v>1483</v>
      </c>
      <c r="B40" s="2607"/>
      <c r="C40" s="2607"/>
      <c r="D40" s="2607"/>
      <c r="E40" s="2607"/>
      <c r="F40" s="2607"/>
      <c r="G40" s="2607"/>
      <c r="H40" s="2607"/>
      <c r="I40" s="2607"/>
      <c r="J40" s="2607"/>
    </row>
    <row r="41" spans="1:10" ht="22.15" customHeight="1" x14ac:dyDescent="0.5">
      <c r="A41" s="2608" t="s">
        <v>1316</v>
      </c>
      <c r="B41" s="2609"/>
      <c r="C41" s="1144">
        <v>1</v>
      </c>
      <c r="D41" s="1144">
        <v>2</v>
      </c>
      <c r="E41" s="1144">
        <v>3</v>
      </c>
      <c r="F41" s="1143">
        <v>4</v>
      </c>
      <c r="G41" s="1144">
        <v>5</v>
      </c>
      <c r="H41" s="1143">
        <v>6</v>
      </c>
      <c r="I41" s="1144">
        <v>7</v>
      </c>
      <c r="J41" s="1143">
        <v>8</v>
      </c>
    </row>
    <row r="42" spans="1:10" ht="22.15" customHeight="1" x14ac:dyDescent="0.5">
      <c r="A42" s="1145" t="s">
        <v>1119</v>
      </c>
      <c r="B42" s="1145" t="s">
        <v>1120</v>
      </c>
      <c r="C42" s="1146" t="s">
        <v>1121</v>
      </c>
      <c r="D42" s="1147" t="s">
        <v>1122</v>
      </c>
      <c r="E42" s="1148" t="s">
        <v>1123</v>
      </c>
      <c r="F42" s="1149" t="s">
        <v>1124</v>
      </c>
      <c r="G42" s="1147" t="s">
        <v>1125</v>
      </c>
      <c r="H42" s="1149" t="s">
        <v>1126</v>
      </c>
      <c r="I42" s="1147" t="s">
        <v>1127</v>
      </c>
      <c r="J42" s="1149" t="s">
        <v>1128</v>
      </c>
    </row>
    <row r="43" spans="1:10" ht="22.15" customHeight="1" x14ac:dyDescent="0.5">
      <c r="A43" s="2610" t="s">
        <v>1317</v>
      </c>
      <c r="B43" s="2610" t="s">
        <v>1318</v>
      </c>
      <c r="C43" s="1151" t="s">
        <v>1173</v>
      </c>
      <c r="D43" s="1151" t="s">
        <v>859</v>
      </c>
      <c r="E43" s="1150"/>
      <c r="F43" s="1151"/>
      <c r="G43" s="1151"/>
      <c r="H43" s="1648" t="s">
        <v>1094</v>
      </c>
      <c r="I43" s="1648" t="s">
        <v>1484</v>
      </c>
      <c r="J43" s="1151"/>
    </row>
    <row r="44" spans="1:10" ht="22.15" customHeight="1" x14ac:dyDescent="0.5">
      <c r="A44" s="2611"/>
      <c r="B44" s="2612"/>
      <c r="C44" s="1154" t="s">
        <v>322</v>
      </c>
      <c r="D44" s="1154" t="s">
        <v>322</v>
      </c>
      <c r="E44" s="1152"/>
      <c r="F44" s="1154"/>
      <c r="G44" s="1152"/>
      <c r="H44" s="1154" t="s">
        <v>322</v>
      </c>
      <c r="I44" s="1154" t="s">
        <v>322</v>
      </c>
      <c r="J44" s="1152"/>
    </row>
    <row r="45" spans="1:10" ht="22.15" customHeight="1" x14ac:dyDescent="0.5">
      <c r="A45" s="2590" t="s">
        <v>1322</v>
      </c>
      <c r="B45" s="2590" t="s">
        <v>1318</v>
      </c>
      <c r="C45" s="1151" t="s">
        <v>859</v>
      </c>
      <c r="D45" s="1151" t="s">
        <v>1173</v>
      </c>
      <c r="E45" s="1151"/>
      <c r="F45" s="1151" t="s">
        <v>1094</v>
      </c>
      <c r="G45" s="1151" t="s">
        <v>1484</v>
      </c>
      <c r="H45" s="1151"/>
      <c r="I45" s="1151"/>
      <c r="J45" s="1151" t="s">
        <v>518</v>
      </c>
    </row>
    <row r="46" spans="1:10" ht="22.15" customHeight="1" x14ac:dyDescent="0.5">
      <c r="A46" s="2591"/>
      <c r="B46" s="2596"/>
      <c r="C46" s="1154" t="s">
        <v>322</v>
      </c>
      <c r="D46" s="1154" t="s">
        <v>322</v>
      </c>
      <c r="E46" s="1154"/>
      <c r="F46" s="1154" t="s">
        <v>322</v>
      </c>
      <c r="G46" s="1154" t="s">
        <v>322</v>
      </c>
      <c r="H46" s="1154"/>
      <c r="I46" s="1154"/>
      <c r="J46" s="1154" t="s">
        <v>322</v>
      </c>
    </row>
    <row r="47" spans="1:10" ht="22.15" customHeight="1" x14ac:dyDescent="0.5">
      <c r="A47" s="2590" t="s">
        <v>1325</v>
      </c>
      <c r="B47" s="2590" t="s">
        <v>1318</v>
      </c>
      <c r="C47" s="1151"/>
      <c r="D47" s="1151" t="s">
        <v>1174</v>
      </c>
      <c r="E47" s="1151" t="s">
        <v>859</v>
      </c>
      <c r="F47" s="1151"/>
      <c r="G47" s="1151" t="s">
        <v>518</v>
      </c>
      <c r="H47" s="1151" t="s">
        <v>1173</v>
      </c>
      <c r="I47" s="1150"/>
      <c r="J47" s="1156"/>
    </row>
    <row r="48" spans="1:10" ht="22.15" customHeight="1" x14ac:dyDescent="0.5">
      <c r="A48" s="2591"/>
      <c r="B48" s="2596"/>
      <c r="C48" s="1154"/>
      <c r="D48" s="1154" t="s">
        <v>322</v>
      </c>
      <c r="E48" s="1154" t="s">
        <v>322</v>
      </c>
      <c r="F48" s="1154"/>
      <c r="G48" s="1154" t="s">
        <v>322</v>
      </c>
      <c r="H48" s="1154" t="s">
        <v>322</v>
      </c>
      <c r="I48" s="1154"/>
      <c r="J48" s="1159"/>
    </row>
    <row r="49" spans="1:10" ht="22.15" customHeight="1" x14ac:dyDescent="0.5">
      <c r="A49" s="2590" t="s">
        <v>1328</v>
      </c>
      <c r="B49" s="2590" t="s">
        <v>1318</v>
      </c>
      <c r="C49" s="1151" t="s">
        <v>518</v>
      </c>
      <c r="D49" s="1151" t="s">
        <v>1174</v>
      </c>
      <c r="E49" s="1151"/>
      <c r="F49" s="2610" t="s">
        <v>1329</v>
      </c>
      <c r="G49" s="1151"/>
      <c r="H49" s="1151"/>
      <c r="I49" s="2590" t="s">
        <v>949</v>
      </c>
      <c r="J49" s="1151"/>
    </row>
    <row r="50" spans="1:10" ht="22.15" customHeight="1" x14ac:dyDescent="0.5">
      <c r="A50" s="2591"/>
      <c r="B50" s="2596"/>
      <c r="C50" s="1154" t="s">
        <v>322</v>
      </c>
      <c r="D50" s="1154" t="s">
        <v>322</v>
      </c>
      <c r="E50" s="1154"/>
      <c r="F50" s="2613"/>
      <c r="G50" s="1153"/>
      <c r="H50" s="1154"/>
      <c r="I50" s="2613"/>
      <c r="J50" s="1154"/>
    </row>
    <row r="51" spans="1:10" ht="22.15" customHeight="1" x14ac:dyDescent="0.5">
      <c r="A51" s="2590" t="s">
        <v>1331</v>
      </c>
      <c r="B51" s="2592" t="s">
        <v>1139</v>
      </c>
      <c r="C51" s="2593"/>
      <c r="D51" s="2592" t="s">
        <v>1479</v>
      </c>
      <c r="E51" s="2593"/>
      <c r="F51" s="1151" t="s">
        <v>1174</v>
      </c>
      <c r="G51" s="1150"/>
      <c r="H51" s="1151" t="s">
        <v>1484</v>
      </c>
      <c r="I51" s="1151" t="s">
        <v>1094</v>
      </c>
      <c r="J51" s="1151"/>
    </row>
    <row r="52" spans="1:10" ht="22.15" customHeight="1" x14ac:dyDescent="0.5">
      <c r="A52" s="2591"/>
      <c r="B52" s="2594"/>
      <c r="C52" s="2595"/>
      <c r="D52" s="2594"/>
      <c r="E52" s="2595"/>
      <c r="F52" s="1154" t="s">
        <v>322</v>
      </c>
      <c r="G52" s="1154"/>
      <c r="H52" s="1154" t="s">
        <v>322</v>
      </c>
      <c r="I52" s="1154" t="s">
        <v>322</v>
      </c>
      <c r="J52" s="1154"/>
    </row>
    <row r="53" spans="1:10" ht="22.15" customHeight="1" x14ac:dyDescent="0.5">
      <c r="A53" s="1160" t="s">
        <v>483</v>
      </c>
      <c r="B53" s="1161"/>
      <c r="C53" s="1162"/>
      <c r="D53" s="1163"/>
      <c r="E53" s="1163"/>
      <c r="F53" s="1163"/>
      <c r="G53" s="1163"/>
      <c r="H53" s="1163"/>
      <c r="I53" s="1163"/>
      <c r="J53" s="1163"/>
    </row>
    <row r="54" spans="1:10" ht="22.15" customHeight="1" x14ac:dyDescent="0.5"/>
    <row r="55" spans="1:10" ht="22.15" customHeight="1" x14ac:dyDescent="0.5"/>
    <row r="56" spans="1:10" ht="22.15" customHeight="1" x14ac:dyDescent="0.5"/>
    <row r="57" spans="1:10" ht="22.15" customHeight="1" x14ac:dyDescent="0.5">
      <c r="A57" s="2607" t="s">
        <v>0</v>
      </c>
      <c r="B57" s="2607"/>
      <c r="C57" s="2607"/>
      <c r="D57" s="2607"/>
      <c r="E57" s="2607"/>
      <c r="F57" s="2607"/>
      <c r="G57" s="2607"/>
      <c r="H57" s="2607"/>
      <c r="I57" s="2607"/>
      <c r="J57" s="2607"/>
    </row>
    <row r="58" spans="1:10" ht="22.15" customHeight="1" x14ac:dyDescent="0.5">
      <c r="A58" s="2607" t="s">
        <v>1477</v>
      </c>
      <c r="B58" s="2607"/>
      <c r="C58" s="2607"/>
      <c r="D58" s="2607"/>
      <c r="E58" s="2607"/>
      <c r="F58" s="2607"/>
      <c r="G58" s="2607"/>
      <c r="H58" s="2607"/>
      <c r="I58" s="2607"/>
      <c r="J58" s="2607"/>
    </row>
    <row r="59" spans="1:10" ht="22.15" customHeight="1" x14ac:dyDescent="0.5">
      <c r="A59" s="2607" t="s">
        <v>1485</v>
      </c>
      <c r="B59" s="2607"/>
      <c r="C59" s="2607"/>
      <c r="D59" s="2607"/>
      <c r="E59" s="2607"/>
      <c r="F59" s="2607"/>
      <c r="G59" s="2607"/>
      <c r="H59" s="2607"/>
      <c r="I59" s="2607"/>
      <c r="J59" s="2607"/>
    </row>
    <row r="60" spans="1:10" ht="22.15" customHeight="1" x14ac:dyDescent="0.5">
      <c r="A60" s="2608" t="s">
        <v>1316</v>
      </c>
      <c r="B60" s="2609"/>
      <c r="C60" s="1144">
        <v>1</v>
      </c>
      <c r="D60" s="1144">
        <v>2</v>
      </c>
      <c r="E60" s="1144">
        <v>3</v>
      </c>
      <c r="F60" s="1143">
        <v>4</v>
      </c>
      <c r="G60" s="1144">
        <v>5</v>
      </c>
      <c r="H60" s="1143">
        <v>6</v>
      </c>
      <c r="I60" s="1144">
        <v>7</v>
      </c>
      <c r="J60" s="1143">
        <v>8</v>
      </c>
    </row>
    <row r="61" spans="1:10" ht="22.15" customHeight="1" x14ac:dyDescent="0.5">
      <c r="A61" s="1145" t="s">
        <v>1119</v>
      </c>
      <c r="B61" s="1145" t="s">
        <v>1120</v>
      </c>
      <c r="C61" s="1146" t="s">
        <v>1121</v>
      </c>
      <c r="D61" s="1147" t="s">
        <v>1122</v>
      </c>
      <c r="E61" s="1148" t="s">
        <v>1123</v>
      </c>
      <c r="F61" s="1149" t="s">
        <v>1124</v>
      </c>
      <c r="G61" s="1147" t="s">
        <v>1125</v>
      </c>
      <c r="H61" s="1149" t="s">
        <v>1126</v>
      </c>
      <c r="I61" s="1147" t="s">
        <v>1127</v>
      </c>
      <c r="J61" s="1149" t="s">
        <v>1128</v>
      </c>
    </row>
    <row r="62" spans="1:10" ht="22.15" customHeight="1" x14ac:dyDescent="0.5">
      <c r="A62" s="2610" t="s">
        <v>1317</v>
      </c>
      <c r="B62" s="2610" t="s">
        <v>1318</v>
      </c>
      <c r="C62" s="1151" t="s">
        <v>923</v>
      </c>
      <c r="D62" s="1151" t="s">
        <v>1176</v>
      </c>
      <c r="E62" s="1150"/>
      <c r="F62" s="1151" t="s">
        <v>1175</v>
      </c>
      <c r="G62" s="1151"/>
      <c r="H62" s="1151"/>
      <c r="I62" s="1151" t="s">
        <v>728</v>
      </c>
      <c r="J62" s="1151"/>
    </row>
    <row r="63" spans="1:10" ht="22.15" customHeight="1" x14ac:dyDescent="0.5">
      <c r="A63" s="2611"/>
      <c r="B63" s="2612"/>
      <c r="C63" s="1154" t="s">
        <v>322</v>
      </c>
      <c r="D63" s="1154" t="s">
        <v>322</v>
      </c>
      <c r="E63" s="1152"/>
      <c r="F63" s="1154" t="s">
        <v>322</v>
      </c>
      <c r="G63" s="1152"/>
      <c r="H63" s="1152"/>
      <c r="I63" s="1154" t="s">
        <v>322</v>
      </c>
      <c r="J63" s="1152"/>
    </row>
    <row r="64" spans="1:10" ht="22.15" customHeight="1" x14ac:dyDescent="0.5">
      <c r="A64" s="2590" t="s">
        <v>1322</v>
      </c>
      <c r="B64" s="2590" t="s">
        <v>1318</v>
      </c>
      <c r="C64" s="1151"/>
      <c r="D64" s="1151" t="s">
        <v>1176</v>
      </c>
      <c r="E64" s="1151" t="s">
        <v>923</v>
      </c>
      <c r="F64" s="1150"/>
      <c r="G64" s="1166" t="s">
        <v>1486</v>
      </c>
      <c r="H64" s="1166" t="s">
        <v>1487</v>
      </c>
      <c r="I64" s="1151"/>
      <c r="J64" s="1151"/>
    </row>
    <row r="65" spans="1:10" ht="22.15" customHeight="1" x14ac:dyDescent="0.5">
      <c r="A65" s="2591"/>
      <c r="B65" s="2596"/>
      <c r="C65" s="1154"/>
      <c r="D65" s="1154" t="s">
        <v>322</v>
      </c>
      <c r="E65" s="1154" t="s">
        <v>322</v>
      </c>
      <c r="F65" s="1154"/>
      <c r="G65" s="1168" t="s">
        <v>326</v>
      </c>
      <c r="H65" s="1168" t="s">
        <v>326</v>
      </c>
      <c r="I65" s="1154"/>
      <c r="J65" s="1154"/>
    </row>
    <row r="66" spans="1:10" ht="22.15" customHeight="1" x14ac:dyDescent="0.5">
      <c r="A66" s="2590" t="s">
        <v>1325</v>
      </c>
      <c r="B66" s="2590" t="s">
        <v>1318</v>
      </c>
      <c r="C66" s="1151"/>
      <c r="D66" s="1151" t="s">
        <v>728</v>
      </c>
      <c r="E66" s="1151" t="s">
        <v>1175</v>
      </c>
      <c r="F66" s="1151"/>
      <c r="G66" s="1151"/>
      <c r="H66" s="1166" t="s">
        <v>1486</v>
      </c>
      <c r="I66" s="1166" t="s">
        <v>1487</v>
      </c>
      <c r="J66" s="1156"/>
    </row>
    <row r="67" spans="1:10" ht="22.15" customHeight="1" x14ac:dyDescent="0.5">
      <c r="A67" s="2591"/>
      <c r="B67" s="2596"/>
      <c r="C67" s="1154"/>
      <c r="D67" s="1154" t="s">
        <v>322</v>
      </c>
      <c r="E67" s="1154" t="s">
        <v>322</v>
      </c>
      <c r="F67" s="1154"/>
      <c r="G67" s="1154"/>
      <c r="H67" s="1168" t="s">
        <v>326</v>
      </c>
      <c r="I67" s="1168" t="s">
        <v>326</v>
      </c>
      <c r="J67" s="1159"/>
    </row>
    <row r="68" spans="1:10" ht="22.15" customHeight="1" x14ac:dyDescent="0.5">
      <c r="A68" s="2590" t="s">
        <v>1328</v>
      </c>
      <c r="B68" s="2590" t="s">
        <v>1318</v>
      </c>
      <c r="C68" s="1151"/>
      <c r="D68" s="1151" t="s">
        <v>728</v>
      </c>
      <c r="E68" s="1151" t="s">
        <v>1176</v>
      </c>
      <c r="F68" s="2610" t="s">
        <v>1329</v>
      </c>
      <c r="G68" s="1151"/>
      <c r="H68" s="1151" t="s">
        <v>923</v>
      </c>
      <c r="I68" s="2590" t="s">
        <v>949</v>
      </c>
      <c r="J68" s="1151"/>
    </row>
    <row r="69" spans="1:10" ht="22.15" customHeight="1" x14ac:dyDescent="0.5">
      <c r="A69" s="2591"/>
      <c r="B69" s="2596"/>
      <c r="C69" s="1154"/>
      <c r="D69" s="1154" t="s">
        <v>322</v>
      </c>
      <c r="E69" s="1154" t="s">
        <v>322</v>
      </c>
      <c r="F69" s="2613"/>
      <c r="G69" s="1153"/>
      <c r="H69" s="1154" t="s">
        <v>322</v>
      </c>
      <c r="I69" s="2613"/>
      <c r="J69" s="1154"/>
    </row>
    <row r="70" spans="1:10" ht="22.15" customHeight="1" x14ac:dyDescent="0.5">
      <c r="A70" s="2590" t="s">
        <v>1331</v>
      </c>
      <c r="B70" s="2592" t="s">
        <v>1139</v>
      </c>
      <c r="C70" s="2593"/>
      <c r="D70" s="2592" t="s">
        <v>1479</v>
      </c>
      <c r="E70" s="2593"/>
      <c r="F70" s="1166" t="s">
        <v>1486</v>
      </c>
      <c r="G70" s="1166" t="s">
        <v>1487</v>
      </c>
      <c r="H70" s="1151"/>
      <c r="I70" s="1151" t="s">
        <v>1175</v>
      </c>
      <c r="J70" s="1151"/>
    </row>
    <row r="71" spans="1:10" ht="22.15" customHeight="1" x14ac:dyDescent="0.5">
      <c r="A71" s="2591"/>
      <c r="B71" s="2594"/>
      <c r="C71" s="2595"/>
      <c r="D71" s="2594"/>
      <c r="E71" s="2595"/>
      <c r="F71" s="1168" t="s">
        <v>326</v>
      </c>
      <c r="G71" s="1168" t="s">
        <v>326</v>
      </c>
      <c r="H71" s="1154"/>
      <c r="I71" s="1154" t="s">
        <v>322</v>
      </c>
      <c r="J71" s="1154"/>
    </row>
    <row r="72" spans="1:10" ht="22.15" customHeight="1" x14ac:dyDescent="0.5">
      <c r="A72" s="1160" t="s">
        <v>483</v>
      </c>
      <c r="B72" s="1161"/>
      <c r="C72" s="1162"/>
      <c r="D72" s="1163"/>
      <c r="E72" s="1163"/>
      <c r="F72" s="1163"/>
      <c r="G72" s="1163"/>
      <c r="H72" s="1163"/>
      <c r="I72" s="1163"/>
      <c r="J72" s="1163"/>
    </row>
    <row r="73" spans="1:10" s="1187" customFormat="1" ht="22.15" customHeight="1" x14ac:dyDescent="0.5">
      <c r="A73" s="1160"/>
      <c r="B73" s="1161"/>
      <c r="C73" s="1162"/>
      <c r="D73" s="1163"/>
      <c r="E73" s="1163"/>
      <c r="F73" s="1163"/>
      <c r="G73" s="1163"/>
      <c r="H73" s="1163"/>
      <c r="I73" s="1163"/>
      <c r="J73" s="1163"/>
    </row>
    <row r="74" spans="1:10" s="1187" customFormat="1" ht="22.15" customHeight="1" x14ac:dyDescent="0.5">
      <c r="A74" s="1160"/>
      <c r="B74" s="1161"/>
      <c r="C74" s="1162"/>
      <c r="D74" s="1163"/>
      <c r="E74" s="1163"/>
      <c r="F74" s="1163"/>
      <c r="G74" s="1163"/>
      <c r="H74" s="1163"/>
      <c r="I74" s="1163"/>
      <c r="J74" s="1163"/>
    </row>
    <row r="75" spans="1:10" ht="22.15" customHeight="1" x14ac:dyDescent="0.5">
      <c r="A75" s="2607" t="s">
        <v>0</v>
      </c>
      <c r="B75" s="2607"/>
      <c r="C75" s="2607"/>
      <c r="D75" s="2607"/>
      <c r="E75" s="2607"/>
      <c r="F75" s="2607"/>
      <c r="G75" s="2607"/>
      <c r="H75" s="2607"/>
      <c r="I75" s="2607"/>
      <c r="J75" s="2607"/>
    </row>
    <row r="76" spans="1:10" ht="22.15" customHeight="1" x14ac:dyDescent="0.5">
      <c r="A76" s="2607" t="s">
        <v>1685</v>
      </c>
      <c r="B76" s="2607"/>
      <c r="C76" s="2607"/>
      <c r="D76" s="2607"/>
      <c r="E76" s="2607"/>
      <c r="F76" s="2607"/>
      <c r="G76" s="2607"/>
      <c r="H76" s="2607"/>
      <c r="I76" s="2607"/>
      <c r="J76" s="2607"/>
    </row>
    <row r="77" spans="1:10" ht="22.15" customHeight="1" x14ac:dyDescent="0.5">
      <c r="A77" s="2607" t="s">
        <v>1488</v>
      </c>
      <c r="B77" s="2607"/>
      <c r="C77" s="2607"/>
      <c r="D77" s="2607"/>
      <c r="E77" s="2607"/>
      <c r="F77" s="2607"/>
      <c r="G77" s="2607"/>
      <c r="H77" s="2607"/>
      <c r="I77" s="2607"/>
      <c r="J77" s="2607"/>
    </row>
    <row r="78" spans="1:10" ht="22.15" customHeight="1" x14ac:dyDescent="0.5">
      <c r="A78" s="2608" t="s">
        <v>1316</v>
      </c>
      <c r="B78" s="2609"/>
      <c r="C78" s="1144">
        <v>1</v>
      </c>
      <c r="D78" s="1144">
        <v>2</v>
      </c>
      <c r="E78" s="1144">
        <v>3</v>
      </c>
      <c r="F78" s="1143">
        <v>4</v>
      </c>
      <c r="G78" s="1144">
        <v>5</v>
      </c>
      <c r="H78" s="1143">
        <v>6</v>
      </c>
      <c r="I78" s="1144">
        <v>7</v>
      </c>
      <c r="J78" s="1143">
        <v>8</v>
      </c>
    </row>
    <row r="79" spans="1:10" ht="22.15" customHeight="1" x14ac:dyDescent="0.5">
      <c r="A79" s="1145" t="s">
        <v>1119</v>
      </c>
      <c r="B79" s="1145" t="s">
        <v>1120</v>
      </c>
      <c r="C79" s="1146" t="s">
        <v>1121</v>
      </c>
      <c r="D79" s="1147" t="s">
        <v>1122</v>
      </c>
      <c r="E79" s="1148" t="s">
        <v>1123</v>
      </c>
      <c r="F79" s="1149" t="s">
        <v>1124</v>
      </c>
      <c r="G79" s="1147" t="s">
        <v>1125</v>
      </c>
      <c r="H79" s="1149" t="s">
        <v>1126</v>
      </c>
      <c r="I79" s="1147" t="s">
        <v>1127</v>
      </c>
      <c r="J79" s="1149" t="s">
        <v>1128</v>
      </c>
    </row>
    <row r="80" spans="1:10" ht="22.15" customHeight="1" x14ac:dyDescent="0.5">
      <c r="A80" s="2610" t="s">
        <v>1317</v>
      </c>
      <c r="B80" s="2610" t="s">
        <v>1318</v>
      </c>
      <c r="C80" s="1151" t="s">
        <v>1174</v>
      </c>
      <c r="D80" s="1745"/>
      <c r="E80" s="1150"/>
      <c r="F80" s="1151"/>
      <c r="G80" s="1155" t="s">
        <v>859</v>
      </c>
      <c r="H80" s="1151" t="s">
        <v>728</v>
      </c>
      <c r="I80" s="1151"/>
      <c r="J80" s="1151"/>
    </row>
    <row r="81" spans="1:10" ht="22.15" customHeight="1" x14ac:dyDescent="0.5">
      <c r="A81" s="2611"/>
      <c r="B81" s="2612"/>
      <c r="C81" s="1154" t="s">
        <v>336</v>
      </c>
      <c r="D81" s="1746"/>
      <c r="E81" s="1152"/>
      <c r="F81" s="1154"/>
      <c r="G81" s="1157" t="s">
        <v>338</v>
      </c>
      <c r="H81" s="1154" t="s">
        <v>336</v>
      </c>
      <c r="I81" s="1152"/>
      <c r="J81" s="1152"/>
    </row>
    <row r="82" spans="1:10" ht="22.15" customHeight="1" x14ac:dyDescent="0.5">
      <c r="A82" s="2590" t="s">
        <v>1322</v>
      </c>
      <c r="B82" s="2590" t="s">
        <v>1318</v>
      </c>
      <c r="C82" s="1151"/>
      <c r="D82" s="1151" t="s">
        <v>1174</v>
      </c>
      <c r="E82" s="1151" t="s">
        <v>1176</v>
      </c>
      <c r="F82" s="1150"/>
      <c r="G82" s="1151" t="s">
        <v>728</v>
      </c>
      <c r="H82" s="2592" t="s">
        <v>1479</v>
      </c>
      <c r="I82" s="2593"/>
      <c r="J82" s="1151"/>
    </row>
    <row r="83" spans="1:10" ht="22.15" customHeight="1" x14ac:dyDescent="0.5">
      <c r="A83" s="2591"/>
      <c r="B83" s="2596"/>
      <c r="C83" s="1154"/>
      <c r="D83" s="1154" t="s">
        <v>336</v>
      </c>
      <c r="E83" s="1154" t="s">
        <v>336</v>
      </c>
      <c r="F83" s="1154"/>
      <c r="G83" s="1154" t="s">
        <v>336</v>
      </c>
      <c r="H83" s="2594"/>
      <c r="I83" s="2595"/>
      <c r="J83" s="1154"/>
    </row>
    <row r="84" spans="1:10" ht="22.15" customHeight="1" x14ac:dyDescent="0.5">
      <c r="A84" s="2590" t="s">
        <v>1325</v>
      </c>
      <c r="B84" s="2590" t="s">
        <v>1318</v>
      </c>
      <c r="C84" s="1151" t="s">
        <v>728</v>
      </c>
      <c r="D84" s="1151" t="s">
        <v>518</v>
      </c>
      <c r="E84" s="1151"/>
      <c r="F84" s="1155" t="s">
        <v>923</v>
      </c>
      <c r="G84" s="1151"/>
      <c r="H84" s="1151" t="s">
        <v>1176</v>
      </c>
      <c r="I84" s="1150"/>
      <c r="J84" s="1156"/>
    </row>
    <row r="85" spans="1:10" ht="22.15" customHeight="1" x14ac:dyDescent="0.5">
      <c r="A85" s="2591"/>
      <c r="B85" s="2596"/>
      <c r="C85" s="1154" t="s">
        <v>336</v>
      </c>
      <c r="D85" s="1154" t="s">
        <v>336</v>
      </c>
      <c r="E85" s="1154"/>
      <c r="F85" s="1157" t="s">
        <v>338</v>
      </c>
      <c r="G85" s="1154"/>
      <c r="H85" s="1154" t="s">
        <v>336</v>
      </c>
      <c r="I85" s="1154"/>
      <c r="J85" s="1159"/>
    </row>
    <row r="86" spans="1:10" ht="22.15" customHeight="1" x14ac:dyDescent="0.5">
      <c r="A86" s="2590" t="s">
        <v>1328</v>
      </c>
      <c r="B86" s="2590" t="s">
        <v>1318</v>
      </c>
      <c r="C86" s="1151"/>
      <c r="D86" s="1155" t="s">
        <v>1173</v>
      </c>
      <c r="E86" s="1151"/>
      <c r="F86" s="2610" t="s">
        <v>1329</v>
      </c>
      <c r="G86" s="1151"/>
      <c r="H86" s="1151" t="s">
        <v>518</v>
      </c>
      <c r="I86" s="2590" t="s">
        <v>949</v>
      </c>
      <c r="J86" s="1151"/>
    </row>
    <row r="87" spans="1:10" ht="22.15" customHeight="1" x14ac:dyDescent="0.5">
      <c r="A87" s="2591"/>
      <c r="B87" s="2596"/>
      <c r="C87" s="1154"/>
      <c r="D87" s="1157" t="s">
        <v>338</v>
      </c>
      <c r="E87" s="1154"/>
      <c r="F87" s="2613"/>
      <c r="G87" s="1153"/>
      <c r="H87" s="1154" t="s">
        <v>336</v>
      </c>
      <c r="I87" s="2613"/>
      <c r="J87" s="1154"/>
    </row>
    <row r="88" spans="1:10" ht="22.15" customHeight="1" x14ac:dyDescent="0.5">
      <c r="A88" s="2590" t="s">
        <v>1331</v>
      </c>
      <c r="B88" s="2592" t="s">
        <v>1139</v>
      </c>
      <c r="C88" s="2593"/>
      <c r="D88" s="1151" t="s">
        <v>1176</v>
      </c>
      <c r="E88" s="1151" t="s">
        <v>1174</v>
      </c>
      <c r="F88" s="1151" t="s">
        <v>518</v>
      </c>
      <c r="G88" s="1150"/>
      <c r="H88" s="1155" t="s">
        <v>1175</v>
      </c>
      <c r="I88" s="1748" t="s">
        <v>1174</v>
      </c>
      <c r="J88" s="1151"/>
    </row>
    <row r="89" spans="1:10" ht="22.15" customHeight="1" x14ac:dyDescent="0.5">
      <c r="A89" s="2591"/>
      <c r="B89" s="2594"/>
      <c r="C89" s="2595"/>
      <c r="D89" s="1154" t="s">
        <v>336</v>
      </c>
      <c r="E89" s="1154" t="s">
        <v>336</v>
      </c>
      <c r="F89" s="1154" t="s">
        <v>336</v>
      </c>
      <c r="G89" s="1154"/>
      <c r="H89" s="1157" t="s">
        <v>338</v>
      </c>
      <c r="I89" s="2068" t="s">
        <v>338</v>
      </c>
      <c r="J89" s="1154"/>
    </row>
    <row r="90" spans="1:10" ht="22.15" customHeight="1" x14ac:dyDescent="0.5">
      <c r="A90" s="1160" t="s">
        <v>483</v>
      </c>
      <c r="B90" s="1161"/>
      <c r="C90" s="1162"/>
      <c r="D90" s="1163"/>
      <c r="E90" s="1163"/>
      <c r="F90" s="1163"/>
      <c r="G90" s="1163"/>
      <c r="H90" s="1163"/>
      <c r="I90" s="1163"/>
      <c r="J90" s="1163"/>
    </row>
    <row r="91" spans="1:10" ht="22.15" customHeight="1" x14ac:dyDescent="0.5"/>
    <row r="92" spans="1:10" ht="22.15" customHeight="1" x14ac:dyDescent="0.5"/>
    <row r="93" spans="1:10" ht="22.15" customHeight="1" x14ac:dyDescent="0.5"/>
    <row r="94" spans="1:10" ht="22.15" customHeight="1" x14ac:dyDescent="0.5">
      <c r="A94" s="2607" t="s">
        <v>0</v>
      </c>
      <c r="B94" s="2607"/>
      <c r="C94" s="2607"/>
      <c r="D94" s="2607"/>
      <c r="E94" s="2607"/>
      <c r="F94" s="2607"/>
      <c r="G94" s="2607"/>
      <c r="H94" s="2607"/>
      <c r="I94" s="2607"/>
      <c r="J94" s="2607"/>
    </row>
    <row r="95" spans="1:10" ht="22.15" customHeight="1" x14ac:dyDescent="0.5">
      <c r="A95" s="2607" t="s">
        <v>1685</v>
      </c>
      <c r="B95" s="2607"/>
      <c r="C95" s="2607"/>
      <c r="D95" s="2607"/>
      <c r="E95" s="2607"/>
      <c r="F95" s="2607"/>
      <c r="G95" s="2607"/>
      <c r="H95" s="2607"/>
      <c r="I95" s="2607"/>
      <c r="J95" s="2607"/>
    </row>
    <row r="96" spans="1:10" ht="22.15" customHeight="1" x14ac:dyDescent="0.5">
      <c r="A96" s="2607" t="s">
        <v>1489</v>
      </c>
      <c r="B96" s="2607"/>
      <c r="C96" s="2607"/>
      <c r="D96" s="2607"/>
      <c r="E96" s="2607"/>
      <c r="F96" s="2607"/>
      <c r="G96" s="2607"/>
      <c r="H96" s="2607"/>
      <c r="I96" s="2607"/>
      <c r="J96" s="2607"/>
    </row>
    <row r="97" spans="1:10" ht="22.15" customHeight="1" x14ac:dyDescent="0.5">
      <c r="A97" s="2608" t="s">
        <v>1316</v>
      </c>
      <c r="B97" s="2609"/>
      <c r="C97" s="1144">
        <v>1</v>
      </c>
      <c r="D97" s="1144">
        <v>2</v>
      </c>
      <c r="E97" s="1144">
        <v>3</v>
      </c>
      <c r="F97" s="1143">
        <v>4</v>
      </c>
      <c r="G97" s="1144">
        <v>5</v>
      </c>
      <c r="H97" s="1143">
        <v>6</v>
      </c>
      <c r="I97" s="1144">
        <v>7</v>
      </c>
      <c r="J97" s="1143">
        <v>8</v>
      </c>
    </row>
    <row r="98" spans="1:10" ht="22.15" customHeight="1" x14ac:dyDescent="0.5">
      <c r="A98" s="1145" t="s">
        <v>1119</v>
      </c>
      <c r="B98" s="1145" t="s">
        <v>1120</v>
      </c>
      <c r="C98" s="1146" t="s">
        <v>1121</v>
      </c>
      <c r="D98" s="1147" t="s">
        <v>1122</v>
      </c>
      <c r="E98" s="1148" t="s">
        <v>1123</v>
      </c>
      <c r="F98" s="1149" t="s">
        <v>1124</v>
      </c>
      <c r="G98" s="1147" t="s">
        <v>1125</v>
      </c>
      <c r="H98" s="1149" t="s">
        <v>1126</v>
      </c>
      <c r="I98" s="1147" t="s">
        <v>1127</v>
      </c>
      <c r="J98" s="1149" t="s">
        <v>1128</v>
      </c>
    </row>
    <row r="99" spans="1:10" ht="22.15" customHeight="1" x14ac:dyDescent="0.5">
      <c r="A99" s="2610" t="s">
        <v>1317</v>
      </c>
      <c r="B99" s="2610" t="s">
        <v>1318</v>
      </c>
      <c r="C99" s="1151" t="s">
        <v>859</v>
      </c>
      <c r="D99" s="1747" t="s">
        <v>923</v>
      </c>
      <c r="E99" s="1172" t="s">
        <v>1174</v>
      </c>
      <c r="F99" s="1151"/>
      <c r="G99" s="1151" t="s">
        <v>1175</v>
      </c>
      <c r="H99" s="1155" t="s">
        <v>1176</v>
      </c>
      <c r="I99" s="1151"/>
      <c r="J99" s="1151"/>
    </row>
    <row r="100" spans="1:10" ht="22.15" customHeight="1" x14ac:dyDescent="0.5">
      <c r="A100" s="2611"/>
      <c r="B100" s="2612"/>
      <c r="C100" s="1152" t="s">
        <v>336</v>
      </c>
      <c r="D100" s="2067" t="s">
        <v>243</v>
      </c>
      <c r="E100" s="1169" t="s">
        <v>243</v>
      </c>
      <c r="F100" s="1154"/>
      <c r="G100" s="1152" t="s">
        <v>336</v>
      </c>
      <c r="H100" s="1157" t="s">
        <v>338</v>
      </c>
      <c r="I100" s="1152"/>
      <c r="J100" s="1152"/>
    </row>
    <row r="101" spans="1:10" ht="22.15" customHeight="1" x14ac:dyDescent="0.5">
      <c r="A101" s="2590" t="s">
        <v>1322</v>
      </c>
      <c r="B101" s="2590" t="s">
        <v>1318</v>
      </c>
      <c r="C101" s="1151" t="s">
        <v>1175</v>
      </c>
      <c r="D101" s="1155" t="s">
        <v>518</v>
      </c>
      <c r="E101" s="1151"/>
      <c r="F101" s="1150" t="s">
        <v>923</v>
      </c>
      <c r="G101" s="1151" t="s">
        <v>1173</v>
      </c>
      <c r="H101" s="2592" t="s">
        <v>1479</v>
      </c>
      <c r="I101" s="2593"/>
      <c r="J101" s="1151"/>
    </row>
    <row r="102" spans="1:10" ht="22.15" customHeight="1" x14ac:dyDescent="0.5">
      <c r="A102" s="2591"/>
      <c r="B102" s="2596"/>
      <c r="C102" s="1152" t="s">
        <v>336</v>
      </c>
      <c r="D102" s="1157" t="s">
        <v>338</v>
      </c>
      <c r="E102" s="1154"/>
      <c r="F102" s="1154" t="s">
        <v>336</v>
      </c>
      <c r="G102" s="1152" t="s">
        <v>336</v>
      </c>
      <c r="H102" s="2594"/>
      <c r="I102" s="2595"/>
      <c r="J102" s="1154"/>
    </row>
    <row r="103" spans="1:10" ht="22.15" customHeight="1" x14ac:dyDescent="0.5">
      <c r="A103" s="2590" t="s">
        <v>1325</v>
      </c>
      <c r="B103" s="2590" t="s">
        <v>1318</v>
      </c>
      <c r="C103" s="1151"/>
      <c r="D103" s="1151"/>
      <c r="E103" s="1155" t="s">
        <v>728</v>
      </c>
      <c r="F103" s="1172" t="s">
        <v>1176</v>
      </c>
      <c r="G103" s="1151"/>
      <c r="H103" s="1151" t="s">
        <v>859</v>
      </c>
      <c r="I103" s="1151" t="s">
        <v>1173</v>
      </c>
      <c r="J103" s="1156"/>
    </row>
    <row r="104" spans="1:10" ht="22.15" customHeight="1" x14ac:dyDescent="0.5">
      <c r="A104" s="2591"/>
      <c r="B104" s="2596"/>
      <c r="C104" s="1154"/>
      <c r="D104" s="1154"/>
      <c r="E104" s="1157" t="s">
        <v>338</v>
      </c>
      <c r="F104" s="1168" t="s">
        <v>243</v>
      </c>
      <c r="G104" s="1154"/>
      <c r="H104" s="1152" t="s">
        <v>336</v>
      </c>
      <c r="I104" s="1152" t="s">
        <v>336</v>
      </c>
      <c r="J104" s="1159"/>
    </row>
    <row r="105" spans="1:10" ht="22.15" customHeight="1" x14ac:dyDescent="0.5">
      <c r="A105" s="2590" t="s">
        <v>1328</v>
      </c>
      <c r="B105" s="2590" t="s">
        <v>1318</v>
      </c>
      <c r="C105" s="1151"/>
      <c r="D105" s="1151"/>
      <c r="E105" s="1150" t="s">
        <v>923</v>
      </c>
      <c r="F105" s="2610" t="s">
        <v>1329</v>
      </c>
      <c r="G105" s="1151" t="s">
        <v>1175</v>
      </c>
      <c r="H105" s="1151"/>
      <c r="I105" s="2590" t="s">
        <v>949</v>
      </c>
      <c r="J105" s="1151"/>
    </row>
    <row r="106" spans="1:10" ht="22.15" customHeight="1" x14ac:dyDescent="0.5">
      <c r="A106" s="2591"/>
      <c r="B106" s="2596"/>
      <c r="C106" s="1154"/>
      <c r="D106" s="1154"/>
      <c r="E106" s="1152" t="s">
        <v>336</v>
      </c>
      <c r="F106" s="2613"/>
      <c r="G106" s="1152" t="s">
        <v>336</v>
      </c>
      <c r="H106" s="1154"/>
      <c r="I106" s="2613"/>
      <c r="J106" s="1154"/>
    </row>
    <row r="107" spans="1:10" ht="22.15" customHeight="1" x14ac:dyDescent="0.5">
      <c r="A107" s="2590" t="s">
        <v>1331</v>
      </c>
      <c r="B107" s="2592" t="s">
        <v>1139</v>
      </c>
      <c r="C107" s="2593"/>
      <c r="D107" s="1151" t="s">
        <v>1173</v>
      </c>
      <c r="E107" s="1151"/>
      <c r="F107" s="1151" t="s">
        <v>859</v>
      </c>
      <c r="G107" s="1151" t="s">
        <v>923</v>
      </c>
      <c r="H107" s="1151"/>
      <c r="I107" s="1743"/>
      <c r="J107" s="1151"/>
    </row>
    <row r="108" spans="1:10" ht="22.15" customHeight="1" x14ac:dyDescent="0.5">
      <c r="A108" s="2591"/>
      <c r="B108" s="2594"/>
      <c r="C108" s="2595"/>
      <c r="D108" s="1154" t="s">
        <v>336</v>
      </c>
      <c r="E108" s="1154"/>
      <c r="F108" s="1154" t="s">
        <v>336</v>
      </c>
      <c r="G108" s="1154" t="s">
        <v>336</v>
      </c>
      <c r="H108" s="1154"/>
      <c r="I108" s="1744"/>
      <c r="J108" s="1154"/>
    </row>
    <row r="109" spans="1:10" ht="22.15" customHeight="1" x14ac:dyDescent="0.5">
      <c r="A109" s="1160" t="s">
        <v>483</v>
      </c>
      <c r="B109" s="1161"/>
      <c r="C109" s="1162"/>
      <c r="D109" s="1163"/>
      <c r="E109" s="1163"/>
      <c r="F109" s="1163"/>
      <c r="G109" s="1163"/>
      <c r="H109" s="1163"/>
      <c r="I109" s="1163"/>
      <c r="J109" s="1163"/>
    </row>
    <row r="110" spans="1:10" s="1187" customFormat="1" ht="22.15" customHeight="1" x14ac:dyDescent="0.5">
      <c r="A110" s="1160"/>
      <c r="B110" s="1161"/>
      <c r="C110" s="1162"/>
      <c r="D110" s="1163"/>
      <c r="E110" s="1163"/>
      <c r="F110" s="1163"/>
      <c r="G110" s="1163"/>
      <c r="H110" s="1163"/>
      <c r="I110" s="1163"/>
      <c r="J110" s="1163"/>
    </row>
    <row r="111" spans="1:10" s="1187" customFormat="1" ht="22.15" customHeight="1" x14ac:dyDescent="0.5">
      <c r="A111" s="1160"/>
      <c r="B111" s="1161"/>
      <c r="C111" s="1162"/>
      <c r="D111" s="1163"/>
      <c r="E111" s="1163"/>
      <c r="F111" s="1163"/>
      <c r="G111" s="1163"/>
      <c r="H111" s="1163"/>
      <c r="I111" s="1163"/>
      <c r="J111" s="1163"/>
    </row>
    <row r="112" spans="1:10" ht="22.15" customHeight="1" x14ac:dyDescent="0.5">
      <c r="A112" s="2607" t="s">
        <v>0</v>
      </c>
      <c r="B112" s="2607"/>
      <c r="C112" s="2607"/>
      <c r="D112" s="2607"/>
      <c r="E112" s="2607"/>
      <c r="F112" s="2607"/>
      <c r="G112" s="2607"/>
      <c r="H112" s="2607"/>
      <c r="I112" s="2607"/>
      <c r="J112" s="2607"/>
    </row>
    <row r="113" spans="1:10" ht="22.15" customHeight="1" x14ac:dyDescent="0.5">
      <c r="A113" s="2607" t="s">
        <v>1477</v>
      </c>
      <c r="B113" s="2607"/>
      <c r="C113" s="2607"/>
      <c r="D113" s="2607"/>
      <c r="E113" s="2607"/>
      <c r="F113" s="2607"/>
      <c r="G113" s="2607"/>
      <c r="H113" s="2607"/>
      <c r="I113" s="2607"/>
      <c r="J113" s="2607"/>
    </row>
    <row r="114" spans="1:10" ht="22.15" customHeight="1" x14ac:dyDescent="0.5">
      <c r="A114" s="2607" t="s">
        <v>1490</v>
      </c>
      <c r="B114" s="2607"/>
      <c r="C114" s="2607"/>
      <c r="D114" s="2607"/>
      <c r="E114" s="2607"/>
      <c r="F114" s="2607"/>
      <c r="G114" s="2607"/>
      <c r="H114" s="2607"/>
      <c r="I114" s="2607"/>
      <c r="J114" s="2607"/>
    </row>
    <row r="115" spans="1:10" ht="22.15" customHeight="1" x14ac:dyDescent="0.5">
      <c r="A115" s="2608" t="s">
        <v>1316</v>
      </c>
      <c r="B115" s="2609"/>
      <c r="C115" s="1144">
        <v>1</v>
      </c>
      <c r="D115" s="1144">
        <v>2</v>
      </c>
      <c r="E115" s="1144">
        <v>3</v>
      </c>
      <c r="F115" s="1143">
        <v>4</v>
      </c>
      <c r="G115" s="1144">
        <v>5</v>
      </c>
      <c r="H115" s="1143">
        <v>6</v>
      </c>
      <c r="I115" s="1144">
        <v>7</v>
      </c>
      <c r="J115" s="1143">
        <v>8</v>
      </c>
    </row>
    <row r="116" spans="1:10" ht="22.15" customHeight="1" x14ac:dyDescent="0.5">
      <c r="A116" s="1145" t="s">
        <v>1119</v>
      </c>
      <c r="B116" s="1145" t="s">
        <v>1120</v>
      </c>
      <c r="C116" s="1146" t="s">
        <v>1121</v>
      </c>
      <c r="D116" s="1147" t="s">
        <v>1122</v>
      </c>
      <c r="E116" s="1148" t="s">
        <v>1123</v>
      </c>
      <c r="F116" s="1149" t="s">
        <v>1124</v>
      </c>
      <c r="G116" s="1147" t="s">
        <v>1125</v>
      </c>
      <c r="H116" s="1149" t="s">
        <v>1126</v>
      </c>
      <c r="I116" s="1147" t="s">
        <v>1127</v>
      </c>
      <c r="J116" s="1149" t="s">
        <v>1128</v>
      </c>
    </row>
    <row r="117" spans="1:10" ht="22.15" customHeight="1" x14ac:dyDescent="0.5">
      <c r="A117" s="2610" t="s">
        <v>1317</v>
      </c>
      <c r="B117" s="2610" t="s">
        <v>1318</v>
      </c>
      <c r="C117" s="1151" t="s">
        <v>518</v>
      </c>
      <c r="D117" s="1155" t="s">
        <v>1175</v>
      </c>
      <c r="E117" s="1150"/>
      <c r="F117" s="1151"/>
      <c r="G117" s="1166" t="s">
        <v>1579</v>
      </c>
      <c r="H117" s="2592" t="s">
        <v>1479</v>
      </c>
      <c r="I117" s="2593"/>
      <c r="J117" s="1151"/>
    </row>
    <row r="118" spans="1:10" ht="22.15" customHeight="1" x14ac:dyDescent="0.5">
      <c r="A118" s="2611"/>
      <c r="B118" s="2612"/>
      <c r="C118" s="1152" t="s">
        <v>1319</v>
      </c>
      <c r="D118" s="1157" t="s">
        <v>1323</v>
      </c>
      <c r="E118" s="1152"/>
      <c r="F118" s="1154"/>
      <c r="G118" s="1169" t="s">
        <v>354</v>
      </c>
      <c r="H118" s="2594"/>
      <c r="I118" s="2595"/>
      <c r="J118" s="1152"/>
    </row>
    <row r="119" spans="1:10" ht="22.15" customHeight="1" x14ac:dyDescent="0.5">
      <c r="A119" s="2590" t="s">
        <v>1322</v>
      </c>
      <c r="B119" s="2590" t="s">
        <v>1318</v>
      </c>
      <c r="C119" s="1155" t="s">
        <v>1176</v>
      </c>
      <c r="D119" s="1151"/>
      <c r="E119" s="1151"/>
      <c r="F119" s="1150"/>
      <c r="G119" s="1151" t="s">
        <v>518</v>
      </c>
      <c r="H119" s="1151" t="s">
        <v>1491</v>
      </c>
      <c r="I119" s="1151"/>
      <c r="J119" s="1151"/>
    </row>
    <row r="120" spans="1:10" ht="22.15" customHeight="1" x14ac:dyDescent="0.5">
      <c r="A120" s="2591"/>
      <c r="B120" s="2596"/>
      <c r="C120" s="1157" t="s">
        <v>1323</v>
      </c>
      <c r="D120" s="1154"/>
      <c r="E120" s="1154"/>
      <c r="F120" s="1154"/>
      <c r="G120" s="1152" t="s">
        <v>1319</v>
      </c>
      <c r="H120" s="1152" t="s">
        <v>1319</v>
      </c>
      <c r="I120" s="1154"/>
      <c r="J120" s="1154"/>
    </row>
    <row r="121" spans="1:10" ht="22.15" customHeight="1" x14ac:dyDescent="0.5">
      <c r="A121" s="2590" t="s">
        <v>1325</v>
      </c>
      <c r="B121" s="2590" t="s">
        <v>1318</v>
      </c>
      <c r="C121" s="1151" t="s">
        <v>1173</v>
      </c>
      <c r="D121" s="1151" t="s">
        <v>1492</v>
      </c>
      <c r="E121" s="1151"/>
      <c r="F121" s="1155" t="s">
        <v>728</v>
      </c>
      <c r="G121" s="1151"/>
      <c r="H121" s="1151"/>
      <c r="I121" s="1173" t="s">
        <v>1174</v>
      </c>
      <c r="J121" s="1156"/>
    </row>
    <row r="122" spans="1:10" ht="22.15" customHeight="1" x14ac:dyDescent="0.5">
      <c r="A122" s="2591"/>
      <c r="B122" s="2596"/>
      <c r="C122" s="1152" t="s">
        <v>1319</v>
      </c>
      <c r="D122" s="1152" t="s">
        <v>1319</v>
      </c>
      <c r="E122" s="1154"/>
      <c r="F122" s="1157" t="s">
        <v>1323</v>
      </c>
      <c r="G122" s="1154"/>
      <c r="H122" s="1158"/>
      <c r="I122" s="1157" t="s">
        <v>1323</v>
      </c>
      <c r="J122" s="1159"/>
    </row>
    <row r="123" spans="1:10" ht="22.15" customHeight="1" x14ac:dyDescent="0.5">
      <c r="A123" s="2590" t="s">
        <v>1328</v>
      </c>
      <c r="B123" s="2590" t="s">
        <v>1318</v>
      </c>
      <c r="C123" s="1155" t="s">
        <v>1174</v>
      </c>
      <c r="D123" s="1166" t="s">
        <v>1579</v>
      </c>
      <c r="E123" s="1151"/>
      <c r="F123" s="2610" t="s">
        <v>1329</v>
      </c>
      <c r="G123" s="1155" t="s">
        <v>1176</v>
      </c>
      <c r="H123" s="1151"/>
      <c r="I123" s="2590" t="s">
        <v>949</v>
      </c>
      <c r="J123" s="1151"/>
    </row>
    <row r="124" spans="1:10" ht="22.15" customHeight="1" x14ac:dyDescent="0.5">
      <c r="A124" s="2591"/>
      <c r="B124" s="2596"/>
      <c r="C124" s="1157" t="s">
        <v>1323</v>
      </c>
      <c r="D124" s="1169" t="s">
        <v>354</v>
      </c>
      <c r="E124" s="1154"/>
      <c r="F124" s="2613"/>
      <c r="G124" s="1157" t="s">
        <v>1323</v>
      </c>
      <c r="H124" s="1154"/>
      <c r="I124" s="2613"/>
      <c r="J124" s="1154"/>
    </row>
    <row r="125" spans="1:10" ht="22.15" customHeight="1" x14ac:dyDescent="0.5">
      <c r="A125" s="2590" t="s">
        <v>1331</v>
      </c>
      <c r="B125" s="2592" t="s">
        <v>1139</v>
      </c>
      <c r="C125" s="2593"/>
      <c r="D125" s="1155" t="s">
        <v>728</v>
      </c>
      <c r="E125" s="1155" t="s">
        <v>1175</v>
      </c>
      <c r="F125" s="1151"/>
      <c r="G125" s="1150"/>
      <c r="H125" s="1151" t="s">
        <v>1173</v>
      </c>
      <c r="I125" s="1150"/>
      <c r="J125" s="1151"/>
    </row>
    <row r="126" spans="1:10" ht="22.15" customHeight="1" x14ac:dyDescent="0.5">
      <c r="A126" s="2591"/>
      <c r="B126" s="2594"/>
      <c r="C126" s="2595"/>
      <c r="D126" s="1157" t="s">
        <v>1323</v>
      </c>
      <c r="E126" s="1157" t="s">
        <v>1323</v>
      </c>
      <c r="F126" s="1154"/>
      <c r="G126" s="1154"/>
      <c r="H126" s="1154" t="s">
        <v>1319</v>
      </c>
      <c r="I126" s="1154"/>
      <c r="J126" s="1154"/>
    </row>
    <row r="127" spans="1:10" ht="22.15" customHeight="1" x14ac:dyDescent="0.5">
      <c r="A127" s="1160" t="s">
        <v>483</v>
      </c>
      <c r="B127" s="1161"/>
      <c r="C127" s="1162"/>
      <c r="D127" s="1163"/>
      <c r="E127" s="1163"/>
      <c r="F127" s="1163"/>
      <c r="G127" s="1163"/>
      <c r="H127" s="1163"/>
      <c r="I127" s="1163"/>
      <c r="J127" s="1163"/>
    </row>
    <row r="128" spans="1:10" ht="22.15" customHeight="1" x14ac:dyDescent="0.5"/>
    <row r="129" spans="1:10" ht="22.15" customHeight="1" x14ac:dyDescent="0.5"/>
    <row r="130" spans="1:10" ht="22.15" customHeight="1" x14ac:dyDescent="0.5"/>
    <row r="131" spans="1:10" ht="22.15" customHeight="1" x14ac:dyDescent="0.5">
      <c r="A131" s="2607" t="s">
        <v>0</v>
      </c>
      <c r="B131" s="2607"/>
      <c r="C131" s="2607"/>
      <c r="D131" s="2607"/>
      <c r="E131" s="2607"/>
      <c r="F131" s="2607"/>
      <c r="G131" s="2607"/>
      <c r="H131" s="2607"/>
      <c r="I131" s="2607"/>
      <c r="J131" s="2607"/>
    </row>
    <row r="132" spans="1:10" ht="22.15" customHeight="1" x14ac:dyDescent="0.5">
      <c r="A132" s="2607" t="s">
        <v>1477</v>
      </c>
      <c r="B132" s="2607"/>
      <c r="C132" s="2607"/>
      <c r="D132" s="2607"/>
      <c r="E132" s="2607"/>
      <c r="F132" s="2607"/>
      <c r="G132" s="2607"/>
      <c r="H132" s="2607"/>
      <c r="I132" s="2607"/>
      <c r="J132" s="2607"/>
    </row>
    <row r="133" spans="1:10" ht="22.15" customHeight="1" x14ac:dyDescent="0.5">
      <c r="A133" s="2607" t="s">
        <v>1497</v>
      </c>
      <c r="B133" s="2607"/>
      <c r="C133" s="2607"/>
      <c r="D133" s="2607"/>
      <c r="E133" s="2607"/>
      <c r="F133" s="2607"/>
      <c r="G133" s="2607"/>
      <c r="H133" s="2607"/>
      <c r="I133" s="2607"/>
      <c r="J133" s="2607"/>
    </row>
    <row r="134" spans="1:10" ht="22.15" customHeight="1" x14ac:dyDescent="0.5">
      <c r="A134" s="2608" t="s">
        <v>1316</v>
      </c>
      <c r="B134" s="2609"/>
      <c r="C134" s="1144">
        <v>1</v>
      </c>
      <c r="D134" s="1144">
        <v>2</v>
      </c>
      <c r="E134" s="1144">
        <v>3</v>
      </c>
      <c r="F134" s="1143">
        <v>4</v>
      </c>
      <c r="G134" s="1144">
        <v>5</v>
      </c>
      <c r="H134" s="1143">
        <v>6</v>
      </c>
      <c r="I134" s="1144">
        <v>7</v>
      </c>
      <c r="J134" s="1143">
        <v>8</v>
      </c>
    </row>
    <row r="135" spans="1:10" ht="22.15" customHeight="1" x14ac:dyDescent="0.5">
      <c r="A135" s="1145" t="s">
        <v>1119</v>
      </c>
      <c r="B135" s="1145" t="s">
        <v>1120</v>
      </c>
      <c r="C135" s="1146" t="s">
        <v>1121</v>
      </c>
      <c r="D135" s="1147" t="s">
        <v>1122</v>
      </c>
      <c r="E135" s="1148" t="s">
        <v>1123</v>
      </c>
      <c r="F135" s="1149" t="s">
        <v>1124</v>
      </c>
      <c r="G135" s="1147" t="s">
        <v>1125</v>
      </c>
      <c r="H135" s="1149" t="s">
        <v>1126</v>
      </c>
      <c r="I135" s="1147" t="s">
        <v>1127</v>
      </c>
      <c r="J135" s="1149" t="s">
        <v>1128</v>
      </c>
    </row>
    <row r="136" spans="1:10" ht="22.15" customHeight="1" x14ac:dyDescent="0.5">
      <c r="A136" s="2610" t="s">
        <v>1317</v>
      </c>
      <c r="B136" s="2610" t="s">
        <v>1318</v>
      </c>
      <c r="C136" s="1151" t="s">
        <v>1176</v>
      </c>
      <c r="D136" s="1151"/>
      <c r="E136" s="1150"/>
      <c r="F136" s="1151" t="s">
        <v>923</v>
      </c>
      <c r="G136" s="1151" t="s">
        <v>1174</v>
      </c>
      <c r="H136" s="2592" t="s">
        <v>1479</v>
      </c>
      <c r="I136" s="2593"/>
      <c r="J136" s="1151"/>
    </row>
    <row r="137" spans="1:10" ht="22.15" customHeight="1" x14ac:dyDescent="0.5">
      <c r="A137" s="2611"/>
      <c r="B137" s="2612"/>
      <c r="C137" s="1152" t="s">
        <v>1319</v>
      </c>
      <c r="D137" s="1152"/>
      <c r="E137" s="1152"/>
      <c r="F137" s="1154" t="s">
        <v>1319</v>
      </c>
      <c r="G137" s="1152" t="s">
        <v>1319</v>
      </c>
      <c r="H137" s="2594"/>
      <c r="I137" s="2595"/>
      <c r="J137" s="1152"/>
    </row>
    <row r="138" spans="1:10" ht="22.15" customHeight="1" x14ac:dyDescent="0.5">
      <c r="A138" s="2590" t="s">
        <v>1322</v>
      </c>
      <c r="B138" s="2590" t="s">
        <v>1318</v>
      </c>
      <c r="C138" s="1166" t="s">
        <v>923</v>
      </c>
      <c r="D138" s="1151"/>
      <c r="E138" s="1155" t="s">
        <v>1173</v>
      </c>
      <c r="F138" s="1150"/>
      <c r="G138" s="1151"/>
      <c r="H138" s="1151" t="s">
        <v>1174</v>
      </c>
      <c r="I138" s="1151" t="s">
        <v>1494</v>
      </c>
      <c r="J138" s="1151"/>
    </row>
    <row r="139" spans="1:10" ht="22.15" customHeight="1" x14ac:dyDescent="0.5">
      <c r="A139" s="2591"/>
      <c r="B139" s="2596"/>
      <c r="C139" s="1168" t="s">
        <v>255</v>
      </c>
      <c r="D139" s="1154"/>
      <c r="E139" s="1157" t="s">
        <v>1323</v>
      </c>
      <c r="F139" s="1154"/>
      <c r="G139" s="1154"/>
      <c r="H139" s="1154" t="s">
        <v>1319</v>
      </c>
      <c r="I139" s="1154" t="s">
        <v>1319</v>
      </c>
      <c r="J139" s="1154"/>
    </row>
    <row r="140" spans="1:10" ht="22.15" customHeight="1" x14ac:dyDescent="0.5">
      <c r="A140" s="2590" t="s">
        <v>1325</v>
      </c>
      <c r="B140" s="2590" t="s">
        <v>1318</v>
      </c>
      <c r="C140" s="1151"/>
      <c r="D140" s="1155" t="s">
        <v>859</v>
      </c>
      <c r="E140" s="1166" t="s">
        <v>1176</v>
      </c>
      <c r="F140" s="1151"/>
      <c r="G140" s="1151" t="s">
        <v>923</v>
      </c>
      <c r="H140" s="1151" t="s">
        <v>1493</v>
      </c>
      <c r="I140" s="1150"/>
      <c r="J140" s="1156"/>
    </row>
    <row r="141" spans="1:10" ht="22.15" customHeight="1" x14ac:dyDescent="0.5">
      <c r="A141" s="2591"/>
      <c r="B141" s="2596"/>
      <c r="C141" s="1154"/>
      <c r="D141" s="1157" t="s">
        <v>1323</v>
      </c>
      <c r="E141" s="1168" t="s">
        <v>255</v>
      </c>
      <c r="F141" s="1154"/>
      <c r="G141" s="1154" t="s">
        <v>1319</v>
      </c>
      <c r="H141" s="1154" t="s">
        <v>1319</v>
      </c>
      <c r="I141" s="1154"/>
      <c r="J141" s="1159"/>
    </row>
    <row r="142" spans="1:10" ht="22.15" customHeight="1" x14ac:dyDescent="0.5">
      <c r="A142" s="2590" t="s">
        <v>1328</v>
      </c>
      <c r="B142" s="2590" t="s">
        <v>1318</v>
      </c>
      <c r="C142" s="1151"/>
      <c r="D142" s="1151"/>
      <c r="E142" s="1155" t="s">
        <v>1173</v>
      </c>
      <c r="F142" s="2610" t="s">
        <v>1329</v>
      </c>
      <c r="G142" s="1151"/>
      <c r="H142" s="1155" t="s">
        <v>859</v>
      </c>
      <c r="I142" s="2590" t="s">
        <v>949</v>
      </c>
      <c r="J142" s="1151"/>
    </row>
    <row r="143" spans="1:10" ht="22.15" customHeight="1" x14ac:dyDescent="0.5">
      <c r="A143" s="2591"/>
      <c r="B143" s="2596"/>
      <c r="C143" s="1154"/>
      <c r="D143" s="1154"/>
      <c r="E143" s="1157" t="s">
        <v>1323</v>
      </c>
      <c r="F143" s="2613"/>
      <c r="G143" s="1153"/>
      <c r="H143" s="1157" t="s">
        <v>1323</v>
      </c>
      <c r="I143" s="2613"/>
      <c r="J143" s="1154"/>
    </row>
    <row r="144" spans="1:10" ht="22.15" customHeight="1" x14ac:dyDescent="0.5">
      <c r="A144" s="2590" t="s">
        <v>1331</v>
      </c>
      <c r="B144" s="2592" t="s">
        <v>1139</v>
      </c>
      <c r="C144" s="2593"/>
      <c r="D144" s="1166" t="s">
        <v>1174</v>
      </c>
      <c r="E144" s="1151"/>
      <c r="F144" s="1151" t="s">
        <v>1176</v>
      </c>
      <c r="G144" s="1151" t="s">
        <v>1495</v>
      </c>
      <c r="H144" s="1151"/>
      <c r="I144" s="1150"/>
      <c r="J144" s="1151"/>
    </row>
    <row r="145" spans="1:10" ht="22.15" customHeight="1" x14ac:dyDescent="0.5">
      <c r="A145" s="2591"/>
      <c r="B145" s="2594"/>
      <c r="C145" s="2595"/>
      <c r="D145" s="1168" t="s">
        <v>255</v>
      </c>
      <c r="E145" s="1154"/>
      <c r="F145" s="1154" t="s">
        <v>1319</v>
      </c>
      <c r="G145" s="1154" t="s">
        <v>1319</v>
      </c>
      <c r="H145" s="1154"/>
      <c r="I145" s="1154"/>
      <c r="J145" s="1154"/>
    </row>
    <row r="146" spans="1:10" ht="22.15" customHeight="1" x14ac:dyDescent="0.5">
      <c r="A146" s="1160" t="s">
        <v>483</v>
      </c>
      <c r="B146" s="1161"/>
      <c r="C146" s="1162"/>
      <c r="D146" s="1163"/>
      <c r="E146" s="1163"/>
      <c r="F146" s="1163"/>
      <c r="G146" s="1163"/>
      <c r="H146" s="1163"/>
      <c r="I146" s="1163"/>
      <c r="J146" s="1163"/>
    </row>
    <row r="147" spans="1:10" s="1187" customFormat="1" ht="22.15" customHeight="1" x14ac:dyDescent="0.5">
      <c r="A147" s="1160"/>
      <c r="B147" s="1161"/>
      <c r="C147" s="1162"/>
      <c r="D147" s="1163"/>
      <c r="E147" s="1163"/>
      <c r="F147" s="1163"/>
      <c r="G147" s="1163"/>
      <c r="H147" s="1163"/>
      <c r="I147" s="1163"/>
      <c r="J147" s="1163"/>
    </row>
    <row r="148" spans="1:10" s="1187" customFormat="1" ht="22.15" customHeight="1" x14ac:dyDescent="0.5">
      <c r="A148" s="1160"/>
      <c r="B148" s="1161"/>
      <c r="C148" s="1162"/>
      <c r="D148" s="1163"/>
      <c r="E148" s="1163"/>
      <c r="F148" s="1163"/>
      <c r="G148" s="1163"/>
      <c r="H148" s="1163"/>
      <c r="I148" s="1163"/>
      <c r="J148" s="1163"/>
    </row>
    <row r="149" spans="1:10" ht="22.15" customHeight="1" x14ac:dyDescent="0.5">
      <c r="A149" s="2607" t="s">
        <v>0</v>
      </c>
      <c r="B149" s="2607"/>
      <c r="C149" s="2607"/>
      <c r="D149" s="2607"/>
      <c r="E149" s="2607"/>
      <c r="F149" s="2607"/>
      <c r="G149" s="2607"/>
      <c r="H149" s="2607"/>
      <c r="I149" s="2607"/>
      <c r="J149" s="2607"/>
    </row>
    <row r="150" spans="1:10" ht="22.15" customHeight="1" x14ac:dyDescent="0.5">
      <c r="A150" s="2607" t="s">
        <v>1477</v>
      </c>
      <c r="B150" s="2607"/>
      <c r="C150" s="2607"/>
      <c r="D150" s="2607"/>
      <c r="E150" s="2607"/>
      <c r="F150" s="2607"/>
      <c r="G150" s="2607"/>
      <c r="H150" s="2607"/>
      <c r="I150" s="2607"/>
      <c r="J150" s="2607"/>
    </row>
    <row r="151" spans="1:10" ht="22.15" customHeight="1" x14ac:dyDescent="0.5">
      <c r="A151" s="2607" t="s">
        <v>1496</v>
      </c>
      <c r="B151" s="2607"/>
      <c r="C151" s="2607"/>
      <c r="D151" s="2607"/>
      <c r="E151" s="2607"/>
      <c r="F151" s="2607"/>
      <c r="G151" s="2607"/>
      <c r="H151" s="2607"/>
      <c r="I151" s="2607"/>
      <c r="J151" s="2607"/>
    </row>
    <row r="152" spans="1:10" ht="22.15" customHeight="1" x14ac:dyDescent="0.5">
      <c r="A152" s="2608" t="s">
        <v>1316</v>
      </c>
      <c r="B152" s="2609"/>
      <c r="C152" s="1144">
        <v>1</v>
      </c>
      <c r="D152" s="1144">
        <v>2</v>
      </c>
      <c r="E152" s="1144">
        <v>3</v>
      </c>
      <c r="F152" s="1143">
        <v>4</v>
      </c>
      <c r="G152" s="1144">
        <v>5</v>
      </c>
      <c r="H152" s="1143">
        <v>6</v>
      </c>
      <c r="I152" s="1144">
        <v>7</v>
      </c>
      <c r="J152" s="1143">
        <v>8</v>
      </c>
    </row>
    <row r="153" spans="1:10" ht="22.15" customHeight="1" x14ac:dyDescent="0.5">
      <c r="A153" s="1145" t="s">
        <v>1119</v>
      </c>
      <c r="B153" s="1145" t="s">
        <v>1120</v>
      </c>
      <c r="C153" s="1146" t="s">
        <v>1121</v>
      </c>
      <c r="D153" s="1147" t="s">
        <v>1122</v>
      </c>
      <c r="E153" s="1148" t="s">
        <v>1123</v>
      </c>
      <c r="F153" s="1149" t="s">
        <v>1124</v>
      </c>
      <c r="G153" s="1147" t="s">
        <v>1125</v>
      </c>
      <c r="H153" s="1149" t="s">
        <v>1126</v>
      </c>
      <c r="I153" s="1147" t="s">
        <v>1127</v>
      </c>
      <c r="J153" s="1149" t="s">
        <v>1128</v>
      </c>
    </row>
    <row r="154" spans="1:10" ht="22.15" customHeight="1" x14ac:dyDescent="0.5">
      <c r="A154" s="2610" t="s">
        <v>1317</v>
      </c>
      <c r="B154" s="2610" t="s">
        <v>1318</v>
      </c>
      <c r="C154" s="1151"/>
      <c r="D154" s="2597" t="s">
        <v>728</v>
      </c>
      <c r="E154" s="2598"/>
      <c r="F154" s="2599"/>
      <c r="G154" s="1155" t="s">
        <v>460</v>
      </c>
      <c r="H154" s="2592" t="s">
        <v>1479</v>
      </c>
      <c r="I154" s="2593"/>
      <c r="J154" s="1151"/>
    </row>
    <row r="155" spans="1:10" ht="22.15" customHeight="1" x14ac:dyDescent="0.5">
      <c r="A155" s="2611"/>
      <c r="B155" s="2612"/>
      <c r="C155" s="1152"/>
      <c r="D155" s="2600" t="s">
        <v>279</v>
      </c>
      <c r="E155" s="2601"/>
      <c r="F155" s="2602"/>
      <c r="G155" s="1174" t="s">
        <v>271</v>
      </c>
      <c r="H155" s="2594"/>
      <c r="I155" s="2595"/>
      <c r="J155" s="1152"/>
    </row>
    <row r="156" spans="1:10" ht="22.15" customHeight="1" x14ac:dyDescent="0.5">
      <c r="A156" s="2590" t="s">
        <v>1322</v>
      </c>
      <c r="B156" s="2590" t="s">
        <v>1318</v>
      </c>
      <c r="C156" s="1151"/>
      <c r="D156" s="1151"/>
      <c r="E156" s="1151"/>
      <c r="F156" s="2597" t="s">
        <v>859</v>
      </c>
      <c r="G156" s="2598"/>
      <c r="H156" s="2599"/>
      <c r="I156" s="1151"/>
      <c r="J156" s="1151"/>
    </row>
    <row r="157" spans="1:10" ht="22.15" customHeight="1" x14ac:dyDescent="0.5">
      <c r="A157" s="2591"/>
      <c r="B157" s="2596"/>
      <c r="C157" s="1154"/>
      <c r="D157" s="1154"/>
      <c r="E157" s="1154"/>
      <c r="F157" s="2600" t="s">
        <v>279</v>
      </c>
      <c r="G157" s="2601"/>
      <c r="H157" s="2602"/>
      <c r="I157" s="1154"/>
      <c r="J157" s="1154"/>
    </row>
    <row r="158" spans="1:10" ht="22.15" customHeight="1" x14ac:dyDescent="0.5">
      <c r="A158" s="2590" t="s">
        <v>1325</v>
      </c>
      <c r="B158" s="2590" t="s">
        <v>1318</v>
      </c>
      <c r="C158" s="1155" t="s">
        <v>1145</v>
      </c>
      <c r="D158" s="1151"/>
      <c r="E158" s="2597" t="s">
        <v>1176</v>
      </c>
      <c r="F158" s="2598"/>
      <c r="G158" s="2599"/>
      <c r="H158" s="1151"/>
      <c r="I158" s="1151"/>
      <c r="J158" s="1156"/>
    </row>
    <row r="159" spans="1:10" ht="22.15" customHeight="1" x14ac:dyDescent="0.5">
      <c r="A159" s="2591"/>
      <c r="B159" s="2596"/>
      <c r="C159" s="1174" t="s">
        <v>271</v>
      </c>
      <c r="D159" s="1154"/>
      <c r="E159" s="2600" t="s">
        <v>279</v>
      </c>
      <c r="F159" s="2601"/>
      <c r="G159" s="2602"/>
      <c r="H159" s="1158"/>
      <c r="I159" s="1154"/>
      <c r="J159" s="1159"/>
    </row>
    <row r="160" spans="1:10" ht="22.15" customHeight="1" x14ac:dyDescent="0.5">
      <c r="A160" s="2590" t="s">
        <v>1328</v>
      </c>
      <c r="B160" s="2590" t="s">
        <v>1318</v>
      </c>
      <c r="C160" s="2603" t="s">
        <v>1175</v>
      </c>
      <c r="D160" s="2604"/>
      <c r="E160" s="1151"/>
      <c r="F160" s="2610" t="s">
        <v>1329</v>
      </c>
      <c r="G160" s="1151"/>
      <c r="H160" s="1155" t="s">
        <v>294</v>
      </c>
      <c r="I160" s="2590" t="s">
        <v>949</v>
      </c>
      <c r="J160" s="1151"/>
    </row>
    <row r="161" spans="1:10" ht="22.15" customHeight="1" x14ac:dyDescent="0.5">
      <c r="A161" s="2591"/>
      <c r="B161" s="2596"/>
      <c r="C161" s="2605" t="s">
        <v>45</v>
      </c>
      <c r="D161" s="2606"/>
      <c r="E161" s="1154"/>
      <c r="F161" s="2613"/>
      <c r="G161" s="1153"/>
      <c r="H161" s="1174" t="s">
        <v>271</v>
      </c>
      <c r="I161" s="2613"/>
      <c r="J161" s="1154"/>
    </row>
    <row r="162" spans="1:10" ht="22.15" customHeight="1" x14ac:dyDescent="0.5">
      <c r="A162" s="2590" t="s">
        <v>1331</v>
      </c>
      <c r="B162" s="2592" t="s">
        <v>1139</v>
      </c>
      <c r="C162" s="2593"/>
      <c r="D162" s="1151"/>
      <c r="E162" s="1151"/>
      <c r="F162" s="2603" t="s">
        <v>1173</v>
      </c>
      <c r="G162" s="2604"/>
      <c r="H162" s="1151"/>
      <c r="I162" s="2603" t="s">
        <v>518</v>
      </c>
      <c r="J162" s="2604"/>
    </row>
    <row r="163" spans="1:10" ht="22.15" customHeight="1" x14ac:dyDescent="0.5">
      <c r="A163" s="2591"/>
      <c r="B163" s="2594"/>
      <c r="C163" s="2595"/>
      <c r="D163" s="1154"/>
      <c r="E163" s="1154"/>
      <c r="F163" s="2605" t="s">
        <v>45</v>
      </c>
      <c r="G163" s="2606"/>
      <c r="H163" s="1154"/>
      <c r="I163" s="2605" t="s">
        <v>45</v>
      </c>
      <c r="J163" s="2606"/>
    </row>
    <row r="164" spans="1:10" ht="22.15" customHeight="1" x14ac:dyDescent="0.5">
      <c r="A164" s="1160" t="s">
        <v>483</v>
      </c>
      <c r="B164" s="1161" t="s">
        <v>1563</v>
      </c>
      <c r="C164" s="1162"/>
      <c r="D164" s="1163"/>
      <c r="E164" s="1163"/>
      <c r="F164" s="1163"/>
      <c r="G164" s="1163"/>
      <c r="H164" s="1163"/>
      <c r="I164" s="1163"/>
      <c r="J164" s="1163"/>
    </row>
    <row r="165" spans="1:10" ht="22.15" customHeight="1" x14ac:dyDescent="0.5"/>
    <row r="166" spans="1:10" ht="22.15" customHeight="1" x14ac:dyDescent="0.5"/>
    <row r="167" spans="1:10" ht="22.15" customHeight="1" x14ac:dyDescent="0.5"/>
    <row r="168" spans="1:10" ht="22.15" customHeight="1" x14ac:dyDescent="0.5">
      <c r="A168" s="2607" t="s">
        <v>0</v>
      </c>
      <c r="B168" s="2607"/>
      <c r="C168" s="2607"/>
      <c r="D168" s="2607"/>
      <c r="E168" s="2607"/>
      <c r="F168" s="2607"/>
      <c r="G168" s="2607"/>
      <c r="H168" s="2607"/>
      <c r="I168" s="2607"/>
      <c r="J168" s="2607"/>
    </row>
    <row r="169" spans="1:10" ht="22.15" customHeight="1" x14ac:dyDescent="0.5">
      <c r="A169" s="2607" t="s">
        <v>1477</v>
      </c>
      <c r="B169" s="2607"/>
      <c r="C169" s="2607"/>
      <c r="D169" s="2607"/>
      <c r="E169" s="2607"/>
      <c r="F169" s="2607"/>
      <c r="G169" s="2607"/>
      <c r="H169" s="2607"/>
      <c r="I169" s="2607"/>
      <c r="J169" s="2607"/>
    </row>
    <row r="170" spans="1:10" ht="22.15" customHeight="1" x14ac:dyDescent="0.5">
      <c r="A170" s="2607" t="s">
        <v>1498</v>
      </c>
      <c r="B170" s="2607"/>
      <c r="C170" s="2607"/>
      <c r="D170" s="2607"/>
      <c r="E170" s="2607"/>
      <c r="F170" s="2607"/>
      <c r="G170" s="2607"/>
      <c r="H170" s="2607"/>
      <c r="I170" s="2607"/>
      <c r="J170" s="2607"/>
    </row>
    <row r="171" spans="1:10" ht="22.15" customHeight="1" x14ac:dyDescent="0.5">
      <c r="A171" s="2608" t="s">
        <v>1316</v>
      </c>
      <c r="B171" s="2609"/>
      <c r="C171" s="1144">
        <v>1</v>
      </c>
      <c r="D171" s="1144">
        <v>2</v>
      </c>
      <c r="E171" s="1144">
        <v>3</v>
      </c>
      <c r="F171" s="1143">
        <v>4</v>
      </c>
      <c r="G171" s="1144">
        <v>5</v>
      </c>
      <c r="H171" s="1143">
        <v>6</v>
      </c>
      <c r="I171" s="1144">
        <v>7</v>
      </c>
      <c r="J171" s="1143">
        <v>8</v>
      </c>
    </row>
    <row r="172" spans="1:10" ht="22.15" customHeight="1" x14ac:dyDescent="0.5">
      <c r="A172" s="1145" t="s">
        <v>1119</v>
      </c>
      <c r="B172" s="1145" t="s">
        <v>1120</v>
      </c>
      <c r="C172" s="1146" t="s">
        <v>1121</v>
      </c>
      <c r="D172" s="1147" t="s">
        <v>1122</v>
      </c>
      <c r="E172" s="1148" t="s">
        <v>1123</v>
      </c>
      <c r="F172" s="1149" t="s">
        <v>1124</v>
      </c>
      <c r="G172" s="1147" t="s">
        <v>1125</v>
      </c>
      <c r="H172" s="1149" t="s">
        <v>1126</v>
      </c>
      <c r="I172" s="1147" t="s">
        <v>1127</v>
      </c>
      <c r="J172" s="1149" t="s">
        <v>1128</v>
      </c>
    </row>
    <row r="173" spans="1:10" ht="22.15" customHeight="1" x14ac:dyDescent="0.5">
      <c r="A173" s="2610" t="s">
        <v>1317</v>
      </c>
      <c r="B173" s="2610" t="s">
        <v>1318</v>
      </c>
      <c r="C173" s="2603" t="s">
        <v>729</v>
      </c>
      <c r="D173" s="2604"/>
      <c r="E173" s="1150"/>
      <c r="F173" s="1151"/>
      <c r="G173" s="1175" t="s">
        <v>57</v>
      </c>
      <c r="H173" s="2592" t="s">
        <v>1479</v>
      </c>
      <c r="I173" s="2593"/>
      <c r="J173" s="1151"/>
    </row>
    <row r="174" spans="1:10" ht="22.15" customHeight="1" x14ac:dyDescent="0.5">
      <c r="A174" s="2611"/>
      <c r="B174" s="2612"/>
      <c r="C174" s="2605" t="s">
        <v>52</v>
      </c>
      <c r="D174" s="2606"/>
      <c r="E174" s="1152"/>
      <c r="F174" s="1154"/>
      <c r="G174" s="1176" t="s">
        <v>275</v>
      </c>
      <c r="H174" s="2594"/>
      <c r="I174" s="2595"/>
      <c r="J174" s="1152"/>
    </row>
    <row r="175" spans="1:10" ht="22.15" customHeight="1" x14ac:dyDescent="0.5">
      <c r="A175" s="2590" t="s">
        <v>1322</v>
      </c>
      <c r="B175" s="2590" t="s">
        <v>1318</v>
      </c>
      <c r="C175" s="2597" t="s">
        <v>460</v>
      </c>
      <c r="D175" s="2599"/>
      <c r="E175" s="1151"/>
      <c r="F175" s="1150"/>
      <c r="G175" s="1151"/>
      <c r="H175" s="2603" t="s">
        <v>730</v>
      </c>
      <c r="I175" s="2604"/>
      <c r="J175" s="1151"/>
    </row>
    <row r="176" spans="1:10" ht="22.15" customHeight="1" x14ac:dyDescent="0.5">
      <c r="A176" s="2591"/>
      <c r="B176" s="2596"/>
      <c r="C176" s="2600" t="s">
        <v>50</v>
      </c>
      <c r="D176" s="2602"/>
      <c r="E176" s="1154"/>
      <c r="F176" s="1154"/>
      <c r="G176" s="1154"/>
      <c r="H176" s="2605" t="s">
        <v>52</v>
      </c>
      <c r="I176" s="2606"/>
      <c r="J176" s="1154"/>
    </row>
    <row r="177" spans="1:10" ht="22.15" customHeight="1" x14ac:dyDescent="0.5">
      <c r="A177" s="2590" t="s">
        <v>1325</v>
      </c>
      <c r="B177" s="2590" t="s">
        <v>1318</v>
      </c>
      <c r="C177" s="1155" t="s">
        <v>1174</v>
      </c>
      <c r="D177" s="1151"/>
      <c r="E177" s="1151"/>
      <c r="F177" s="1151"/>
      <c r="G177" s="2614" t="s">
        <v>1582</v>
      </c>
      <c r="H177" s="1151"/>
      <c r="I177" s="1155" t="s">
        <v>923</v>
      </c>
      <c r="J177" s="1156"/>
    </row>
    <row r="178" spans="1:10" ht="22.15" customHeight="1" x14ac:dyDescent="0.5">
      <c r="A178" s="2591"/>
      <c r="B178" s="2596"/>
      <c r="C178" s="1157" t="s">
        <v>366</v>
      </c>
      <c r="D178" s="1154"/>
      <c r="E178" s="1154"/>
      <c r="F178" s="1154"/>
      <c r="G178" s="2615"/>
      <c r="H178" s="1158"/>
      <c r="I178" s="1157" t="s">
        <v>366</v>
      </c>
      <c r="J178" s="1159"/>
    </row>
    <row r="179" spans="1:10" ht="22.15" customHeight="1" x14ac:dyDescent="0.5">
      <c r="A179" s="2590" t="s">
        <v>1328</v>
      </c>
      <c r="B179" s="2590" t="s">
        <v>1318</v>
      </c>
      <c r="C179" s="1151"/>
      <c r="D179" s="1151"/>
      <c r="E179" s="2616" t="s">
        <v>1583</v>
      </c>
      <c r="F179" s="2610" t="s">
        <v>1329</v>
      </c>
      <c r="G179" s="1175" t="s">
        <v>729</v>
      </c>
      <c r="H179" s="1151"/>
      <c r="I179" s="2590" t="s">
        <v>949</v>
      </c>
      <c r="J179" s="1151"/>
    </row>
    <row r="180" spans="1:10" ht="22.15" customHeight="1" x14ac:dyDescent="0.5">
      <c r="A180" s="2591"/>
      <c r="B180" s="2596"/>
      <c r="C180" s="1154"/>
      <c r="D180" s="1154"/>
      <c r="E180" s="2617"/>
      <c r="F180" s="2613"/>
      <c r="G180" s="1176" t="s">
        <v>275</v>
      </c>
      <c r="H180" s="1154"/>
      <c r="I180" s="2613"/>
      <c r="J180" s="1154"/>
    </row>
    <row r="181" spans="1:10" ht="22.15" customHeight="1" x14ac:dyDescent="0.5">
      <c r="A181" s="2590" t="s">
        <v>1331</v>
      </c>
      <c r="B181" s="2592" t="s">
        <v>1139</v>
      </c>
      <c r="C181" s="2593"/>
      <c r="D181" s="2603" t="s">
        <v>57</v>
      </c>
      <c r="E181" s="2604"/>
      <c r="F181" s="1151"/>
      <c r="G181" s="2603" t="s">
        <v>466</v>
      </c>
      <c r="H181" s="2604"/>
      <c r="I181" s="1150"/>
      <c r="J181" s="1151"/>
    </row>
    <row r="182" spans="1:10" ht="22.15" customHeight="1" x14ac:dyDescent="0.5">
      <c r="A182" s="2591"/>
      <c r="B182" s="2594"/>
      <c r="C182" s="2595"/>
      <c r="D182" s="2605" t="s">
        <v>52</v>
      </c>
      <c r="E182" s="2606"/>
      <c r="F182" s="1154"/>
      <c r="G182" s="2605" t="s">
        <v>52</v>
      </c>
      <c r="H182" s="2606"/>
      <c r="I182" s="1154"/>
      <c r="J182" s="1154"/>
    </row>
    <row r="183" spans="1:10" ht="22.15" customHeight="1" x14ac:dyDescent="0.5">
      <c r="A183" s="1160" t="s">
        <v>483</v>
      </c>
      <c r="B183" s="1161" t="s">
        <v>1562</v>
      </c>
      <c r="C183" s="1162"/>
      <c r="D183" s="1163"/>
      <c r="E183" s="1163"/>
      <c r="F183" s="1163"/>
      <c r="G183" s="1163"/>
      <c r="H183" s="1163"/>
      <c r="I183" s="1163"/>
      <c r="J183" s="1163"/>
    </row>
    <row r="184" spans="1:10" s="1187" customFormat="1" ht="22.15" customHeight="1" x14ac:dyDescent="0.5">
      <c r="A184" s="1160"/>
      <c r="B184" s="1161"/>
      <c r="C184" s="1162"/>
      <c r="D184" s="1163"/>
      <c r="E184" s="1163"/>
      <c r="F184" s="1163"/>
      <c r="G184" s="1163"/>
      <c r="H184" s="1163"/>
      <c r="I184" s="1163"/>
      <c r="J184" s="1163"/>
    </row>
    <row r="185" spans="1:10" s="1187" customFormat="1" ht="22.15" customHeight="1" x14ac:dyDescent="0.5">
      <c r="A185" s="1160"/>
      <c r="B185" s="1161"/>
      <c r="C185" s="1162"/>
      <c r="D185" s="1163"/>
      <c r="E185" s="1163"/>
      <c r="F185" s="1163"/>
      <c r="G185" s="1163"/>
      <c r="H185" s="1163"/>
      <c r="I185" s="1163"/>
      <c r="J185" s="1163"/>
    </row>
    <row r="186" spans="1:10" ht="22.15" customHeight="1" x14ac:dyDescent="0.5">
      <c r="A186" s="2607" t="s">
        <v>0</v>
      </c>
      <c r="B186" s="2607"/>
      <c r="C186" s="2607"/>
      <c r="D186" s="2607"/>
      <c r="E186" s="2607"/>
      <c r="F186" s="2607"/>
      <c r="G186" s="2607"/>
      <c r="H186" s="2607"/>
      <c r="I186" s="2607"/>
      <c r="J186" s="2607"/>
    </row>
    <row r="187" spans="1:10" ht="22.15" customHeight="1" x14ac:dyDescent="0.5">
      <c r="A187" s="2607" t="s">
        <v>1477</v>
      </c>
      <c r="B187" s="2607"/>
      <c r="C187" s="2607"/>
      <c r="D187" s="2607"/>
      <c r="E187" s="2607"/>
      <c r="F187" s="2607"/>
      <c r="G187" s="2607"/>
      <c r="H187" s="2607"/>
      <c r="I187" s="2607"/>
      <c r="J187" s="2607"/>
    </row>
    <row r="188" spans="1:10" ht="22.15" customHeight="1" x14ac:dyDescent="0.5">
      <c r="A188" s="2607" t="s">
        <v>1499</v>
      </c>
      <c r="B188" s="2607"/>
      <c r="C188" s="2607"/>
      <c r="D188" s="2607"/>
      <c r="E188" s="2607"/>
      <c r="F188" s="2607"/>
      <c r="G188" s="2607"/>
      <c r="H188" s="2607"/>
      <c r="I188" s="2607"/>
      <c r="J188" s="2607"/>
    </row>
    <row r="189" spans="1:10" ht="22.15" customHeight="1" x14ac:dyDescent="0.5">
      <c r="A189" s="2608" t="s">
        <v>1316</v>
      </c>
      <c r="B189" s="2609"/>
      <c r="C189" s="1144">
        <v>1</v>
      </c>
      <c r="D189" s="1144">
        <v>2</v>
      </c>
      <c r="E189" s="1144">
        <v>3</v>
      </c>
      <c r="F189" s="1143">
        <v>4</v>
      </c>
      <c r="G189" s="1144">
        <v>5</v>
      </c>
      <c r="H189" s="1143">
        <v>6</v>
      </c>
      <c r="I189" s="1144">
        <v>7</v>
      </c>
      <c r="J189" s="1143">
        <v>8</v>
      </c>
    </row>
    <row r="190" spans="1:10" ht="22.15" customHeight="1" x14ac:dyDescent="0.5">
      <c r="A190" s="1145" t="s">
        <v>1119</v>
      </c>
      <c r="B190" s="1145" t="s">
        <v>1120</v>
      </c>
      <c r="C190" s="1146" t="s">
        <v>1121</v>
      </c>
      <c r="D190" s="1147" t="s">
        <v>1122</v>
      </c>
      <c r="E190" s="1148" t="s">
        <v>1123</v>
      </c>
      <c r="F190" s="1149" t="s">
        <v>1124</v>
      </c>
      <c r="G190" s="1147" t="s">
        <v>1125</v>
      </c>
      <c r="H190" s="1149" t="s">
        <v>1126</v>
      </c>
      <c r="I190" s="1147" t="s">
        <v>1127</v>
      </c>
      <c r="J190" s="1149" t="s">
        <v>1128</v>
      </c>
    </row>
    <row r="191" spans="1:10" ht="22.15" customHeight="1" x14ac:dyDescent="0.5">
      <c r="A191" s="2610" t="s">
        <v>1317</v>
      </c>
      <c r="B191" s="2610" t="s">
        <v>1318</v>
      </c>
      <c r="C191" s="1151" t="s">
        <v>728</v>
      </c>
      <c r="D191" s="1151" t="s">
        <v>1173</v>
      </c>
      <c r="E191" s="1150"/>
      <c r="F191" s="1151" t="s">
        <v>859</v>
      </c>
      <c r="G191" s="1151" t="s">
        <v>1176</v>
      </c>
      <c r="H191" s="1151"/>
      <c r="I191" s="1151"/>
      <c r="J191" s="1151"/>
    </row>
    <row r="192" spans="1:10" ht="22.15" customHeight="1" x14ac:dyDescent="0.5">
      <c r="A192" s="2611"/>
      <c r="B192" s="2612"/>
      <c r="C192" s="1154" t="s">
        <v>580</v>
      </c>
      <c r="D192" s="1154" t="s">
        <v>580</v>
      </c>
      <c r="E192" s="1152"/>
      <c r="F192" s="1154" t="s">
        <v>580</v>
      </c>
      <c r="G192" s="1154" t="s">
        <v>580</v>
      </c>
      <c r="H192" s="1152"/>
      <c r="I192" s="1152"/>
      <c r="J192" s="1152"/>
    </row>
    <row r="193" spans="1:10" ht="22.15" customHeight="1" x14ac:dyDescent="0.5">
      <c r="A193" s="2590" t="s">
        <v>1322</v>
      </c>
      <c r="B193" s="2590" t="s">
        <v>1318</v>
      </c>
      <c r="C193" s="1151"/>
      <c r="D193" s="1151" t="s">
        <v>923</v>
      </c>
      <c r="E193" s="1151" t="s">
        <v>1174</v>
      </c>
      <c r="F193" s="1150"/>
      <c r="G193" s="1151"/>
      <c r="H193" s="1151" t="s">
        <v>1175</v>
      </c>
      <c r="I193" s="1151" t="s">
        <v>518</v>
      </c>
      <c r="J193" s="1151"/>
    </row>
    <row r="194" spans="1:10" ht="22.15" customHeight="1" x14ac:dyDescent="0.5">
      <c r="A194" s="2591"/>
      <c r="B194" s="2596"/>
      <c r="C194" s="1154"/>
      <c r="D194" s="1154" t="s">
        <v>580</v>
      </c>
      <c r="E194" s="1154" t="s">
        <v>580</v>
      </c>
      <c r="F194" s="1154"/>
      <c r="G194" s="1154"/>
      <c r="H194" s="1154" t="s">
        <v>580</v>
      </c>
      <c r="I194" s="1154" t="s">
        <v>580</v>
      </c>
      <c r="J194" s="1154"/>
    </row>
    <row r="195" spans="1:10" ht="22.15" customHeight="1" x14ac:dyDescent="0.5">
      <c r="A195" s="2590" t="s">
        <v>1325</v>
      </c>
      <c r="B195" s="2590" t="s">
        <v>1318</v>
      </c>
      <c r="C195" s="1151"/>
      <c r="D195" s="1151" t="s">
        <v>1175</v>
      </c>
      <c r="E195" s="1151" t="s">
        <v>518</v>
      </c>
      <c r="F195" s="1151"/>
      <c r="G195" s="1151" t="s">
        <v>1173</v>
      </c>
      <c r="H195" s="1151" t="s">
        <v>728</v>
      </c>
      <c r="I195" s="1150"/>
      <c r="J195" s="1156"/>
    </row>
    <row r="196" spans="1:10" ht="22.15" customHeight="1" x14ac:dyDescent="0.5">
      <c r="A196" s="2591"/>
      <c r="B196" s="2596"/>
      <c r="C196" s="1154"/>
      <c r="D196" s="1154" t="s">
        <v>580</v>
      </c>
      <c r="E196" s="1154" t="s">
        <v>580</v>
      </c>
      <c r="F196" s="1154"/>
      <c r="G196" s="1154" t="s">
        <v>580</v>
      </c>
      <c r="H196" s="1154" t="s">
        <v>580</v>
      </c>
      <c r="I196" s="1154"/>
      <c r="J196" s="1159"/>
    </row>
    <row r="197" spans="1:10" ht="22.15" customHeight="1" x14ac:dyDescent="0.5">
      <c r="A197" s="2590" t="s">
        <v>1328</v>
      </c>
      <c r="B197" s="2590" t="s">
        <v>1318</v>
      </c>
      <c r="C197" s="1151" t="s">
        <v>923</v>
      </c>
      <c r="D197" s="2592" t="s">
        <v>1479</v>
      </c>
      <c r="E197" s="2593"/>
      <c r="F197" s="2610" t="s">
        <v>1329</v>
      </c>
      <c r="G197" s="1166" t="s">
        <v>1484</v>
      </c>
      <c r="H197" s="1151"/>
      <c r="I197" s="2590" t="s">
        <v>949</v>
      </c>
      <c r="J197" s="1151"/>
    </row>
    <row r="198" spans="1:10" ht="22.15" customHeight="1" x14ac:dyDescent="0.5">
      <c r="A198" s="2591"/>
      <c r="B198" s="2596"/>
      <c r="C198" s="1154" t="s">
        <v>580</v>
      </c>
      <c r="D198" s="2594"/>
      <c r="E198" s="2595"/>
      <c r="F198" s="2613"/>
      <c r="G198" s="1168" t="s">
        <v>580</v>
      </c>
      <c r="H198" s="1154"/>
      <c r="I198" s="2613"/>
      <c r="J198" s="1154"/>
    </row>
    <row r="199" spans="1:10" ht="22.15" customHeight="1" x14ac:dyDescent="0.5">
      <c r="A199" s="2590" t="s">
        <v>1331</v>
      </c>
      <c r="B199" s="2592" t="s">
        <v>1139</v>
      </c>
      <c r="C199" s="2593"/>
      <c r="D199" s="1151" t="s">
        <v>859</v>
      </c>
      <c r="E199" s="1151" t="s">
        <v>1176</v>
      </c>
      <c r="F199" s="1151"/>
      <c r="G199" s="1150" t="s">
        <v>1174</v>
      </c>
      <c r="H199" s="1151"/>
      <c r="I199" s="1166" t="s">
        <v>1484</v>
      </c>
      <c r="J199" s="1151"/>
    </row>
    <row r="200" spans="1:10" ht="22.15" customHeight="1" x14ac:dyDescent="0.5">
      <c r="A200" s="2591"/>
      <c r="B200" s="2594"/>
      <c r="C200" s="2595"/>
      <c r="D200" s="1154" t="s">
        <v>580</v>
      </c>
      <c r="E200" s="1154" t="s">
        <v>580</v>
      </c>
      <c r="F200" s="1154"/>
      <c r="G200" s="1154" t="s">
        <v>580</v>
      </c>
      <c r="H200" s="1154"/>
      <c r="I200" s="1168" t="s">
        <v>580</v>
      </c>
      <c r="J200" s="1154"/>
    </row>
    <row r="201" spans="1:10" ht="22.15" customHeight="1" x14ac:dyDescent="0.5">
      <c r="A201" s="1160" t="s">
        <v>483</v>
      </c>
      <c r="B201" s="1161"/>
      <c r="C201" s="1162"/>
      <c r="D201" s="1163"/>
      <c r="E201" s="1163"/>
      <c r="F201" s="1163"/>
      <c r="G201" s="1163"/>
      <c r="H201" s="1163"/>
      <c r="I201" s="1163"/>
      <c r="J201" s="1163"/>
    </row>
    <row r="202" spans="1:10" ht="22.15" customHeight="1" x14ac:dyDescent="0.5"/>
    <row r="203" spans="1:10" ht="22.15" customHeight="1" x14ac:dyDescent="0.5"/>
    <row r="204" spans="1:10" ht="22.15" customHeight="1" x14ac:dyDescent="0.5"/>
    <row r="205" spans="1:10" ht="22.15" customHeight="1" x14ac:dyDescent="0.5">
      <c r="A205" s="2607" t="s">
        <v>0</v>
      </c>
      <c r="B205" s="2607"/>
      <c r="C205" s="2607"/>
      <c r="D205" s="2607"/>
      <c r="E205" s="2607"/>
      <c r="F205" s="2607"/>
      <c r="G205" s="2607"/>
      <c r="H205" s="2607"/>
      <c r="I205" s="2607"/>
      <c r="J205" s="2607"/>
    </row>
    <row r="206" spans="1:10" ht="22.15" customHeight="1" x14ac:dyDescent="0.5">
      <c r="A206" s="2607" t="s">
        <v>1477</v>
      </c>
      <c r="B206" s="2607"/>
      <c r="C206" s="2607"/>
      <c r="D206" s="2607"/>
      <c r="E206" s="2607"/>
      <c r="F206" s="2607"/>
      <c r="G206" s="2607"/>
      <c r="H206" s="2607"/>
      <c r="I206" s="2607"/>
      <c r="J206" s="2607"/>
    </row>
    <row r="207" spans="1:10" ht="22.15" customHeight="1" x14ac:dyDescent="0.5">
      <c r="A207" s="2607" t="s">
        <v>1500</v>
      </c>
      <c r="B207" s="2607"/>
      <c r="C207" s="2607"/>
      <c r="D207" s="2607"/>
      <c r="E207" s="2607"/>
      <c r="F207" s="2607"/>
      <c r="G207" s="2607"/>
      <c r="H207" s="2607"/>
      <c r="I207" s="2607"/>
      <c r="J207" s="2607"/>
    </row>
    <row r="208" spans="1:10" ht="22.15" customHeight="1" x14ac:dyDescent="0.5">
      <c r="A208" s="2608" t="s">
        <v>1316</v>
      </c>
      <c r="B208" s="2609"/>
      <c r="C208" s="1144">
        <v>1</v>
      </c>
      <c r="D208" s="1144">
        <v>2</v>
      </c>
      <c r="E208" s="1144">
        <v>3</v>
      </c>
      <c r="F208" s="1143">
        <v>4</v>
      </c>
      <c r="G208" s="1144">
        <v>5</v>
      </c>
      <c r="H208" s="1143">
        <v>6</v>
      </c>
      <c r="I208" s="1144">
        <v>7</v>
      </c>
      <c r="J208" s="1143">
        <v>8</v>
      </c>
    </row>
    <row r="209" spans="1:10" ht="22.15" customHeight="1" x14ac:dyDescent="0.5">
      <c r="A209" s="1145" t="s">
        <v>1119</v>
      </c>
      <c r="B209" s="1145" t="s">
        <v>1120</v>
      </c>
      <c r="C209" s="1146" t="s">
        <v>1121</v>
      </c>
      <c r="D209" s="1147" t="s">
        <v>1122</v>
      </c>
      <c r="E209" s="1148" t="s">
        <v>1123</v>
      </c>
      <c r="F209" s="1149" t="s">
        <v>1124</v>
      </c>
      <c r="G209" s="1147" t="s">
        <v>1125</v>
      </c>
      <c r="H209" s="1149" t="s">
        <v>1126</v>
      </c>
      <c r="I209" s="1147" t="s">
        <v>1127</v>
      </c>
      <c r="J209" s="1149" t="s">
        <v>1128</v>
      </c>
    </row>
    <row r="210" spans="1:10" ht="22.15" customHeight="1" x14ac:dyDescent="0.5">
      <c r="A210" s="2610" t="s">
        <v>1317</v>
      </c>
      <c r="B210" s="2610" t="s">
        <v>1318</v>
      </c>
      <c r="C210" s="1151"/>
      <c r="D210" s="1151"/>
      <c r="E210" s="1155" t="s">
        <v>1094</v>
      </c>
      <c r="F210" s="1151"/>
      <c r="G210" s="1151"/>
      <c r="H210" s="1151"/>
      <c r="I210" s="1151" t="s">
        <v>923</v>
      </c>
      <c r="J210" s="1151"/>
    </row>
    <row r="211" spans="1:10" ht="22.15" customHeight="1" x14ac:dyDescent="0.5">
      <c r="A211" s="2611"/>
      <c r="B211" s="2612"/>
      <c r="C211" s="1152"/>
      <c r="D211" s="1152"/>
      <c r="E211" s="1174" t="s">
        <v>398</v>
      </c>
      <c r="F211" s="1154"/>
      <c r="G211" s="1152"/>
      <c r="H211" s="1152"/>
      <c r="I211" s="1154" t="s">
        <v>396</v>
      </c>
      <c r="J211" s="1152"/>
    </row>
    <row r="212" spans="1:10" ht="22.15" customHeight="1" x14ac:dyDescent="0.5">
      <c r="A212" s="2590" t="s">
        <v>1322</v>
      </c>
      <c r="B212" s="2590" t="s">
        <v>1318</v>
      </c>
      <c r="C212" s="1151"/>
      <c r="D212" s="1151"/>
      <c r="E212" s="1166" t="s">
        <v>869</v>
      </c>
      <c r="F212" s="1151"/>
      <c r="G212" s="1151"/>
      <c r="H212" s="1151" t="s">
        <v>728</v>
      </c>
      <c r="I212" s="1151" t="s">
        <v>1176</v>
      </c>
      <c r="J212" s="1151"/>
    </row>
    <row r="213" spans="1:10" ht="22.15" customHeight="1" x14ac:dyDescent="0.5">
      <c r="A213" s="2591"/>
      <c r="B213" s="2596"/>
      <c r="C213" s="1154"/>
      <c r="D213" s="1154"/>
      <c r="E213" s="1168" t="s">
        <v>1031</v>
      </c>
      <c r="F213" s="1154"/>
      <c r="G213" s="1154"/>
      <c r="H213" s="1154" t="s">
        <v>396</v>
      </c>
      <c r="I213" s="1154" t="s">
        <v>396</v>
      </c>
      <c r="J213" s="1154"/>
    </row>
    <row r="214" spans="1:10" ht="22.15" customHeight="1" x14ac:dyDescent="0.5">
      <c r="A214" s="2590" t="s">
        <v>1325</v>
      </c>
      <c r="B214" s="2590" t="s">
        <v>1318</v>
      </c>
      <c r="C214" s="1151"/>
      <c r="D214" s="1151"/>
      <c r="E214" s="1151" t="s">
        <v>1174</v>
      </c>
      <c r="F214" s="1151" t="s">
        <v>1173</v>
      </c>
      <c r="G214" s="1151"/>
      <c r="H214" s="1151"/>
      <c r="I214" s="1172" t="s">
        <v>869</v>
      </c>
      <c r="J214" s="1156"/>
    </row>
    <row r="215" spans="1:10" ht="22.15" customHeight="1" x14ac:dyDescent="0.5">
      <c r="A215" s="2591"/>
      <c r="B215" s="2596"/>
      <c r="C215" s="1154"/>
      <c r="D215" s="1154"/>
      <c r="E215" s="1154" t="s">
        <v>396</v>
      </c>
      <c r="F215" s="1154" t="s">
        <v>396</v>
      </c>
      <c r="G215" s="1154"/>
      <c r="H215" s="1158"/>
      <c r="I215" s="1168" t="s">
        <v>1031</v>
      </c>
      <c r="J215" s="1159"/>
    </row>
    <row r="216" spans="1:10" ht="22.15" customHeight="1" x14ac:dyDescent="0.5">
      <c r="A216" s="2590" t="s">
        <v>1328</v>
      </c>
      <c r="B216" s="2590" t="s">
        <v>1318</v>
      </c>
      <c r="C216" s="1151"/>
      <c r="D216" s="2592" t="s">
        <v>1479</v>
      </c>
      <c r="E216" s="2593"/>
      <c r="F216" s="2610" t="s">
        <v>1329</v>
      </c>
      <c r="G216" s="1151"/>
      <c r="H216" s="1151"/>
      <c r="I216" s="2590" t="s">
        <v>949</v>
      </c>
      <c r="J216" s="1151" t="s">
        <v>518</v>
      </c>
    </row>
    <row r="217" spans="1:10" ht="22.15" customHeight="1" x14ac:dyDescent="0.5">
      <c r="A217" s="2591"/>
      <c r="B217" s="2596"/>
      <c r="C217" s="1154"/>
      <c r="D217" s="2594"/>
      <c r="E217" s="2595"/>
      <c r="F217" s="2613"/>
      <c r="G217" s="1153"/>
      <c r="H217" s="1154"/>
      <c r="I217" s="2613"/>
      <c r="J217" s="1154" t="s">
        <v>396</v>
      </c>
    </row>
    <row r="218" spans="1:10" ht="22.15" customHeight="1" x14ac:dyDescent="0.5">
      <c r="A218" s="2590" t="s">
        <v>1331</v>
      </c>
      <c r="B218" s="2592" t="s">
        <v>1139</v>
      </c>
      <c r="C218" s="2593"/>
      <c r="D218" s="1151"/>
      <c r="E218" s="1151"/>
      <c r="F218" s="1151" t="s">
        <v>1175</v>
      </c>
      <c r="G218" s="1150"/>
      <c r="H218" s="1151"/>
      <c r="I218" s="1150" t="s">
        <v>859</v>
      </c>
      <c r="J218" s="1151"/>
    </row>
    <row r="219" spans="1:10" ht="22.15" customHeight="1" x14ac:dyDescent="0.5">
      <c r="A219" s="2591"/>
      <c r="B219" s="2594"/>
      <c r="C219" s="2595"/>
      <c r="D219" s="1154"/>
      <c r="E219" s="1154"/>
      <c r="F219" s="1154" t="s">
        <v>396</v>
      </c>
      <c r="G219" s="1154"/>
      <c r="H219" s="1154"/>
      <c r="I219" s="1154" t="s">
        <v>396</v>
      </c>
      <c r="J219" s="1154"/>
    </row>
    <row r="220" spans="1:10" ht="22.15" customHeight="1" x14ac:dyDescent="0.5">
      <c r="A220" s="1160" t="s">
        <v>483</v>
      </c>
      <c r="B220" s="1161"/>
      <c r="C220" s="1162"/>
      <c r="D220" s="1163"/>
      <c r="E220" s="1163"/>
      <c r="F220" s="1163"/>
      <c r="G220" s="1163"/>
      <c r="H220" s="1163"/>
      <c r="I220" s="1163"/>
      <c r="J220" s="1163"/>
    </row>
    <row r="221" spans="1:10" s="1187" customFormat="1" ht="22.15" customHeight="1" x14ac:dyDescent="0.5">
      <c r="A221" s="1160"/>
      <c r="B221" s="1161"/>
      <c r="C221" s="1162"/>
      <c r="D221" s="1163"/>
      <c r="E221" s="1163"/>
      <c r="F221" s="1163"/>
      <c r="G221" s="1163"/>
      <c r="H221" s="1163"/>
      <c r="I221" s="1163"/>
      <c r="J221" s="1163"/>
    </row>
    <row r="222" spans="1:10" s="1187" customFormat="1" ht="22.15" customHeight="1" x14ac:dyDescent="0.5">
      <c r="A222" s="1160"/>
      <c r="B222" s="1161"/>
      <c r="C222" s="1162"/>
      <c r="D222" s="1163"/>
      <c r="E222" s="1163"/>
      <c r="F222" s="1163"/>
      <c r="G222" s="1163"/>
      <c r="H222" s="1163"/>
      <c r="I222" s="1163"/>
      <c r="J222" s="1163"/>
    </row>
    <row r="223" spans="1:10" ht="22.15" customHeight="1" x14ac:dyDescent="0.5">
      <c r="A223" s="2607" t="s">
        <v>0</v>
      </c>
      <c r="B223" s="2607"/>
      <c r="C223" s="2607"/>
      <c r="D223" s="2607"/>
      <c r="E223" s="2607"/>
      <c r="F223" s="2607"/>
      <c r="G223" s="2607"/>
      <c r="H223" s="2607"/>
      <c r="I223" s="2607"/>
      <c r="J223" s="2607"/>
    </row>
    <row r="224" spans="1:10" ht="22.15" customHeight="1" x14ac:dyDescent="0.5">
      <c r="A224" s="2607" t="s">
        <v>1650</v>
      </c>
      <c r="B224" s="2607"/>
      <c r="C224" s="2607"/>
      <c r="D224" s="2607"/>
      <c r="E224" s="2607"/>
      <c r="F224" s="2607"/>
      <c r="G224" s="2607"/>
      <c r="H224" s="2607"/>
      <c r="I224" s="2607"/>
      <c r="J224" s="2607"/>
    </row>
    <row r="225" spans="1:10" ht="22.15" customHeight="1" x14ac:dyDescent="0.5">
      <c r="A225" s="2607" t="s">
        <v>1501</v>
      </c>
      <c r="B225" s="2607"/>
      <c r="C225" s="2607"/>
      <c r="D225" s="2607"/>
      <c r="E225" s="2607"/>
      <c r="F225" s="2607"/>
      <c r="G225" s="2607"/>
      <c r="H225" s="2607"/>
      <c r="I225" s="2607"/>
      <c r="J225" s="2607"/>
    </row>
    <row r="226" spans="1:10" ht="22.15" customHeight="1" x14ac:dyDescent="0.5">
      <c r="A226" s="2608" t="s">
        <v>1316</v>
      </c>
      <c r="B226" s="2609"/>
      <c r="C226" s="1144">
        <v>1</v>
      </c>
      <c r="D226" s="1144">
        <v>2</v>
      </c>
      <c r="E226" s="1144">
        <v>3</v>
      </c>
      <c r="F226" s="1143">
        <v>4</v>
      </c>
      <c r="G226" s="1144">
        <v>5</v>
      </c>
      <c r="H226" s="1143">
        <v>6</v>
      </c>
      <c r="I226" s="1144">
        <v>7</v>
      </c>
      <c r="J226" s="1143">
        <v>8</v>
      </c>
    </row>
    <row r="227" spans="1:10" ht="22.15" customHeight="1" x14ac:dyDescent="0.5">
      <c r="A227" s="1145" t="s">
        <v>1119</v>
      </c>
      <c r="B227" s="1145" t="s">
        <v>1120</v>
      </c>
      <c r="C227" s="1146" t="s">
        <v>1121</v>
      </c>
      <c r="D227" s="1147" t="s">
        <v>1122</v>
      </c>
      <c r="E227" s="1148" t="s">
        <v>1123</v>
      </c>
      <c r="F227" s="1149" t="s">
        <v>1124</v>
      </c>
      <c r="G227" s="1147" t="s">
        <v>1125</v>
      </c>
      <c r="H227" s="1149" t="s">
        <v>1126</v>
      </c>
      <c r="I227" s="1147" t="s">
        <v>1127</v>
      </c>
      <c r="J227" s="1149" t="s">
        <v>1128</v>
      </c>
    </row>
    <row r="228" spans="1:10" ht="22.15" customHeight="1" x14ac:dyDescent="0.5">
      <c r="A228" s="2610" t="s">
        <v>1317</v>
      </c>
      <c r="B228" s="2610" t="s">
        <v>1318</v>
      </c>
      <c r="C228" s="1151"/>
      <c r="D228" s="1151"/>
      <c r="E228" s="1150" t="s">
        <v>859</v>
      </c>
      <c r="F228" s="1151"/>
      <c r="G228" s="1151"/>
      <c r="H228" s="1151"/>
      <c r="I228" s="1151" t="s">
        <v>1173</v>
      </c>
      <c r="J228" s="1151"/>
    </row>
    <row r="229" spans="1:10" ht="22.15" customHeight="1" x14ac:dyDescent="0.5">
      <c r="A229" s="2611"/>
      <c r="B229" s="2612"/>
      <c r="C229" s="1152"/>
      <c r="D229" s="1152"/>
      <c r="E229" s="1154" t="s">
        <v>398</v>
      </c>
      <c r="F229" s="1154"/>
      <c r="G229" s="1152"/>
      <c r="H229" s="1152"/>
      <c r="I229" s="1154" t="s">
        <v>398</v>
      </c>
      <c r="J229" s="1152"/>
    </row>
    <row r="230" spans="1:10" ht="22.15" customHeight="1" x14ac:dyDescent="0.5">
      <c r="A230" s="2590" t="s">
        <v>1322</v>
      </c>
      <c r="B230" s="2590" t="s">
        <v>1318</v>
      </c>
      <c r="C230" s="1151"/>
      <c r="D230" s="1151"/>
      <c r="E230" s="1151" t="s">
        <v>518</v>
      </c>
      <c r="F230" s="1150"/>
      <c r="G230" s="1635" t="s">
        <v>1174</v>
      </c>
      <c r="H230" s="1151"/>
      <c r="I230" s="1151" t="s">
        <v>1175</v>
      </c>
      <c r="J230" s="1151"/>
    </row>
    <row r="231" spans="1:10" ht="22.15" customHeight="1" x14ac:dyDescent="0.5">
      <c r="A231" s="2591"/>
      <c r="B231" s="2596"/>
      <c r="C231" s="1154"/>
      <c r="D231" s="1154"/>
      <c r="E231" s="1154" t="s">
        <v>398</v>
      </c>
      <c r="F231" s="1154"/>
      <c r="G231" s="1634" t="s">
        <v>398</v>
      </c>
      <c r="H231" s="1154"/>
      <c r="I231" s="1154" t="s">
        <v>398</v>
      </c>
      <c r="J231" s="1154"/>
    </row>
    <row r="232" spans="1:10" ht="22.15" customHeight="1" x14ac:dyDescent="0.5">
      <c r="A232" s="2590" t="s">
        <v>1325</v>
      </c>
      <c r="B232" s="2590" t="s">
        <v>1318</v>
      </c>
      <c r="C232" s="1151"/>
      <c r="D232" s="1151"/>
      <c r="E232" s="1151" t="s">
        <v>923</v>
      </c>
      <c r="F232" s="1151"/>
      <c r="G232" s="1151"/>
      <c r="H232" s="1151"/>
      <c r="I232" s="1150" t="s">
        <v>728</v>
      </c>
      <c r="J232" s="1156"/>
    </row>
    <row r="233" spans="1:10" ht="22.15" customHeight="1" x14ac:dyDescent="0.5">
      <c r="A233" s="2591"/>
      <c r="B233" s="2596"/>
      <c r="C233" s="1154"/>
      <c r="D233" s="1154"/>
      <c r="E233" s="1154" t="s">
        <v>398</v>
      </c>
      <c r="F233" s="1154"/>
      <c r="G233" s="1154"/>
      <c r="H233" s="1158"/>
      <c r="I233" s="1154" t="s">
        <v>398</v>
      </c>
      <c r="J233" s="1159"/>
    </row>
    <row r="234" spans="1:10" ht="22.15" customHeight="1" x14ac:dyDescent="0.5">
      <c r="A234" s="2590" t="s">
        <v>1328</v>
      </c>
      <c r="B234" s="2590" t="s">
        <v>1318</v>
      </c>
      <c r="C234" s="1166" t="s">
        <v>869</v>
      </c>
      <c r="D234" s="2592" t="s">
        <v>1479</v>
      </c>
      <c r="E234" s="2593"/>
      <c r="F234" s="2610" t="s">
        <v>1329</v>
      </c>
      <c r="G234" s="1151"/>
      <c r="H234" s="1151"/>
      <c r="I234" s="2590" t="s">
        <v>949</v>
      </c>
      <c r="J234" s="1151"/>
    </row>
    <row r="235" spans="1:10" ht="22.15" customHeight="1" x14ac:dyDescent="0.5">
      <c r="A235" s="2591"/>
      <c r="B235" s="2596"/>
      <c r="C235" s="1168" t="s">
        <v>1031</v>
      </c>
      <c r="D235" s="2594"/>
      <c r="E235" s="2595"/>
      <c r="F235" s="2613"/>
      <c r="G235" s="1153"/>
      <c r="H235" s="1154"/>
      <c r="I235" s="2613"/>
      <c r="J235" s="1154"/>
    </row>
    <row r="236" spans="1:10" ht="22.15" customHeight="1" x14ac:dyDescent="0.5">
      <c r="A236" s="2590" t="s">
        <v>1331</v>
      </c>
      <c r="B236" s="2592" t="s">
        <v>1139</v>
      </c>
      <c r="C236" s="2593"/>
      <c r="D236" s="1151" t="s">
        <v>1484</v>
      </c>
      <c r="E236" s="1166" t="s">
        <v>869</v>
      </c>
      <c r="F236" s="1151"/>
      <c r="G236" s="1150"/>
      <c r="H236" s="1151" t="s">
        <v>1176</v>
      </c>
      <c r="I236" s="1150"/>
      <c r="J236" s="1151"/>
    </row>
    <row r="237" spans="1:10" ht="22.15" customHeight="1" x14ac:dyDescent="0.5">
      <c r="A237" s="2591"/>
      <c r="B237" s="2594"/>
      <c r="C237" s="2595"/>
      <c r="D237" s="1154" t="s">
        <v>398</v>
      </c>
      <c r="E237" s="1168" t="s">
        <v>1031</v>
      </c>
      <c r="F237" s="1154"/>
      <c r="G237" s="1154"/>
      <c r="H237" s="1154" t="s">
        <v>398</v>
      </c>
      <c r="I237" s="1154"/>
      <c r="J237" s="1154"/>
    </row>
    <row r="238" spans="1:10" ht="22.15" customHeight="1" x14ac:dyDescent="0.5">
      <c r="A238" s="1160" t="s">
        <v>483</v>
      </c>
      <c r="B238" s="1161"/>
      <c r="C238" s="1162"/>
      <c r="D238" s="1163"/>
      <c r="E238" s="1163"/>
      <c r="F238" s="1163"/>
      <c r="G238" s="1163"/>
      <c r="H238" s="1163"/>
      <c r="I238" s="1163"/>
      <c r="J238" s="1163"/>
    </row>
    <row r="239" spans="1:10" ht="22.15" customHeight="1" x14ac:dyDescent="0.5"/>
    <row r="240" spans="1:10" ht="22.15" customHeight="1" x14ac:dyDescent="0.5"/>
    <row r="241" spans="1:10" ht="22.15" customHeight="1" x14ac:dyDescent="0.5"/>
    <row r="242" spans="1:10" ht="22.15" customHeight="1" x14ac:dyDescent="0.5">
      <c r="A242" s="2607" t="s">
        <v>0</v>
      </c>
      <c r="B242" s="2607"/>
      <c r="C242" s="2607"/>
      <c r="D242" s="2607"/>
      <c r="E242" s="2607"/>
      <c r="F242" s="2607"/>
      <c r="G242" s="2607"/>
      <c r="H242" s="2607"/>
      <c r="I242" s="2607"/>
      <c r="J242" s="2607"/>
    </row>
    <row r="243" spans="1:10" ht="22.15" customHeight="1" x14ac:dyDescent="0.5">
      <c r="A243" s="2607" t="s">
        <v>1477</v>
      </c>
      <c r="B243" s="2607"/>
      <c r="C243" s="2607"/>
      <c r="D243" s="2607"/>
      <c r="E243" s="2607"/>
      <c r="F243" s="2607"/>
      <c r="G243" s="2607"/>
      <c r="H243" s="2607"/>
      <c r="I243" s="2607"/>
      <c r="J243" s="2607"/>
    </row>
    <row r="244" spans="1:10" ht="22.15" customHeight="1" x14ac:dyDescent="0.5">
      <c r="A244" s="2607" t="s">
        <v>1502</v>
      </c>
      <c r="B244" s="2607"/>
      <c r="C244" s="2607"/>
      <c r="D244" s="2607"/>
      <c r="E244" s="2607"/>
      <c r="F244" s="2607"/>
      <c r="G244" s="2607"/>
      <c r="H244" s="2607"/>
      <c r="I244" s="2607"/>
      <c r="J244" s="2607"/>
    </row>
    <row r="245" spans="1:10" ht="22.15" customHeight="1" x14ac:dyDescent="0.5">
      <c r="A245" s="2608" t="s">
        <v>1316</v>
      </c>
      <c r="B245" s="2609"/>
      <c r="C245" s="1144">
        <v>1</v>
      </c>
      <c r="D245" s="1144">
        <v>2</v>
      </c>
      <c r="E245" s="1144">
        <v>3</v>
      </c>
      <c r="F245" s="1143">
        <v>4</v>
      </c>
      <c r="G245" s="1144">
        <v>5</v>
      </c>
      <c r="H245" s="1143">
        <v>6</v>
      </c>
      <c r="I245" s="1144">
        <v>7</v>
      </c>
      <c r="J245" s="1143">
        <v>8</v>
      </c>
    </row>
    <row r="246" spans="1:10" ht="22.15" customHeight="1" x14ac:dyDescent="0.5">
      <c r="A246" s="1145" t="s">
        <v>1119</v>
      </c>
      <c r="B246" s="1145" t="s">
        <v>1120</v>
      </c>
      <c r="C246" s="1146" t="s">
        <v>1121</v>
      </c>
      <c r="D246" s="1147" t="s">
        <v>1122</v>
      </c>
      <c r="E246" s="1148" t="s">
        <v>1123</v>
      </c>
      <c r="F246" s="1149" t="s">
        <v>1124</v>
      </c>
      <c r="G246" s="1147" t="s">
        <v>1125</v>
      </c>
      <c r="H246" s="1149" t="s">
        <v>1126</v>
      </c>
      <c r="I246" s="1147" t="s">
        <v>1127</v>
      </c>
      <c r="J246" s="1149" t="s">
        <v>1128</v>
      </c>
    </row>
    <row r="247" spans="1:10" ht="22.15" customHeight="1" x14ac:dyDescent="0.5">
      <c r="A247" s="2610" t="s">
        <v>1317</v>
      </c>
      <c r="B247" s="2610" t="s">
        <v>1318</v>
      </c>
      <c r="C247" s="1151"/>
      <c r="D247" s="1151"/>
      <c r="E247" s="1177" t="s">
        <v>448</v>
      </c>
      <c r="F247" s="1178" t="s">
        <v>1374</v>
      </c>
      <c r="G247" s="1151"/>
      <c r="H247" s="1166" t="s">
        <v>1383</v>
      </c>
      <c r="I247" s="1155" t="s">
        <v>1297</v>
      </c>
      <c r="J247" s="1151"/>
    </row>
    <row r="248" spans="1:10" ht="22.15" customHeight="1" x14ac:dyDescent="0.5">
      <c r="A248" s="2611"/>
      <c r="B248" s="2612"/>
      <c r="C248" s="1152"/>
      <c r="D248" s="1152"/>
      <c r="E248" s="1179" t="s">
        <v>618</v>
      </c>
      <c r="F248" s="1179" t="s">
        <v>618</v>
      </c>
      <c r="G248" s="1152"/>
      <c r="H248" s="1168" t="s">
        <v>626</v>
      </c>
      <c r="I248" s="1157" t="s">
        <v>630</v>
      </c>
      <c r="J248" s="1152"/>
    </row>
    <row r="249" spans="1:10" ht="22.15" customHeight="1" x14ac:dyDescent="0.5">
      <c r="A249" s="2590" t="s">
        <v>1322</v>
      </c>
      <c r="B249" s="2590" t="s">
        <v>1318</v>
      </c>
      <c r="C249" s="1151"/>
      <c r="D249" s="1151"/>
      <c r="E249" s="1172" t="s">
        <v>499</v>
      </c>
      <c r="F249" s="1173" t="s">
        <v>1298</v>
      </c>
      <c r="G249" s="1151"/>
      <c r="H249" s="1166" t="s">
        <v>450</v>
      </c>
      <c r="I249" s="1155" t="s">
        <v>1296</v>
      </c>
      <c r="J249" s="1151"/>
    </row>
    <row r="250" spans="1:10" ht="22.15" customHeight="1" x14ac:dyDescent="0.5">
      <c r="A250" s="2591"/>
      <c r="B250" s="2596"/>
      <c r="C250" s="1154"/>
      <c r="D250" s="1154"/>
      <c r="E250" s="1168" t="s">
        <v>626</v>
      </c>
      <c r="F250" s="1157" t="s">
        <v>630</v>
      </c>
      <c r="G250" s="1154"/>
      <c r="H250" s="1168" t="s">
        <v>626</v>
      </c>
      <c r="I250" s="1157" t="s">
        <v>630</v>
      </c>
      <c r="J250" s="1154"/>
    </row>
    <row r="251" spans="1:10" ht="22.15" customHeight="1" x14ac:dyDescent="0.5">
      <c r="A251" s="2590" t="s">
        <v>1325</v>
      </c>
      <c r="B251" s="2590" t="s">
        <v>1318</v>
      </c>
      <c r="C251" s="1178" t="s">
        <v>1375</v>
      </c>
      <c r="D251" s="1151"/>
      <c r="E251" s="1151"/>
      <c r="F251" s="1178" t="s">
        <v>418</v>
      </c>
      <c r="G251" s="1151"/>
      <c r="H251" s="2592" t="s">
        <v>1479</v>
      </c>
      <c r="I251" s="2593"/>
      <c r="J251" s="1156"/>
    </row>
    <row r="252" spans="1:10" ht="22.15" customHeight="1" x14ac:dyDescent="0.5">
      <c r="A252" s="2591"/>
      <c r="B252" s="2596"/>
      <c r="C252" s="1179" t="s">
        <v>618</v>
      </c>
      <c r="D252" s="1154"/>
      <c r="E252" s="1154"/>
      <c r="F252" s="1179" t="s">
        <v>618</v>
      </c>
      <c r="G252" s="1154"/>
      <c r="H252" s="2594"/>
      <c r="I252" s="2595"/>
      <c r="J252" s="1159"/>
    </row>
    <row r="253" spans="1:10" ht="22.15" customHeight="1" x14ac:dyDescent="0.5">
      <c r="A253" s="2590" t="s">
        <v>1328</v>
      </c>
      <c r="B253" s="2590" t="s">
        <v>1318</v>
      </c>
      <c r="C253" s="1151"/>
      <c r="D253" s="1166" t="s">
        <v>1384</v>
      </c>
      <c r="E253" s="1178" t="s">
        <v>1376</v>
      </c>
      <c r="F253" s="2610" t="s">
        <v>1329</v>
      </c>
      <c r="G253" s="1151"/>
      <c r="H253" s="1151"/>
      <c r="I253" s="2590" t="s">
        <v>949</v>
      </c>
      <c r="J253" s="1151"/>
    </row>
    <row r="254" spans="1:10" ht="22.15" customHeight="1" x14ac:dyDescent="0.5">
      <c r="A254" s="2591"/>
      <c r="B254" s="2596"/>
      <c r="C254" s="1154"/>
      <c r="D254" s="1168" t="s">
        <v>626</v>
      </c>
      <c r="E254" s="1179" t="s">
        <v>618</v>
      </c>
      <c r="F254" s="2613"/>
      <c r="G254" s="1153"/>
      <c r="H254" s="1154"/>
      <c r="I254" s="2613"/>
      <c r="J254" s="1154"/>
    </row>
    <row r="255" spans="1:10" ht="22.15" customHeight="1" x14ac:dyDescent="0.5">
      <c r="A255" s="2590" t="s">
        <v>1331</v>
      </c>
      <c r="B255" s="2592" t="s">
        <v>1139</v>
      </c>
      <c r="C255" s="2593"/>
      <c r="D255" s="1155" t="s">
        <v>505</v>
      </c>
      <c r="E255" s="1151"/>
      <c r="F255" s="1155" t="s">
        <v>1299</v>
      </c>
      <c r="G255" s="1150"/>
      <c r="H255" s="1151"/>
      <c r="I255" s="1172" t="s">
        <v>1385</v>
      </c>
      <c r="J255" s="1151"/>
    </row>
    <row r="256" spans="1:10" ht="22.15" customHeight="1" x14ac:dyDescent="0.5">
      <c r="A256" s="2591"/>
      <c r="B256" s="2594"/>
      <c r="C256" s="2595"/>
      <c r="D256" s="1157" t="s">
        <v>630</v>
      </c>
      <c r="E256" s="1154"/>
      <c r="F256" s="1157" t="s">
        <v>630</v>
      </c>
      <c r="G256" s="1154"/>
      <c r="H256" s="1154"/>
      <c r="I256" s="1168" t="s">
        <v>626</v>
      </c>
      <c r="J256" s="1154"/>
    </row>
    <row r="257" spans="1:10" ht="22.15" customHeight="1" x14ac:dyDescent="0.5">
      <c r="A257" s="1160" t="s">
        <v>483</v>
      </c>
      <c r="B257" s="1161"/>
      <c r="C257" s="1162"/>
      <c r="D257" s="1163"/>
      <c r="E257" s="1163"/>
      <c r="F257" s="1163"/>
      <c r="G257" s="1163"/>
      <c r="H257" s="1163"/>
      <c r="I257" s="1163"/>
      <c r="J257" s="1163"/>
    </row>
    <row r="258" spans="1:10" s="1187" customFormat="1" ht="22.15" customHeight="1" x14ac:dyDescent="0.5">
      <c r="A258" s="1160"/>
      <c r="B258" s="1161"/>
      <c r="C258" s="1162"/>
      <c r="D258" s="1163"/>
      <c r="E258" s="1163"/>
      <c r="F258" s="1163"/>
      <c r="G258" s="1163"/>
      <c r="H258" s="1163"/>
      <c r="I258" s="1163"/>
      <c r="J258" s="1163"/>
    </row>
    <row r="259" spans="1:10" s="1187" customFormat="1" ht="22.15" customHeight="1" x14ac:dyDescent="0.5">
      <c r="A259" s="1160"/>
      <c r="B259" s="1161"/>
      <c r="C259" s="1162"/>
      <c r="D259" s="1163"/>
      <c r="E259" s="1163"/>
      <c r="F259" s="1163"/>
      <c r="G259" s="1163"/>
      <c r="H259" s="1163"/>
      <c r="I259" s="1163"/>
      <c r="J259" s="1163"/>
    </row>
    <row r="260" spans="1:10" ht="22.15" customHeight="1" x14ac:dyDescent="0.5">
      <c r="A260" s="2607" t="s">
        <v>0</v>
      </c>
      <c r="B260" s="2607"/>
      <c r="C260" s="2607"/>
      <c r="D260" s="2607"/>
      <c r="E260" s="2607"/>
      <c r="F260" s="2607"/>
      <c r="G260" s="2607"/>
      <c r="H260" s="2607"/>
      <c r="I260" s="2607"/>
      <c r="J260" s="2607"/>
    </row>
    <row r="261" spans="1:10" ht="22.15" customHeight="1" x14ac:dyDescent="0.5">
      <c r="A261" s="2607" t="s">
        <v>1477</v>
      </c>
      <c r="B261" s="2607"/>
      <c r="C261" s="2607"/>
      <c r="D261" s="2607"/>
      <c r="E261" s="2607"/>
      <c r="F261" s="2607"/>
      <c r="G261" s="2607"/>
      <c r="H261" s="2607"/>
      <c r="I261" s="2607"/>
      <c r="J261" s="2607"/>
    </row>
    <row r="262" spans="1:10" ht="22.15" customHeight="1" x14ac:dyDescent="0.5">
      <c r="A262" s="2607" t="s">
        <v>1503</v>
      </c>
      <c r="B262" s="2607"/>
      <c r="C262" s="2607"/>
      <c r="D262" s="2607"/>
      <c r="E262" s="2607"/>
      <c r="F262" s="2607"/>
      <c r="G262" s="2607"/>
      <c r="H262" s="2607"/>
      <c r="I262" s="2607"/>
      <c r="J262" s="2607"/>
    </row>
    <row r="263" spans="1:10" ht="22.15" customHeight="1" x14ac:dyDescent="0.5">
      <c r="A263" s="2608" t="s">
        <v>1316</v>
      </c>
      <c r="B263" s="2609"/>
      <c r="C263" s="1144">
        <v>1</v>
      </c>
      <c r="D263" s="1144">
        <v>2</v>
      </c>
      <c r="E263" s="1144">
        <v>3</v>
      </c>
      <c r="F263" s="1143">
        <v>4</v>
      </c>
      <c r="G263" s="1144">
        <v>5</v>
      </c>
      <c r="H263" s="1143">
        <v>6</v>
      </c>
      <c r="I263" s="1144">
        <v>7</v>
      </c>
      <c r="J263" s="1143">
        <v>8</v>
      </c>
    </row>
    <row r="264" spans="1:10" ht="22.15" customHeight="1" x14ac:dyDescent="0.5">
      <c r="A264" s="1145" t="s">
        <v>1119</v>
      </c>
      <c r="B264" s="1145" t="s">
        <v>1120</v>
      </c>
      <c r="C264" s="1146" t="s">
        <v>1121</v>
      </c>
      <c r="D264" s="1147" t="s">
        <v>1122</v>
      </c>
      <c r="E264" s="1148" t="s">
        <v>1123</v>
      </c>
      <c r="F264" s="1149" t="s">
        <v>1124</v>
      </c>
      <c r="G264" s="1147" t="s">
        <v>1125</v>
      </c>
      <c r="H264" s="1149" t="s">
        <v>1126</v>
      </c>
      <c r="I264" s="1147" t="s">
        <v>1127</v>
      </c>
      <c r="J264" s="1149" t="s">
        <v>1128</v>
      </c>
    </row>
    <row r="265" spans="1:10" ht="22.15" customHeight="1" x14ac:dyDescent="0.5">
      <c r="A265" s="2610" t="s">
        <v>1317</v>
      </c>
      <c r="B265" s="2610" t="s">
        <v>1318</v>
      </c>
      <c r="C265" s="1151"/>
      <c r="D265" s="1151"/>
      <c r="E265" s="1177" t="s">
        <v>448</v>
      </c>
      <c r="F265" s="1178" t="s">
        <v>1374</v>
      </c>
      <c r="G265" s="1151"/>
      <c r="H265" s="1166" t="s">
        <v>1383</v>
      </c>
      <c r="I265" s="1155" t="s">
        <v>1297</v>
      </c>
      <c r="J265" s="1151"/>
    </row>
    <row r="266" spans="1:10" ht="22.15" customHeight="1" x14ac:dyDescent="0.5">
      <c r="A266" s="2611"/>
      <c r="B266" s="2612"/>
      <c r="C266" s="1152"/>
      <c r="D266" s="1152"/>
      <c r="E266" s="1179" t="s">
        <v>618</v>
      </c>
      <c r="F266" s="1179" t="s">
        <v>618</v>
      </c>
      <c r="G266" s="1152"/>
      <c r="H266" s="1168" t="s">
        <v>626</v>
      </c>
      <c r="I266" s="1157" t="s">
        <v>630</v>
      </c>
      <c r="J266" s="1152"/>
    </row>
    <row r="267" spans="1:10" ht="22.15" customHeight="1" x14ac:dyDescent="0.5">
      <c r="A267" s="2590" t="s">
        <v>1322</v>
      </c>
      <c r="B267" s="2590" t="s">
        <v>1318</v>
      </c>
      <c r="C267" s="1151"/>
      <c r="D267" s="1151"/>
      <c r="E267" s="1172" t="s">
        <v>499</v>
      </c>
      <c r="F267" s="1173" t="s">
        <v>1298</v>
      </c>
      <c r="G267" s="1151"/>
      <c r="H267" s="1166" t="s">
        <v>450</v>
      </c>
      <c r="I267" s="1155" t="s">
        <v>1296</v>
      </c>
      <c r="J267" s="1151"/>
    </row>
    <row r="268" spans="1:10" ht="22.15" customHeight="1" x14ac:dyDescent="0.5">
      <c r="A268" s="2591"/>
      <c r="B268" s="2596"/>
      <c r="C268" s="1154"/>
      <c r="D268" s="1154"/>
      <c r="E268" s="1168" t="s">
        <v>626</v>
      </c>
      <c r="F268" s="1157" t="s">
        <v>630</v>
      </c>
      <c r="G268" s="1154"/>
      <c r="H268" s="1168" t="s">
        <v>626</v>
      </c>
      <c r="I268" s="1157" t="s">
        <v>630</v>
      </c>
      <c r="J268" s="1154"/>
    </row>
    <row r="269" spans="1:10" ht="22.15" customHeight="1" x14ac:dyDescent="0.5">
      <c r="A269" s="2590" t="s">
        <v>1325</v>
      </c>
      <c r="B269" s="2590" t="s">
        <v>1318</v>
      </c>
      <c r="C269" s="1178" t="s">
        <v>1375</v>
      </c>
      <c r="D269" s="1151"/>
      <c r="E269" s="1151"/>
      <c r="F269" s="1178" t="s">
        <v>418</v>
      </c>
      <c r="G269" s="1151"/>
      <c r="H269" s="2592" t="s">
        <v>1479</v>
      </c>
      <c r="I269" s="2593"/>
      <c r="J269" s="1156"/>
    </row>
    <row r="270" spans="1:10" ht="22.15" customHeight="1" x14ac:dyDescent="0.5">
      <c r="A270" s="2591"/>
      <c r="B270" s="2596"/>
      <c r="C270" s="1179" t="s">
        <v>618</v>
      </c>
      <c r="D270" s="1154"/>
      <c r="E270" s="1154"/>
      <c r="F270" s="1179" t="s">
        <v>618</v>
      </c>
      <c r="G270" s="1154"/>
      <c r="H270" s="2594"/>
      <c r="I270" s="2595"/>
      <c r="J270" s="1159"/>
    </row>
    <row r="271" spans="1:10" ht="22.15" customHeight="1" x14ac:dyDescent="0.5">
      <c r="A271" s="2590" t="s">
        <v>1328</v>
      </c>
      <c r="B271" s="2590" t="s">
        <v>1318</v>
      </c>
      <c r="C271" s="1151"/>
      <c r="D271" s="1166" t="s">
        <v>1384</v>
      </c>
      <c r="E271" s="1178" t="s">
        <v>1376</v>
      </c>
      <c r="F271" s="2610" t="s">
        <v>1329</v>
      </c>
      <c r="G271" s="1151"/>
      <c r="H271" s="1151"/>
      <c r="I271" s="2590" t="s">
        <v>949</v>
      </c>
      <c r="J271" s="1151"/>
    </row>
    <row r="272" spans="1:10" ht="22.15" customHeight="1" x14ac:dyDescent="0.5">
      <c r="A272" s="2591"/>
      <c r="B272" s="2596"/>
      <c r="C272" s="1154"/>
      <c r="D272" s="1168" t="s">
        <v>626</v>
      </c>
      <c r="E272" s="1179" t="s">
        <v>618</v>
      </c>
      <c r="F272" s="2613"/>
      <c r="G272" s="1153"/>
      <c r="H272" s="1154"/>
      <c r="I272" s="2613"/>
      <c r="J272" s="1154"/>
    </row>
    <row r="273" spans="1:10" ht="22.15" customHeight="1" x14ac:dyDescent="0.5">
      <c r="A273" s="2590" t="s">
        <v>1331</v>
      </c>
      <c r="B273" s="2592" t="s">
        <v>1139</v>
      </c>
      <c r="C273" s="2593"/>
      <c r="D273" s="1155" t="s">
        <v>505</v>
      </c>
      <c r="E273" s="1151"/>
      <c r="F273" s="1155" t="s">
        <v>1299</v>
      </c>
      <c r="G273" s="1150"/>
      <c r="H273" s="1151"/>
      <c r="I273" s="1172" t="s">
        <v>1385</v>
      </c>
      <c r="J273" s="1151"/>
    </row>
    <row r="274" spans="1:10" ht="22.15" customHeight="1" x14ac:dyDescent="0.5">
      <c r="A274" s="2591"/>
      <c r="B274" s="2594"/>
      <c r="C274" s="2595"/>
      <c r="D274" s="1157" t="s">
        <v>630</v>
      </c>
      <c r="E274" s="1154"/>
      <c r="F274" s="1157" t="s">
        <v>630</v>
      </c>
      <c r="G274" s="1154"/>
      <c r="H274" s="1154"/>
      <c r="I274" s="1168" t="s">
        <v>626</v>
      </c>
      <c r="J274" s="1154"/>
    </row>
    <row r="275" spans="1:10" ht="22.15" customHeight="1" x14ac:dyDescent="0.5">
      <c r="A275" s="1160" t="s">
        <v>483</v>
      </c>
      <c r="B275" s="1161"/>
      <c r="C275" s="1162"/>
      <c r="D275" s="1163"/>
      <c r="E275" s="1163"/>
      <c r="F275" s="1163"/>
      <c r="G275" s="1163"/>
      <c r="H275" s="1163"/>
      <c r="I275" s="1163"/>
      <c r="J275" s="1163"/>
    </row>
    <row r="276" spans="1:10" ht="22.15" customHeight="1" x14ac:dyDescent="0.5"/>
    <row r="277" spans="1:10" ht="22.15" customHeight="1" x14ac:dyDescent="0.5"/>
    <row r="278" spans="1:10" ht="22.15" customHeight="1" x14ac:dyDescent="0.5"/>
    <row r="279" spans="1:10" ht="22.15" customHeight="1" x14ac:dyDescent="0.5">
      <c r="A279" s="2607" t="s">
        <v>0</v>
      </c>
      <c r="B279" s="2607"/>
      <c r="C279" s="2607"/>
      <c r="D279" s="2607"/>
      <c r="E279" s="2607"/>
      <c r="F279" s="2607"/>
      <c r="G279" s="2607"/>
      <c r="H279" s="2607"/>
      <c r="I279" s="2607"/>
      <c r="J279" s="2607"/>
    </row>
    <row r="280" spans="1:10" ht="22.15" customHeight="1" x14ac:dyDescent="0.5">
      <c r="A280" s="2607" t="s">
        <v>1690</v>
      </c>
      <c r="B280" s="2607"/>
      <c r="C280" s="2607"/>
      <c r="D280" s="2607"/>
      <c r="E280" s="2607"/>
      <c r="F280" s="2607"/>
      <c r="G280" s="2607"/>
      <c r="H280" s="2607"/>
      <c r="I280" s="2607"/>
      <c r="J280" s="2607"/>
    </row>
    <row r="281" spans="1:10" ht="22.15" customHeight="1" x14ac:dyDescent="0.5">
      <c r="A281" s="2607" t="s">
        <v>1689</v>
      </c>
      <c r="B281" s="2607"/>
      <c r="C281" s="2607"/>
      <c r="D281" s="2607"/>
      <c r="E281" s="2607"/>
      <c r="F281" s="2607"/>
      <c r="G281" s="2607"/>
      <c r="H281" s="2607"/>
      <c r="I281" s="2607"/>
      <c r="J281" s="2607"/>
    </row>
    <row r="282" spans="1:10" ht="22.15" customHeight="1" x14ac:dyDescent="0.5">
      <c r="A282" s="2608" t="s">
        <v>1316</v>
      </c>
      <c r="B282" s="2609"/>
      <c r="C282" s="1144">
        <v>1</v>
      </c>
      <c r="D282" s="1144">
        <v>2</v>
      </c>
      <c r="E282" s="1144">
        <v>3</v>
      </c>
      <c r="F282" s="1143">
        <v>4</v>
      </c>
      <c r="G282" s="1144">
        <v>5</v>
      </c>
      <c r="H282" s="1143">
        <v>6</v>
      </c>
      <c r="I282" s="1144">
        <v>7</v>
      </c>
      <c r="J282" s="1143">
        <v>8</v>
      </c>
    </row>
    <row r="283" spans="1:10" ht="22.15" customHeight="1" x14ac:dyDescent="0.5">
      <c r="A283" s="1145" t="s">
        <v>1119</v>
      </c>
      <c r="B283" s="1145" t="s">
        <v>1120</v>
      </c>
      <c r="C283" s="1146" t="s">
        <v>1121</v>
      </c>
      <c r="D283" s="1147" t="s">
        <v>1122</v>
      </c>
      <c r="E283" s="1148" t="s">
        <v>1123</v>
      </c>
      <c r="F283" s="1149" t="s">
        <v>1124</v>
      </c>
      <c r="G283" s="1147" t="s">
        <v>1125</v>
      </c>
      <c r="H283" s="1149" t="s">
        <v>1126</v>
      </c>
      <c r="I283" s="1147" t="s">
        <v>1127</v>
      </c>
      <c r="J283" s="1149" t="s">
        <v>1128</v>
      </c>
    </row>
    <row r="284" spans="1:10" ht="22.15" customHeight="1" x14ac:dyDescent="0.5">
      <c r="A284" s="2610" t="s">
        <v>1317</v>
      </c>
      <c r="B284" s="2610" t="s">
        <v>1318</v>
      </c>
      <c r="C284" s="1151"/>
      <c r="D284" s="1151" t="s">
        <v>518</v>
      </c>
      <c r="E284" s="1151" t="s">
        <v>1176</v>
      </c>
      <c r="F284" s="1151"/>
      <c r="G284" s="1151" t="s">
        <v>1173</v>
      </c>
      <c r="H284" s="1151" t="s">
        <v>1174</v>
      </c>
      <c r="I284" s="1151"/>
      <c r="J284" s="1151"/>
    </row>
    <row r="285" spans="1:10" ht="22.15" customHeight="1" x14ac:dyDescent="0.5">
      <c r="A285" s="2611"/>
      <c r="B285" s="2612"/>
      <c r="C285" s="1152"/>
      <c r="D285" s="1152" t="s">
        <v>646</v>
      </c>
      <c r="E285" s="1154" t="s">
        <v>646</v>
      </c>
      <c r="F285" s="1154"/>
      <c r="G285" s="1154" t="s">
        <v>646</v>
      </c>
      <c r="H285" s="1154" t="s">
        <v>646</v>
      </c>
      <c r="I285" s="1152"/>
      <c r="J285" s="1152"/>
    </row>
    <row r="286" spans="1:10" ht="22.15" customHeight="1" x14ac:dyDescent="0.5">
      <c r="A286" s="2590" t="s">
        <v>1322</v>
      </c>
      <c r="B286" s="2590" t="s">
        <v>1318</v>
      </c>
      <c r="C286" s="1151" t="s">
        <v>1173</v>
      </c>
      <c r="D286" s="1151"/>
      <c r="E286" s="1151" t="s">
        <v>728</v>
      </c>
      <c r="F286" s="1151" t="s">
        <v>1175</v>
      </c>
      <c r="G286" s="1151"/>
      <c r="H286" s="2592" t="s">
        <v>1479</v>
      </c>
      <c r="I286" s="2593"/>
      <c r="J286" s="1151"/>
    </row>
    <row r="287" spans="1:10" ht="22.15" customHeight="1" x14ac:dyDescent="0.5">
      <c r="A287" s="2591"/>
      <c r="B287" s="2596"/>
      <c r="C287" s="1154" t="s">
        <v>646</v>
      </c>
      <c r="D287" s="1154"/>
      <c r="E287" s="1154" t="s">
        <v>646</v>
      </c>
      <c r="F287" s="1154" t="s">
        <v>646</v>
      </c>
      <c r="G287" s="1154"/>
      <c r="H287" s="2594"/>
      <c r="I287" s="2595"/>
      <c r="J287" s="1154"/>
    </row>
    <row r="288" spans="1:10" ht="22.15" customHeight="1" x14ac:dyDescent="0.5">
      <c r="A288" s="2590" t="s">
        <v>1325</v>
      </c>
      <c r="B288" s="2590" t="s">
        <v>1318</v>
      </c>
      <c r="C288" s="1151" t="s">
        <v>1175</v>
      </c>
      <c r="D288" s="1151" t="s">
        <v>923</v>
      </c>
      <c r="E288" s="1151"/>
      <c r="F288" s="1151" t="s">
        <v>518</v>
      </c>
      <c r="G288" s="1151"/>
      <c r="H288" s="1151"/>
      <c r="I288" s="1151" t="s">
        <v>859</v>
      </c>
      <c r="J288" s="1156"/>
    </row>
    <row r="289" spans="1:10" ht="22.15" customHeight="1" x14ac:dyDescent="0.5">
      <c r="A289" s="2591"/>
      <c r="B289" s="2596"/>
      <c r="C289" s="1154" t="s">
        <v>646</v>
      </c>
      <c r="D289" s="1152" t="s">
        <v>646</v>
      </c>
      <c r="E289" s="1154"/>
      <c r="F289" s="1154" t="s">
        <v>646</v>
      </c>
      <c r="G289" s="1154"/>
      <c r="H289" s="1158"/>
      <c r="I289" s="1154" t="s">
        <v>646</v>
      </c>
      <c r="J289" s="1159"/>
    </row>
    <row r="290" spans="1:10" ht="22.15" customHeight="1" x14ac:dyDescent="0.5">
      <c r="A290" s="2590" t="s">
        <v>1328</v>
      </c>
      <c r="B290" s="2590" t="s">
        <v>1318</v>
      </c>
      <c r="C290" s="1151" t="s">
        <v>1173</v>
      </c>
      <c r="D290" s="1151" t="s">
        <v>859</v>
      </c>
      <c r="E290" s="1151"/>
      <c r="F290" s="2610" t="s">
        <v>1329</v>
      </c>
      <c r="G290" s="1151" t="s">
        <v>923</v>
      </c>
      <c r="H290" s="1151"/>
      <c r="I290" s="2590" t="s">
        <v>949</v>
      </c>
      <c r="J290" s="1151"/>
    </row>
    <row r="291" spans="1:10" ht="22.15" customHeight="1" x14ac:dyDescent="0.5">
      <c r="A291" s="2591"/>
      <c r="B291" s="2596"/>
      <c r="C291" s="1154" t="s">
        <v>646</v>
      </c>
      <c r="D291" s="1154" t="s">
        <v>646</v>
      </c>
      <c r="E291" s="1154"/>
      <c r="F291" s="2613"/>
      <c r="G291" s="1154" t="s">
        <v>646</v>
      </c>
      <c r="H291" s="1154"/>
      <c r="I291" s="2613"/>
      <c r="J291" s="1154"/>
    </row>
    <row r="292" spans="1:10" ht="22.15" customHeight="1" x14ac:dyDescent="0.5">
      <c r="A292" s="2590" t="s">
        <v>1331</v>
      </c>
      <c r="B292" s="2592" t="s">
        <v>1139</v>
      </c>
      <c r="C292" s="2593"/>
      <c r="D292" s="1151" t="s">
        <v>1175</v>
      </c>
      <c r="E292" s="1151" t="s">
        <v>728</v>
      </c>
      <c r="F292" s="1151"/>
      <c r="G292" s="1150"/>
      <c r="H292" s="1151" t="s">
        <v>1174</v>
      </c>
      <c r="I292" s="1151" t="s">
        <v>1176</v>
      </c>
      <c r="J292" s="1151"/>
    </row>
    <row r="293" spans="1:10" ht="22.15" customHeight="1" x14ac:dyDescent="0.5">
      <c r="A293" s="2591"/>
      <c r="B293" s="2594"/>
      <c r="C293" s="2595"/>
      <c r="D293" s="1154" t="s">
        <v>646</v>
      </c>
      <c r="E293" s="1154" t="s">
        <v>646</v>
      </c>
      <c r="F293" s="1154"/>
      <c r="G293" s="1154"/>
      <c r="H293" s="1154" t="s">
        <v>646</v>
      </c>
      <c r="I293" s="1154" t="s">
        <v>646</v>
      </c>
      <c r="J293" s="1154"/>
    </row>
    <row r="294" spans="1:10" ht="22.15" customHeight="1" x14ac:dyDescent="0.5">
      <c r="A294" s="1160" t="s">
        <v>483</v>
      </c>
      <c r="B294" s="1161"/>
      <c r="C294" s="1162"/>
      <c r="D294" s="1163"/>
      <c r="E294" s="1163"/>
      <c r="F294" s="1163"/>
      <c r="G294" s="1163"/>
      <c r="H294" s="1163"/>
      <c r="I294" s="1163"/>
      <c r="J294" s="1163"/>
    </row>
    <row r="295" spans="1:10" s="1187" customFormat="1" ht="22.15" customHeight="1" x14ac:dyDescent="0.5">
      <c r="A295" s="1160"/>
      <c r="B295" s="1161"/>
      <c r="C295" s="1162"/>
      <c r="D295" s="1163"/>
      <c r="E295" s="1163"/>
      <c r="F295" s="1163"/>
      <c r="G295" s="1163"/>
      <c r="H295" s="1163"/>
      <c r="I295" s="1163"/>
      <c r="J295" s="1163"/>
    </row>
    <row r="296" spans="1:10" s="1187" customFormat="1" ht="22.15" customHeight="1" x14ac:dyDescent="0.5">
      <c r="A296" s="1160"/>
      <c r="B296" s="1161"/>
      <c r="C296" s="1162"/>
      <c r="D296" s="1163"/>
      <c r="E296" s="1163"/>
      <c r="F296" s="1163"/>
      <c r="G296" s="1163"/>
      <c r="H296" s="1163"/>
      <c r="I296" s="1163"/>
      <c r="J296" s="1163"/>
    </row>
    <row r="297" spans="1:10" ht="22.15" customHeight="1" x14ac:dyDescent="0.5">
      <c r="A297" s="2607" t="s">
        <v>0</v>
      </c>
      <c r="B297" s="2607"/>
      <c r="C297" s="2607"/>
      <c r="D297" s="2607"/>
      <c r="E297" s="2607"/>
      <c r="F297" s="2607"/>
      <c r="G297" s="2607"/>
      <c r="H297" s="2607"/>
      <c r="I297" s="2607"/>
      <c r="J297" s="2607"/>
    </row>
    <row r="298" spans="1:10" ht="22.15" customHeight="1" x14ac:dyDescent="0.5">
      <c r="A298" s="2607" t="s">
        <v>1477</v>
      </c>
      <c r="B298" s="2607"/>
      <c r="C298" s="2607"/>
      <c r="D298" s="2607"/>
      <c r="E298" s="2607"/>
      <c r="F298" s="2607"/>
      <c r="G298" s="2607"/>
      <c r="H298" s="2607"/>
      <c r="I298" s="2607"/>
      <c r="J298" s="2607"/>
    </row>
    <row r="299" spans="1:10" ht="22.15" customHeight="1" x14ac:dyDescent="0.5">
      <c r="A299" s="2618" t="s">
        <v>1505</v>
      </c>
      <c r="B299" s="2618"/>
      <c r="C299" s="2618"/>
      <c r="D299" s="2618"/>
      <c r="E299" s="2618"/>
      <c r="F299" s="2618"/>
      <c r="G299" s="2618"/>
      <c r="H299" s="2618"/>
      <c r="I299" s="2618"/>
      <c r="J299" s="2618"/>
    </row>
    <row r="300" spans="1:10" ht="22.15" customHeight="1" x14ac:dyDescent="0.5">
      <c r="A300" s="2608" t="s">
        <v>1316</v>
      </c>
      <c r="B300" s="2609"/>
      <c r="C300" s="1144">
        <v>1</v>
      </c>
      <c r="D300" s="1144">
        <v>2</v>
      </c>
      <c r="E300" s="1144">
        <v>3</v>
      </c>
      <c r="F300" s="1607">
        <v>4</v>
      </c>
      <c r="G300" s="1144">
        <v>5</v>
      </c>
      <c r="H300" s="1607">
        <v>6</v>
      </c>
      <c r="I300" s="1144">
        <v>7</v>
      </c>
      <c r="J300" s="1607">
        <v>8</v>
      </c>
    </row>
    <row r="301" spans="1:10" ht="22.15" customHeight="1" x14ac:dyDescent="0.5">
      <c r="A301" s="1145" t="s">
        <v>1119</v>
      </c>
      <c r="B301" s="1145" t="s">
        <v>1120</v>
      </c>
      <c r="C301" s="1146" t="s">
        <v>1121</v>
      </c>
      <c r="D301" s="1147" t="s">
        <v>1122</v>
      </c>
      <c r="E301" s="1148" t="s">
        <v>1123</v>
      </c>
      <c r="F301" s="1149" t="s">
        <v>1124</v>
      </c>
      <c r="G301" s="1147" t="s">
        <v>1125</v>
      </c>
      <c r="H301" s="1149" t="s">
        <v>1126</v>
      </c>
      <c r="I301" s="1147" t="s">
        <v>1127</v>
      </c>
      <c r="J301" s="1149" t="s">
        <v>1128</v>
      </c>
    </row>
    <row r="302" spans="1:10" ht="22.15" customHeight="1" x14ac:dyDescent="0.5">
      <c r="A302" s="2590" t="s">
        <v>1317</v>
      </c>
      <c r="B302" s="2590" t="s">
        <v>1318</v>
      </c>
      <c r="C302" s="1604" t="s">
        <v>1175</v>
      </c>
      <c r="D302" s="1604"/>
      <c r="E302" s="1610" t="s">
        <v>460</v>
      </c>
      <c r="F302" s="1604"/>
      <c r="G302" s="1604"/>
      <c r="H302" s="1604" t="s">
        <v>923</v>
      </c>
      <c r="I302" s="1604" t="s">
        <v>1174</v>
      </c>
      <c r="J302" s="1604"/>
    </row>
    <row r="303" spans="1:10" ht="22.15" customHeight="1" x14ac:dyDescent="0.5">
      <c r="A303" s="2619"/>
      <c r="B303" s="2619"/>
      <c r="C303" s="1606" t="s">
        <v>456</v>
      </c>
      <c r="D303" s="1606"/>
      <c r="E303" s="1168" t="s">
        <v>459</v>
      </c>
      <c r="F303" s="1606"/>
      <c r="G303" s="1606"/>
      <c r="H303" s="1606" t="s">
        <v>456</v>
      </c>
      <c r="I303" s="1606" t="s">
        <v>456</v>
      </c>
      <c r="J303" s="1609"/>
    </row>
    <row r="304" spans="1:10" ht="22.15" customHeight="1" x14ac:dyDescent="0.5">
      <c r="A304" s="2590" t="s">
        <v>1322</v>
      </c>
      <c r="B304" s="2590" t="s">
        <v>1318</v>
      </c>
      <c r="C304" s="1604" t="s">
        <v>518</v>
      </c>
      <c r="D304" s="1604"/>
      <c r="F304" s="1604" t="s">
        <v>728</v>
      </c>
      <c r="G304" s="1172" t="s">
        <v>460</v>
      </c>
      <c r="H304" s="2592" t="s">
        <v>1479</v>
      </c>
      <c r="I304" s="2593"/>
      <c r="J304" s="1604"/>
    </row>
    <row r="305" spans="1:10" ht="22.15" customHeight="1" x14ac:dyDescent="0.5">
      <c r="A305" s="2619"/>
      <c r="B305" s="2619"/>
      <c r="C305" s="1606" t="s">
        <v>456</v>
      </c>
      <c r="D305" s="1606"/>
      <c r="F305" s="1606" t="s">
        <v>456</v>
      </c>
      <c r="G305" s="1169" t="s">
        <v>459</v>
      </c>
      <c r="H305" s="2594"/>
      <c r="I305" s="2595"/>
      <c r="J305" s="1606"/>
    </row>
    <row r="306" spans="1:10" ht="22.15" customHeight="1" x14ac:dyDescent="0.5">
      <c r="A306" s="2590" t="s">
        <v>1325</v>
      </c>
      <c r="B306" s="2590" t="s">
        <v>1318</v>
      </c>
      <c r="C306" s="1604" t="s">
        <v>1176</v>
      </c>
      <c r="D306" s="1610" t="s">
        <v>460</v>
      </c>
      <c r="E306" s="1604"/>
      <c r="F306" s="1604"/>
      <c r="G306" s="1604" t="s">
        <v>859</v>
      </c>
      <c r="H306" s="1611" t="s">
        <v>1029</v>
      </c>
      <c r="I306" s="1608"/>
      <c r="J306" s="1156"/>
    </row>
    <row r="307" spans="1:10" ht="22.15" customHeight="1" x14ac:dyDescent="0.5">
      <c r="A307" s="2619"/>
      <c r="B307" s="2619"/>
      <c r="C307" s="1606" t="s">
        <v>456</v>
      </c>
      <c r="D307" s="1168" t="s">
        <v>459</v>
      </c>
      <c r="E307" s="1606"/>
      <c r="F307" s="1606"/>
      <c r="G307" s="1606" t="s">
        <v>456</v>
      </c>
      <c r="H307" s="1180" t="s">
        <v>219</v>
      </c>
      <c r="I307" s="1606"/>
      <c r="J307" s="1159"/>
    </row>
    <row r="308" spans="1:10" ht="22.15" customHeight="1" x14ac:dyDescent="0.5">
      <c r="A308" s="2590" t="s">
        <v>1328</v>
      </c>
      <c r="B308" s="2590" t="s">
        <v>1318</v>
      </c>
      <c r="C308" s="1604"/>
      <c r="D308" s="1611" t="s">
        <v>1486</v>
      </c>
      <c r="E308" s="1611" t="s">
        <v>1487</v>
      </c>
      <c r="F308" s="2590" t="s">
        <v>1329</v>
      </c>
      <c r="G308" s="1604"/>
      <c r="H308" s="1604"/>
      <c r="I308" s="2590" t="s">
        <v>949</v>
      </c>
      <c r="J308" s="1604"/>
    </row>
    <row r="309" spans="1:10" ht="22.15" customHeight="1" x14ac:dyDescent="0.5">
      <c r="A309" s="2619"/>
      <c r="B309" s="2619"/>
      <c r="C309" s="1606"/>
      <c r="D309" s="1180" t="s">
        <v>219</v>
      </c>
      <c r="E309" s="1180" t="s">
        <v>219</v>
      </c>
      <c r="F309" s="2619"/>
      <c r="G309" s="1605"/>
      <c r="H309" s="1606"/>
      <c r="I309" s="2619"/>
      <c r="J309" s="1606"/>
    </row>
    <row r="310" spans="1:10" ht="22.15" customHeight="1" x14ac:dyDescent="0.5">
      <c r="A310" s="2590" t="s">
        <v>1331</v>
      </c>
      <c r="B310" s="2592" t="s">
        <v>1139</v>
      </c>
      <c r="C310" s="2593"/>
      <c r="D310" s="1604" t="s">
        <v>1094</v>
      </c>
      <c r="E310" s="1604" t="s">
        <v>1484</v>
      </c>
      <c r="F310" s="1604"/>
      <c r="G310" s="1608"/>
      <c r="H310" s="1604"/>
      <c r="I310" s="1604" t="s">
        <v>1173</v>
      </c>
      <c r="J310" s="1604"/>
    </row>
    <row r="311" spans="1:10" ht="22.15" customHeight="1" x14ac:dyDescent="0.5">
      <c r="A311" s="2619"/>
      <c r="B311" s="2594"/>
      <c r="C311" s="2595"/>
      <c r="D311" s="1606" t="s">
        <v>456</v>
      </c>
      <c r="E311" s="1606" t="s">
        <v>456</v>
      </c>
      <c r="F311" s="1606"/>
      <c r="G311" s="1606"/>
      <c r="H311" s="1606"/>
      <c r="I311" s="1606" t="s">
        <v>456</v>
      </c>
      <c r="J311" s="1606"/>
    </row>
    <row r="312" spans="1:10" ht="22.15" customHeight="1" x14ac:dyDescent="0.5">
      <c r="A312" s="1160" t="s">
        <v>483</v>
      </c>
      <c r="B312" s="1161"/>
      <c r="C312" s="1162"/>
      <c r="D312" s="1163"/>
      <c r="E312" s="1163"/>
      <c r="F312" s="1163"/>
      <c r="G312" s="1163"/>
      <c r="H312" s="1163"/>
      <c r="I312" s="1163"/>
      <c r="J312" s="1163"/>
    </row>
    <row r="316" spans="1:10" ht="22.15" customHeight="1" x14ac:dyDescent="0.5">
      <c r="A316" s="2607" t="s">
        <v>0</v>
      </c>
      <c r="B316" s="2607"/>
      <c r="C316" s="2607"/>
      <c r="D316" s="2607"/>
      <c r="E316" s="2607"/>
      <c r="F316" s="2607"/>
      <c r="G316" s="2607"/>
      <c r="H316" s="2607"/>
      <c r="I316" s="2607"/>
      <c r="J316" s="2607"/>
    </row>
    <row r="317" spans="1:10" ht="22.15" customHeight="1" x14ac:dyDescent="0.5">
      <c r="A317" s="2607" t="s">
        <v>1650</v>
      </c>
      <c r="B317" s="2607"/>
      <c r="C317" s="2607"/>
      <c r="D317" s="2607"/>
      <c r="E317" s="2607"/>
      <c r="F317" s="2607"/>
      <c r="G317" s="2607"/>
      <c r="H317" s="2607"/>
      <c r="I317" s="2607"/>
      <c r="J317" s="2607"/>
    </row>
    <row r="318" spans="1:10" ht="22.15" customHeight="1" x14ac:dyDescent="0.5">
      <c r="A318" s="2607" t="s">
        <v>1506</v>
      </c>
      <c r="B318" s="2607"/>
      <c r="C318" s="2607"/>
      <c r="D318" s="2607"/>
      <c r="E318" s="2607"/>
      <c r="F318" s="2607"/>
      <c r="G318" s="2607"/>
      <c r="H318" s="2607"/>
      <c r="I318" s="2607"/>
      <c r="J318" s="2607"/>
    </row>
    <row r="319" spans="1:10" ht="22.15" customHeight="1" x14ac:dyDescent="0.5">
      <c r="A319" s="2608" t="s">
        <v>1316</v>
      </c>
      <c r="B319" s="2609"/>
      <c r="C319" s="1144">
        <v>1</v>
      </c>
      <c r="D319" s="1144">
        <v>2</v>
      </c>
      <c r="E319" s="1144">
        <v>3</v>
      </c>
      <c r="F319" s="1143">
        <v>4</v>
      </c>
      <c r="G319" s="1144">
        <v>5</v>
      </c>
      <c r="H319" s="1143">
        <v>6</v>
      </c>
      <c r="I319" s="1144">
        <v>7</v>
      </c>
      <c r="J319" s="1143">
        <v>8</v>
      </c>
    </row>
    <row r="320" spans="1:10" ht="22.15" customHeight="1" x14ac:dyDescent="0.5">
      <c r="A320" s="1145" t="s">
        <v>1119</v>
      </c>
      <c r="B320" s="1145" t="s">
        <v>1120</v>
      </c>
      <c r="C320" s="1146" t="s">
        <v>1121</v>
      </c>
      <c r="D320" s="1147" t="s">
        <v>1122</v>
      </c>
      <c r="E320" s="1148" t="s">
        <v>1123</v>
      </c>
      <c r="F320" s="1149" t="s">
        <v>1124</v>
      </c>
      <c r="G320" s="1147" t="s">
        <v>1125</v>
      </c>
      <c r="H320" s="1149" t="s">
        <v>1126</v>
      </c>
      <c r="I320" s="1147" t="s">
        <v>1127</v>
      </c>
      <c r="J320" s="1149" t="s">
        <v>1128</v>
      </c>
    </row>
    <row r="321" spans="1:10" ht="22.15" customHeight="1" x14ac:dyDescent="0.5">
      <c r="A321" s="2610" t="s">
        <v>1317</v>
      </c>
      <c r="B321" s="2610" t="s">
        <v>1318</v>
      </c>
      <c r="C321" s="1181"/>
      <c r="D321" s="1151"/>
      <c r="E321" s="1150"/>
      <c r="F321" s="2622" t="s">
        <v>294</v>
      </c>
      <c r="G321" s="2622" t="s">
        <v>1145</v>
      </c>
      <c r="H321" s="1182"/>
      <c r="I321" s="2590" t="s">
        <v>859</v>
      </c>
      <c r="J321" s="1151"/>
    </row>
    <row r="322" spans="1:10" ht="22.15" customHeight="1" x14ac:dyDescent="0.5">
      <c r="A322" s="2611"/>
      <c r="B322" s="2612"/>
      <c r="C322" s="1181"/>
      <c r="D322" s="1152"/>
      <c r="E322" s="1152"/>
      <c r="F322" s="2623"/>
      <c r="G322" s="2623"/>
      <c r="H322" s="1183"/>
      <c r="I322" s="2619"/>
      <c r="J322" s="1154"/>
    </row>
    <row r="323" spans="1:10" ht="22.15" customHeight="1" x14ac:dyDescent="0.5">
      <c r="A323" s="2590" t="s">
        <v>1322</v>
      </c>
      <c r="B323" s="2590" t="s">
        <v>1318</v>
      </c>
      <c r="C323" s="1151"/>
      <c r="D323" s="1151"/>
      <c r="E323" s="1151"/>
      <c r="F323" s="2620" t="s">
        <v>1174</v>
      </c>
      <c r="G323" s="2590"/>
      <c r="H323" s="2620" t="s">
        <v>1173</v>
      </c>
      <c r="I323" s="2622" t="s">
        <v>860</v>
      </c>
      <c r="J323" s="1150"/>
    </row>
    <row r="324" spans="1:10" ht="22.15" customHeight="1" x14ac:dyDescent="0.5">
      <c r="A324" s="2591"/>
      <c r="B324" s="2596"/>
      <c r="C324" s="1154"/>
      <c r="D324" s="1154"/>
      <c r="E324" s="1154"/>
      <c r="F324" s="2621"/>
      <c r="G324" s="2619"/>
      <c r="H324" s="2621"/>
      <c r="I324" s="2623"/>
      <c r="J324" s="1154"/>
    </row>
    <row r="325" spans="1:10" ht="22.15" customHeight="1" x14ac:dyDescent="0.5">
      <c r="A325" s="2590" t="s">
        <v>1325</v>
      </c>
      <c r="B325" s="2590" t="s">
        <v>1318</v>
      </c>
      <c r="C325" s="2590"/>
      <c r="D325" s="2590" t="s">
        <v>1176</v>
      </c>
      <c r="E325" s="1181"/>
      <c r="F325" s="2590" t="s">
        <v>1175</v>
      </c>
      <c r="G325" s="1151"/>
      <c r="H325" s="1151"/>
      <c r="I325" s="1150"/>
      <c r="J325" s="2590" t="s">
        <v>518</v>
      </c>
    </row>
    <row r="326" spans="1:10" ht="22.15" customHeight="1" x14ac:dyDescent="0.5">
      <c r="A326" s="2591"/>
      <c r="B326" s="2596"/>
      <c r="C326" s="2619"/>
      <c r="D326" s="2619"/>
      <c r="E326" s="1181"/>
      <c r="F326" s="2619"/>
      <c r="G326" s="1154"/>
      <c r="H326" s="1154"/>
      <c r="I326" s="1154"/>
      <c r="J326" s="2619"/>
    </row>
    <row r="327" spans="1:10" ht="22.15" customHeight="1" x14ac:dyDescent="0.5">
      <c r="A327" s="2590" t="s">
        <v>1328</v>
      </c>
      <c r="B327" s="2590" t="s">
        <v>1318</v>
      </c>
      <c r="C327" s="2590" t="s">
        <v>728</v>
      </c>
      <c r="D327" s="2590" t="s">
        <v>923</v>
      </c>
      <c r="E327" s="1151"/>
      <c r="F327" s="2590" t="s">
        <v>1329</v>
      </c>
      <c r="G327" s="1151"/>
      <c r="H327" s="1151"/>
      <c r="I327" s="2590" t="s">
        <v>949</v>
      </c>
      <c r="J327" s="1151"/>
    </row>
    <row r="328" spans="1:10" ht="22.15" customHeight="1" x14ac:dyDescent="0.5">
      <c r="A328" s="2591"/>
      <c r="B328" s="2596"/>
      <c r="C328" s="2619"/>
      <c r="D328" s="2619"/>
      <c r="E328" s="1154"/>
      <c r="F328" s="2619"/>
      <c r="G328" s="1154"/>
      <c r="H328" s="1154"/>
      <c r="I328" s="2619"/>
      <c r="J328" s="1154"/>
    </row>
    <row r="329" spans="1:10" ht="22.15" customHeight="1" x14ac:dyDescent="0.5">
      <c r="A329" s="2590" t="s">
        <v>1331</v>
      </c>
      <c r="B329" s="2592" t="s">
        <v>1139</v>
      </c>
      <c r="C329" s="2593"/>
      <c r="D329" s="2592" t="s">
        <v>1504</v>
      </c>
      <c r="E329" s="2593"/>
      <c r="F329" s="2590" t="s">
        <v>1094</v>
      </c>
      <c r="G329" s="2590" t="s">
        <v>1484</v>
      </c>
      <c r="H329" s="1151"/>
      <c r="I329" s="1150"/>
      <c r="J329" s="1151"/>
    </row>
    <row r="330" spans="1:10" ht="22.15" customHeight="1" x14ac:dyDescent="0.5">
      <c r="A330" s="2591"/>
      <c r="B330" s="2594"/>
      <c r="C330" s="2595"/>
      <c r="D330" s="2594"/>
      <c r="E330" s="2595"/>
      <c r="F330" s="2619"/>
      <c r="G330" s="2619"/>
      <c r="H330" s="1154"/>
      <c r="I330" s="1154"/>
      <c r="J330" s="1154"/>
    </row>
    <row r="331" spans="1:10" ht="22.15" customHeight="1" x14ac:dyDescent="0.5">
      <c r="A331" s="1160" t="s">
        <v>483</v>
      </c>
      <c r="B331" s="1161"/>
      <c r="C331" s="1162"/>
      <c r="D331" s="1163"/>
      <c r="E331" s="1163"/>
      <c r="F331" s="1163"/>
      <c r="G331" s="1163"/>
      <c r="H331" s="1163"/>
      <c r="I331" s="1163"/>
      <c r="J331" s="1163"/>
    </row>
  </sheetData>
  <mergeCells count="357">
    <mergeCell ref="F329:F330"/>
    <mergeCell ref="G329:G330"/>
    <mergeCell ref="I327:I328"/>
    <mergeCell ref="A329:A330"/>
    <mergeCell ref="B329:C330"/>
    <mergeCell ref="D329:E330"/>
    <mergeCell ref="F321:F322"/>
    <mergeCell ref="G321:G322"/>
    <mergeCell ref="I321:I322"/>
    <mergeCell ref="F323:F324"/>
    <mergeCell ref="G323:G324"/>
    <mergeCell ref="I323:I324"/>
    <mergeCell ref="F325:F326"/>
    <mergeCell ref="J325:J326"/>
    <mergeCell ref="C327:C328"/>
    <mergeCell ref="D327:D328"/>
    <mergeCell ref="A325:A326"/>
    <mergeCell ref="B325:B326"/>
    <mergeCell ref="A327:A328"/>
    <mergeCell ref="B327:B328"/>
    <mergeCell ref="A318:J318"/>
    <mergeCell ref="A319:B319"/>
    <mergeCell ref="A321:A322"/>
    <mergeCell ref="B321:B322"/>
    <mergeCell ref="A323:A324"/>
    <mergeCell ref="B323:B324"/>
    <mergeCell ref="C325:C326"/>
    <mergeCell ref="F327:F328"/>
    <mergeCell ref="D325:D326"/>
    <mergeCell ref="H323:H324"/>
    <mergeCell ref="I308:I309"/>
    <mergeCell ref="A310:A311"/>
    <mergeCell ref="B310:C311"/>
    <mergeCell ref="A316:J316"/>
    <mergeCell ref="A317:J317"/>
    <mergeCell ref="A306:A307"/>
    <mergeCell ref="B306:B307"/>
    <mergeCell ref="A308:A309"/>
    <mergeCell ref="B308:B309"/>
    <mergeCell ref="F308:F309"/>
    <mergeCell ref="A299:J299"/>
    <mergeCell ref="A300:B300"/>
    <mergeCell ref="A302:A303"/>
    <mergeCell ref="B302:B303"/>
    <mergeCell ref="A304:A305"/>
    <mergeCell ref="B304:B305"/>
    <mergeCell ref="H304:I305"/>
    <mergeCell ref="H251:I252"/>
    <mergeCell ref="H269:I270"/>
    <mergeCell ref="H286:I287"/>
    <mergeCell ref="A297:J297"/>
    <mergeCell ref="A298:J298"/>
    <mergeCell ref="A253:A254"/>
    <mergeCell ref="B253:B254"/>
    <mergeCell ref="A292:A293"/>
    <mergeCell ref="B292:C293"/>
    <mergeCell ref="B271:B272"/>
    <mergeCell ref="A261:J261"/>
    <mergeCell ref="A262:J262"/>
    <mergeCell ref="A263:B263"/>
    <mergeCell ref="A265:A266"/>
    <mergeCell ref="B265:B266"/>
    <mergeCell ref="F253:F254"/>
    <mergeCell ref="I253:I254"/>
    <mergeCell ref="A144:A145"/>
    <mergeCell ref="B144:C145"/>
    <mergeCell ref="A149:J149"/>
    <mergeCell ref="H175:I175"/>
    <mergeCell ref="H176:I176"/>
    <mergeCell ref="D197:E198"/>
    <mergeCell ref="D216:E217"/>
    <mergeCell ref="D234:E235"/>
    <mergeCell ref="C175:D175"/>
    <mergeCell ref="C176:D176"/>
    <mergeCell ref="D181:E181"/>
    <mergeCell ref="D182:E182"/>
    <mergeCell ref="F216:F217"/>
    <mergeCell ref="I216:I217"/>
    <mergeCell ref="A206:J206"/>
    <mergeCell ref="A207:J207"/>
    <mergeCell ref="A208:B208"/>
    <mergeCell ref="A210:A211"/>
    <mergeCell ref="B210:B211"/>
    <mergeCell ref="F197:F198"/>
    <mergeCell ref="I197:I198"/>
    <mergeCell ref="A199:A200"/>
    <mergeCell ref="B199:C200"/>
    <mergeCell ref="A205:J205"/>
    <mergeCell ref="A249:A250"/>
    <mergeCell ref="B249:B250"/>
    <mergeCell ref="A251:A252"/>
    <mergeCell ref="B251:B252"/>
    <mergeCell ref="C160:D160"/>
    <mergeCell ref="C161:D161"/>
    <mergeCell ref="F162:G162"/>
    <mergeCell ref="I162:J162"/>
    <mergeCell ref="E158:G158"/>
    <mergeCell ref="E159:G159"/>
    <mergeCell ref="F160:F161"/>
    <mergeCell ref="I160:I161"/>
    <mergeCell ref="A193:A194"/>
    <mergeCell ref="B193:B194"/>
    <mergeCell ref="A195:A196"/>
    <mergeCell ref="B230:B231"/>
    <mergeCell ref="A232:A233"/>
    <mergeCell ref="B232:B233"/>
    <mergeCell ref="A234:A235"/>
    <mergeCell ref="B234:B235"/>
    <mergeCell ref="A224:J224"/>
    <mergeCell ref="A225:J225"/>
    <mergeCell ref="A226:B226"/>
    <mergeCell ref="A228:A229"/>
    <mergeCell ref="A255:A256"/>
    <mergeCell ref="B255:C256"/>
    <mergeCell ref="A260:J260"/>
    <mergeCell ref="I14:J14"/>
    <mergeCell ref="I15:J15"/>
    <mergeCell ref="H25:I26"/>
    <mergeCell ref="D29:E30"/>
    <mergeCell ref="F12:F13"/>
    <mergeCell ref="I12:I13"/>
    <mergeCell ref="H173:I174"/>
    <mergeCell ref="F156:H156"/>
    <mergeCell ref="F157:H157"/>
    <mergeCell ref="F163:G163"/>
    <mergeCell ref="I163:J163"/>
    <mergeCell ref="H101:I102"/>
    <mergeCell ref="H117:I118"/>
    <mergeCell ref="H136:I137"/>
    <mergeCell ref="H154:I155"/>
    <mergeCell ref="A150:J150"/>
    <mergeCell ref="A151:J151"/>
    <mergeCell ref="A152:B152"/>
    <mergeCell ref="A154:A155"/>
    <mergeCell ref="B154:B155"/>
    <mergeCell ref="D154:F154"/>
    <mergeCell ref="D155:F155"/>
    <mergeCell ref="F142:F143"/>
    <mergeCell ref="I142:I143"/>
    <mergeCell ref="F271:F272"/>
    <mergeCell ref="I271:I272"/>
    <mergeCell ref="A273:A274"/>
    <mergeCell ref="B273:C274"/>
    <mergeCell ref="A279:J279"/>
    <mergeCell ref="A267:A268"/>
    <mergeCell ref="B267:B268"/>
    <mergeCell ref="A269:A270"/>
    <mergeCell ref="B269:B270"/>
    <mergeCell ref="A271:A272"/>
    <mergeCell ref="A243:J243"/>
    <mergeCell ref="A244:J244"/>
    <mergeCell ref="A245:B245"/>
    <mergeCell ref="A247:A248"/>
    <mergeCell ref="B247:B248"/>
    <mergeCell ref="F234:F235"/>
    <mergeCell ref="I234:I235"/>
    <mergeCell ref="A236:A237"/>
    <mergeCell ref="B236:C237"/>
    <mergeCell ref="A242:J242"/>
    <mergeCell ref="A230:A231"/>
    <mergeCell ref="A286:A287"/>
    <mergeCell ref="B286:B287"/>
    <mergeCell ref="A288:A289"/>
    <mergeCell ref="B288:B289"/>
    <mergeCell ref="A290:A291"/>
    <mergeCell ref="B290:B291"/>
    <mergeCell ref="A280:J280"/>
    <mergeCell ref="A281:J281"/>
    <mergeCell ref="A282:B282"/>
    <mergeCell ref="A284:A285"/>
    <mergeCell ref="B284:B285"/>
    <mergeCell ref="F290:F291"/>
    <mergeCell ref="I290:I291"/>
    <mergeCell ref="B228:B229"/>
    <mergeCell ref="A218:A219"/>
    <mergeCell ref="B218:C219"/>
    <mergeCell ref="A223:J223"/>
    <mergeCell ref="A212:A213"/>
    <mergeCell ref="B212:B213"/>
    <mergeCell ref="A214:A215"/>
    <mergeCell ref="B214:B215"/>
    <mergeCell ref="A216:A217"/>
    <mergeCell ref="B216:B217"/>
    <mergeCell ref="B195:B196"/>
    <mergeCell ref="A197:A198"/>
    <mergeCell ref="B197:B198"/>
    <mergeCell ref="A187:J187"/>
    <mergeCell ref="A188:J188"/>
    <mergeCell ref="A189:B189"/>
    <mergeCell ref="A191:A192"/>
    <mergeCell ref="B191:B192"/>
    <mergeCell ref="F179:F180"/>
    <mergeCell ref="I179:I180"/>
    <mergeCell ref="A181:A182"/>
    <mergeCell ref="B181:C182"/>
    <mergeCell ref="A186:J186"/>
    <mergeCell ref="G181:H181"/>
    <mergeCell ref="G182:H182"/>
    <mergeCell ref="A175:A176"/>
    <mergeCell ref="B175:B176"/>
    <mergeCell ref="A177:A178"/>
    <mergeCell ref="B177:B178"/>
    <mergeCell ref="A179:A180"/>
    <mergeCell ref="B179:B180"/>
    <mergeCell ref="A169:J169"/>
    <mergeCell ref="A170:J170"/>
    <mergeCell ref="A171:B171"/>
    <mergeCell ref="A173:A174"/>
    <mergeCell ref="B173:B174"/>
    <mergeCell ref="C173:D173"/>
    <mergeCell ref="C174:D174"/>
    <mergeCell ref="G177:G178"/>
    <mergeCell ref="E179:E180"/>
    <mergeCell ref="A162:A163"/>
    <mergeCell ref="B162:C163"/>
    <mergeCell ref="A168:J168"/>
    <mergeCell ref="A156:A157"/>
    <mergeCell ref="B156:B157"/>
    <mergeCell ref="A158:A159"/>
    <mergeCell ref="B158:B159"/>
    <mergeCell ref="A160:A161"/>
    <mergeCell ref="B160:B161"/>
    <mergeCell ref="A138:A139"/>
    <mergeCell ref="B138:B139"/>
    <mergeCell ref="A140:A141"/>
    <mergeCell ref="B140:B141"/>
    <mergeCell ref="A142:A143"/>
    <mergeCell ref="B142:B143"/>
    <mergeCell ref="A132:J132"/>
    <mergeCell ref="A133:J133"/>
    <mergeCell ref="A134:B134"/>
    <mergeCell ref="A136:A137"/>
    <mergeCell ref="B136:B137"/>
    <mergeCell ref="F123:F124"/>
    <mergeCell ref="I123:I124"/>
    <mergeCell ref="A125:A126"/>
    <mergeCell ref="B125:C126"/>
    <mergeCell ref="A131:J131"/>
    <mergeCell ref="A119:A120"/>
    <mergeCell ref="B119:B120"/>
    <mergeCell ref="A121:A122"/>
    <mergeCell ref="B121:B122"/>
    <mergeCell ref="A123:A124"/>
    <mergeCell ref="B123:B124"/>
    <mergeCell ref="A113:J113"/>
    <mergeCell ref="A114:J114"/>
    <mergeCell ref="A115:B115"/>
    <mergeCell ref="A117:A118"/>
    <mergeCell ref="B117:B118"/>
    <mergeCell ref="F105:F106"/>
    <mergeCell ref="I105:I106"/>
    <mergeCell ref="A107:A108"/>
    <mergeCell ref="B107:C108"/>
    <mergeCell ref="A112:J112"/>
    <mergeCell ref="A101:A102"/>
    <mergeCell ref="B101:B102"/>
    <mergeCell ref="A103:A104"/>
    <mergeCell ref="B103:B104"/>
    <mergeCell ref="A105:A106"/>
    <mergeCell ref="B105:B106"/>
    <mergeCell ref="A95:J95"/>
    <mergeCell ref="A96:J96"/>
    <mergeCell ref="A97:B97"/>
    <mergeCell ref="A99:A100"/>
    <mergeCell ref="B99:B100"/>
    <mergeCell ref="F86:F87"/>
    <mergeCell ref="I86:I87"/>
    <mergeCell ref="A88:A89"/>
    <mergeCell ref="B88:C89"/>
    <mergeCell ref="A94:J94"/>
    <mergeCell ref="A82:A83"/>
    <mergeCell ref="B82:B83"/>
    <mergeCell ref="A84:A85"/>
    <mergeCell ref="B84:B85"/>
    <mergeCell ref="A86:A87"/>
    <mergeCell ref="B86:B87"/>
    <mergeCell ref="H82:I83"/>
    <mergeCell ref="A76:J76"/>
    <mergeCell ref="A77:J77"/>
    <mergeCell ref="A78:B78"/>
    <mergeCell ref="A80:A81"/>
    <mergeCell ref="B80:B81"/>
    <mergeCell ref="F68:F69"/>
    <mergeCell ref="I68:I69"/>
    <mergeCell ref="A70:A71"/>
    <mergeCell ref="B70:C71"/>
    <mergeCell ref="A75:J75"/>
    <mergeCell ref="D70:E71"/>
    <mergeCell ref="A64:A65"/>
    <mergeCell ref="B64:B65"/>
    <mergeCell ref="A66:A67"/>
    <mergeCell ref="B66:B67"/>
    <mergeCell ref="A68:A69"/>
    <mergeCell ref="B68:B69"/>
    <mergeCell ref="A58:J58"/>
    <mergeCell ref="A59:J59"/>
    <mergeCell ref="A60:B60"/>
    <mergeCell ref="A62:A63"/>
    <mergeCell ref="B62:B63"/>
    <mergeCell ref="F49:F50"/>
    <mergeCell ref="I49:I50"/>
    <mergeCell ref="A51:A52"/>
    <mergeCell ref="B51:C52"/>
    <mergeCell ref="A57:J57"/>
    <mergeCell ref="A45:A46"/>
    <mergeCell ref="B45:B46"/>
    <mergeCell ref="A47:A48"/>
    <mergeCell ref="B47:B48"/>
    <mergeCell ref="A49:A50"/>
    <mergeCell ref="B49:B50"/>
    <mergeCell ref="D51:E52"/>
    <mergeCell ref="A39:J39"/>
    <mergeCell ref="A40:J40"/>
    <mergeCell ref="A41:B41"/>
    <mergeCell ref="A43:A44"/>
    <mergeCell ref="B43:B44"/>
    <mergeCell ref="F31:F32"/>
    <mergeCell ref="I31:I32"/>
    <mergeCell ref="A33:A34"/>
    <mergeCell ref="B33:C34"/>
    <mergeCell ref="A38:J38"/>
    <mergeCell ref="A27:A28"/>
    <mergeCell ref="B27:B28"/>
    <mergeCell ref="A29:A30"/>
    <mergeCell ref="B29:B30"/>
    <mergeCell ref="A31:A32"/>
    <mergeCell ref="B31:B32"/>
    <mergeCell ref="A20:J20"/>
    <mergeCell ref="A21:J21"/>
    <mergeCell ref="A22:J22"/>
    <mergeCell ref="A23:B23"/>
    <mergeCell ref="A25:A26"/>
    <mergeCell ref="B25:B26"/>
    <mergeCell ref="A1:J1"/>
    <mergeCell ref="A2:J2"/>
    <mergeCell ref="A3:J3"/>
    <mergeCell ref="A4:B4"/>
    <mergeCell ref="A6:A7"/>
    <mergeCell ref="B6:B7"/>
    <mergeCell ref="D6:F6"/>
    <mergeCell ref="D7:F7"/>
    <mergeCell ref="H6:I7"/>
    <mergeCell ref="A14:A15"/>
    <mergeCell ref="B14:C15"/>
    <mergeCell ref="A8:A9"/>
    <mergeCell ref="B8:B9"/>
    <mergeCell ref="A10:A11"/>
    <mergeCell ref="B10:B11"/>
    <mergeCell ref="A12:A13"/>
    <mergeCell ref="B12:B13"/>
    <mergeCell ref="F8:H8"/>
    <mergeCell ref="F9:H9"/>
    <mergeCell ref="D10:E11"/>
    <mergeCell ref="C12:D12"/>
    <mergeCell ref="C13:D13"/>
    <mergeCell ref="F14:G14"/>
    <mergeCell ref="F15:G15"/>
  </mergeCells>
  <phoneticPr fontId="62" type="noConversion"/>
  <printOptions horizontalCentered="1"/>
  <pageMargins left="0.118110236220472" right="0.118110236220472" top="0.62992125984252001" bottom="0.27559055118110198" header="0.35433070866141703" footer="0.31496062992126"/>
  <pageSetup paperSize="9" orientation="portrait" r:id="rId1"/>
  <headerFooter>
    <oddHeader>&amp;R&amp;"TH SarabunPSK,Regular"&amp;11 3/7/2566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34"/>
  <sheetViews>
    <sheetView showGridLines="0" zoomScale="90" zoomScaleNormal="90" workbookViewId="0">
      <selection activeCell="L10" sqref="L10"/>
    </sheetView>
  </sheetViews>
  <sheetFormatPr defaultRowHeight="21.95" customHeight="1" x14ac:dyDescent="0.5"/>
  <cols>
    <col min="1" max="10" width="10.7109375" style="1164" customWidth="1"/>
  </cols>
  <sheetData>
    <row r="1" spans="1:10" ht="21.95" customHeight="1" x14ac:dyDescent="0.5">
      <c r="A1" s="2607" t="s">
        <v>0</v>
      </c>
      <c r="B1" s="2607"/>
      <c r="C1" s="2607"/>
      <c r="D1" s="2607"/>
      <c r="E1" s="2607"/>
      <c r="F1" s="2607"/>
      <c r="G1" s="2607"/>
      <c r="H1" s="2607"/>
      <c r="I1" s="2607"/>
      <c r="J1" s="2607"/>
    </row>
    <row r="2" spans="1:10" ht="21.95" customHeight="1" x14ac:dyDescent="0.5">
      <c r="A2" s="2607" t="s">
        <v>1477</v>
      </c>
      <c r="B2" s="2607"/>
      <c r="C2" s="2607"/>
      <c r="D2" s="2607"/>
      <c r="E2" s="2607"/>
      <c r="F2" s="2607"/>
      <c r="G2" s="2607"/>
      <c r="H2" s="2607"/>
      <c r="I2" s="2607"/>
      <c r="J2" s="2607"/>
    </row>
    <row r="3" spans="1:10" ht="21.95" customHeight="1" x14ac:dyDescent="0.5">
      <c r="A3" s="2607" t="s">
        <v>1531</v>
      </c>
      <c r="B3" s="2607"/>
      <c r="C3" s="2607"/>
      <c r="D3" s="2607"/>
      <c r="E3" s="2607"/>
      <c r="F3" s="2607"/>
      <c r="G3" s="2607"/>
      <c r="H3" s="2607"/>
      <c r="I3" s="2607"/>
      <c r="J3" s="2607"/>
    </row>
    <row r="4" spans="1:10" ht="21.95" customHeight="1" x14ac:dyDescent="0.5">
      <c r="A4" s="2608" t="s">
        <v>1316</v>
      </c>
      <c r="B4" s="2609"/>
      <c r="C4" s="1144">
        <v>1</v>
      </c>
      <c r="D4" s="1144">
        <v>2</v>
      </c>
      <c r="E4" s="1144">
        <v>3</v>
      </c>
      <c r="F4" s="1143">
        <v>4</v>
      </c>
      <c r="G4" s="1144">
        <v>5</v>
      </c>
      <c r="H4" s="1143">
        <v>6</v>
      </c>
      <c r="I4" s="1144">
        <v>7</v>
      </c>
      <c r="J4" s="1143">
        <v>8</v>
      </c>
    </row>
    <row r="5" spans="1:10" ht="21.95" customHeight="1" x14ac:dyDescent="0.5">
      <c r="A5" s="1145" t="s">
        <v>1119</v>
      </c>
      <c r="B5" s="1145" t="s">
        <v>1120</v>
      </c>
      <c r="C5" s="1146" t="s">
        <v>1121</v>
      </c>
      <c r="D5" s="1147" t="s">
        <v>1122</v>
      </c>
      <c r="E5" s="1148" t="s">
        <v>1123</v>
      </c>
      <c r="F5" s="1149" t="s">
        <v>1124</v>
      </c>
      <c r="G5" s="1147" t="s">
        <v>1125</v>
      </c>
      <c r="H5" s="1149" t="s">
        <v>1126</v>
      </c>
      <c r="I5" s="1147" t="s">
        <v>1127</v>
      </c>
      <c r="J5" s="1149" t="s">
        <v>1128</v>
      </c>
    </row>
    <row r="6" spans="1:10" ht="21.95" customHeight="1" x14ac:dyDescent="0.5">
      <c r="A6" s="2610" t="s">
        <v>1317</v>
      </c>
      <c r="B6" s="2610" t="s">
        <v>1318</v>
      </c>
      <c r="C6" s="1151"/>
      <c r="D6" s="1151"/>
      <c r="E6" s="2603" t="s">
        <v>1145</v>
      </c>
      <c r="F6" s="2604"/>
      <c r="G6" s="1166" t="s">
        <v>460</v>
      </c>
      <c r="H6" s="2592" t="s">
        <v>1479</v>
      </c>
      <c r="I6" s="2593"/>
      <c r="J6" s="1151"/>
    </row>
    <row r="7" spans="1:10" ht="21.95" customHeight="1" x14ac:dyDescent="0.5">
      <c r="A7" s="2611"/>
      <c r="B7" s="2612"/>
      <c r="C7" s="1152"/>
      <c r="D7" s="1152"/>
      <c r="E7" s="2605" t="s">
        <v>50</v>
      </c>
      <c r="F7" s="2606"/>
      <c r="G7" s="1169" t="s">
        <v>271</v>
      </c>
      <c r="H7" s="2594"/>
      <c r="I7" s="2595"/>
      <c r="J7" s="1152"/>
    </row>
    <row r="8" spans="1:10" ht="21.95" customHeight="1" x14ac:dyDescent="0.5">
      <c r="A8" s="2590" t="s">
        <v>1322</v>
      </c>
      <c r="B8" s="2590" t="s">
        <v>1318</v>
      </c>
      <c r="C8" s="2603" t="s">
        <v>460</v>
      </c>
      <c r="D8" s="2604"/>
      <c r="E8" s="1151"/>
      <c r="F8" s="1150"/>
      <c r="G8" s="1151"/>
      <c r="H8" s="1151"/>
      <c r="I8" s="1151"/>
      <c r="J8" s="1151"/>
    </row>
    <row r="9" spans="1:10" ht="21.95" customHeight="1" x14ac:dyDescent="0.5">
      <c r="A9" s="2591"/>
      <c r="B9" s="2596"/>
      <c r="C9" s="2605" t="s">
        <v>50</v>
      </c>
      <c r="D9" s="2606"/>
      <c r="E9" s="1154"/>
      <c r="F9" s="1154"/>
      <c r="G9" s="1154"/>
      <c r="H9" s="1154"/>
      <c r="I9" s="1154"/>
      <c r="J9" s="1154"/>
    </row>
    <row r="10" spans="1:10" ht="21.95" customHeight="1" x14ac:dyDescent="0.5">
      <c r="A10" s="2590" t="s">
        <v>1325</v>
      </c>
      <c r="B10" s="2590" t="s">
        <v>1318</v>
      </c>
      <c r="C10" s="1166" t="s">
        <v>1145</v>
      </c>
      <c r="D10" s="2592" t="s">
        <v>1510</v>
      </c>
      <c r="E10" s="2593"/>
      <c r="F10" s="1151"/>
      <c r="G10" s="1151"/>
      <c r="H10" s="2603" t="s">
        <v>860</v>
      </c>
      <c r="I10" s="2604"/>
      <c r="J10" s="1156"/>
    </row>
    <row r="11" spans="1:10" ht="21.95" customHeight="1" x14ac:dyDescent="0.5">
      <c r="A11" s="2591"/>
      <c r="B11" s="2596"/>
      <c r="C11" s="1169" t="s">
        <v>271</v>
      </c>
      <c r="D11" s="2594"/>
      <c r="E11" s="2595"/>
      <c r="F11" s="1154"/>
      <c r="G11" s="1154"/>
      <c r="H11" s="2605" t="s">
        <v>50</v>
      </c>
      <c r="I11" s="2606"/>
      <c r="J11" s="1159"/>
    </row>
    <row r="12" spans="1:10" ht="21.95" customHeight="1" x14ac:dyDescent="0.5">
      <c r="A12" s="2590" t="s">
        <v>1328</v>
      </c>
      <c r="B12" s="2590" t="s">
        <v>1318</v>
      </c>
      <c r="C12" s="1151"/>
      <c r="D12" s="2603" t="s">
        <v>861</v>
      </c>
      <c r="E12" s="2604"/>
      <c r="F12" s="1151"/>
      <c r="G12" s="2590" t="s">
        <v>1329</v>
      </c>
      <c r="H12" s="1166" t="s">
        <v>294</v>
      </c>
      <c r="I12" s="2590" t="s">
        <v>949</v>
      </c>
      <c r="J12" s="1151"/>
    </row>
    <row r="13" spans="1:10" ht="21.95" customHeight="1" x14ac:dyDescent="0.5">
      <c r="A13" s="2591"/>
      <c r="B13" s="2596"/>
      <c r="C13" s="1154"/>
      <c r="D13" s="2605" t="s">
        <v>50</v>
      </c>
      <c r="E13" s="2606"/>
      <c r="F13" s="1154"/>
      <c r="G13" s="2619"/>
      <c r="H13" s="1169" t="s">
        <v>271</v>
      </c>
      <c r="I13" s="2613"/>
      <c r="J13" s="1154"/>
    </row>
    <row r="14" spans="1:10" ht="21.95" customHeight="1" x14ac:dyDescent="0.5">
      <c r="A14" s="2590" t="s">
        <v>1331</v>
      </c>
      <c r="B14" s="2592" t="s">
        <v>1139</v>
      </c>
      <c r="C14" s="2593"/>
      <c r="D14" s="1151"/>
      <c r="E14" s="1151"/>
      <c r="F14" s="1151"/>
      <c r="G14" s="1150"/>
      <c r="H14" s="2603" t="s">
        <v>294</v>
      </c>
      <c r="I14" s="2604"/>
      <c r="J14" s="1151"/>
    </row>
    <row r="15" spans="1:10" ht="21.95" customHeight="1" x14ac:dyDescent="0.5">
      <c r="A15" s="2591"/>
      <c r="B15" s="2594"/>
      <c r="C15" s="2595"/>
      <c r="D15" s="1154"/>
      <c r="E15" s="1154"/>
      <c r="F15" s="1154"/>
      <c r="G15" s="1154"/>
      <c r="H15" s="2605" t="s">
        <v>50</v>
      </c>
      <c r="I15" s="2606"/>
      <c r="J15" s="1154"/>
    </row>
    <row r="16" spans="1:10" ht="21.95" customHeight="1" x14ac:dyDescent="0.5">
      <c r="A16" s="1160" t="s">
        <v>483</v>
      </c>
      <c r="B16" s="1161" t="s">
        <v>1565</v>
      </c>
      <c r="C16" s="1162"/>
      <c r="D16" s="1163"/>
      <c r="E16" s="1163"/>
      <c r="F16" s="1163"/>
      <c r="G16" s="1163"/>
      <c r="H16" s="1163"/>
      <c r="I16" s="1163"/>
      <c r="J16" s="1163"/>
    </row>
    <row r="18" spans="1:10" s="1187" customFormat="1" ht="21.95" customHeight="1" x14ac:dyDescent="0.5">
      <c r="A18" s="1164"/>
      <c r="B18" s="1164"/>
      <c r="C18" s="1164"/>
      <c r="D18" s="1164"/>
      <c r="E18" s="1164"/>
      <c r="F18" s="1164"/>
      <c r="G18" s="1164"/>
      <c r="H18" s="1164"/>
      <c r="I18" s="1164"/>
      <c r="J18" s="1164"/>
    </row>
    <row r="20" spans="1:10" ht="21.95" customHeight="1" x14ac:dyDescent="0.5">
      <c r="A20" s="2607" t="s">
        <v>0</v>
      </c>
      <c r="B20" s="2607"/>
      <c r="C20" s="2607"/>
      <c r="D20" s="2607"/>
      <c r="E20" s="2607"/>
      <c r="F20" s="2607"/>
      <c r="G20" s="2607"/>
      <c r="H20" s="2607"/>
      <c r="I20" s="2607"/>
      <c r="J20" s="2607"/>
    </row>
    <row r="21" spans="1:10" ht="21.95" customHeight="1" x14ac:dyDescent="0.5">
      <c r="A21" s="2607" t="s">
        <v>1653</v>
      </c>
      <c r="B21" s="2607"/>
      <c r="C21" s="2607"/>
      <c r="D21" s="2607"/>
      <c r="E21" s="2607"/>
      <c r="F21" s="2607"/>
      <c r="G21" s="2607"/>
      <c r="H21" s="2607"/>
      <c r="I21" s="2607"/>
      <c r="J21" s="2607"/>
    </row>
    <row r="22" spans="1:10" ht="21.95" customHeight="1" x14ac:dyDescent="0.5">
      <c r="A22" s="2607" t="s">
        <v>1507</v>
      </c>
      <c r="B22" s="2607"/>
      <c r="C22" s="2607"/>
      <c r="D22" s="2607"/>
      <c r="E22" s="2607"/>
      <c r="F22" s="2607"/>
      <c r="G22" s="2607"/>
      <c r="H22" s="2607"/>
      <c r="I22" s="2607"/>
      <c r="J22" s="2607"/>
    </row>
    <row r="23" spans="1:10" ht="21.95" customHeight="1" x14ac:dyDescent="0.5">
      <c r="A23" s="2608" t="s">
        <v>1316</v>
      </c>
      <c r="B23" s="2609"/>
      <c r="C23" s="1144">
        <v>1</v>
      </c>
      <c r="D23" s="1144">
        <v>2</v>
      </c>
      <c r="E23" s="1144">
        <v>3</v>
      </c>
      <c r="F23" s="1143">
        <v>4</v>
      </c>
      <c r="G23" s="1144">
        <v>5</v>
      </c>
      <c r="H23" s="1143">
        <v>6</v>
      </c>
      <c r="I23" s="1144">
        <v>7</v>
      </c>
      <c r="J23" s="1143">
        <v>8</v>
      </c>
    </row>
    <row r="24" spans="1:10" ht="21.95" customHeight="1" x14ac:dyDescent="0.5">
      <c r="A24" s="1145" t="s">
        <v>1119</v>
      </c>
      <c r="B24" s="1145" t="s">
        <v>1120</v>
      </c>
      <c r="C24" s="1146" t="s">
        <v>1121</v>
      </c>
      <c r="D24" s="1147" t="s">
        <v>1122</v>
      </c>
      <c r="E24" s="1148" t="s">
        <v>1123</v>
      </c>
      <c r="F24" s="1149" t="s">
        <v>1124</v>
      </c>
      <c r="G24" s="1147" t="s">
        <v>1125</v>
      </c>
      <c r="H24" s="1149" t="s">
        <v>1126</v>
      </c>
      <c r="I24" s="1147" t="s">
        <v>1127</v>
      </c>
      <c r="J24" s="1149" t="s">
        <v>1128</v>
      </c>
    </row>
    <row r="25" spans="1:10" ht="21.95" customHeight="1" x14ac:dyDescent="0.5">
      <c r="A25" s="2610" t="s">
        <v>1317</v>
      </c>
      <c r="B25" s="2610" t="s">
        <v>1318</v>
      </c>
      <c r="C25" s="1151"/>
      <c r="D25" s="1166" t="s">
        <v>1487</v>
      </c>
      <c r="E25" s="1166" t="s">
        <v>1029</v>
      </c>
      <c r="F25" s="1151"/>
      <c r="G25" s="1151"/>
      <c r="H25" s="1151"/>
      <c r="I25" s="1151" t="s">
        <v>1146</v>
      </c>
      <c r="J25" s="1151"/>
    </row>
    <row r="26" spans="1:10" ht="21.95" customHeight="1" x14ac:dyDescent="0.5">
      <c r="A26" s="2611"/>
      <c r="B26" s="2612"/>
      <c r="C26" s="1152"/>
      <c r="D26" s="1169" t="s">
        <v>591</v>
      </c>
      <c r="E26" s="1169" t="s">
        <v>591</v>
      </c>
      <c r="F26" s="1154"/>
      <c r="G26" s="1152"/>
      <c r="H26" s="1152"/>
      <c r="I26" s="1152" t="s">
        <v>596</v>
      </c>
      <c r="J26" s="1152"/>
    </row>
    <row r="27" spans="1:10" ht="21.95" customHeight="1" x14ac:dyDescent="0.5">
      <c r="A27" s="2590" t="s">
        <v>1322</v>
      </c>
      <c r="B27" s="2590" t="s">
        <v>1318</v>
      </c>
      <c r="C27" s="1151" t="s">
        <v>531</v>
      </c>
      <c r="D27" s="1151" t="s">
        <v>294</v>
      </c>
      <c r="E27" s="1151"/>
      <c r="F27" s="1646"/>
      <c r="G27" s="1151"/>
      <c r="H27" s="1151" t="s">
        <v>860</v>
      </c>
      <c r="I27" s="1151"/>
      <c r="J27" s="1151"/>
    </row>
    <row r="28" spans="1:10" ht="21.95" customHeight="1" x14ac:dyDescent="0.5">
      <c r="A28" s="2591"/>
      <c r="B28" s="2596"/>
      <c r="C28" s="1152" t="s">
        <v>596</v>
      </c>
      <c r="D28" s="1152" t="s">
        <v>596</v>
      </c>
      <c r="E28" s="1154"/>
      <c r="F28" s="1647"/>
      <c r="G28" s="1154"/>
      <c r="H28" s="1152" t="s">
        <v>596</v>
      </c>
      <c r="I28" s="1154"/>
      <c r="J28" s="1154"/>
    </row>
    <row r="29" spans="1:10" ht="21.95" customHeight="1" x14ac:dyDescent="0.5">
      <c r="A29" s="2590" t="s">
        <v>1325</v>
      </c>
      <c r="B29" s="2590" t="s">
        <v>1318</v>
      </c>
      <c r="C29" s="1151" t="s">
        <v>861</v>
      </c>
      <c r="D29" s="2592" t="s">
        <v>1510</v>
      </c>
      <c r="E29" s="2593"/>
      <c r="F29" s="1151"/>
      <c r="G29" s="1151"/>
      <c r="H29" s="1151" t="s">
        <v>1144</v>
      </c>
      <c r="I29" s="1151" t="s">
        <v>460</v>
      </c>
      <c r="J29" s="1156"/>
    </row>
    <row r="30" spans="1:10" ht="21.95" customHeight="1" x14ac:dyDescent="0.5">
      <c r="A30" s="2591"/>
      <c r="B30" s="2596"/>
      <c r="C30" s="1152" t="s">
        <v>596</v>
      </c>
      <c r="D30" s="2594"/>
      <c r="E30" s="2595"/>
      <c r="F30" s="1154"/>
      <c r="G30" s="1154"/>
      <c r="H30" s="1154" t="s">
        <v>596</v>
      </c>
      <c r="I30" s="1152" t="s">
        <v>596</v>
      </c>
      <c r="J30" s="1159"/>
    </row>
    <row r="31" spans="1:10" ht="21.95" customHeight="1" x14ac:dyDescent="0.5">
      <c r="A31" s="2590" t="s">
        <v>1328</v>
      </c>
      <c r="B31" s="2590" t="s">
        <v>1318</v>
      </c>
      <c r="C31" s="1170" t="s">
        <v>1487</v>
      </c>
      <c r="D31" s="2592" t="s">
        <v>1479</v>
      </c>
      <c r="E31" s="2593"/>
      <c r="F31" s="1151"/>
      <c r="G31" s="2590" t="s">
        <v>1329</v>
      </c>
      <c r="H31" s="1151" t="s">
        <v>1145</v>
      </c>
      <c r="I31" s="2590" t="s">
        <v>949</v>
      </c>
      <c r="J31" s="1151"/>
    </row>
    <row r="32" spans="1:10" ht="21.95" customHeight="1" x14ac:dyDescent="0.5">
      <c r="A32" s="2591"/>
      <c r="B32" s="2596"/>
      <c r="C32" s="1167" t="s">
        <v>596</v>
      </c>
      <c r="D32" s="2594"/>
      <c r="E32" s="2595"/>
      <c r="F32" s="1154"/>
      <c r="G32" s="2619"/>
      <c r="H32" s="1152" t="s">
        <v>596</v>
      </c>
      <c r="I32" s="2613"/>
      <c r="J32" s="1154"/>
    </row>
    <row r="33" spans="1:10" ht="21.95" customHeight="1" x14ac:dyDescent="0.5">
      <c r="A33" s="2590" t="s">
        <v>1331</v>
      </c>
      <c r="B33" s="2592" t="s">
        <v>1139</v>
      </c>
      <c r="C33" s="2593"/>
      <c r="D33" s="1166" t="s">
        <v>1487</v>
      </c>
      <c r="E33" s="1166" t="s">
        <v>1029</v>
      </c>
      <c r="F33" s="1151"/>
      <c r="G33" s="1151"/>
      <c r="H33" s="1170" t="s">
        <v>1486</v>
      </c>
      <c r="I33" s="1649" t="s">
        <v>1029</v>
      </c>
      <c r="J33" s="1151"/>
    </row>
    <row r="34" spans="1:10" ht="21.95" customHeight="1" x14ac:dyDescent="0.5">
      <c r="A34" s="2591"/>
      <c r="B34" s="2594"/>
      <c r="C34" s="2595"/>
      <c r="D34" s="1168" t="s">
        <v>591</v>
      </c>
      <c r="E34" s="1168" t="s">
        <v>591</v>
      </c>
      <c r="F34" s="1154"/>
      <c r="G34" s="1154"/>
      <c r="H34" s="1171" t="s">
        <v>596</v>
      </c>
      <c r="I34" s="1650" t="s">
        <v>596</v>
      </c>
      <c r="J34" s="1154"/>
    </row>
    <row r="35" spans="1:10" ht="21.95" customHeight="1" x14ac:dyDescent="0.5">
      <c r="A35" s="1160" t="s">
        <v>483</v>
      </c>
      <c r="B35" s="1161"/>
      <c r="C35" s="1162"/>
      <c r="D35" s="1163"/>
      <c r="E35" s="1163"/>
      <c r="F35" s="1163"/>
      <c r="G35" s="1163"/>
      <c r="H35" s="1163"/>
      <c r="I35" s="1163"/>
      <c r="J35" s="1163"/>
    </row>
    <row r="36" spans="1:10" s="1187" customFormat="1" ht="21.95" customHeight="1" x14ac:dyDescent="0.5">
      <c r="A36" s="1160"/>
      <c r="B36" s="1161"/>
      <c r="C36" s="1162"/>
      <c r="D36" s="1163"/>
      <c r="E36" s="1163"/>
      <c r="F36" s="1163"/>
      <c r="G36" s="1163"/>
      <c r="H36" s="1163"/>
      <c r="I36" s="1163"/>
      <c r="J36" s="1163"/>
    </row>
    <row r="37" spans="1:10" s="1187" customFormat="1" ht="21.95" customHeight="1" x14ac:dyDescent="0.5">
      <c r="A37" s="1160"/>
      <c r="B37" s="1161"/>
      <c r="C37" s="1162"/>
      <c r="D37" s="1163"/>
      <c r="E37" s="1163"/>
      <c r="F37" s="1163"/>
      <c r="G37" s="1163"/>
      <c r="H37" s="1163"/>
      <c r="I37" s="1163"/>
      <c r="J37" s="1163"/>
    </row>
    <row r="38" spans="1:10" ht="21.95" customHeight="1" x14ac:dyDescent="0.5">
      <c r="A38" s="2607" t="s">
        <v>0</v>
      </c>
      <c r="B38" s="2607"/>
      <c r="C38" s="2607"/>
      <c r="D38" s="2607"/>
      <c r="E38" s="2607"/>
      <c r="F38" s="2607"/>
      <c r="G38" s="2607"/>
      <c r="H38" s="2607"/>
      <c r="I38" s="2607"/>
      <c r="J38" s="2607"/>
    </row>
    <row r="39" spans="1:10" ht="21.95" customHeight="1" x14ac:dyDescent="0.5">
      <c r="A39" s="2607" t="s">
        <v>1653</v>
      </c>
      <c r="B39" s="2607"/>
      <c r="C39" s="2607"/>
      <c r="D39" s="2607"/>
      <c r="E39" s="2607"/>
      <c r="F39" s="2607"/>
      <c r="G39" s="2607"/>
      <c r="H39" s="2607"/>
      <c r="I39" s="2607"/>
      <c r="J39" s="2607"/>
    </row>
    <row r="40" spans="1:10" ht="21.95" customHeight="1" x14ac:dyDescent="0.5">
      <c r="A40" s="2607" t="s">
        <v>1508</v>
      </c>
      <c r="B40" s="2607"/>
      <c r="C40" s="2607"/>
      <c r="D40" s="2607"/>
      <c r="E40" s="2607"/>
      <c r="F40" s="2607"/>
      <c r="G40" s="2607"/>
      <c r="H40" s="2607"/>
      <c r="I40" s="2607"/>
      <c r="J40" s="2607"/>
    </row>
    <row r="41" spans="1:10" ht="21.95" customHeight="1" x14ac:dyDescent="0.5">
      <c r="A41" s="2608" t="s">
        <v>1316</v>
      </c>
      <c r="B41" s="2609"/>
      <c r="C41" s="1144">
        <v>1</v>
      </c>
      <c r="D41" s="1144">
        <v>2</v>
      </c>
      <c r="E41" s="1144">
        <v>3</v>
      </c>
      <c r="F41" s="1143">
        <v>4</v>
      </c>
      <c r="G41" s="1144">
        <v>5</v>
      </c>
      <c r="H41" s="1143">
        <v>6</v>
      </c>
      <c r="I41" s="1144">
        <v>7</v>
      </c>
      <c r="J41" s="1143">
        <v>8</v>
      </c>
    </row>
    <row r="42" spans="1:10" ht="21.95" customHeight="1" x14ac:dyDescent="0.5">
      <c r="A42" s="1145" t="s">
        <v>1119</v>
      </c>
      <c r="B42" s="1145" t="s">
        <v>1120</v>
      </c>
      <c r="C42" s="1146" t="s">
        <v>1121</v>
      </c>
      <c r="D42" s="1147" t="s">
        <v>1122</v>
      </c>
      <c r="E42" s="1148" t="s">
        <v>1123</v>
      </c>
      <c r="F42" s="1149" t="s">
        <v>1124</v>
      </c>
      <c r="G42" s="1147" t="s">
        <v>1125</v>
      </c>
      <c r="H42" s="1149" t="s">
        <v>1126</v>
      </c>
      <c r="I42" s="1147" t="s">
        <v>1127</v>
      </c>
      <c r="J42" s="1149" t="s">
        <v>1128</v>
      </c>
    </row>
    <row r="43" spans="1:10" ht="21.95" customHeight="1" x14ac:dyDescent="0.5">
      <c r="A43" s="2610" t="s">
        <v>1317</v>
      </c>
      <c r="B43" s="2610" t="s">
        <v>1318</v>
      </c>
      <c r="C43" s="1151"/>
      <c r="D43" s="1151" t="s">
        <v>1029</v>
      </c>
      <c r="E43" s="1150"/>
      <c r="F43" s="1151"/>
      <c r="G43" s="1151" t="s">
        <v>294</v>
      </c>
      <c r="H43" s="1151" t="s">
        <v>531</v>
      </c>
      <c r="I43" s="1151"/>
      <c r="J43" s="1151"/>
    </row>
    <row r="44" spans="1:10" ht="21.95" customHeight="1" x14ac:dyDescent="0.5">
      <c r="A44" s="2611"/>
      <c r="B44" s="2612"/>
      <c r="C44" s="1152"/>
      <c r="D44" s="1152" t="s">
        <v>326</v>
      </c>
      <c r="E44" s="1152"/>
      <c r="F44" s="1154"/>
      <c r="G44" s="1152" t="s">
        <v>326</v>
      </c>
      <c r="H44" s="1152" t="s">
        <v>326</v>
      </c>
      <c r="I44" s="1152"/>
      <c r="J44" s="1152"/>
    </row>
    <row r="45" spans="1:10" ht="21.95" customHeight="1" x14ac:dyDescent="0.5">
      <c r="A45" s="2590" t="s">
        <v>1322</v>
      </c>
      <c r="B45" s="2590" t="s">
        <v>1318</v>
      </c>
      <c r="C45" s="1151"/>
      <c r="D45" s="1151" t="s">
        <v>531</v>
      </c>
      <c r="E45" s="1151" t="s">
        <v>294</v>
      </c>
      <c r="F45" s="1648" t="s">
        <v>1029</v>
      </c>
      <c r="G45" s="1151"/>
      <c r="H45" s="1151"/>
      <c r="I45" s="1151" t="s">
        <v>1146</v>
      </c>
      <c r="J45" s="1151"/>
    </row>
    <row r="46" spans="1:10" ht="21.95" customHeight="1" x14ac:dyDescent="0.5">
      <c r="A46" s="2591"/>
      <c r="B46" s="2596"/>
      <c r="C46" s="1154"/>
      <c r="D46" s="1152" t="s">
        <v>326</v>
      </c>
      <c r="E46" s="1152" t="s">
        <v>326</v>
      </c>
      <c r="F46" s="1634" t="s">
        <v>326</v>
      </c>
      <c r="G46" s="1154"/>
      <c r="H46" s="1154"/>
      <c r="I46" s="1154" t="s">
        <v>326</v>
      </c>
      <c r="J46" s="1154"/>
    </row>
    <row r="47" spans="1:10" ht="21.95" customHeight="1" x14ac:dyDescent="0.5">
      <c r="A47" s="2590" t="s">
        <v>1325</v>
      </c>
      <c r="B47" s="2590" t="s">
        <v>1318</v>
      </c>
      <c r="C47" s="1151" t="s">
        <v>1146</v>
      </c>
      <c r="D47" s="2592" t="s">
        <v>1509</v>
      </c>
      <c r="E47" s="2593"/>
      <c r="F47" s="1151"/>
      <c r="G47" s="1151"/>
      <c r="H47" s="1151" t="s">
        <v>531</v>
      </c>
      <c r="I47" s="1150"/>
      <c r="J47" s="1156"/>
    </row>
    <row r="48" spans="1:10" ht="21.95" customHeight="1" x14ac:dyDescent="0.5">
      <c r="A48" s="2591"/>
      <c r="B48" s="2596"/>
      <c r="C48" s="1152" t="s">
        <v>326</v>
      </c>
      <c r="D48" s="2594"/>
      <c r="E48" s="2595"/>
      <c r="F48" s="1154"/>
      <c r="G48" s="1154"/>
      <c r="H48" s="1152" t="s">
        <v>326</v>
      </c>
      <c r="I48" s="1154"/>
      <c r="J48" s="1159"/>
    </row>
    <row r="49" spans="1:10" ht="21.95" customHeight="1" x14ac:dyDescent="0.5">
      <c r="A49" s="2590" t="s">
        <v>1328</v>
      </c>
      <c r="B49" s="2590" t="s">
        <v>1318</v>
      </c>
      <c r="C49" s="1151"/>
      <c r="D49" s="1151"/>
      <c r="E49" s="1151" t="s">
        <v>1029</v>
      </c>
      <c r="F49" s="1151"/>
      <c r="G49" s="2590" t="s">
        <v>1329</v>
      </c>
      <c r="H49" s="1151"/>
      <c r="I49" s="2590" t="s">
        <v>949</v>
      </c>
      <c r="J49" s="1151"/>
    </row>
    <row r="50" spans="1:10" ht="21.95" customHeight="1" x14ac:dyDescent="0.5">
      <c r="A50" s="2591"/>
      <c r="B50" s="2596"/>
      <c r="C50" s="1154"/>
      <c r="D50" s="1154"/>
      <c r="E50" s="1152" t="s">
        <v>326</v>
      </c>
      <c r="F50" s="1154"/>
      <c r="G50" s="2619"/>
      <c r="H50" s="1154"/>
      <c r="I50" s="2613"/>
      <c r="J50" s="1154"/>
    </row>
    <row r="51" spans="1:10" ht="21.95" customHeight="1" x14ac:dyDescent="0.5">
      <c r="A51" s="2590" t="s">
        <v>1331</v>
      </c>
      <c r="B51" s="2592" t="s">
        <v>1139</v>
      </c>
      <c r="C51" s="2593"/>
      <c r="D51" s="2592" t="s">
        <v>1479</v>
      </c>
      <c r="E51" s="2593"/>
      <c r="F51" s="1151" t="s">
        <v>1146</v>
      </c>
      <c r="G51" s="1151" t="s">
        <v>294</v>
      </c>
      <c r="H51" s="1151"/>
      <c r="I51" s="1151"/>
      <c r="J51" s="1151"/>
    </row>
    <row r="52" spans="1:10" ht="21.95" customHeight="1" x14ac:dyDescent="0.5">
      <c r="A52" s="2591"/>
      <c r="B52" s="2594"/>
      <c r="C52" s="2595"/>
      <c r="D52" s="2594"/>
      <c r="E52" s="2595"/>
      <c r="F52" s="1154" t="s">
        <v>326</v>
      </c>
      <c r="G52" s="1154" t="s">
        <v>326</v>
      </c>
      <c r="H52" s="1154"/>
      <c r="I52" s="1154"/>
      <c r="J52" s="1154"/>
    </row>
    <row r="53" spans="1:10" ht="21.95" customHeight="1" x14ac:dyDescent="0.5">
      <c r="A53" s="1160" t="s">
        <v>483</v>
      </c>
      <c r="B53" s="1161"/>
      <c r="C53" s="1162"/>
      <c r="D53" s="1163"/>
      <c r="E53" s="1163"/>
      <c r="F53" s="1163"/>
      <c r="G53" s="1163"/>
      <c r="H53" s="1163"/>
      <c r="I53" s="1163"/>
      <c r="J53" s="1163"/>
    </row>
    <row r="57" spans="1:10" ht="21.95" customHeight="1" x14ac:dyDescent="0.5">
      <c r="A57" s="2607" t="s">
        <v>0</v>
      </c>
      <c r="B57" s="2607"/>
      <c r="C57" s="2607"/>
      <c r="D57" s="2607"/>
      <c r="E57" s="2607"/>
      <c r="F57" s="2607"/>
      <c r="G57" s="2607"/>
      <c r="H57" s="2607"/>
      <c r="I57" s="2607"/>
      <c r="J57" s="2607"/>
    </row>
    <row r="58" spans="1:10" ht="21.95" customHeight="1" x14ac:dyDescent="0.5">
      <c r="A58" s="2607" t="s">
        <v>1650</v>
      </c>
      <c r="B58" s="2607"/>
      <c r="C58" s="2607"/>
      <c r="D58" s="2607"/>
      <c r="E58" s="2607"/>
      <c r="F58" s="2607"/>
      <c r="G58" s="2607"/>
      <c r="H58" s="2607"/>
      <c r="I58" s="2607"/>
      <c r="J58" s="2607"/>
    </row>
    <row r="59" spans="1:10" ht="21.95" customHeight="1" x14ac:dyDescent="0.5">
      <c r="A59" s="2607" t="s">
        <v>1511</v>
      </c>
      <c r="B59" s="2607"/>
      <c r="C59" s="2607"/>
      <c r="D59" s="2607"/>
      <c r="E59" s="2607"/>
      <c r="F59" s="2607"/>
      <c r="G59" s="2607"/>
      <c r="H59" s="2607"/>
      <c r="I59" s="2607"/>
      <c r="J59" s="2607"/>
    </row>
    <row r="60" spans="1:10" ht="21.95" customHeight="1" x14ac:dyDescent="0.5">
      <c r="A60" s="2608" t="s">
        <v>1316</v>
      </c>
      <c r="B60" s="2609"/>
      <c r="C60" s="1144">
        <v>1</v>
      </c>
      <c r="D60" s="1144">
        <v>2</v>
      </c>
      <c r="E60" s="1144">
        <v>3</v>
      </c>
      <c r="F60" s="1143">
        <v>4</v>
      </c>
      <c r="G60" s="1144">
        <v>5</v>
      </c>
      <c r="H60" s="1143">
        <v>6</v>
      </c>
      <c r="I60" s="1144">
        <v>7</v>
      </c>
      <c r="J60" s="1143">
        <v>8</v>
      </c>
    </row>
    <row r="61" spans="1:10" ht="21.95" customHeight="1" x14ac:dyDescent="0.5">
      <c r="A61" s="1145" t="s">
        <v>1119</v>
      </c>
      <c r="B61" s="1145" t="s">
        <v>1120</v>
      </c>
      <c r="C61" s="1146" t="s">
        <v>1121</v>
      </c>
      <c r="D61" s="1147" t="s">
        <v>1122</v>
      </c>
      <c r="E61" s="1148" t="s">
        <v>1123</v>
      </c>
      <c r="F61" s="1149" t="s">
        <v>1124</v>
      </c>
      <c r="G61" s="1147" t="s">
        <v>1125</v>
      </c>
      <c r="H61" s="1149" t="s">
        <v>1126</v>
      </c>
      <c r="I61" s="1147" t="s">
        <v>1127</v>
      </c>
      <c r="J61" s="1149" t="s">
        <v>1128</v>
      </c>
    </row>
    <row r="62" spans="1:10" ht="21.95" customHeight="1" x14ac:dyDescent="0.5">
      <c r="A62" s="2610" t="s">
        <v>1317</v>
      </c>
      <c r="B62" s="2610" t="s">
        <v>1318</v>
      </c>
      <c r="C62" s="1151" t="s">
        <v>861</v>
      </c>
      <c r="D62" s="1151" t="s">
        <v>860</v>
      </c>
      <c r="E62" s="1150"/>
      <c r="F62" s="1151"/>
      <c r="G62" s="1151"/>
      <c r="H62" s="1151" t="s">
        <v>1145</v>
      </c>
      <c r="I62" s="1151"/>
      <c r="J62" s="1151"/>
    </row>
    <row r="63" spans="1:10" ht="21.95" customHeight="1" x14ac:dyDescent="0.5">
      <c r="A63" s="2611"/>
      <c r="B63" s="2612"/>
      <c r="C63" s="1154" t="s">
        <v>326</v>
      </c>
      <c r="D63" s="1154" t="s">
        <v>326</v>
      </c>
      <c r="E63" s="1152"/>
      <c r="F63" s="1154"/>
      <c r="G63" s="1152"/>
      <c r="H63" s="1154" t="s">
        <v>326</v>
      </c>
      <c r="I63" s="1154"/>
      <c r="J63" s="1152"/>
    </row>
    <row r="64" spans="1:10" ht="21.95" customHeight="1" x14ac:dyDescent="0.5">
      <c r="A64" s="2590" t="s">
        <v>1322</v>
      </c>
      <c r="B64" s="2590" t="s">
        <v>1318</v>
      </c>
      <c r="C64" s="1635" t="s">
        <v>1145</v>
      </c>
      <c r="D64" s="1151"/>
      <c r="E64" s="1151" t="s">
        <v>460</v>
      </c>
      <c r="F64" s="1151"/>
      <c r="G64" s="1182"/>
      <c r="H64" s="1151" t="s">
        <v>861</v>
      </c>
      <c r="I64" s="1151"/>
      <c r="J64" s="1151"/>
    </row>
    <row r="65" spans="1:10" ht="21.95" customHeight="1" x14ac:dyDescent="0.5">
      <c r="A65" s="2591"/>
      <c r="B65" s="2596"/>
      <c r="C65" s="1634" t="s">
        <v>326</v>
      </c>
      <c r="D65" s="1154"/>
      <c r="E65" s="1154" t="s">
        <v>326</v>
      </c>
      <c r="F65" s="1154"/>
      <c r="G65" s="1183"/>
      <c r="H65" s="1154" t="s">
        <v>326</v>
      </c>
      <c r="I65" s="1154"/>
      <c r="J65" s="1154"/>
    </row>
    <row r="66" spans="1:10" ht="21.95" customHeight="1" x14ac:dyDescent="0.5">
      <c r="A66" s="2590" t="s">
        <v>1325</v>
      </c>
      <c r="B66" s="2590" t="s">
        <v>1318</v>
      </c>
      <c r="C66" s="1151" t="s">
        <v>1144</v>
      </c>
      <c r="D66" s="1151"/>
      <c r="E66" s="1151"/>
      <c r="F66" s="1151" t="s">
        <v>860</v>
      </c>
      <c r="G66" s="1151" t="s">
        <v>1145</v>
      </c>
      <c r="H66" s="1151"/>
      <c r="I66" s="1151" t="s">
        <v>861</v>
      </c>
      <c r="J66" s="1156"/>
    </row>
    <row r="67" spans="1:10" ht="21.95" customHeight="1" x14ac:dyDescent="0.5">
      <c r="A67" s="2591"/>
      <c r="B67" s="2596"/>
      <c r="C67" s="1154" t="s">
        <v>326</v>
      </c>
      <c r="D67" s="1154"/>
      <c r="E67" s="1154"/>
      <c r="F67" s="1154" t="s">
        <v>326</v>
      </c>
      <c r="G67" s="1154" t="s">
        <v>326</v>
      </c>
      <c r="H67" s="1158"/>
      <c r="I67" s="1154" t="s">
        <v>326</v>
      </c>
      <c r="J67" s="1159"/>
    </row>
    <row r="68" spans="1:10" ht="21.95" customHeight="1" x14ac:dyDescent="0.5">
      <c r="A68" s="2590" t="s">
        <v>1328</v>
      </c>
      <c r="B68" s="2590" t="s">
        <v>1318</v>
      </c>
      <c r="C68" s="1151"/>
      <c r="D68" s="1635" t="s">
        <v>1144</v>
      </c>
      <c r="E68" s="1151" t="s">
        <v>460</v>
      </c>
      <c r="F68" s="1151"/>
      <c r="G68" s="2590" t="s">
        <v>1329</v>
      </c>
      <c r="H68" s="1151"/>
      <c r="I68" s="2590" t="s">
        <v>949</v>
      </c>
      <c r="J68" s="1151"/>
    </row>
    <row r="69" spans="1:10" ht="21.95" customHeight="1" x14ac:dyDescent="0.5">
      <c r="A69" s="2591"/>
      <c r="B69" s="2596"/>
      <c r="C69" s="1154"/>
      <c r="D69" s="1634" t="s">
        <v>326</v>
      </c>
      <c r="E69" s="1154" t="s">
        <v>326</v>
      </c>
      <c r="F69" s="1154"/>
      <c r="G69" s="2619"/>
      <c r="H69" s="1154"/>
      <c r="I69" s="2613"/>
      <c r="J69" s="1154"/>
    </row>
    <row r="70" spans="1:10" ht="21.95" customHeight="1" x14ac:dyDescent="0.5">
      <c r="A70" s="2590" t="s">
        <v>1331</v>
      </c>
      <c r="B70" s="2592" t="s">
        <v>1139</v>
      </c>
      <c r="C70" s="2593"/>
      <c r="D70" s="2592" t="s">
        <v>1479</v>
      </c>
      <c r="E70" s="2593"/>
      <c r="F70" s="1151" t="s">
        <v>460</v>
      </c>
      <c r="G70" s="1150"/>
      <c r="H70" s="1151" t="s">
        <v>860</v>
      </c>
      <c r="I70" s="1151" t="s">
        <v>1144</v>
      </c>
      <c r="J70" s="1151"/>
    </row>
    <row r="71" spans="1:10" ht="21.95" customHeight="1" x14ac:dyDescent="0.5">
      <c r="A71" s="2591"/>
      <c r="B71" s="2594"/>
      <c r="C71" s="2595"/>
      <c r="D71" s="2594"/>
      <c r="E71" s="2595"/>
      <c r="F71" s="1154" t="s">
        <v>326</v>
      </c>
      <c r="G71" s="1154"/>
      <c r="H71" s="1154" t="s">
        <v>326</v>
      </c>
      <c r="I71" s="1154" t="s">
        <v>326</v>
      </c>
      <c r="J71" s="1154"/>
    </row>
    <row r="72" spans="1:10" ht="21.95" customHeight="1" x14ac:dyDescent="0.5">
      <c r="A72" s="1160" t="s">
        <v>483</v>
      </c>
      <c r="B72" s="1161"/>
      <c r="C72" s="1162"/>
      <c r="D72" s="1163"/>
      <c r="E72" s="1163"/>
      <c r="F72" s="1163"/>
      <c r="G72" s="1163"/>
      <c r="H72" s="1163"/>
      <c r="I72" s="1163"/>
      <c r="J72" s="1163"/>
    </row>
    <row r="73" spans="1:10" s="1187" customFormat="1" ht="21.95" customHeight="1" x14ac:dyDescent="0.5">
      <c r="A73" s="1160"/>
      <c r="B73" s="1161"/>
      <c r="C73" s="1162"/>
      <c r="D73" s="1163"/>
      <c r="E73" s="1163"/>
      <c r="F73" s="1163"/>
      <c r="G73" s="1163"/>
      <c r="H73" s="1163"/>
      <c r="I73" s="1163"/>
      <c r="J73" s="1163"/>
    </row>
    <row r="74" spans="1:10" s="1187" customFormat="1" ht="21.95" customHeight="1" x14ac:dyDescent="0.5">
      <c r="A74" s="1160"/>
      <c r="B74" s="1161"/>
      <c r="C74" s="1162"/>
      <c r="D74" s="1163"/>
      <c r="E74" s="1163"/>
      <c r="F74" s="1163"/>
      <c r="G74" s="1163"/>
      <c r="H74" s="1163"/>
      <c r="I74" s="1163"/>
      <c r="J74" s="1163"/>
    </row>
    <row r="75" spans="1:10" ht="21.95" customHeight="1" x14ac:dyDescent="0.5">
      <c r="A75" s="2607" t="s">
        <v>0</v>
      </c>
      <c r="B75" s="2607"/>
      <c r="C75" s="2607"/>
      <c r="D75" s="2607"/>
      <c r="E75" s="2607"/>
      <c r="F75" s="2607"/>
      <c r="G75" s="2607"/>
      <c r="H75" s="2607"/>
      <c r="I75" s="2607"/>
      <c r="J75" s="2607"/>
    </row>
    <row r="76" spans="1:10" ht="21.95" customHeight="1" x14ac:dyDescent="0.5">
      <c r="A76" s="2607" t="s">
        <v>1477</v>
      </c>
      <c r="B76" s="2607"/>
      <c r="C76" s="2607"/>
      <c r="D76" s="2607"/>
      <c r="E76" s="2607"/>
      <c r="F76" s="2607"/>
      <c r="G76" s="2607"/>
      <c r="H76" s="2607"/>
      <c r="I76" s="2607"/>
      <c r="J76" s="2607"/>
    </row>
    <row r="77" spans="1:10" ht="21.95" customHeight="1" x14ac:dyDescent="0.5">
      <c r="A77" s="2607" t="s">
        <v>1512</v>
      </c>
      <c r="B77" s="2607"/>
      <c r="C77" s="2607"/>
      <c r="D77" s="2607"/>
      <c r="E77" s="2607"/>
      <c r="F77" s="2607"/>
      <c r="G77" s="2607"/>
      <c r="H77" s="2607"/>
      <c r="I77" s="2607"/>
      <c r="J77" s="2607"/>
    </row>
    <row r="78" spans="1:10" ht="21.95" customHeight="1" x14ac:dyDescent="0.5">
      <c r="A78" s="2608" t="s">
        <v>1316</v>
      </c>
      <c r="B78" s="2609"/>
      <c r="C78" s="1144">
        <v>1</v>
      </c>
      <c r="D78" s="1144">
        <v>2</v>
      </c>
      <c r="E78" s="1144">
        <v>3</v>
      </c>
      <c r="F78" s="1143">
        <v>4</v>
      </c>
      <c r="G78" s="1144">
        <v>5</v>
      </c>
      <c r="H78" s="1143">
        <v>6</v>
      </c>
      <c r="I78" s="1144">
        <v>7</v>
      </c>
      <c r="J78" s="1143">
        <v>8</v>
      </c>
    </row>
    <row r="79" spans="1:10" ht="21.95" customHeight="1" x14ac:dyDescent="0.5">
      <c r="A79" s="1145" t="s">
        <v>1119</v>
      </c>
      <c r="B79" s="1145" t="s">
        <v>1120</v>
      </c>
      <c r="C79" s="1146" t="s">
        <v>1121</v>
      </c>
      <c r="D79" s="1147" t="s">
        <v>1122</v>
      </c>
      <c r="E79" s="1148" t="s">
        <v>1123</v>
      </c>
      <c r="F79" s="1149" t="s">
        <v>1124</v>
      </c>
      <c r="G79" s="1147" t="s">
        <v>1125</v>
      </c>
      <c r="H79" s="1149" t="s">
        <v>1126</v>
      </c>
      <c r="I79" s="1147" t="s">
        <v>1127</v>
      </c>
      <c r="J79" s="1149" t="s">
        <v>1128</v>
      </c>
    </row>
    <row r="80" spans="1:10" ht="21.95" customHeight="1" x14ac:dyDescent="0.5">
      <c r="A80" s="2610" t="s">
        <v>1317</v>
      </c>
      <c r="B80" s="2610" t="s">
        <v>1318</v>
      </c>
      <c r="C80" s="1151"/>
      <c r="D80" s="1155" t="s">
        <v>535</v>
      </c>
      <c r="E80" s="1150" t="s">
        <v>531</v>
      </c>
      <c r="F80" s="1151"/>
      <c r="G80" s="1151"/>
      <c r="H80" s="1151"/>
      <c r="I80" s="1151" t="s">
        <v>1144</v>
      </c>
      <c r="J80" s="1151"/>
    </row>
    <row r="81" spans="1:10" ht="21.95" customHeight="1" x14ac:dyDescent="0.5">
      <c r="A81" s="2611"/>
      <c r="B81" s="2612"/>
      <c r="C81" s="1154"/>
      <c r="D81" s="1157" t="s">
        <v>163</v>
      </c>
      <c r="E81" s="1152" t="s">
        <v>524</v>
      </c>
      <c r="F81" s="1154"/>
      <c r="G81" s="1152"/>
      <c r="H81" s="1152"/>
      <c r="I81" s="1154" t="s">
        <v>524</v>
      </c>
      <c r="J81" s="1152"/>
    </row>
    <row r="82" spans="1:10" ht="21.95" customHeight="1" x14ac:dyDescent="0.5">
      <c r="A82" s="2590" t="s">
        <v>1322</v>
      </c>
      <c r="B82" s="2590" t="s">
        <v>1318</v>
      </c>
      <c r="C82" s="1150" t="s">
        <v>860</v>
      </c>
      <c r="D82" s="1150"/>
      <c r="E82" s="1155" t="s">
        <v>535</v>
      </c>
      <c r="F82" s="1172" t="s">
        <v>1145</v>
      </c>
      <c r="G82" s="1151"/>
      <c r="H82" s="2592" t="s">
        <v>1479</v>
      </c>
      <c r="I82" s="2593"/>
      <c r="J82" s="1151"/>
    </row>
    <row r="83" spans="1:10" ht="21.95" customHeight="1" x14ac:dyDescent="0.5">
      <c r="A83" s="2591"/>
      <c r="B83" s="2596"/>
      <c r="C83" s="1154" t="s">
        <v>524</v>
      </c>
      <c r="D83" s="1154"/>
      <c r="E83" s="1157" t="s">
        <v>163</v>
      </c>
      <c r="F83" s="1168" t="s">
        <v>247</v>
      </c>
      <c r="G83" s="1154"/>
      <c r="H83" s="2594"/>
      <c r="I83" s="2595"/>
      <c r="J83" s="1154"/>
    </row>
    <row r="84" spans="1:10" ht="21.95" customHeight="1" x14ac:dyDescent="0.5">
      <c r="A84" s="2590" t="s">
        <v>1325</v>
      </c>
      <c r="B84" s="2590" t="s">
        <v>1318</v>
      </c>
      <c r="C84" s="1151"/>
      <c r="D84" s="1151" t="s">
        <v>1144</v>
      </c>
      <c r="E84" s="1150" t="s">
        <v>860</v>
      </c>
      <c r="F84" s="1151"/>
      <c r="G84" s="1172" t="s">
        <v>294</v>
      </c>
      <c r="H84" s="1155" t="s">
        <v>535</v>
      </c>
      <c r="I84" s="1150"/>
      <c r="J84" s="1156"/>
    </row>
    <row r="85" spans="1:10" ht="21.95" customHeight="1" x14ac:dyDescent="0.5">
      <c r="A85" s="2591"/>
      <c r="B85" s="2596"/>
      <c r="C85" s="1154"/>
      <c r="D85" s="1154" t="s">
        <v>524</v>
      </c>
      <c r="E85" s="1154" t="s">
        <v>524</v>
      </c>
      <c r="F85" s="1154"/>
      <c r="G85" s="1168" t="s">
        <v>247</v>
      </c>
      <c r="H85" s="1157" t="s">
        <v>163</v>
      </c>
      <c r="I85" s="1154"/>
      <c r="J85" s="1159"/>
    </row>
    <row r="86" spans="1:10" ht="21.95" customHeight="1" x14ac:dyDescent="0.5">
      <c r="A86" s="2590" t="s">
        <v>1328</v>
      </c>
      <c r="B86" s="2590" t="s">
        <v>1318</v>
      </c>
      <c r="C86" s="1155" t="s">
        <v>535</v>
      </c>
      <c r="D86" s="1151"/>
      <c r="E86" s="1151"/>
      <c r="F86" s="1190" t="s">
        <v>531</v>
      </c>
      <c r="G86" s="2590" t="s">
        <v>1329</v>
      </c>
      <c r="H86" s="1150" t="s">
        <v>7</v>
      </c>
      <c r="I86" s="2590" t="s">
        <v>949</v>
      </c>
      <c r="J86" s="1151"/>
    </row>
    <row r="87" spans="1:10" ht="21.95" customHeight="1" x14ac:dyDescent="0.5">
      <c r="A87" s="2591"/>
      <c r="B87" s="2596"/>
      <c r="C87" s="1157" t="s">
        <v>163</v>
      </c>
      <c r="D87" s="1154"/>
      <c r="E87" s="1154"/>
      <c r="F87" s="1191" t="s">
        <v>524</v>
      </c>
      <c r="G87" s="2619"/>
      <c r="H87" s="1152" t="s">
        <v>7</v>
      </c>
      <c r="I87" s="2613"/>
      <c r="J87" s="1154"/>
    </row>
    <row r="88" spans="1:10" ht="21.95" customHeight="1" x14ac:dyDescent="0.5">
      <c r="A88" s="2590" t="s">
        <v>1331</v>
      </c>
      <c r="B88" s="2592" t="s">
        <v>1139</v>
      </c>
      <c r="C88" s="2593"/>
      <c r="D88" s="1151"/>
      <c r="E88" s="1151"/>
      <c r="F88" s="1151" t="s">
        <v>1144</v>
      </c>
      <c r="G88" s="1151" t="s">
        <v>860</v>
      </c>
      <c r="H88" s="1151"/>
      <c r="I88" s="1151"/>
      <c r="J88" s="1151" t="s">
        <v>531</v>
      </c>
    </row>
    <row r="89" spans="1:10" ht="21.95" customHeight="1" x14ac:dyDescent="0.5">
      <c r="A89" s="2591"/>
      <c r="B89" s="2594"/>
      <c r="C89" s="2595"/>
      <c r="D89" s="1154"/>
      <c r="E89" s="1154"/>
      <c r="F89" s="1154" t="s">
        <v>524</v>
      </c>
      <c r="G89" s="1154" t="s">
        <v>524</v>
      </c>
      <c r="H89" s="1154"/>
      <c r="I89" s="1154"/>
      <c r="J89" s="1154" t="s">
        <v>524</v>
      </c>
    </row>
    <row r="90" spans="1:10" ht="21.95" customHeight="1" x14ac:dyDescent="0.5">
      <c r="A90" s="1160" t="s">
        <v>483</v>
      </c>
      <c r="B90" s="1161"/>
      <c r="C90" s="1162"/>
      <c r="D90" s="1163"/>
      <c r="E90" s="1163"/>
      <c r="F90" s="1163"/>
      <c r="G90" s="1163"/>
      <c r="H90" s="1163"/>
      <c r="I90" s="1163"/>
      <c r="J90" s="1163"/>
    </row>
    <row r="94" spans="1:10" ht="21.95" customHeight="1" x14ac:dyDescent="0.5">
      <c r="A94" s="2607" t="s">
        <v>0</v>
      </c>
      <c r="B94" s="2607"/>
      <c r="C94" s="2607"/>
      <c r="D94" s="2607"/>
      <c r="E94" s="2607"/>
      <c r="F94" s="2607"/>
      <c r="G94" s="2607"/>
      <c r="H94" s="2607"/>
      <c r="I94" s="2607"/>
      <c r="J94" s="2607"/>
    </row>
    <row r="95" spans="1:10" ht="21.95" customHeight="1" x14ac:dyDescent="0.5">
      <c r="A95" s="2607" t="s">
        <v>1477</v>
      </c>
      <c r="B95" s="2607"/>
      <c r="C95" s="2607"/>
      <c r="D95" s="2607"/>
      <c r="E95" s="2607"/>
      <c r="F95" s="2607"/>
      <c r="G95" s="2607"/>
      <c r="H95" s="2607"/>
      <c r="I95" s="2607"/>
      <c r="J95" s="2607"/>
    </row>
    <row r="96" spans="1:10" ht="21.95" customHeight="1" x14ac:dyDescent="0.5">
      <c r="A96" s="2607" t="s">
        <v>1513</v>
      </c>
      <c r="B96" s="2607"/>
      <c r="C96" s="2607"/>
      <c r="D96" s="2607"/>
      <c r="E96" s="2607"/>
      <c r="F96" s="2607"/>
      <c r="G96" s="2607"/>
      <c r="H96" s="2607"/>
      <c r="I96" s="2607"/>
      <c r="J96" s="2607"/>
    </row>
    <row r="97" spans="1:10" ht="21.95" customHeight="1" x14ac:dyDescent="0.5">
      <c r="A97" s="2608" t="s">
        <v>1316</v>
      </c>
      <c r="B97" s="2609"/>
      <c r="C97" s="1144">
        <v>1</v>
      </c>
      <c r="D97" s="1144">
        <v>2</v>
      </c>
      <c r="E97" s="1144">
        <v>3</v>
      </c>
      <c r="F97" s="1143">
        <v>4</v>
      </c>
      <c r="G97" s="1144">
        <v>5</v>
      </c>
      <c r="H97" s="1143">
        <v>6</v>
      </c>
      <c r="I97" s="1144">
        <v>7</v>
      </c>
      <c r="J97" s="1143">
        <v>8</v>
      </c>
    </row>
    <row r="98" spans="1:10" ht="21.95" customHeight="1" x14ac:dyDescent="0.5">
      <c r="A98" s="1145" t="s">
        <v>1119</v>
      </c>
      <c r="B98" s="1145" t="s">
        <v>1120</v>
      </c>
      <c r="C98" s="1146" t="s">
        <v>1121</v>
      </c>
      <c r="D98" s="1147" t="s">
        <v>1122</v>
      </c>
      <c r="E98" s="1148" t="s">
        <v>1123</v>
      </c>
      <c r="F98" s="1149" t="s">
        <v>1124</v>
      </c>
      <c r="G98" s="1147" t="s">
        <v>1125</v>
      </c>
      <c r="H98" s="1149" t="s">
        <v>1126</v>
      </c>
      <c r="I98" s="1147" t="s">
        <v>1127</v>
      </c>
      <c r="J98" s="1149" t="s">
        <v>1128</v>
      </c>
    </row>
    <row r="99" spans="1:10" ht="21.95" customHeight="1" x14ac:dyDescent="0.5">
      <c r="A99" s="2610" t="s">
        <v>1317</v>
      </c>
      <c r="B99" s="2610" t="s">
        <v>1318</v>
      </c>
      <c r="C99" s="1166" t="s">
        <v>531</v>
      </c>
      <c r="D99" s="1151"/>
      <c r="E99" s="1173" t="s">
        <v>729</v>
      </c>
      <c r="F99" s="1151"/>
      <c r="G99" s="1151" t="s">
        <v>861</v>
      </c>
      <c r="H99" s="1155" t="s">
        <v>1143</v>
      </c>
      <c r="I99" s="1151"/>
      <c r="J99" s="1151"/>
    </row>
    <row r="100" spans="1:10" ht="21.95" customHeight="1" x14ac:dyDescent="0.5">
      <c r="A100" s="2611"/>
      <c r="B100" s="2612"/>
      <c r="C100" s="1169" t="s">
        <v>159</v>
      </c>
      <c r="D100" s="1152"/>
      <c r="E100" s="1174" t="s">
        <v>344</v>
      </c>
      <c r="F100" s="1154"/>
      <c r="G100" s="1154" t="s">
        <v>147</v>
      </c>
      <c r="H100" s="1157" t="s">
        <v>344</v>
      </c>
      <c r="I100" s="1152"/>
      <c r="J100" s="1152"/>
    </row>
    <row r="101" spans="1:10" ht="21.95" customHeight="1" x14ac:dyDescent="0.5">
      <c r="A101" s="2590" t="s">
        <v>1322</v>
      </c>
      <c r="B101" s="2590" t="s">
        <v>1318</v>
      </c>
      <c r="C101" s="1151"/>
      <c r="D101" s="1155" t="s">
        <v>1143</v>
      </c>
      <c r="E101" s="1182"/>
      <c r="F101" s="1151" t="s">
        <v>460</v>
      </c>
      <c r="G101" s="1166" t="s">
        <v>531</v>
      </c>
      <c r="H101" s="2592" t="s">
        <v>1479</v>
      </c>
      <c r="I101" s="2593"/>
      <c r="J101" s="1151"/>
    </row>
    <row r="102" spans="1:10" ht="21.95" customHeight="1" x14ac:dyDescent="0.5">
      <c r="A102" s="2591"/>
      <c r="B102" s="2596"/>
      <c r="C102" s="1154"/>
      <c r="D102" s="1157" t="s">
        <v>344</v>
      </c>
      <c r="E102" s="1183"/>
      <c r="F102" s="1154" t="s">
        <v>147</v>
      </c>
      <c r="G102" s="1169" t="s">
        <v>159</v>
      </c>
      <c r="H102" s="2594"/>
      <c r="I102" s="2595"/>
      <c r="J102" s="1154"/>
    </row>
    <row r="103" spans="1:10" ht="21.95" customHeight="1" x14ac:dyDescent="0.5">
      <c r="A103" s="2590" t="s">
        <v>1325</v>
      </c>
      <c r="B103" s="2590" t="s">
        <v>1318</v>
      </c>
      <c r="C103" s="1178" t="s">
        <v>57</v>
      </c>
      <c r="D103" s="1166" t="s">
        <v>531</v>
      </c>
      <c r="E103" s="1151"/>
      <c r="F103" s="1213"/>
      <c r="G103" s="1155" t="s">
        <v>729</v>
      </c>
      <c r="H103" s="1173" t="s">
        <v>1143</v>
      </c>
      <c r="I103" s="1150"/>
      <c r="J103" s="1156"/>
    </row>
    <row r="104" spans="1:10" ht="21.95" customHeight="1" x14ac:dyDescent="0.5">
      <c r="A104" s="2591"/>
      <c r="B104" s="2596"/>
      <c r="C104" s="1179" t="s">
        <v>251</v>
      </c>
      <c r="D104" s="1168" t="s">
        <v>159</v>
      </c>
      <c r="E104" s="1154"/>
      <c r="F104" s="1214"/>
      <c r="G104" s="1157" t="s">
        <v>344</v>
      </c>
      <c r="H104" s="1174" t="s">
        <v>344</v>
      </c>
      <c r="I104" s="1154"/>
      <c r="J104" s="1159"/>
    </row>
    <row r="105" spans="1:10" ht="21.95" customHeight="1" x14ac:dyDescent="0.5">
      <c r="A105" s="2590" t="s">
        <v>1328</v>
      </c>
      <c r="B105" s="2590" t="s">
        <v>1318</v>
      </c>
      <c r="C105" s="1151"/>
      <c r="D105" s="1173" t="s">
        <v>729</v>
      </c>
      <c r="E105" s="1151"/>
      <c r="F105" s="1151" t="s">
        <v>1146</v>
      </c>
      <c r="G105" s="2590" t="s">
        <v>1329</v>
      </c>
      <c r="H105" s="1151"/>
      <c r="I105" s="2590" t="s">
        <v>949</v>
      </c>
      <c r="J105" s="1151"/>
    </row>
    <row r="106" spans="1:10" ht="21.95" customHeight="1" x14ac:dyDescent="0.5">
      <c r="A106" s="2591"/>
      <c r="B106" s="2596"/>
      <c r="C106" s="1154"/>
      <c r="D106" s="1174" t="s">
        <v>344</v>
      </c>
      <c r="E106" s="1154"/>
      <c r="F106" s="1154" t="s">
        <v>147</v>
      </c>
      <c r="G106" s="2619"/>
      <c r="H106" s="1154"/>
      <c r="I106" s="2613"/>
      <c r="J106" s="1154"/>
    </row>
    <row r="107" spans="1:10" ht="21.95" customHeight="1" x14ac:dyDescent="0.5">
      <c r="A107" s="2590" t="s">
        <v>1331</v>
      </c>
      <c r="B107" s="2592" t="s">
        <v>1139</v>
      </c>
      <c r="C107" s="2593"/>
      <c r="D107" s="1151" t="s">
        <v>294</v>
      </c>
      <c r="E107" s="1213" t="s">
        <v>1145</v>
      </c>
      <c r="F107" s="1151"/>
      <c r="G107" s="1166" t="s">
        <v>531</v>
      </c>
      <c r="H107" s="1151" t="s">
        <v>7</v>
      </c>
      <c r="I107" s="1150"/>
      <c r="J107" s="1151"/>
    </row>
    <row r="108" spans="1:10" ht="21.95" customHeight="1" x14ac:dyDescent="0.5">
      <c r="A108" s="2591"/>
      <c r="B108" s="2594"/>
      <c r="C108" s="2595"/>
      <c r="D108" s="1154" t="s">
        <v>147</v>
      </c>
      <c r="E108" s="1214" t="s">
        <v>147</v>
      </c>
      <c r="F108" s="1154"/>
      <c r="G108" s="1168" t="s">
        <v>159</v>
      </c>
      <c r="H108" s="1154" t="s">
        <v>7</v>
      </c>
      <c r="I108" s="1154"/>
      <c r="J108" s="1154"/>
    </row>
    <row r="109" spans="1:10" ht="21.95" customHeight="1" x14ac:dyDescent="0.5">
      <c r="A109" s="1160" t="s">
        <v>483</v>
      </c>
      <c r="B109" s="1161"/>
      <c r="C109" s="1162"/>
      <c r="D109" s="1163"/>
      <c r="E109" s="1163"/>
      <c r="F109" s="1163"/>
      <c r="G109" s="1163"/>
      <c r="H109" s="1163"/>
      <c r="I109" s="1163"/>
      <c r="J109" s="1163"/>
    </row>
    <row r="110" spans="1:10" s="1187" customFormat="1" ht="21.95" customHeight="1" x14ac:dyDescent="0.5">
      <c r="A110" s="1160"/>
      <c r="B110" s="1161"/>
      <c r="C110" s="1162"/>
      <c r="D110" s="1163"/>
      <c r="E110" s="1163"/>
      <c r="F110" s="1163"/>
      <c r="G110" s="1163"/>
      <c r="H110" s="1163"/>
      <c r="I110" s="1163"/>
      <c r="J110" s="1163"/>
    </row>
    <row r="111" spans="1:10" s="1187" customFormat="1" ht="21.95" customHeight="1" x14ac:dyDescent="0.5">
      <c r="A111" s="1160"/>
      <c r="B111" s="1161"/>
      <c r="C111" s="1162"/>
      <c r="D111" s="1163"/>
      <c r="E111" s="1163"/>
      <c r="F111" s="1163"/>
      <c r="G111" s="1163"/>
      <c r="H111" s="1163"/>
      <c r="I111" s="1163"/>
      <c r="J111" s="1163"/>
    </row>
    <row r="112" spans="1:10" ht="21.95" customHeight="1" x14ac:dyDescent="0.5">
      <c r="A112" s="2607" t="s">
        <v>0</v>
      </c>
      <c r="B112" s="2607"/>
      <c r="C112" s="2607"/>
      <c r="D112" s="2607"/>
      <c r="E112" s="2607"/>
      <c r="F112" s="2607"/>
      <c r="G112" s="2607"/>
      <c r="H112" s="2607"/>
      <c r="I112" s="2607"/>
      <c r="J112" s="2607"/>
    </row>
    <row r="113" spans="1:10" ht="21.95" customHeight="1" x14ac:dyDescent="0.5">
      <c r="A113" s="2607" t="s">
        <v>1477</v>
      </c>
      <c r="B113" s="2607"/>
      <c r="C113" s="2607"/>
      <c r="D113" s="2607"/>
      <c r="E113" s="2607"/>
      <c r="F113" s="2607"/>
      <c r="G113" s="2607"/>
      <c r="H113" s="2607"/>
      <c r="I113" s="2607"/>
      <c r="J113" s="2607"/>
    </row>
    <row r="114" spans="1:10" ht="21.95" customHeight="1" x14ac:dyDescent="0.5">
      <c r="A114" s="2607" t="s">
        <v>1514</v>
      </c>
      <c r="B114" s="2607"/>
      <c r="C114" s="2607"/>
      <c r="D114" s="2607"/>
      <c r="E114" s="2607"/>
      <c r="F114" s="2607"/>
      <c r="G114" s="2607"/>
      <c r="H114" s="2607"/>
      <c r="I114" s="2607"/>
      <c r="J114" s="2607"/>
    </row>
    <row r="115" spans="1:10" ht="21.95" customHeight="1" x14ac:dyDescent="0.5">
      <c r="A115" s="2608" t="s">
        <v>1316</v>
      </c>
      <c r="B115" s="2609"/>
      <c r="C115" s="1144">
        <v>1</v>
      </c>
      <c r="D115" s="1144">
        <v>2</v>
      </c>
      <c r="E115" s="1144">
        <v>3</v>
      </c>
      <c r="F115" s="1143">
        <v>4</v>
      </c>
      <c r="G115" s="1144">
        <v>5</v>
      </c>
      <c r="H115" s="1143">
        <v>6</v>
      </c>
      <c r="I115" s="1144">
        <v>7</v>
      </c>
      <c r="J115" s="1143">
        <v>8</v>
      </c>
    </row>
    <row r="116" spans="1:10" ht="21.95" customHeight="1" x14ac:dyDescent="0.5">
      <c r="A116" s="1145" t="s">
        <v>1119</v>
      </c>
      <c r="B116" s="1145" t="s">
        <v>1120</v>
      </c>
      <c r="C116" s="1146" t="s">
        <v>1121</v>
      </c>
      <c r="D116" s="1147" t="s">
        <v>1122</v>
      </c>
      <c r="E116" s="1148" t="s">
        <v>1123</v>
      </c>
      <c r="F116" s="1149" t="s">
        <v>1124</v>
      </c>
      <c r="G116" s="1147" t="s">
        <v>1125</v>
      </c>
      <c r="H116" s="1149" t="s">
        <v>1126</v>
      </c>
      <c r="I116" s="1147" t="s">
        <v>1127</v>
      </c>
      <c r="J116" s="1149" t="s">
        <v>1128</v>
      </c>
    </row>
    <row r="117" spans="1:10" ht="21.95" customHeight="1" x14ac:dyDescent="0.5">
      <c r="A117" s="2610" t="s">
        <v>1317</v>
      </c>
      <c r="B117" s="2610" t="s">
        <v>1318</v>
      </c>
      <c r="C117" s="1151" t="s">
        <v>294</v>
      </c>
      <c r="D117" s="1151" t="s">
        <v>1146</v>
      </c>
      <c r="E117" s="1150"/>
      <c r="F117" s="1151" t="s">
        <v>861</v>
      </c>
      <c r="G117" s="1151"/>
      <c r="H117" s="1151"/>
      <c r="I117" s="1151" t="s">
        <v>460</v>
      </c>
      <c r="J117" s="1151"/>
    </row>
    <row r="118" spans="1:10" ht="21.95" customHeight="1" x14ac:dyDescent="0.5">
      <c r="A118" s="2611"/>
      <c r="B118" s="2612"/>
      <c r="C118" s="1152" t="s">
        <v>524</v>
      </c>
      <c r="D118" s="1152" t="s">
        <v>524</v>
      </c>
      <c r="E118" s="1152"/>
      <c r="F118" s="1154" t="s">
        <v>524</v>
      </c>
      <c r="G118" s="1152"/>
      <c r="H118" s="1152"/>
      <c r="I118" s="1154" t="s">
        <v>524</v>
      </c>
      <c r="J118" s="1152"/>
    </row>
    <row r="119" spans="1:10" ht="21.95" customHeight="1" x14ac:dyDescent="0.5">
      <c r="A119" s="2590" t="s">
        <v>1322</v>
      </c>
      <c r="B119" s="2590" t="s">
        <v>1318</v>
      </c>
      <c r="C119" s="1151" t="s">
        <v>294</v>
      </c>
      <c r="D119" s="1151" t="s">
        <v>1145</v>
      </c>
      <c r="E119" s="1151"/>
      <c r="F119" s="1166" t="s">
        <v>860</v>
      </c>
      <c r="G119" s="1166" t="s">
        <v>1144</v>
      </c>
      <c r="H119" s="2592" t="s">
        <v>1479</v>
      </c>
      <c r="I119" s="2593"/>
      <c r="J119" s="1151"/>
    </row>
    <row r="120" spans="1:10" ht="21.95" customHeight="1" x14ac:dyDescent="0.5">
      <c r="A120" s="2591"/>
      <c r="B120" s="2596"/>
      <c r="C120" s="1152" t="s">
        <v>524</v>
      </c>
      <c r="D120" s="1154" t="s">
        <v>524</v>
      </c>
      <c r="E120" s="1154"/>
      <c r="F120" s="1168" t="s">
        <v>338</v>
      </c>
      <c r="G120" s="1168" t="s">
        <v>338</v>
      </c>
      <c r="H120" s="2594"/>
      <c r="I120" s="2595"/>
      <c r="J120" s="1154"/>
    </row>
    <row r="121" spans="1:10" ht="21.95" customHeight="1" x14ac:dyDescent="0.5">
      <c r="A121" s="2590" t="s">
        <v>1325</v>
      </c>
      <c r="B121" s="2590" t="s">
        <v>1318</v>
      </c>
      <c r="C121" s="1151"/>
      <c r="D121" s="1151" t="s">
        <v>861</v>
      </c>
      <c r="E121" s="1151" t="s">
        <v>460</v>
      </c>
      <c r="F121" s="1166" t="s">
        <v>531</v>
      </c>
      <c r="G121" s="1151"/>
      <c r="H121" s="1151"/>
      <c r="I121" s="1151" t="s">
        <v>1146</v>
      </c>
      <c r="J121" s="1156"/>
    </row>
    <row r="122" spans="1:10" ht="21.95" customHeight="1" x14ac:dyDescent="0.5">
      <c r="A122" s="2591"/>
      <c r="B122" s="2596"/>
      <c r="C122" s="1154"/>
      <c r="D122" s="1154" t="s">
        <v>524</v>
      </c>
      <c r="E122" s="1154" t="s">
        <v>524</v>
      </c>
      <c r="F122" s="1168" t="s">
        <v>338</v>
      </c>
      <c r="G122" s="1154"/>
      <c r="H122" s="1158"/>
      <c r="I122" s="1152" t="s">
        <v>524</v>
      </c>
      <c r="J122" s="1159"/>
    </row>
    <row r="123" spans="1:10" ht="21.95" customHeight="1" x14ac:dyDescent="0.5">
      <c r="A123" s="2590" t="s">
        <v>1328</v>
      </c>
      <c r="B123" s="2590" t="s">
        <v>1318</v>
      </c>
      <c r="C123" s="1151"/>
      <c r="D123" s="1151"/>
      <c r="E123" s="1151" t="s">
        <v>1145</v>
      </c>
      <c r="F123" s="1151" t="s">
        <v>861</v>
      </c>
      <c r="G123" s="2590" t="s">
        <v>1329</v>
      </c>
      <c r="H123" s="1151"/>
      <c r="I123" s="2590" t="s">
        <v>949</v>
      </c>
      <c r="J123" s="1151"/>
    </row>
    <row r="124" spans="1:10" ht="21.95" customHeight="1" x14ac:dyDescent="0.5">
      <c r="A124" s="2591"/>
      <c r="B124" s="2596"/>
      <c r="C124" s="1154"/>
      <c r="D124" s="1154"/>
      <c r="E124" s="1152" t="s">
        <v>524</v>
      </c>
      <c r="F124" s="1154" t="s">
        <v>524</v>
      </c>
      <c r="G124" s="2619"/>
      <c r="H124" s="1154"/>
      <c r="I124" s="2613"/>
      <c r="J124" s="1154"/>
    </row>
    <row r="125" spans="1:10" ht="21.95" customHeight="1" x14ac:dyDescent="0.5">
      <c r="A125" s="2590" t="s">
        <v>1331</v>
      </c>
      <c r="B125" s="2592" t="s">
        <v>1139</v>
      </c>
      <c r="C125" s="2593"/>
      <c r="D125" s="1151" t="s">
        <v>460</v>
      </c>
      <c r="E125" s="1151" t="s">
        <v>294</v>
      </c>
      <c r="F125" s="1151"/>
      <c r="G125" s="1151" t="s">
        <v>1145</v>
      </c>
      <c r="H125" s="1151" t="s">
        <v>1146</v>
      </c>
      <c r="I125" s="1150"/>
      <c r="J125" s="1151"/>
    </row>
    <row r="126" spans="1:10" ht="21.95" customHeight="1" x14ac:dyDescent="0.5">
      <c r="A126" s="2591"/>
      <c r="B126" s="2594"/>
      <c r="C126" s="2595"/>
      <c r="D126" s="1154" t="s">
        <v>524</v>
      </c>
      <c r="E126" s="1154" t="s">
        <v>524</v>
      </c>
      <c r="F126" s="1154"/>
      <c r="G126" s="1154" t="s">
        <v>524</v>
      </c>
      <c r="H126" s="1154" t="s">
        <v>524</v>
      </c>
      <c r="I126" s="1154"/>
      <c r="J126" s="1154"/>
    </row>
    <row r="127" spans="1:10" ht="21.95" customHeight="1" x14ac:dyDescent="0.5">
      <c r="A127" s="1160" t="s">
        <v>483</v>
      </c>
      <c r="B127" s="1161"/>
      <c r="C127" s="1162"/>
      <c r="D127" s="1163"/>
      <c r="E127" s="1163"/>
      <c r="F127" s="1163"/>
      <c r="G127" s="1163"/>
      <c r="H127" s="1163"/>
      <c r="I127" s="1163"/>
      <c r="J127" s="1163"/>
    </row>
    <row r="131" spans="1:10" ht="21.95" customHeight="1" x14ac:dyDescent="0.5">
      <c r="A131" s="2607" t="s">
        <v>0</v>
      </c>
      <c r="B131" s="2607"/>
      <c r="C131" s="2607"/>
      <c r="D131" s="2607"/>
      <c r="E131" s="2607"/>
      <c r="F131" s="2607"/>
      <c r="G131" s="2607"/>
      <c r="H131" s="2607"/>
      <c r="I131" s="2607"/>
      <c r="J131" s="2607"/>
    </row>
    <row r="132" spans="1:10" ht="21.95" customHeight="1" x14ac:dyDescent="0.5">
      <c r="A132" s="2607" t="s">
        <v>1650</v>
      </c>
      <c r="B132" s="2607"/>
      <c r="C132" s="2607"/>
      <c r="D132" s="2607"/>
      <c r="E132" s="2607"/>
      <c r="F132" s="2607"/>
      <c r="G132" s="2607"/>
      <c r="H132" s="2607"/>
      <c r="I132" s="2607"/>
      <c r="J132" s="2607"/>
    </row>
    <row r="133" spans="1:10" ht="21.95" customHeight="1" x14ac:dyDescent="0.5">
      <c r="A133" s="2607" t="s">
        <v>1515</v>
      </c>
      <c r="B133" s="2607"/>
      <c r="C133" s="2607"/>
      <c r="D133" s="2607"/>
      <c r="E133" s="2607"/>
      <c r="F133" s="2607"/>
      <c r="G133" s="2607"/>
      <c r="H133" s="2607"/>
      <c r="I133" s="2607"/>
      <c r="J133" s="2607"/>
    </row>
    <row r="134" spans="1:10" ht="21.95" customHeight="1" x14ac:dyDescent="0.5">
      <c r="A134" s="2608" t="s">
        <v>1316</v>
      </c>
      <c r="B134" s="2609"/>
      <c r="C134" s="1144">
        <v>1</v>
      </c>
      <c r="D134" s="1144">
        <v>2</v>
      </c>
      <c r="E134" s="1144">
        <v>3</v>
      </c>
      <c r="F134" s="1143">
        <v>4</v>
      </c>
      <c r="G134" s="1144">
        <v>5</v>
      </c>
      <c r="H134" s="1143">
        <v>6</v>
      </c>
      <c r="I134" s="1144">
        <v>7</v>
      </c>
      <c r="J134" s="1143">
        <v>8</v>
      </c>
    </row>
    <row r="135" spans="1:10" ht="21.95" customHeight="1" x14ac:dyDescent="0.5">
      <c r="A135" s="1145" t="s">
        <v>1119</v>
      </c>
      <c r="B135" s="1145" t="s">
        <v>1120</v>
      </c>
      <c r="C135" s="1146" t="s">
        <v>1121</v>
      </c>
      <c r="D135" s="1147" t="s">
        <v>1122</v>
      </c>
      <c r="E135" s="1148" t="s">
        <v>1123</v>
      </c>
      <c r="F135" s="1149" t="s">
        <v>1124</v>
      </c>
      <c r="G135" s="1147" t="s">
        <v>1125</v>
      </c>
      <c r="H135" s="1149" t="s">
        <v>1126</v>
      </c>
      <c r="I135" s="1147" t="s">
        <v>1127</v>
      </c>
      <c r="J135" s="1149" t="s">
        <v>1128</v>
      </c>
    </row>
    <row r="136" spans="1:10" ht="21.95" customHeight="1" x14ac:dyDescent="0.5">
      <c r="A136" s="2610" t="s">
        <v>1317</v>
      </c>
      <c r="B136" s="2610" t="s">
        <v>1318</v>
      </c>
      <c r="C136" s="1166" t="s">
        <v>1144</v>
      </c>
      <c r="D136" s="1216" t="s">
        <v>1145</v>
      </c>
      <c r="E136" s="1217"/>
      <c r="F136" s="1151"/>
      <c r="G136" s="1151" t="s">
        <v>1146</v>
      </c>
      <c r="H136" s="2592" t="s">
        <v>1479</v>
      </c>
      <c r="I136" s="2593"/>
      <c r="J136" s="1151"/>
    </row>
    <row r="137" spans="1:10" ht="21.95" customHeight="1" x14ac:dyDescent="0.5">
      <c r="A137" s="2611"/>
      <c r="B137" s="2612"/>
      <c r="C137" s="1168" t="s">
        <v>1323</v>
      </c>
      <c r="D137" s="1168" t="s">
        <v>1323</v>
      </c>
      <c r="E137" s="1218"/>
      <c r="F137" s="1154"/>
      <c r="G137" s="1154" t="s">
        <v>1046</v>
      </c>
      <c r="H137" s="2594"/>
      <c r="I137" s="2595"/>
      <c r="J137" s="1152"/>
    </row>
    <row r="138" spans="1:10" ht="21.95" customHeight="1" x14ac:dyDescent="0.5">
      <c r="A138" s="2590" t="s">
        <v>1322</v>
      </c>
      <c r="B138" s="2590" t="s">
        <v>1318</v>
      </c>
      <c r="C138" s="1211" t="s">
        <v>861</v>
      </c>
      <c r="D138" s="1220"/>
      <c r="E138" s="1219"/>
      <c r="F138" s="1166" t="s">
        <v>1144</v>
      </c>
      <c r="H138" s="1151" t="s">
        <v>294</v>
      </c>
      <c r="I138" s="1151" t="s">
        <v>1517</v>
      </c>
      <c r="J138" s="1151"/>
    </row>
    <row r="139" spans="1:10" ht="21.95" customHeight="1" x14ac:dyDescent="0.5">
      <c r="A139" s="2591"/>
      <c r="B139" s="2596"/>
      <c r="C139" s="1212" t="s">
        <v>1046</v>
      </c>
      <c r="D139" s="1183"/>
      <c r="E139" s="1219"/>
      <c r="F139" s="1168" t="s">
        <v>1323</v>
      </c>
      <c r="H139" s="1154" t="s">
        <v>1046</v>
      </c>
      <c r="I139" s="1154" t="s">
        <v>1046</v>
      </c>
      <c r="J139" s="1154"/>
    </row>
    <row r="140" spans="1:10" ht="21.95" customHeight="1" x14ac:dyDescent="0.5">
      <c r="A140" s="2590" t="s">
        <v>1325</v>
      </c>
      <c r="B140" s="2590" t="s">
        <v>1318</v>
      </c>
      <c r="C140" s="1166" t="s">
        <v>860</v>
      </c>
      <c r="D140" s="1213" t="s">
        <v>294</v>
      </c>
      <c r="E140" s="1151" t="s">
        <v>7</v>
      </c>
      <c r="F140" s="1151" t="s">
        <v>1146</v>
      </c>
      <c r="G140" s="1151" t="s">
        <v>1519</v>
      </c>
      <c r="H140" s="1151"/>
      <c r="I140" s="1150"/>
      <c r="J140" s="1156"/>
    </row>
    <row r="141" spans="1:10" ht="21.95" customHeight="1" x14ac:dyDescent="0.5">
      <c r="A141" s="2591"/>
      <c r="B141" s="2596"/>
      <c r="C141" s="1168" t="s">
        <v>1323</v>
      </c>
      <c r="D141" s="1214" t="s">
        <v>1046</v>
      </c>
      <c r="E141" s="1154" t="s">
        <v>7</v>
      </c>
      <c r="F141" s="1154" t="s">
        <v>1046</v>
      </c>
      <c r="G141" s="1154" t="s">
        <v>1046</v>
      </c>
      <c r="H141" s="1158"/>
      <c r="I141" s="1154"/>
      <c r="J141" s="1159"/>
    </row>
    <row r="142" spans="1:10" ht="21.95" customHeight="1" x14ac:dyDescent="0.5">
      <c r="A142" s="2590" t="s">
        <v>1328</v>
      </c>
      <c r="B142" s="2590" t="s">
        <v>1318</v>
      </c>
      <c r="C142" s="1636" t="s">
        <v>1145</v>
      </c>
      <c r="D142" s="1220"/>
      <c r="E142" s="1219"/>
      <c r="F142" s="1166" t="s">
        <v>860</v>
      </c>
      <c r="G142" s="2590" t="s">
        <v>1329</v>
      </c>
      <c r="H142" s="1151"/>
      <c r="I142" s="2590" t="s">
        <v>949</v>
      </c>
      <c r="J142" s="1151" t="s">
        <v>531</v>
      </c>
    </row>
    <row r="143" spans="1:10" ht="21.95" customHeight="1" x14ac:dyDescent="0.5">
      <c r="A143" s="2591"/>
      <c r="B143" s="2596"/>
      <c r="C143" s="1637" t="s">
        <v>1323</v>
      </c>
      <c r="D143" s="1183"/>
      <c r="E143" s="1219"/>
      <c r="F143" s="1168" t="s">
        <v>1323</v>
      </c>
      <c r="G143" s="2619"/>
      <c r="H143" s="1154"/>
      <c r="I143" s="2613"/>
      <c r="J143" s="1154" t="s">
        <v>1046</v>
      </c>
    </row>
    <row r="144" spans="1:10" ht="21.95" customHeight="1" x14ac:dyDescent="0.5">
      <c r="A144" s="2590" t="s">
        <v>1331</v>
      </c>
      <c r="B144" s="2592" t="s">
        <v>1139</v>
      </c>
      <c r="C144" s="2593"/>
      <c r="D144" s="1151" t="s">
        <v>1516</v>
      </c>
      <c r="E144" s="1151" t="s">
        <v>531</v>
      </c>
      <c r="F144" s="1151"/>
      <c r="G144" s="1151"/>
      <c r="H144" s="1151" t="s">
        <v>1518</v>
      </c>
      <c r="I144" s="1151" t="s">
        <v>861</v>
      </c>
      <c r="J144" s="1151"/>
    </row>
    <row r="145" spans="1:10" ht="21.95" customHeight="1" x14ac:dyDescent="0.5">
      <c r="A145" s="2591"/>
      <c r="B145" s="2594"/>
      <c r="C145" s="2595"/>
      <c r="D145" s="1154" t="s">
        <v>1046</v>
      </c>
      <c r="E145" s="1154" t="s">
        <v>1046</v>
      </c>
      <c r="F145" s="1154"/>
      <c r="G145" s="1154"/>
      <c r="H145" s="1154" t="s">
        <v>1046</v>
      </c>
      <c r="I145" s="1154" t="s">
        <v>1046</v>
      </c>
      <c r="J145" s="1154"/>
    </row>
    <row r="146" spans="1:10" ht="21.95" customHeight="1" x14ac:dyDescent="0.5">
      <c r="A146" s="1160" t="s">
        <v>483</v>
      </c>
      <c r="B146" s="1161"/>
      <c r="C146" s="1162"/>
      <c r="D146" s="1163"/>
      <c r="E146" s="1163"/>
      <c r="F146" s="1163"/>
      <c r="G146" s="1163"/>
      <c r="H146" s="1163"/>
      <c r="I146" s="1163"/>
      <c r="J146" s="1163"/>
    </row>
    <row r="147" spans="1:10" s="1187" customFormat="1" ht="21.95" customHeight="1" x14ac:dyDescent="0.5">
      <c r="A147" s="1160"/>
      <c r="B147" s="1161"/>
      <c r="C147" s="1162"/>
      <c r="D147" s="1163"/>
      <c r="E147" s="1163"/>
      <c r="F147" s="1163"/>
      <c r="G147" s="1163"/>
      <c r="H147" s="1163"/>
      <c r="I147" s="1163"/>
      <c r="J147" s="1163"/>
    </row>
    <row r="148" spans="1:10" s="1187" customFormat="1" ht="21.95" customHeight="1" x14ac:dyDescent="0.5">
      <c r="A148" s="1160"/>
      <c r="B148" s="1161"/>
      <c r="C148" s="1162"/>
      <c r="D148" s="1163"/>
      <c r="E148" s="1163"/>
      <c r="F148" s="1163"/>
      <c r="G148" s="1163"/>
      <c r="H148" s="1163"/>
      <c r="I148" s="1163"/>
      <c r="J148" s="1163"/>
    </row>
    <row r="149" spans="1:10" ht="21.95" customHeight="1" x14ac:dyDescent="0.5">
      <c r="A149" s="2607" t="s">
        <v>0</v>
      </c>
      <c r="B149" s="2607"/>
      <c r="C149" s="2607"/>
      <c r="D149" s="2607"/>
      <c r="E149" s="2607"/>
      <c r="F149" s="2607"/>
      <c r="G149" s="2607"/>
      <c r="H149" s="2607"/>
      <c r="I149" s="2607"/>
      <c r="J149" s="2607"/>
    </row>
    <row r="150" spans="1:10" ht="21.95" customHeight="1" x14ac:dyDescent="0.5">
      <c r="A150" s="2607" t="s">
        <v>1477</v>
      </c>
      <c r="B150" s="2607"/>
      <c r="C150" s="2607"/>
      <c r="D150" s="2607"/>
      <c r="E150" s="2607"/>
      <c r="F150" s="2607"/>
      <c r="G150" s="2607"/>
      <c r="H150" s="2607"/>
      <c r="I150" s="2607"/>
      <c r="J150" s="2607"/>
    </row>
    <row r="151" spans="1:10" ht="21.95" customHeight="1" x14ac:dyDescent="0.5">
      <c r="A151" s="2607" t="s">
        <v>1520</v>
      </c>
      <c r="B151" s="2607"/>
      <c r="C151" s="2607"/>
      <c r="D151" s="2607"/>
      <c r="E151" s="2607"/>
      <c r="F151" s="2607"/>
      <c r="G151" s="2607"/>
      <c r="H151" s="2607"/>
      <c r="I151" s="2607"/>
      <c r="J151" s="2607"/>
    </row>
    <row r="152" spans="1:10" ht="21.95" customHeight="1" x14ac:dyDescent="0.5">
      <c r="A152" s="2608" t="s">
        <v>1316</v>
      </c>
      <c r="B152" s="2609"/>
      <c r="C152" s="1144">
        <v>1</v>
      </c>
      <c r="D152" s="1144">
        <v>2</v>
      </c>
      <c r="E152" s="1144">
        <v>3</v>
      </c>
      <c r="F152" s="1143">
        <v>4</v>
      </c>
      <c r="G152" s="1144">
        <v>5</v>
      </c>
      <c r="H152" s="1143">
        <v>6</v>
      </c>
      <c r="I152" s="1144">
        <v>7</v>
      </c>
      <c r="J152" s="1143">
        <v>8</v>
      </c>
    </row>
    <row r="153" spans="1:10" ht="21.95" customHeight="1" x14ac:dyDescent="0.5">
      <c r="A153" s="1145" t="s">
        <v>1119</v>
      </c>
      <c r="B153" s="1145" t="s">
        <v>1120</v>
      </c>
      <c r="C153" s="1146" t="s">
        <v>1121</v>
      </c>
      <c r="D153" s="1147" t="s">
        <v>1122</v>
      </c>
      <c r="E153" s="1148" t="s">
        <v>1123</v>
      </c>
      <c r="F153" s="1149" t="s">
        <v>1124</v>
      </c>
      <c r="G153" s="1147" t="s">
        <v>1125</v>
      </c>
      <c r="H153" s="1149" t="s">
        <v>1126</v>
      </c>
      <c r="I153" s="1147" t="s">
        <v>1127</v>
      </c>
      <c r="J153" s="1149" t="s">
        <v>1128</v>
      </c>
    </row>
    <row r="154" spans="1:10" ht="21.95" customHeight="1" x14ac:dyDescent="0.5">
      <c r="A154" s="2610" t="s">
        <v>1317</v>
      </c>
      <c r="B154" s="2610" t="s">
        <v>1318</v>
      </c>
      <c r="C154" s="1151" t="s">
        <v>1145</v>
      </c>
      <c r="D154" s="1166" t="s">
        <v>294</v>
      </c>
      <c r="E154" s="1150"/>
      <c r="F154" s="1166" t="s">
        <v>531</v>
      </c>
      <c r="G154" s="1151" t="s">
        <v>860</v>
      </c>
      <c r="H154" s="2592" t="s">
        <v>1479</v>
      </c>
      <c r="I154" s="2593"/>
      <c r="J154" s="1151"/>
    </row>
    <row r="155" spans="1:10" ht="21.95" customHeight="1" x14ac:dyDescent="0.5">
      <c r="A155" s="2611"/>
      <c r="B155" s="2612"/>
      <c r="C155" s="1154" t="s">
        <v>1046</v>
      </c>
      <c r="D155" s="1168" t="s">
        <v>1323</v>
      </c>
      <c r="E155" s="1152"/>
      <c r="F155" s="1168" t="s">
        <v>1323</v>
      </c>
      <c r="G155" s="1154" t="s">
        <v>1046</v>
      </c>
      <c r="H155" s="2594"/>
      <c r="I155" s="2595"/>
      <c r="J155" s="1152"/>
    </row>
    <row r="156" spans="1:10" ht="21.95" customHeight="1" x14ac:dyDescent="0.5">
      <c r="A156" s="2590" t="s">
        <v>1322</v>
      </c>
      <c r="B156" s="2590" t="s">
        <v>1318</v>
      </c>
      <c r="C156" s="1151"/>
      <c r="D156" s="1151" t="s">
        <v>860</v>
      </c>
      <c r="E156" s="1151" t="s">
        <v>1522</v>
      </c>
      <c r="F156" s="1150"/>
      <c r="G156" s="1151"/>
      <c r="H156" s="1151" t="s">
        <v>1523</v>
      </c>
      <c r="I156" s="1151" t="s">
        <v>460</v>
      </c>
      <c r="J156" s="1151"/>
    </row>
    <row r="157" spans="1:10" ht="21.95" customHeight="1" x14ac:dyDescent="0.5">
      <c r="A157" s="2591"/>
      <c r="B157" s="2596"/>
      <c r="C157" s="1154"/>
      <c r="D157" s="1154" t="s">
        <v>1046</v>
      </c>
      <c r="E157" s="1154" t="s">
        <v>1046</v>
      </c>
      <c r="F157" s="1154"/>
      <c r="G157" s="1154"/>
      <c r="H157" s="1154" t="s">
        <v>1046</v>
      </c>
      <c r="I157" s="1154" t="s">
        <v>1046</v>
      </c>
      <c r="J157" s="1154"/>
    </row>
    <row r="158" spans="1:10" ht="21.95" customHeight="1" x14ac:dyDescent="0.5">
      <c r="A158" s="2590" t="s">
        <v>1325</v>
      </c>
      <c r="B158" s="2590" t="s">
        <v>1318</v>
      </c>
      <c r="C158" s="1151"/>
      <c r="D158" s="1151" t="s">
        <v>1145</v>
      </c>
      <c r="E158" s="1151" t="s">
        <v>1521</v>
      </c>
      <c r="F158" s="1151"/>
      <c r="G158" s="1151" t="s">
        <v>460</v>
      </c>
      <c r="H158" s="1166" t="s">
        <v>294</v>
      </c>
      <c r="I158" s="1150"/>
      <c r="J158" s="1156"/>
    </row>
    <row r="159" spans="1:10" ht="21.95" customHeight="1" x14ac:dyDescent="0.5">
      <c r="A159" s="2591"/>
      <c r="B159" s="2596"/>
      <c r="C159" s="1154"/>
      <c r="D159" s="1154" t="s">
        <v>1046</v>
      </c>
      <c r="E159" s="1154" t="s">
        <v>1046</v>
      </c>
      <c r="F159" s="1154"/>
      <c r="G159" s="1154" t="s">
        <v>1046</v>
      </c>
      <c r="H159" s="1168" t="s">
        <v>1323</v>
      </c>
      <c r="I159" s="1154"/>
      <c r="J159" s="1159"/>
    </row>
    <row r="160" spans="1:10" ht="21.95" customHeight="1" x14ac:dyDescent="0.5">
      <c r="A160" s="2590" t="s">
        <v>1328</v>
      </c>
      <c r="B160" s="2590" t="s">
        <v>1318</v>
      </c>
      <c r="C160" s="1166" t="s">
        <v>1146</v>
      </c>
      <c r="D160" s="1151"/>
      <c r="E160" s="1151"/>
      <c r="F160" s="1151" t="s">
        <v>1144</v>
      </c>
      <c r="G160" s="2590" t="s">
        <v>1329</v>
      </c>
      <c r="I160" s="2590" t="s">
        <v>949</v>
      </c>
      <c r="J160" s="1151"/>
    </row>
    <row r="161" spans="1:10" ht="21.95" customHeight="1" x14ac:dyDescent="0.5">
      <c r="A161" s="2591"/>
      <c r="B161" s="2596"/>
      <c r="C161" s="1168" t="s">
        <v>1323</v>
      </c>
      <c r="D161" s="1154"/>
      <c r="E161" s="1154"/>
      <c r="F161" s="1154" t="s">
        <v>1046</v>
      </c>
      <c r="G161" s="2619"/>
      <c r="I161" s="2613"/>
      <c r="J161" s="1154"/>
    </row>
    <row r="162" spans="1:10" ht="21.95" customHeight="1" x14ac:dyDescent="0.5">
      <c r="A162" s="2590" t="s">
        <v>1331</v>
      </c>
      <c r="B162" s="2592" t="s">
        <v>1139</v>
      </c>
      <c r="C162" s="2593"/>
      <c r="D162" s="1151" t="s">
        <v>1144</v>
      </c>
      <c r="E162" s="1151" t="s">
        <v>1524</v>
      </c>
      <c r="F162" s="1151"/>
      <c r="G162" s="1150"/>
      <c r="H162" s="1151"/>
      <c r="I162" s="1166" t="s">
        <v>1146</v>
      </c>
      <c r="J162" s="1151"/>
    </row>
    <row r="163" spans="1:10" ht="21.95" customHeight="1" x14ac:dyDescent="0.5">
      <c r="A163" s="2591"/>
      <c r="B163" s="2594"/>
      <c r="C163" s="2595"/>
      <c r="D163" s="1154" t="s">
        <v>1046</v>
      </c>
      <c r="E163" s="1154" t="s">
        <v>1046</v>
      </c>
      <c r="F163" s="1154"/>
      <c r="G163" s="1154"/>
      <c r="H163" s="1154"/>
      <c r="I163" s="1168" t="s">
        <v>1323</v>
      </c>
      <c r="J163" s="1154"/>
    </row>
    <row r="164" spans="1:10" ht="21.95" customHeight="1" x14ac:dyDescent="0.5">
      <c r="A164" s="1160" t="s">
        <v>483</v>
      </c>
      <c r="B164" s="1161"/>
      <c r="C164" s="1162"/>
      <c r="D164" s="1163"/>
      <c r="E164" s="1163"/>
      <c r="F164" s="1163"/>
      <c r="G164" s="1163"/>
      <c r="H164" s="1163"/>
      <c r="I164" s="1163"/>
      <c r="J164" s="1163"/>
    </row>
    <row r="168" spans="1:10" ht="21.95" customHeight="1" x14ac:dyDescent="0.5">
      <c r="A168" s="2607" t="s">
        <v>0</v>
      </c>
      <c r="B168" s="2607"/>
      <c r="C168" s="2607"/>
      <c r="D168" s="2607"/>
      <c r="E168" s="2607"/>
      <c r="F168" s="2607"/>
      <c r="G168" s="2607"/>
      <c r="H168" s="2607"/>
      <c r="I168" s="2607"/>
      <c r="J168" s="2607"/>
    </row>
    <row r="169" spans="1:10" ht="21.95" customHeight="1" x14ac:dyDescent="0.5">
      <c r="A169" s="2607" t="s">
        <v>1650</v>
      </c>
      <c r="B169" s="2607"/>
      <c r="C169" s="2607"/>
      <c r="D169" s="2607"/>
      <c r="E169" s="2607"/>
      <c r="F169" s="2607"/>
      <c r="G169" s="2607"/>
      <c r="H169" s="2607"/>
      <c r="I169" s="2607"/>
      <c r="J169" s="2607"/>
    </row>
    <row r="170" spans="1:10" ht="21.95" customHeight="1" x14ac:dyDescent="0.5">
      <c r="A170" s="2607" t="s">
        <v>1525</v>
      </c>
      <c r="B170" s="2607"/>
      <c r="C170" s="2607"/>
      <c r="D170" s="2607"/>
      <c r="E170" s="2607"/>
      <c r="F170" s="2607"/>
      <c r="G170" s="2607"/>
      <c r="H170" s="2607"/>
      <c r="I170" s="2607"/>
      <c r="J170" s="2607"/>
    </row>
    <row r="171" spans="1:10" ht="21.95" customHeight="1" x14ac:dyDescent="0.5">
      <c r="A171" s="2608" t="s">
        <v>1316</v>
      </c>
      <c r="B171" s="2609"/>
      <c r="C171" s="1144">
        <v>1</v>
      </c>
      <c r="D171" s="1144">
        <v>2</v>
      </c>
      <c r="E171" s="1144">
        <v>3</v>
      </c>
      <c r="F171" s="1143">
        <v>4</v>
      </c>
      <c r="G171" s="1144">
        <v>5</v>
      </c>
      <c r="H171" s="1143">
        <v>6</v>
      </c>
      <c r="I171" s="1144">
        <v>7</v>
      </c>
      <c r="J171" s="1143">
        <v>8</v>
      </c>
    </row>
    <row r="172" spans="1:10" ht="21.95" customHeight="1" x14ac:dyDescent="0.5">
      <c r="A172" s="1145" t="s">
        <v>1119</v>
      </c>
      <c r="B172" s="1145" t="s">
        <v>1120</v>
      </c>
      <c r="C172" s="1146" t="s">
        <v>1121</v>
      </c>
      <c r="D172" s="1147" t="s">
        <v>1122</v>
      </c>
      <c r="E172" s="1148" t="s">
        <v>1123</v>
      </c>
      <c r="F172" s="1149" t="s">
        <v>1124</v>
      </c>
      <c r="G172" s="1147" t="s">
        <v>1125</v>
      </c>
      <c r="H172" s="1149" t="s">
        <v>1126</v>
      </c>
      <c r="I172" s="1147" t="s">
        <v>1127</v>
      </c>
      <c r="J172" s="1149" t="s">
        <v>1128</v>
      </c>
    </row>
    <row r="173" spans="1:10" ht="21.95" customHeight="1" x14ac:dyDescent="0.5">
      <c r="A173" s="2610" t="s">
        <v>1317</v>
      </c>
      <c r="B173" s="2610" t="s">
        <v>1318</v>
      </c>
      <c r="C173" s="1151" t="s">
        <v>57</v>
      </c>
      <c r="D173" s="1166" t="s">
        <v>861</v>
      </c>
      <c r="E173" s="1150"/>
      <c r="F173" s="1166" t="s">
        <v>460</v>
      </c>
      <c r="G173" s="1151"/>
      <c r="H173" s="2592" t="s">
        <v>1479</v>
      </c>
      <c r="I173" s="2593"/>
      <c r="J173" s="1151"/>
    </row>
    <row r="174" spans="1:10" ht="21.95" customHeight="1" x14ac:dyDescent="0.5">
      <c r="A174" s="2611"/>
      <c r="B174" s="2612"/>
      <c r="C174" s="1152" t="s">
        <v>356</v>
      </c>
      <c r="D174" s="1168" t="s">
        <v>1323</v>
      </c>
      <c r="E174" s="1152"/>
      <c r="F174" s="1168" t="s">
        <v>1323</v>
      </c>
      <c r="G174" s="1152"/>
      <c r="H174" s="2594"/>
      <c r="I174" s="2595"/>
      <c r="J174" s="1152"/>
    </row>
    <row r="175" spans="1:10" ht="21.95" customHeight="1" x14ac:dyDescent="0.5">
      <c r="A175" s="2590" t="s">
        <v>1322</v>
      </c>
      <c r="B175" s="2590" t="s">
        <v>1318</v>
      </c>
      <c r="C175" s="1151"/>
      <c r="D175" s="1151"/>
      <c r="E175" s="1635" t="s">
        <v>1155</v>
      </c>
      <c r="F175" s="1150"/>
      <c r="G175" s="1151" t="s">
        <v>1526</v>
      </c>
      <c r="H175" s="1151" t="s">
        <v>57</v>
      </c>
      <c r="I175" s="1151"/>
      <c r="J175" s="1151"/>
    </row>
    <row r="176" spans="1:10" ht="21.95" customHeight="1" x14ac:dyDescent="0.5">
      <c r="A176" s="2591"/>
      <c r="B176" s="2596"/>
      <c r="C176" s="1152"/>
      <c r="D176" s="1154"/>
      <c r="E176" s="1638" t="s">
        <v>356</v>
      </c>
      <c r="F176" s="1154"/>
      <c r="G176" s="1152" t="s">
        <v>356</v>
      </c>
      <c r="H176" s="1152" t="s">
        <v>356</v>
      </c>
      <c r="I176" s="1154"/>
      <c r="J176" s="1154"/>
    </row>
    <row r="177" spans="1:10" ht="21.95" customHeight="1" x14ac:dyDescent="0.5">
      <c r="A177" s="2590" t="s">
        <v>1325</v>
      </c>
      <c r="B177" s="2590" t="s">
        <v>1318</v>
      </c>
      <c r="C177" s="1151"/>
      <c r="D177" s="1151" t="s">
        <v>1155</v>
      </c>
      <c r="E177" s="1151" t="s">
        <v>1527</v>
      </c>
      <c r="F177" s="1151"/>
      <c r="G177" s="1151" t="s">
        <v>466</v>
      </c>
      <c r="H177" s="1151" t="s">
        <v>1528</v>
      </c>
      <c r="I177" s="1150"/>
      <c r="J177" s="1156"/>
    </row>
    <row r="178" spans="1:10" ht="21.95" customHeight="1" x14ac:dyDescent="0.5">
      <c r="A178" s="2591"/>
      <c r="B178" s="2596"/>
      <c r="C178" s="1154"/>
      <c r="D178" s="1152" t="s">
        <v>356</v>
      </c>
      <c r="E178" s="1152" t="s">
        <v>356</v>
      </c>
      <c r="F178" s="1154"/>
      <c r="G178" s="1152" t="s">
        <v>356</v>
      </c>
      <c r="H178" s="1152" t="s">
        <v>356</v>
      </c>
      <c r="I178" s="1154"/>
      <c r="J178" s="1159"/>
    </row>
    <row r="179" spans="1:10" ht="21.95" customHeight="1" x14ac:dyDescent="0.5">
      <c r="A179" s="2590" t="s">
        <v>1328</v>
      </c>
      <c r="B179" s="2590" t="s">
        <v>1318</v>
      </c>
      <c r="C179" s="1155" t="s">
        <v>294</v>
      </c>
      <c r="D179" s="1151" t="s">
        <v>466</v>
      </c>
      <c r="E179" s="1151"/>
      <c r="F179" s="1151"/>
      <c r="G179" s="2590" t="s">
        <v>1329</v>
      </c>
      <c r="H179" s="1166" t="s">
        <v>861</v>
      </c>
      <c r="I179" s="2590" t="s">
        <v>949</v>
      </c>
      <c r="J179" s="1151"/>
    </row>
    <row r="180" spans="1:10" ht="21.95" customHeight="1" x14ac:dyDescent="0.5">
      <c r="A180" s="2591"/>
      <c r="B180" s="2596"/>
      <c r="C180" s="1157" t="s">
        <v>259</v>
      </c>
      <c r="D180" s="1152" t="s">
        <v>356</v>
      </c>
      <c r="E180" s="1154"/>
      <c r="F180" s="1154"/>
      <c r="G180" s="2619"/>
      <c r="H180" s="1168" t="s">
        <v>1323</v>
      </c>
      <c r="I180" s="2613"/>
      <c r="J180" s="1154"/>
    </row>
    <row r="181" spans="1:10" ht="21.95" customHeight="1" x14ac:dyDescent="0.5">
      <c r="A181" s="2590" t="s">
        <v>1331</v>
      </c>
      <c r="B181" s="2592" t="s">
        <v>1139</v>
      </c>
      <c r="C181" s="2593"/>
      <c r="D181" s="1155" t="s">
        <v>1145</v>
      </c>
      <c r="E181" s="1151"/>
      <c r="F181" s="1151"/>
      <c r="G181" s="1150"/>
      <c r="H181" s="1178" t="s">
        <v>1577</v>
      </c>
      <c r="I181" s="1166" t="s">
        <v>460</v>
      </c>
      <c r="J181" s="1151"/>
    </row>
    <row r="182" spans="1:10" ht="21.95" customHeight="1" x14ac:dyDescent="0.5">
      <c r="A182" s="2591"/>
      <c r="B182" s="2594"/>
      <c r="C182" s="2595"/>
      <c r="D182" s="1157" t="s">
        <v>259</v>
      </c>
      <c r="E182" s="1154"/>
      <c r="F182" s="1154"/>
      <c r="G182" s="1154"/>
      <c r="H182" s="1179" t="s">
        <v>179</v>
      </c>
      <c r="I182" s="1168" t="s">
        <v>1323</v>
      </c>
      <c r="J182" s="1154"/>
    </row>
    <row r="183" spans="1:10" ht="21.95" customHeight="1" x14ac:dyDescent="0.5">
      <c r="A183" s="1160" t="s">
        <v>483</v>
      </c>
      <c r="B183" s="1161"/>
      <c r="C183" s="1162"/>
      <c r="D183" s="1163"/>
      <c r="E183" s="1163"/>
      <c r="F183" s="1163"/>
      <c r="G183" s="1163"/>
      <c r="H183" s="1163"/>
      <c r="I183" s="1163"/>
      <c r="J183" s="1163"/>
    </row>
    <row r="184" spans="1:10" s="1187" customFormat="1" ht="21.95" customHeight="1" x14ac:dyDescent="0.5">
      <c r="A184" s="1160"/>
      <c r="B184" s="1161"/>
      <c r="C184" s="1162"/>
      <c r="D184" s="1163"/>
      <c r="E184" s="1163"/>
      <c r="F184" s="1163"/>
      <c r="G184" s="1163"/>
      <c r="H184" s="1163"/>
      <c r="I184" s="1163"/>
      <c r="J184" s="1163"/>
    </row>
    <row r="185" spans="1:10" s="1187" customFormat="1" ht="21.95" customHeight="1" x14ac:dyDescent="0.5">
      <c r="A185" s="1160"/>
      <c r="B185" s="1161"/>
      <c r="C185" s="1162"/>
      <c r="D185" s="1163"/>
      <c r="E185" s="1163"/>
      <c r="F185" s="1163"/>
      <c r="G185" s="1163"/>
      <c r="H185" s="1163"/>
      <c r="I185" s="1163"/>
      <c r="J185" s="1163"/>
    </row>
    <row r="186" spans="1:10" ht="21.95" customHeight="1" x14ac:dyDescent="0.5">
      <c r="A186" s="2607" t="s">
        <v>0</v>
      </c>
      <c r="B186" s="2607"/>
      <c r="C186" s="2607"/>
      <c r="D186" s="2607"/>
      <c r="E186" s="2607"/>
      <c r="F186" s="2607"/>
      <c r="G186" s="2607"/>
      <c r="H186" s="2607"/>
      <c r="I186" s="2607"/>
      <c r="J186" s="2607"/>
    </row>
    <row r="187" spans="1:10" ht="21.95" customHeight="1" x14ac:dyDescent="0.5">
      <c r="A187" s="2607" t="s">
        <v>1477</v>
      </c>
      <c r="B187" s="2607"/>
      <c r="C187" s="2607"/>
      <c r="D187" s="2607"/>
      <c r="E187" s="2607"/>
      <c r="F187" s="2607"/>
      <c r="G187" s="2607"/>
      <c r="H187" s="2607"/>
      <c r="I187" s="2607"/>
      <c r="J187" s="2607"/>
    </row>
    <row r="188" spans="1:10" ht="21.95" customHeight="1" x14ac:dyDescent="0.5">
      <c r="A188" s="2607" t="s">
        <v>1561</v>
      </c>
      <c r="B188" s="2607"/>
      <c r="C188" s="2607"/>
      <c r="D188" s="2607"/>
      <c r="E188" s="2607"/>
      <c r="F188" s="2607"/>
      <c r="G188" s="2607"/>
      <c r="H188" s="2607"/>
      <c r="I188" s="2607"/>
      <c r="J188" s="2607"/>
    </row>
    <row r="189" spans="1:10" ht="21.95" customHeight="1" x14ac:dyDescent="0.5">
      <c r="A189" s="2608" t="s">
        <v>1316</v>
      </c>
      <c r="B189" s="2609"/>
      <c r="C189" s="1144">
        <v>1</v>
      </c>
      <c r="D189" s="1144">
        <v>2</v>
      </c>
      <c r="E189" s="1144">
        <v>3</v>
      </c>
      <c r="F189" s="1143">
        <v>4</v>
      </c>
      <c r="G189" s="1144">
        <v>5</v>
      </c>
      <c r="H189" s="1143">
        <v>6</v>
      </c>
      <c r="I189" s="1144">
        <v>7</v>
      </c>
      <c r="J189" s="1143">
        <v>8</v>
      </c>
    </row>
    <row r="190" spans="1:10" ht="21.95" customHeight="1" x14ac:dyDescent="0.5">
      <c r="A190" s="1145" t="s">
        <v>1119</v>
      </c>
      <c r="B190" s="1145" t="s">
        <v>1120</v>
      </c>
      <c r="C190" s="1146" t="s">
        <v>1121</v>
      </c>
      <c r="D190" s="1147" t="s">
        <v>1122</v>
      </c>
      <c r="E190" s="1148" t="s">
        <v>1123</v>
      </c>
      <c r="F190" s="1149" t="s">
        <v>1124</v>
      </c>
      <c r="G190" s="1147" t="s">
        <v>1125</v>
      </c>
      <c r="H190" s="1149" t="s">
        <v>1126</v>
      </c>
      <c r="I190" s="1147" t="s">
        <v>1127</v>
      </c>
      <c r="J190" s="1149" t="s">
        <v>1128</v>
      </c>
    </row>
    <row r="191" spans="1:10" ht="21.95" customHeight="1" x14ac:dyDescent="0.5">
      <c r="A191" s="2610" t="s">
        <v>1317</v>
      </c>
      <c r="B191" s="2610" t="s">
        <v>1318</v>
      </c>
      <c r="C191" s="1151"/>
      <c r="D191" s="1151"/>
      <c r="E191" s="2603" t="s">
        <v>1145</v>
      </c>
      <c r="F191" s="2604"/>
      <c r="G191" s="1151"/>
      <c r="H191" s="2592" t="s">
        <v>1479</v>
      </c>
      <c r="I191" s="2593"/>
      <c r="J191" s="1151"/>
    </row>
    <row r="192" spans="1:10" ht="21.95" customHeight="1" x14ac:dyDescent="0.5">
      <c r="A192" s="2611"/>
      <c r="B192" s="2612"/>
      <c r="C192" s="1152"/>
      <c r="D192" s="1152"/>
      <c r="E192" s="2605" t="s">
        <v>50</v>
      </c>
      <c r="F192" s="2606"/>
      <c r="G192" s="1152"/>
      <c r="H192" s="2594"/>
      <c r="I192" s="2595"/>
      <c r="J192" s="1152"/>
    </row>
    <row r="193" spans="1:10" ht="21.95" customHeight="1" x14ac:dyDescent="0.5">
      <c r="A193" s="2590" t="s">
        <v>1322</v>
      </c>
      <c r="B193" s="2590" t="s">
        <v>1318</v>
      </c>
      <c r="C193" s="1151"/>
      <c r="D193" s="1151"/>
      <c r="E193" s="2597" t="s">
        <v>861</v>
      </c>
      <c r="F193" s="2598"/>
      <c r="G193" s="2599"/>
      <c r="H193" s="1151"/>
      <c r="I193" s="1151"/>
      <c r="J193" s="1151"/>
    </row>
    <row r="194" spans="1:10" ht="21.95" customHeight="1" x14ac:dyDescent="0.5">
      <c r="A194" s="2591"/>
      <c r="B194" s="2596"/>
      <c r="C194" s="1154"/>
      <c r="D194" s="1154"/>
      <c r="E194" s="2600" t="s">
        <v>283</v>
      </c>
      <c r="F194" s="2601"/>
      <c r="G194" s="2602"/>
      <c r="H194" s="1154"/>
      <c r="I194" s="1154"/>
      <c r="J194" s="1154"/>
    </row>
    <row r="195" spans="1:10" ht="21.95" customHeight="1" x14ac:dyDescent="0.5">
      <c r="A195" s="2590" t="s">
        <v>1325</v>
      </c>
      <c r="B195" s="2590" t="s">
        <v>1318</v>
      </c>
      <c r="C195" s="1151"/>
      <c r="D195" s="2624" t="s">
        <v>730</v>
      </c>
      <c r="E195" s="2625"/>
      <c r="F195" s="2626"/>
      <c r="G195" s="1151"/>
      <c r="H195" s="2603" t="s">
        <v>860</v>
      </c>
      <c r="I195" s="2604"/>
      <c r="J195" s="1156"/>
    </row>
    <row r="196" spans="1:10" ht="21.95" customHeight="1" x14ac:dyDescent="0.5">
      <c r="A196" s="2591"/>
      <c r="B196" s="2596"/>
      <c r="C196" s="1154"/>
      <c r="D196" s="2627" t="s">
        <v>287</v>
      </c>
      <c r="E196" s="2628"/>
      <c r="F196" s="2629"/>
      <c r="G196" s="1154"/>
      <c r="H196" s="2605" t="s">
        <v>50</v>
      </c>
      <c r="I196" s="2606"/>
      <c r="J196" s="1159"/>
    </row>
    <row r="197" spans="1:10" ht="21.95" customHeight="1" x14ac:dyDescent="0.5">
      <c r="A197" s="2590" t="s">
        <v>1328</v>
      </c>
      <c r="B197" s="2590" t="s">
        <v>1318</v>
      </c>
      <c r="C197" s="1151"/>
      <c r="D197" s="2603" t="s">
        <v>861</v>
      </c>
      <c r="E197" s="2604"/>
      <c r="F197" s="1151"/>
      <c r="G197" s="2590" t="s">
        <v>1329</v>
      </c>
      <c r="H197" s="1151"/>
      <c r="I197" s="2590" t="s">
        <v>949</v>
      </c>
      <c r="J197" s="1151"/>
    </row>
    <row r="198" spans="1:10" ht="21.95" customHeight="1" x14ac:dyDescent="0.5">
      <c r="A198" s="2591"/>
      <c r="B198" s="2596"/>
      <c r="C198" s="1154"/>
      <c r="D198" s="2605" t="s">
        <v>50</v>
      </c>
      <c r="E198" s="2606"/>
      <c r="F198" s="1154"/>
      <c r="G198" s="2619"/>
      <c r="H198" s="1154"/>
      <c r="I198" s="2613"/>
      <c r="J198" s="1154"/>
    </row>
    <row r="199" spans="1:10" ht="21.95" customHeight="1" x14ac:dyDescent="0.5">
      <c r="A199" s="2590" t="s">
        <v>1331</v>
      </c>
      <c r="B199" s="2592" t="s">
        <v>1139</v>
      </c>
      <c r="C199" s="2593"/>
      <c r="D199" s="2597" t="s">
        <v>860</v>
      </c>
      <c r="E199" s="2598"/>
      <c r="F199" s="2599"/>
      <c r="G199" s="1150"/>
      <c r="H199" s="2603" t="s">
        <v>294</v>
      </c>
      <c r="I199" s="2604"/>
      <c r="J199" s="1151"/>
    </row>
    <row r="200" spans="1:10" ht="21.95" customHeight="1" x14ac:dyDescent="0.5">
      <c r="A200" s="2591"/>
      <c r="B200" s="2594"/>
      <c r="C200" s="2595"/>
      <c r="D200" s="2600" t="s">
        <v>283</v>
      </c>
      <c r="E200" s="2601"/>
      <c r="F200" s="2602"/>
      <c r="G200" s="1154"/>
      <c r="H200" s="2605" t="s">
        <v>50</v>
      </c>
      <c r="I200" s="2606"/>
      <c r="J200" s="1154"/>
    </row>
    <row r="201" spans="1:10" ht="21.95" customHeight="1" x14ac:dyDescent="0.5">
      <c r="A201" s="1160" t="s">
        <v>483</v>
      </c>
      <c r="B201" s="1161" t="s">
        <v>1564</v>
      </c>
      <c r="C201" s="1162"/>
      <c r="D201" s="1163"/>
      <c r="E201" s="1163"/>
      <c r="F201" s="1163"/>
      <c r="G201" s="1163"/>
      <c r="H201" s="1163"/>
      <c r="I201" s="1163"/>
      <c r="J201" s="1163"/>
    </row>
    <row r="205" spans="1:10" ht="21.95" customHeight="1" x14ac:dyDescent="0.5">
      <c r="A205" s="2607" t="s">
        <v>0</v>
      </c>
      <c r="B205" s="2607"/>
      <c r="C205" s="2607"/>
      <c r="D205" s="2607"/>
      <c r="E205" s="2607"/>
      <c r="F205" s="2607"/>
      <c r="G205" s="2607"/>
      <c r="H205" s="2607"/>
      <c r="I205" s="2607"/>
      <c r="J205" s="2607"/>
    </row>
    <row r="206" spans="1:10" ht="21.95" customHeight="1" x14ac:dyDescent="0.5">
      <c r="A206" s="2607" t="s">
        <v>1477</v>
      </c>
      <c r="B206" s="2607"/>
      <c r="C206" s="2607"/>
      <c r="D206" s="2607"/>
      <c r="E206" s="2607"/>
      <c r="F206" s="2607"/>
      <c r="G206" s="2607"/>
      <c r="H206" s="2607"/>
      <c r="I206" s="2607"/>
      <c r="J206" s="2607"/>
    </row>
    <row r="207" spans="1:10" ht="21.95" customHeight="1" x14ac:dyDescent="0.5">
      <c r="A207" s="2607" t="s">
        <v>1529</v>
      </c>
      <c r="B207" s="2607"/>
      <c r="C207" s="2607"/>
      <c r="D207" s="2607"/>
      <c r="E207" s="2607"/>
      <c r="F207" s="2607"/>
      <c r="G207" s="2607"/>
      <c r="H207" s="2607"/>
      <c r="I207" s="2607"/>
      <c r="J207" s="2607"/>
    </row>
    <row r="208" spans="1:10" ht="21.95" customHeight="1" x14ac:dyDescent="0.5">
      <c r="A208" s="2608" t="s">
        <v>1316</v>
      </c>
      <c r="B208" s="2609"/>
      <c r="C208" s="1144">
        <v>1</v>
      </c>
      <c r="D208" s="1144">
        <v>2</v>
      </c>
      <c r="E208" s="1144">
        <v>3</v>
      </c>
      <c r="F208" s="1143">
        <v>4</v>
      </c>
      <c r="G208" s="1144">
        <v>5</v>
      </c>
      <c r="H208" s="1143">
        <v>6</v>
      </c>
      <c r="I208" s="1144">
        <v>7</v>
      </c>
      <c r="J208" s="1143">
        <v>8</v>
      </c>
    </row>
    <row r="209" spans="1:10" ht="21.95" customHeight="1" x14ac:dyDescent="0.5">
      <c r="A209" s="1145" t="s">
        <v>1119</v>
      </c>
      <c r="B209" s="1145" t="s">
        <v>1120</v>
      </c>
      <c r="C209" s="1146" t="s">
        <v>1121</v>
      </c>
      <c r="D209" s="1147" t="s">
        <v>1122</v>
      </c>
      <c r="E209" s="1148" t="s">
        <v>1123</v>
      </c>
      <c r="F209" s="1149" t="s">
        <v>1124</v>
      </c>
      <c r="G209" s="1147" t="s">
        <v>1125</v>
      </c>
      <c r="H209" s="1149" t="s">
        <v>1126</v>
      </c>
      <c r="I209" s="1147" t="s">
        <v>1127</v>
      </c>
      <c r="J209" s="1149" t="s">
        <v>1128</v>
      </c>
    </row>
    <row r="210" spans="1:10" ht="21.95" customHeight="1" x14ac:dyDescent="0.5">
      <c r="A210" s="2610" t="s">
        <v>1317</v>
      </c>
      <c r="B210" s="2610" t="s">
        <v>1318</v>
      </c>
      <c r="C210" s="1151" t="s">
        <v>860</v>
      </c>
      <c r="D210" s="1151" t="s">
        <v>460</v>
      </c>
      <c r="E210" s="1151"/>
      <c r="F210" s="1151" t="s">
        <v>1144</v>
      </c>
      <c r="G210" s="1151"/>
      <c r="H210" s="1151"/>
      <c r="I210" s="1151" t="s">
        <v>294</v>
      </c>
      <c r="J210" s="1151"/>
    </row>
    <row r="211" spans="1:10" ht="21.95" customHeight="1" x14ac:dyDescent="0.5">
      <c r="A211" s="2611"/>
      <c r="B211" s="2612"/>
      <c r="C211" s="1154" t="s">
        <v>591</v>
      </c>
      <c r="D211" s="1154" t="s">
        <v>591</v>
      </c>
      <c r="E211" s="1154"/>
      <c r="F211" s="1154" t="s">
        <v>591</v>
      </c>
      <c r="G211" s="1152"/>
      <c r="H211" s="1152"/>
      <c r="I211" s="1154" t="s">
        <v>591</v>
      </c>
      <c r="J211" s="1152"/>
    </row>
    <row r="212" spans="1:10" ht="21.95" customHeight="1" x14ac:dyDescent="0.5">
      <c r="A212" s="2590" t="s">
        <v>1322</v>
      </c>
      <c r="B212" s="2590" t="s">
        <v>1318</v>
      </c>
      <c r="C212" s="1151"/>
      <c r="D212" s="1151" t="s">
        <v>1486</v>
      </c>
      <c r="E212" s="1151" t="s">
        <v>1146</v>
      </c>
      <c r="F212" s="1150"/>
      <c r="G212" s="1151"/>
      <c r="H212" s="1151" t="s">
        <v>1145</v>
      </c>
      <c r="I212" s="1151" t="s">
        <v>861</v>
      </c>
      <c r="J212" s="1151"/>
    </row>
    <row r="213" spans="1:10" ht="21.95" customHeight="1" x14ac:dyDescent="0.5">
      <c r="A213" s="2591"/>
      <c r="B213" s="2596"/>
      <c r="C213" s="1154"/>
      <c r="D213" s="1154" t="s">
        <v>591</v>
      </c>
      <c r="E213" s="1154" t="s">
        <v>591</v>
      </c>
      <c r="F213" s="1154"/>
      <c r="G213" s="1154"/>
      <c r="H213" s="1154" t="s">
        <v>591</v>
      </c>
      <c r="I213" s="1154" t="s">
        <v>591</v>
      </c>
      <c r="J213" s="1154"/>
    </row>
    <row r="214" spans="1:10" ht="21.95" customHeight="1" x14ac:dyDescent="0.5">
      <c r="A214" s="2590" t="s">
        <v>1325</v>
      </c>
      <c r="B214" s="2590" t="s">
        <v>1318</v>
      </c>
      <c r="C214" s="1151" t="s">
        <v>294</v>
      </c>
      <c r="D214" s="1151" t="s">
        <v>1146</v>
      </c>
      <c r="E214" s="1151"/>
      <c r="F214" s="1151" t="s">
        <v>1144</v>
      </c>
      <c r="G214" s="1151" t="s">
        <v>531</v>
      </c>
      <c r="H214" s="1151"/>
      <c r="I214" s="1150"/>
      <c r="J214" s="1156"/>
    </row>
    <row r="215" spans="1:10" ht="21.95" customHeight="1" x14ac:dyDescent="0.5">
      <c r="A215" s="2591"/>
      <c r="B215" s="2596"/>
      <c r="C215" s="1154" t="s">
        <v>591</v>
      </c>
      <c r="D215" s="1154" t="s">
        <v>591</v>
      </c>
      <c r="E215" s="1154"/>
      <c r="F215" s="1154" t="s">
        <v>591</v>
      </c>
      <c r="G215" s="1154" t="s">
        <v>591</v>
      </c>
      <c r="H215" s="1158"/>
      <c r="I215" s="1154"/>
      <c r="J215" s="1159"/>
    </row>
    <row r="216" spans="1:10" ht="21.95" customHeight="1" x14ac:dyDescent="0.5">
      <c r="A216" s="2590" t="s">
        <v>1328</v>
      </c>
      <c r="B216" s="2590" t="s">
        <v>1318</v>
      </c>
      <c r="C216" s="1151" t="s">
        <v>860</v>
      </c>
      <c r="D216" s="2592" t="s">
        <v>1479</v>
      </c>
      <c r="E216" s="2593"/>
      <c r="F216" s="1151" t="s">
        <v>460</v>
      </c>
      <c r="G216" s="2590" t="s">
        <v>1329</v>
      </c>
      <c r="H216" s="1151"/>
      <c r="I216" s="2590" t="s">
        <v>949</v>
      </c>
      <c r="J216" s="1151"/>
    </row>
    <row r="217" spans="1:10" ht="21.95" customHeight="1" x14ac:dyDescent="0.5">
      <c r="A217" s="2591"/>
      <c r="B217" s="2596"/>
      <c r="C217" s="1154" t="s">
        <v>591</v>
      </c>
      <c r="D217" s="2594"/>
      <c r="E217" s="2595"/>
      <c r="F217" s="1154" t="s">
        <v>591</v>
      </c>
      <c r="G217" s="2619"/>
      <c r="H217" s="1154"/>
      <c r="I217" s="2613"/>
      <c r="J217" s="1154"/>
    </row>
    <row r="218" spans="1:10" ht="21.95" customHeight="1" x14ac:dyDescent="0.5">
      <c r="A218" s="2590" t="s">
        <v>1331</v>
      </c>
      <c r="B218" s="2592" t="s">
        <v>1139</v>
      </c>
      <c r="C218" s="2593"/>
      <c r="D218" s="1151" t="s">
        <v>1486</v>
      </c>
      <c r="E218" s="1151" t="s">
        <v>861</v>
      </c>
      <c r="F218" s="1151" t="s">
        <v>1145</v>
      </c>
      <c r="G218" s="1151"/>
      <c r="H218" s="1151" t="s">
        <v>531</v>
      </c>
      <c r="I218" s="1151"/>
      <c r="J218" s="1151"/>
    </row>
    <row r="219" spans="1:10" ht="21.95" customHeight="1" x14ac:dyDescent="0.5">
      <c r="A219" s="2591"/>
      <c r="B219" s="2594"/>
      <c r="C219" s="2595"/>
      <c r="D219" s="1154" t="s">
        <v>591</v>
      </c>
      <c r="E219" s="1154" t="s">
        <v>591</v>
      </c>
      <c r="F219" s="1154" t="s">
        <v>591</v>
      </c>
      <c r="G219" s="1154"/>
      <c r="H219" s="1154" t="s">
        <v>591</v>
      </c>
      <c r="I219" s="1154"/>
      <c r="J219" s="1154"/>
    </row>
    <row r="220" spans="1:10" ht="21.95" customHeight="1" x14ac:dyDescent="0.5">
      <c r="A220" s="1160" t="s">
        <v>483</v>
      </c>
      <c r="B220" s="1161"/>
      <c r="C220" s="1162"/>
      <c r="D220" s="1163"/>
      <c r="E220" s="1163"/>
      <c r="F220" s="1163"/>
      <c r="G220" s="1163"/>
      <c r="H220" s="1163"/>
      <c r="I220" s="1163"/>
      <c r="J220" s="1163"/>
    </row>
    <row r="221" spans="1:10" s="1187" customFormat="1" ht="21.95" customHeight="1" x14ac:dyDescent="0.5">
      <c r="A221" s="1160"/>
      <c r="B221" s="1161"/>
      <c r="C221" s="1162"/>
      <c r="D221" s="1163"/>
      <c r="E221" s="1163"/>
      <c r="F221" s="1163"/>
      <c r="G221" s="1163"/>
      <c r="H221" s="1163"/>
      <c r="I221" s="1163"/>
      <c r="J221" s="1163"/>
    </row>
    <row r="222" spans="1:10" s="1187" customFormat="1" ht="21.95" customHeight="1" x14ac:dyDescent="0.5">
      <c r="A222" s="1160"/>
      <c r="B222" s="1161"/>
      <c r="C222" s="1162"/>
      <c r="D222" s="1163"/>
      <c r="E222" s="1163"/>
      <c r="F222" s="1163"/>
      <c r="G222" s="1163"/>
      <c r="H222" s="1163"/>
      <c r="I222" s="1163"/>
      <c r="J222" s="1163"/>
    </row>
    <row r="223" spans="1:10" ht="21.95" customHeight="1" x14ac:dyDescent="0.5">
      <c r="A223" s="2607" t="s">
        <v>0</v>
      </c>
      <c r="B223" s="2607"/>
      <c r="C223" s="2607"/>
      <c r="D223" s="2607"/>
      <c r="E223" s="2607"/>
      <c r="F223" s="2607"/>
      <c r="G223" s="2607"/>
      <c r="H223" s="2607"/>
      <c r="I223" s="2607"/>
      <c r="J223" s="2607"/>
    </row>
    <row r="224" spans="1:10" ht="21.95" customHeight="1" x14ac:dyDescent="0.5">
      <c r="A224" s="2607" t="s">
        <v>1477</v>
      </c>
      <c r="B224" s="2607"/>
      <c r="C224" s="2607"/>
      <c r="D224" s="2607"/>
      <c r="E224" s="2607"/>
      <c r="F224" s="2607"/>
      <c r="G224" s="2607"/>
      <c r="H224" s="2607"/>
      <c r="I224" s="2607"/>
      <c r="J224" s="2607"/>
    </row>
    <row r="225" spans="1:10" ht="21.95" customHeight="1" x14ac:dyDescent="0.5">
      <c r="A225" s="2607" t="s">
        <v>1530</v>
      </c>
      <c r="B225" s="2607"/>
      <c r="C225" s="2607"/>
      <c r="D225" s="2607"/>
      <c r="E225" s="2607"/>
      <c r="F225" s="2607"/>
      <c r="G225" s="2607"/>
      <c r="H225" s="2607"/>
      <c r="I225" s="2607"/>
      <c r="J225" s="2607"/>
    </row>
    <row r="226" spans="1:10" ht="21.95" customHeight="1" x14ac:dyDescent="0.5">
      <c r="A226" s="2608" t="s">
        <v>1316</v>
      </c>
      <c r="B226" s="2609"/>
      <c r="C226" s="1144">
        <v>1</v>
      </c>
      <c r="D226" s="1144">
        <v>2</v>
      </c>
      <c r="E226" s="1144">
        <v>3</v>
      </c>
      <c r="F226" s="1143">
        <v>4</v>
      </c>
      <c r="G226" s="1144">
        <v>5</v>
      </c>
      <c r="H226" s="1143">
        <v>6</v>
      </c>
      <c r="I226" s="1144">
        <v>7</v>
      </c>
      <c r="J226" s="1143">
        <v>8</v>
      </c>
    </row>
    <row r="227" spans="1:10" ht="21.95" customHeight="1" x14ac:dyDescent="0.5">
      <c r="A227" s="1145" t="s">
        <v>1119</v>
      </c>
      <c r="B227" s="1145" t="s">
        <v>1120</v>
      </c>
      <c r="C227" s="1146" t="s">
        <v>1121</v>
      </c>
      <c r="D227" s="1147" t="s">
        <v>1122</v>
      </c>
      <c r="E227" s="1148" t="s">
        <v>1123</v>
      </c>
      <c r="F227" s="1149" t="s">
        <v>1124</v>
      </c>
      <c r="G227" s="1147" t="s">
        <v>1125</v>
      </c>
      <c r="H227" s="1149" t="s">
        <v>1126</v>
      </c>
      <c r="I227" s="1147" t="s">
        <v>1127</v>
      </c>
      <c r="J227" s="1149" t="s">
        <v>1128</v>
      </c>
    </row>
    <row r="228" spans="1:10" ht="21.95" customHeight="1" x14ac:dyDescent="0.5">
      <c r="A228" s="2610" t="s">
        <v>1317</v>
      </c>
      <c r="B228" s="2610" t="s">
        <v>1318</v>
      </c>
      <c r="C228" s="1151"/>
      <c r="D228" s="1151"/>
      <c r="E228" s="1150" t="s">
        <v>7</v>
      </c>
      <c r="F228" s="1151"/>
      <c r="G228" s="1151"/>
      <c r="H228" s="1190" t="s">
        <v>860</v>
      </c>
      <c r="I228" s="1166" t="s">
        <v>869</v>
      </c>
      <c r="J228" s="1150" t="s">
        <v>531</v>
      </c>
    </row>
    <row r="229" spans="1:10" ht="21.95" customHeight="1" x14ac:dyDescent="0.5">
      <c r="A229" s="2611"/>
      <c r="B229" s="2612"/>
      <c r="C229" s="1152"/>
      <c r="D229" s="1152"/>
      <c r="E229" s="1152" t="s">
        <v>7</v>
      </c>
      <c r="F229" s="1154"/>
      <c r="G229" s="1152"/>
      <c r="H229" s="1191" t="s">
        <v>607</v>
      </c>
      <c r="I229" s="1168" t="s">
        <v>1031</v>
      </c>
      <c r="J229" s="1152" t="s">
        <v>607</v>
      </c>
    </row>
    <row r="230" spans="1:10" ht="21.95" customHeight="1" x14ac:dyDescent="0.5">
      <c r="A230" s="2590" t="s">
        <v>1322</v>
      </c>
      <c r="B230" s="2590" t="s">
        <v>1318</v>
      </c>
      <c r="C230" s="1151"/>
      <c r="D230" s="1166" t="s">
        <v>869</v>
      </c>
      <c r="E230" s="1151"/>
      <c r="F230" s="1150" t="s">
        <v>1146</v>
      </c>
      <c r="G230" s="1151"/>
      <c r="H230" s="1151"/>
      <c r="I230" s="1150" t="s">
        <v>1145</v>
      </c>
      <c r="J230" s="1151"/>
    </row>
    <row r="231" spans="1:10" ht="21.95" customHeight="1" x14ac:dyDescent="0.5">
      <c r="A231" s="2591"/>
      <c r="B231" s="2596"/>
      <c r="C231" s="1154"/>
      <c r="D231" s="1168" t="s">
        <v>1031</v>
      </c>
      <c r="E231" s="1154"/>
      <c r="F231" s="1152" t="s">
        <v>607</v>
      </c>
      <c r="G231" s="1154"/>
      <c r="H231" s="1154"/>
      <c r="I231" s="1154" t="s">
        <v>607</v>
      </c>
      <c r="J231" s="1154"/>
    </row>
    <row r="232" spans="1:10" ht="21.95" customHeight="1" x14ac:dyDescent="0.5">
      <c r="A232" s="2590" t="s">
        <v>1325</v>
      </c>
      <c r="B232" s="2590" t="s">
        <v>1318</v>
      </c>
      <c r="C232" s="1151"/>
      <c r="D232" s="2592" t="s">
        <v>1509</v>
      </c>
      <c r="E232" s="2593"/>
      <c r="F232" s="1151"/>
      <c r="G232" s="1151"/>
      <c r="H232" s="1150" t="s">
        <v>861</v>
      </c>
      <c r="I232" s="1150" t="s">
        <v>294</v>
      </c>
      <c r="J232" s="1156"/>
    </row>
    <row r="233" spans="1:10" ht="21.95" customHeight="1" x14ac:dyDescent="0.5">
      <c r="A233" s="2591"/>
      <c r="B233" s="2596"/>
      <c r="C233" s="1154"/>
      <c r="D233" s="2594"/>
      <c r="E233" s="2595"/>
      <c r="F233" s="1154"/>
      <c r="G233" s="1154"/>
      <c r="H233" s="1154" t="s">
        <v>607</v>
      </c>
      <c r="I233" s="1154" t="s">
        <v>607</v>
      </c>
      <c r="J233" s="1159"/>
    </row>
    <row r="234" spans="1:10" ht="21.95" customHeight="1" x14ac:dyDescent="0.5">
      <c r="A234" s="2590" t="s">
        <v>1328</v>
      </c>
      <c r="B234" s="2590" t="s">
        <v>1318</v>
      </c>
      <c r="C234" s="1150" t="s">
        <v>7</v>
      </c>
      <c r="D234" s="2592" t="s">
        <v>1479</v>
      </c>
      <c r="E234" s="2593"/>
      <c r="G234" s="2590" t="s">
        <v>1329</v>
      </c>
      <c r="H234" s="1190" t="s">
        <v>1144</v>
      </c>
      <c r="I234" s="2590" t="s">
        <v>949</v>
      </c>
      <c r="J234" s="1151"/>
    </row>
    <row r="235" spans="1:10" ht="21.95" customHeight="1" x14ac:dyDescent="0.5">
      <c r="A235" s="2591"/>
      <c r="B235" s="2596"/>
      <c r="C235" s="1152" t="s">
        <v>7</v>
      </c>
      <c r="D235" s="2594"/>
      <c r="E235" s="2595"/>
      <c r="G235" s="2619"/>
      <c r="H235" s="1191" t="s">
        <v>607</v>
      </c>
      <c r="I235" s="2613"/>
      <c r="J235" s="1154"/>
    </row>
    <row r="236" spans="1:10" ht="21.95" customHeight="1" x14ac:dyDescent="0.5">
      <c r="A236" s="2590" t="s">
        <v>1331</v>
      </c>
      <c r="B236" s="2592" t="s">
        <v>1139</v>
      </c>
      <c r="C236" s="2593"/>
      <c r="D236" s="1151"/>
      <c r="E236" s="1190" t="s">
        <v>460</v>
      </c>
      <c r="F236" s="1151"/>
      <c r="G236" s="1173" t="s">
        <v>1029</v>
      </c>
      <c r="H236" s="1151"/>
      <c r="I236" s="1150"/>
      <c r="J236" s="1151"/>
    </row>
    <row r="237" spans="1:10" ht="21.95" customHeight="1" x14ac:dyDescent="0.5">
      <c r="A237" s="2591"/>
      <c r="B237" s="2594"/>
      <c r="C237" s="2595"/>
      <c r="D237" s="1154"/>
      <c r="E237" s="1189" t="s">
        <v>607</v>
      </c>
      <c r="F237" s="1154"/>
      <c r="G237" s="1157" t="s">
        <v>401</v>
      </c>
      <c r="H237" s="1154"/>
      <c r="I237" s="1154"/>
      <c r="J237" s="1154"/>
    </row>
    <row r="238" spans="1:10" ht="21.95" customHeight="1" x14ac:dyDescent="0.5">
      <c r="A238" s="1160" t="s">
        <v>483</v>
      </c>
      <c r="B238" s="1161"/>
      <c r="C238" s="1162"/>
      <c r="D238" s="1163"/>
      <c r="E238" s="1163"/>
      <c r="F238" s="1163"/>
      <c r="G238" s="1163"/>
      <c r="H238" s="1163"/>
      <c r="I238" s="1163"/>
      <c r="J238" s="1163"/>
    </row>
    <row r="242" spans="1:10" ht="21.95" customHeight="1" x14ac:dyDescent="0.5">
      <c r="A242" s="2607" t="s">
        <v>0</v>
      </c>
      <c r="B242" s="2607"/>
      <c r="C242" s="2607"/>
      <c r="D242" s="2607"/>
      <c r="E242" s="2607"/>
      <c r="F242" s="2607"/>
      <c r="G242" s="2607"/>
      <c r="H242" s="2607"/>
      <c r="I242" s="2607"/>
      <c r="J242" s="2607"/>
    </row>
    <row r="243" spans="1:10" ht="21.95" customHeight="1" x14ac:dyDescent="0.5">
      <c r="A243" s="2607" t="s">
        <v>1477</v>
      </c>
      <c r="B243" s="2607"/>
      <c r="C243" s="2607"/>
      <c r="D243" s="2607"/>
      <c r="E243" s="2607"/>
      <c r="F243" s="2607"/>
      <c r="G243" s="2607"/>
      <c r="H243" s="2607"/>
      <c r="I243" s="2607"/>
      <c r="J243" s="2607"/>
    </row>
    <row r="244" spans="1:10" ht="21.95" customHeight="1" x14ac:dyDescent="0.5">
      <c r="A244" s="2607" t="s">
        <v>1532</v>
      </c>
      <c r="B244" s="2607"/>
      <c r="C244" s="2607"/>
      <c r="D244" s="2607"/>
      <c r="E244" s="2607"/>
      <c r="F244" s="2607"/>
      <c r="G244" s="2607"/>
      <c r="H244" s="2607"/>
      <c r="I244" s="2607"/>
      <c r="J244" s="2607"/>
    </row>
    <row r="245" spans="1:10" ht="21.95" customHeight="1" x14ac:dyDescent="0.5">
      <c r="A245" s="2608" t="s">
        <v>1316</v>
      </c>
      <c r="B245" s="2609"/>
      <c r="C245" s="1144">
        <v>1</v>
      </c>
      <c r="D245" s="1144">
        <v>2</v>
      </c>
      <c r="E245" s="1144">
        <v>3</v>
      </c>
      <c r="F245" s="1143">
        <v>4</v>
      </c>
      <c r="G245" s="1144">
        <v>5</v>
      </c>
      <c r="H245" s="1143">
        <v>6</v>
      </c>
      <c r="I245" s="1144">
        <v>7</v>
      </c>
      <c r="J245" s="1143">
        <v>8</v>
      </c>
    </row>
    <row r="246" spans="1:10" ht="21.95" customHeight="1" x14ac:dyDescent="0.5">
      <c r="A246" s="1145" t="s">
        <v>1119</v>
      </c>
      <c r="B246" s="1145" t="s">
        <v>1120</v>
      </c>
      <c r="C246" s="1146" t="s">
        <v>1121</v>
      </c>
      <c r="D246" s="1147" t="s">
        <v>1122</v>
      </c>
      <c r="E246" s="1148" t="s">
        <v>1123</v>
      </c>
      <c r="F246" s="1149" t="s">
        <v>1124</v>
      </c>
      <c r="G246" s="1147" t="s">
        <v>1125</v>
      </c>
      <c r="H246" s="1149" t="s">
        <v>1126</v>
      </c>
      <c r="I246" s="1147" t="s">
        <v>1127</v>
      </c>
      <c r="J246" s="1149" t="s">
        <v>1128</v>
      </c>
    </row>
    <row r="247" spans="1:10" ht="21.95" customHeight="1" x14ac:dyDescent="0.5">
      <c r="A247" s="2610" t="s">
        <v>1317</v>
      </c>
      <c r="B247" s="2610" t="s">
        <v>1318</v>
      </c>
      <c r="C247" s="1166" t="s">
        <v>1030</v>
      </c>
      <c r="D247" s="1151"/>
      <c r="E247" s="1188" t="s">
        <v>861</v>
      </c>
      <c r="F247" s="1151"/>
      <c r="G247" s="1151"/>
      <c r="H247" s="1151" t="s">
        <v>1146</v>
      </c>
      <c r="I247" s="1151" t="s">
        <v>1145</v>
      </c>
      <c r="J247" s="1151"/>
    </row>
    <row r="248" spans="1:10" ht="21.95" customHeight="1" x14ac:dyDescent="0.5">
      <c r="A248" s="2611"/>
      <c r="B248" s="2612"/>
      <c r="C248" s="1168" t="s">
        <v>1032</v>
      </c>
      <c r="D248" s="1152"/>
      <c r="E248" s="1189" t="s">
        <v>401</v>
      </c>
      <c r="F248" s="1154"/>
      <c r="G248" s="1154"/>
      <c r="H248" s="1154" t="s">
        <v>401</v>
      </c>
      <c r="I248" s="1154" t="s">
        <v>401</v>
      </c>
      <c r="J248" s="1152"/>
    </row>
    <row r="249" spans="1:10" ht="21.95" customHeight="1" x14ac:dyDescent="0.5">
      <c r="A249" s="2590" t="s">
        <v>1322</v>
      </c>
      <c r="B249" s="2590" t="s">
        <v>1318</v>
      </c>
      <c r="C249" s="1151"/>
      <c r="D249" s="1151"/>
      <c r="E249" s="1151"/>
      <c r="F249" s="1150"/>
      <c r="G249" s="1151" t="s">
        <v>294</v>
      </c>
      <c r="H249" s="1151"/>
      <c r="I249" s="1151" t="s">
        <v>1144</v>
      </c>
      <c r="J249" s="1151"/>
    </row>
    <row r="250" spans="1:10" ht="21.95" customHeight="1" x14ac:dyDescent="0.5">
      <c r="A250" s="2591"/>
      <c r="B250" s="2596"/>
      <c r="C250" s="1154"/>
      <c r="D250" s="1154"/>
      <c r="E250" s="1154"/>
      <c r="F250" s="1154"/>
      <c r="G250" s="1154" t="s">
        <v>401</v>
      </c>
      <c r="H250" s="1154"/>
      <c r="I250" s="1154" t="s">
        <v>401</v>
      </c>
      <c r="J250" s="1154"/>
    </row>
    <row r="251" spans="1:10" ht="21.95" customHeight="1" x14ac:dyDescent="0.5">
      <c r="A251" s="2590" t="s">
        <v>1325</v>
      </c>
      <c r="B251" s="2590" t="s">
        <v>1318</v>
      </c>
      <c r="C251" s="1151"/>
      <c r="D251" s="1151"/>
      <c r="E251" s="1151" t="s">
        <v>531</v>
      </c>
      <c r="F251" s="1151"/>
      <c r="G251" s="1151" t="s">
        <v>860</v>
      </c>
      <c r="H251" s="1151" t="s">
        <v>460</v>
      </c>
      <c r="I251" s="1150"/>
      <c r="J251" s="1156"/>
    </row>
    <row r="252" spans="1:10" ht="21.95" customHeight="1" x14ac:dyDescent="0.5">
      <c r="A252" s="2591"/>
      <c r="B252" s="2596"/>
      <c r="C252" s="1154"/>
      <c r="D252" s="1154"/>
      <c r="E252" s="1154" t="s">
        <v>401</v>
      </c>
      <c r="F252" s="1154"/>
      <c r="G252" s="1154" t="s">
        <v>401</v>
      </c>
      <c r="H252" s="1154" t="s">
        <v>401</v>
      </c>
      <c r="I252" s="1154"/>
      <c r="J252" s="1159"/>
    </row>
    <row r="253" spans="1:10" ht="21.95" customHeight="1" x14ac:dyDescent="0.5">
      <c r="A253" s="2590" t="s">
        <v>1328</v>
      </c>
      <c r="B253" s="2590" t="s">
        <v>1318</v>
      </c>
      <c r="C253" s="1151"/>
      <c r="D253" s="2592" t="s">
        <v>1479</v>
      </c>
      <c r="E253" s="2593"/>
      <c r="F253" s="1151"/>
      <c r="G253" s="2590" t="s">
        <v>1329</v>
      </c>
      <c r="H253" s="1166" t="s">
        <v>1030</v>
      </c>
      <c r="I253" s="2590" t="s">
        <v>949</v>
      </c>
      <c r="J253" s="1151"/>
    </row>
    <row r="254" spans="1:10" ht="21.95" customHeight="1" x14ac:dyDescent="0.5">
      <c r="A254" s="2591"/>
      <c r="B254" s="2596"/>
      <c r="C254" s="1154"/>
      <c r="D254" s="2594"/>
      <c r="E254" s="2595"/>
      <c r="F254" s="1154"/>
      <c r="G254" s="2619"/>
      <c r="H254" s="1168" t="s">
        <v>1032</v>
      </c>
      <c r="I254" s="2613"/>
      <c r="J254" s="1154"/>
    </row>
    <row r="255" spans="1:10" ht="21.95" customHeight="1" x14ac:dyDescent="0.5">
      <c r="A255" s="2590" t="s">
        <v>1331</v>
      </c>
      <c r="B255" s="2592" t="s">
        <v>1139</v>
      </c>
      <c r="C255" s="2593"/>
      <c r="D255" s="1151"/>
      <c r="E255" s="1151" t="s">
        <v>7</v>
      </c>
      <c r="F255" s="1151"/>
      <c r="G255" s="1150"/>
      <c r="H255" s="1150" t="s">
        <v>1487</v>
      </c>
      <c r="I255" s="1150" t="s">
        <v>1486</v>
      </c>
      <c r="J255" s="1151"/>
    </row>
    <row r="256" spans="1:10" ht="21.95" customHeight="1" x14ac:dyDescent="0.5">
      <c r="A256" s="2591"/>
      <c r="B256" s="2594"/>
      <c r="C256" s="2595"/>
      <c r="D256" s="1154"/>
      <c r="E256" s="1154" t="s">
        <v>7</v>
      </c>
      <c r="F256" s="1154"/>
      <c r="G256" s="1154"/>
      <c r="H256" s="1154" t="s">
        <v>401</v>
      </c>
      <c r="I256" s="1154" t="s">
        <v>401</v>
      </c>
      <c r="J256" s="1154"/>
    </row>
    <row r="257" spans="1:10" ht="21.95" customHeight="1" x14ac:dyDescent="0.5">
      <c r="A257" s="1160" t="s">
        <v>483</v>
      </c>
      <c r="B257" s="1161"/>
      <c r="C257" s="1162"/>
      <c r="D257" s="1163"/>
      <c r="E257" s="1163"/>
      <c r="F257" s="1163"/>
      <c r="G257" s="1163"/>
      <c r="H257" s="1163"/>
      <c r="I257" s="1163"/>
      <c r="J257" s="1163"/>
    </row>
    <row r="258" spans="1:10" s="1187" customFormat="1" ht="21.95" customHeight="1" x14ac:dyDescent="0.5">
      <c r="A258" s="1160"/>
      <c r="B258" s="1161"/>
      <c r="C258" s="1162"/>
      <c r="D258" s="1163"/>
      <c r="E258" s="1163"/>
      <c r="F258" s="1163"/>
      <c r="G258" s="1163"/>
      <c r="H258" s="1163"/>
      <c r="I258" s="1163"/>
      <c r="J258" s="1163"/>
    </row>
    <row r="259" spans="1:10" s="1187" customFormat="1" ht="21.95" customHeight="1" x14ac:dyDescent="0.5">
      <c r="A259" s="1160"/>
      <c r="B259" s="1161"/>
      <c r="C259" s="1162"/>
      <c r="D259" s="1163"/>
      <c r="E259" s="1163"/>
      <c r="F259" s="1163"/>
      <c r="G259" s="1163"/>
      <c r="H259" s="1163"/>
      <c r="I259" s="1163"/>
      <c r="J259" s="1163"/>
    </row>
    <row r="260" spans="1:10" ht="21.95" customHeight="1" x14ac:dyDescent="0.5">
      <c r="A260" s="2607" t="s">
        <v>0</v>
      </c>
      <c r="B260" s="2607"/>
      <c r="C260" s="2607"/>
      <c r="D260" s="2607"/>
      <c r="E260" s="2607"/>
      <c r="F260" s="2607"/>
      <c r="G260" s="2607"/>
      <c r="H260" s="2607"/>
      <c r="I260" s="2607"/>
      <c r="J260" s="2607"/>
    </row>
    <row r="261" spans="1:10" ht="21.95" customHeight="1" x14ac:dyDescent="0.5">
      <c r="A261" s="2607" t="s">
        <v>1477</v>
      </c>
      <c r="B261" s="2607"/>
      <c r="C261" s="2607"/>
      <c r="D261" s="2607"/>
      <c r="E261" s="2607"/>
      <c r="F261" s="2607"/>
      <c r="G261" s="2607"/>
      <c r="H261" s="2607"/>
      <c r="I261" s="2607"/>
      <c r="J261" s="2607"/>
    </row>
    <row r="262" spans="1:10" ht="21.95" customHeight="1" x14ac:dyDescent="0.5">
      <c r="A262" s="2607" t="s">
        <v>1533</v>
      </c>
      <c r="B262" s="2607"/>
      <c r="C262" s="2607"/>
      <c r="D262" s="2607"/>
      <c r="E262" s="2607"/>
      <c r="F262" s="2607"/>
      <c r="G262" s="2607"/>
      <c r="H262" s="2607"/>
      <c r="I262" s="2607"/>
      <c r="J262" s="2607"/>
    </row>
    <row r="263" spans="1:10" ht="21.95" customHeight="1" x14ac:dyDescent="0.5">
      <c r="A263" s="2608" t="s">
        <v>1316</v>
      </c>
      <c r="B263" s="2609"/>
      <c r="C263" s="1144">
        <v>1</v>
      </c>
      <c r="D263" s="1144">
        <v>2</v>
      </c>
      <c r="E263" s="1144">
        <v>3</v>
      </c>
      <c r="F263" s="1143">
        <v>4</v>
      </c>
      <c r="G263" s="1144">
        <v>5</v>
      </c>
      <c r="H263" s="1143">
        <v>6</v>
      </c>
      <c r="I263" s="1144">
        <v>7</v>
      </c>
      <c r="J263" s="1143">
        <v>8</v>
      </c>
    </row>
    <row r="264" spans="1:10" ht="21.95" customHeight="1" x14ac:dyDescent="0.5">
      <c r="A264" s="1145" t="s">
        <v>1119</v>
      </c>
      <c r="B264" s="1145" t="s">
        <v>1120</v>
      </c>
      <c r="C264" s="1146" t="s">
        <v>1121</v>
      </c>
      <c r="D264" s="1147" t="s">
        <v>1122</v>
      </c>
      <c r="E264" s="1148" t="s">
        <v>1123</v>
      </c>
      <c r="F264" s="1149" t="s">
        <v>1124</v>
      </c>
      <c r="G264" s="1147" t="s">
        <v>1125</v>
      </c>
      <c r="H264" s="1149" t="s">
        <v>1126</v>
      </c>
      <c r="I264" s="1147" t="s">
        <v>1127</v>
      </c>
      <c r="J264" s="1149" t="s">
        <v>1128</v>
      </c>
    </row>
    <row r="265" spans="1:10" ht="21.95" customHeight="1" x14ac:dyDescent="0.5">
      <c r="A265" s="2610" t="s">
        <v>1317</v>
      </c>
      <c r="B265" s="2610" t="s">
        <v>1318</v>
      </c>
      <c r="C265" s="1151"/>
      <c r="D265" s="1151"/>
      <c r="E265" s="1177" t="s">
        <v>448</v>
      </c>
      <c r="F265" s="1178" t="s">
        <v>1374</v>
      </c>
      <c r="G265" s="1151"/>
      <c r="H265" s="1166" t="s">
        <v>1383</v>
      </c>
      <c r="I265" s="1155" t="s">
        <v>1297</v>
      </c>
      <c r="J265" s="1151"/>
    </row>
    <row r="266" spans="1:10" ht="21.95" customHeight="1" x14ac:dyDescent="0.5">
      <c r="A266" s="2611"/>
      <c r="B266" s="2612"/>
      <c r="C266" s="1152"/>
      <c r="D266" s="1152"/>
      <c r="E266" s="1179" t="s">
        <v>618</v>
      </c>
      <c r="F266" s="1179" t="s">
        <v>618</v>
      </c>
      <c r="G266" s="1152"/>
      <c r="H266" s="1168" t="s">
        <v>626</v>
      </c>
      <c r="I266" s="1157" t="s">
        <v>630</v>
      </c>
      <c r="J266" s="1152"/>
    </row>
    <row r="267" spans="1:10" ht="21.95" customHeight="1" x14ac:dyDescent="0.5">
      <c r="A267" s="2590" t="s">
        <v>1322</v>
      </c>
      <c r="B267" s="2590" t="s">
        <v>1318</v>
      </c>
      <c r="C267" s="1151"/>
      <c r="D267" s="1151"/>
      <c r="E267" s="1172" t="s">
        <v>499</v>
      </c>
      <c r="F267" s="1173" t="s">
        <v>1298</v>
      </c>
      <c r="G267" s="1151"/>
      <c r="H267" s="1166" t="s">
        <v>450</v>
      </c>
      <c r="I267" s="1155" t="s">
        <v>1296</v>
      </c>
      <c r="J267" s="1151"/>
    </row>
    <row r="268" spans="1:10" ht="21.95" customHeight="1" x14ac:dyDescent="0.5">
      <c r="A268" s="2591"/>
      <c r="B268" s="2596"/>
      <c r="C268" s="1154"/>
      <c r="D268" s="1154"/>
      <c r="E268" s="1168" t="s">
        <v>626</v>
      </c>
      <c r="F268" s="1157" t="s">
        <v>630</v>
      </c>
      <c r="G268" s="1154"/>
      <c r="H268" s="1168" t="s">
        <v>626</v>
      </c>
      <c r="I268" s="1157" t="s">
        <v>630</v>
      </c>
      <c r="J268" s="1154"/>
    </row>
    <row r="269" spans="1:10" ht="21.95" customHeight="1" x14ac:dyDescent="0.5">
      <c r="A269" s="2590" t="s">
        <v>1325</v>
      </c>
      <c r="B269" s="2590" t="s">
        <v>1318</v>
      </c>
      <c r="C269" s="1178" t="s">
        <v>1375</v>
      </c>
      <c r="D269" s="1151"/>
      <c r="E269" s="1151"/>
      <c r="F269" s="1178" t="s">
        <v>418</v>
      </c>
      <c r="G269" s="1151"/>
      <c r="H269" s="2592" t="s">
        <v>1479</v>
      </c>
      <c r="I269" s="2593"/>
      <c r="J269" s="1156"/>
    </row>
    <row r="270" spans="1:10" ht="21.95" customHeight="1" x14ac:dyDescent="0.5">
      <c r="A270" s="2591"/>
      <c r="B270" s="2596"/>
      <c r="C270" s="1179" t="s">
        <v>618</v>
      </c>
      <c r="D270" s="1154"/>
      <c r="E270" s="1154"/>
      <c r="F270" s="1179" t="s">
        <v>618</v>
      </c>
      <c r="G270" s="1154"/>
      <c r="H270" s="2594"/>
      <c r="I270" s="2595"/>
      <c r="J270" s="1159"/>
    </row>
    <row r="271" spans="1:10" ht="21.95" customHeight="1" x14ac:dyDescent="0.5">
      <c r="A271" s="2590" t="s">
        <v>1328</v>
      </c>
      <c r="B271" s="2590" t="s">
        <v>1318</v>
      </c>
      <c r="C271" s="1151"/>
      <c r="D271" s="1166" t="s">
        <v>1384</v>
      </c>
      <c r="E271" s="1178" t="s">
        <v>1376</v>
      </c>
      <c r="F271" s="1151"/>
      <c r="G271" s="2610" t="s">
        <v>1329</v>
      </c>
      <c r="H271" s="1151"/>
      <c r="I271" s="2590" t="s">
        <v>949</v>
      </c>
      <c r="J271" s="1151"/>
    </row>
    <row r="272" spans="1:10" ht="21.95" customHeight="1" x14ac:dyDescent="0.5">
      <c r="A272" s="2591"/>
      <c r="B272" s="2596"/>
      <c r="C272" s="1154"/>
      <c r="D272" s="1168" t="s">
        <v>626</v>
      </c>
      <c r="E272" s="1179" t="s">
        <v>618</v>
      </c>
      <c r="F272" s="1154"/>
      <c r="G272" s="2613"/>
      <c r="H272" s="1154"/>
      <c r="I272" s="2613"/>
      <c r="J272" s="1154"/>
    </row>
    <row r="273" spans="1:10" ht="21.95" customHeight="1" x14ac:dyDescent="0.5">
      <c r="A273" s="2590" t="s">
        <v>1331</v>
      </c>
      <c r="B273" s="2592" t="s">
        <v>1139</v>
      </c>
      <c r="C273" s="2593"/>
      <c r="D273" s="1155" t="s">
        <v>505</v>
      </c>
      <c r="E273" s="1151"/>
      <c r="F273" s="1155" t="s">
        <v>1299</v>
      </c>
      <c r="G273" s="1150"/>
      <c r="H273" s="1151"/>
      <c r="I273" s="1172" t="s">
        <v>1385</v>
      </c>
      <c r="J273" s="1151"/>
    </row>
    <row r="274" spans="1:10" ht="21.95" customHeight="1" x14ac:dyDescent="0.5">
      <c r="A274" s="2591"/>
      <c r="B274" s="2594"/>
      <c r="C274" s="2595"/>
      <c r="D274" s="1157" t="s">
        <v>630</v>
      </c>
      <c r="E274" s="1154"/>
      <c r="F274" s="1157" t="s">
        <v>630</v>
      </c>
      <c r="G274" s="1154"/>
      <c r="H274" s="1154"/>
      <c r="I274" s="1168" t="s">
        <v>626</v>
      </c>
      <c r="J274" s="1154"/>
    </row>
    <row r="275" spans="1:10" ht="21.95" customHeight="1" x14ac:dyDescent="0.5">
      <c r="A275" s="1160" t="s">
        <v>483</v>
      </c>
      <c r="B275" s="1161"/>
      <c r="C275" s="1162"/>
      <c r="D275" s="1163"/>
      <c r="E275" s="1163"/>
      <c r="F275" s="1163"/>
      <c r="G275" s="1163"/>
      <c r="H275" s="1163"/>
      <c r="I275" s="1163"/>
      <c r="J275" s="1163"/>
    </row>
    <row r="279" spans="1:10" ht="21.95" customHeight="1" x14ac:dyDescent="0.5">
      <c r="A279" s="2607" t="s">
        <v>0</v>
      </c>
      <c r="B279" s="2607"/>
      <c r="C279" s="2607"/>
      <c r="D279" s="2607"/>
      <c r="E279" s="2607"/>
      <c r="F279" s="2607"/>
      <c r="G279" s="2607"/>
      <c r="H279" s="2607"/>
      <c r="I279" s="2607"/>
      <c r="J279" s="2607"/>
    </row>
    <row r="280" spans="1:10" ht="21.95" customHeight="1" x14ac:dyDescent="0.5">
      <c r="A280" s="2607" t="s">
        <v>1477</v>
      </c>
      <c r="B280" s="2607"/>
      <c r="C280" s="2607"/>
      <c r="D280" s="2607"/>
      <c r="E280" s="2607"/>
      <c r="F280" s="2607"/>
      <c r="G280" s="2607"/>
      <c r="H280" s="2607"/>
      <c r="I280" s="2607"/>
      <c r="J280" s="2607"/>
    </row>
    <row r="281" spans="1:10" ht="21.95" customHeight="1" x14ac:dyDescent="0.5">
      <c r="A281" s="2607" t="s">
        <v>1534</v>
      </c>
      <c r="B281" s="2607"/>
      <c r="C281" s="2607"/>
      <c r="D281" s="2607"/>
      <c r="E281" s="2607"/>
      <c r="F281" s="2607"/>
      <c r="G281" s="2607"/>
      <c r="H281" s="2607"/>
      <c r="I281" s="2607"/>
      <c r="J281" s="2607"/>
    </row>
    <row r="282" spans="1:10" ht="21.95" customHeight="1" x14ac:dyDescent="0.5">
      <c r="A282" s="2608" t="s">
        <v>1316</v>
      </c>
      <c r="B282" s="2609"/>
      <c r="C282" s="1144">
        <v>1</v>
      </c>
      <c r="D282" s="1144">
        <v>2</v>
      </c>
      <c r="E282" s="1144">
        <v>3</v>
      </c>
      <c r="F282" s="1143">
        <v>4</v>
      </c>
      <c r="G282" s="1144">
        <v>5</v>
      </c>
      <c r="H282" s="1143">
        <v>6</v>
      </c>
      <c r="I282" s="1144">
        <v>7</v>
      </c>
      <c r="J282" s="1143">
        <v>8</v>
      </c>
    </row>
    <row r="283" spans="1:10" ht="21.95" customHeight="1" x14ac:dyDescent="0.5">
      <c r="A283" s="1145" t="s">
        <v>1119</v>
      </c>
      <c r="B283" s="1145" t="s">
        <v>1120</v>
      </c>
      <c r="C283" s="1146" t="s">
        <v>1121</v>
      </c>
      <c r="D283" s="1147" t="s">
        <v>1122</v>
      </c>
      <c r="E283" s="1148" t="s">
        <v>1123</v>
      </c>
      <c r="F283" s="1149" t="s">
        <v>1124</v>
      </c>
      <c r="G283" s="1147" t="s">
        <v>1125</v>
      </c>
      <c r="H283" s="1149" t="s">
        <v>1126</v>
      </c>
      <c r="I283" s="1147" t="s">
        <v>1127</v>
      </c>
      <c r="J283" s="1149" t="s">
        <v>1128</v>
      </c>
    </row>
    <row r="284" spans="1:10" ht="21.95" customHeight="1" x14ac:dyDescent="0.5">
      <c r="A284" s="2610" t="s">
        <v>1317</v>
      </c>
      <c r="B284" s="2610" t="s">
        <v>1318</v>
      </c>
      <c r="C284" s="1151"/>
      <c r="D284" s="2624" t="s">
        <v>1144</v>
      </c>
      <c r="E284" s="2626"/>
      <c r="F284" s="1151"/>
      <c r="G284" s="1151"/>
      <c r="H284" s="2603" t="s">
        <v>1030</v>
      </c>
      <c r="I284" s="2604"/>
      <c r="J284" s="1151"/>
    </row>
    <row r="285" spans="1:10" ht="21.95" customHeight="1" x14ac:dyDescent="0.5">
      <c r="A285" s="2611"/>
      <c r="B285" s="2612"/>
      <c r="C285" s="1152"/>
      <c r="D285" s="2627" t="s">
        <v>1536</v>
      </c>
      <c r="E285" s="2629"/>
      <c r="F285" s="1154"/>
      <c r="G285" s="1152"/>
      <c r="H285" s="2605" t="s">
        <v>864</v>
      </c>
      <c r="I285" s="2606"/>
      <c r="J285" s="1152"/>
    </row>
    <row r="286" spans="1:10" ht="21.95" customHeight="1" x14ac:dyDescent="0.5">
      <c r="A286" s="2590" t="s">
        <v>1322</v>
      </c>
      <c r="B286" s="2590" t="s">
        <v>1318</v>
      </c>
      <c r="C286" s="1151"/>
      <c r="D286" s="1151"/>
      <c r="E286" s="1151"/>
      <c r="F286" s="2597" t="s">
        <v>1176</v>
      </c>
      <c r="G286" s="2599"/>
      <c r="H286" s="1151"/>
      <c r="I286" s="2624" t="s">
        <v>531</v>
      </c>
      <c r="J286" s="2626"/>
    </row>
    <row r="287" spans="1:10" ht="21.95" customHeight="1" x14ac:dyDescent="0.5">
      <c r="A287" s="2591"/>
      <c r="B287" s="2596"/>
      <c r="C287" s="1154"/>
      <c r="D287" s="1154"/>
      <c r="E287" s="1154"/>
      <c r="F287" s="2600" t="s">
        <v>1535</v>
      </c>
      <c r="G287" s="2602"/>
      <c r="H287" s="1154"/>
      <c r="I287" s="2627" t="s">
        <v>1536</v>
      </c>
      <c r="J287" s="2629"/>
    </row>
    <row r="288" spans="1:10" ht="21.95" customHeight="1" x14ac:dyDescent="0.5">
      <c r="A288" s="2590" t="s">
        <v>1325</v>
      </c>
      <c r="B288" s="2590" t="s">
        <v>1318</v>
      </c>
      <c r="C288" s="2603" t="s">
        <v>1147</v>
      </c>
      <c r="D288" s="2604"/>
      <c r="E288" s="1151"/>
      <c r="F288" s="2597" t="s">
        <v>1174</v>
      </c>
      <c r="G288" s="2599"/>
      <c r="H288" s="1151"/>
      <c r="I288" s="1150"/>
      <c r="J288" s="1156"/>
    </row>
    <row r="289" spans="1:10" ht="21.95" customHeight="1" x14ac:dyDescent="0.5">
      <c r="A289" s="2591"/>
      <c r="B289" s="2596"/>
      <c r="C289" s="2605" t="s">
        <v>864</v>
      </c>
      <c r="D289" s="2606"/>
      <c r="E289" s="1154"/>
      <c r="F289" s="2600" t="s">
        <v>1535</v>
      </c>
      <c r="G289" s="2602"/>
      <c r="H289" s="1158"/>
      <c r="I289" s="1154"/>
      <c r="J289" s="1159"/>
    </row>
    <row r="290" spans="1:10" ht="21.95" customHeight="1" x14ac:dyDescent="0.5">
      <c r="A290" s="2590" t="s">
        <v>1328</v>
      </c>
      <c r="B290" s="2590" t="s">
        <v>1318</v>
      </c>
      <c r="C290" s="1151"/>
      <c r="D290" s="2624" t="s">
        <v>1146</v>
      </c>
      <c r="E290" s="2626"/>
      <c r="F290" s="1151"/>
      <c r="G290" s="2590" t="s">
        <v>1329</v>
      </c>
      <c r="H290" s="1151"/>
      <c r="I290" s="2590" t="s">
        <v>949</v>
      </c>
      <c r="J290" s="1151"/>
    </row>
    <row r="291" spans="1:10" ht="21.95" customHeight="1" x14ac:dyDescent="0.5">
      <c r="A291" s="2591"/>
      <c r="B291" s="2596"/>
      <c r="C291" s="1154"/>
      <c r="D291" s="2627" t="s">
        <v>1535</v>
      </c>
      <c r="E291" s="2629"/>
      <c r="F291" s="1154"/>
      <c r="G291" s="2619"/>
      <c r="H291" s="1154"/>
      <c r="I291" s="2613"/>
      <c r="J291" s="1154"/>
    </row>
    <row r="292" spans="1:10" ht="21.95" customHeight="1" x14ac:dyDescent="0.5">
      <c r="A292" s="2590" t="s">
        <v>1331</v>
      </c>
      <c r="B292" s="2592" t="s">
        <v>1139</v>
      </c>
      <c r="C292" s="2593"/>
      <c r="D292" s="2592" t="s">
        <v>1479</v>
      </c>
      <c r="E292" s="2593"/>
      <c r="F292" s="1151"/>
      <c r="G292" s="1150"/>
      <c r="H292" s="2597" t="s">
        <v>923</v>
      </c>
      <c r="I292" s="2599"/>
      <c r="J292" s="1151"/>
    </row>
    <row r="293" spans="1:10" ht="21.95" customHeight="1" x14ac:dyDescent="0.5">
      <c r="A293" s="2591"/>
      <c r="B293" s="2594"/>
      <c r="C293" s="2595"/>
      <c r="D293" s="2594"/>
      <c r="E293" s="2595"/>
      <c r="F293" s="1154"/>
      <c r="G293" s="1154"/>
      <c r="H293" s="2600" t="s">
        <v>1535</v>
      </c>
      <c r="I293" s="2602"/>
      <c r="J293" s="1154"/>
    </row>
    <row r="294" spans="1:10" ht="21.95" customHeight="1" x14ac:dyDescent="0.5">
      <c r="A294" s="1160" t="s">
        <v>483</v>
      </c>
      <c r="B294" s="1161" t="s">
        <v>1017</v>
      </c>
      <c r="C294" s="1162"/>
      <c r="D294" s="1163"/>
      <c r="E294" s="1163"/>
      <c r="F294" s="1163"/>
      <c r="G294" s="1163"/>
      <c r="H294" s="1163"/>
      <c r="I294" s="1163"/>
      <c r="J294" s="1163"/>
    </row>
    <row r="295" spans="1:10" s="1187" customFormat="1" ht="21.95" customHeight="1" x14ac:dyDescent="0.5">
      <c r="A295" s="1160"/>
      <c r="B295" s="1161"/>
      <c r="C295" s="1162"/>
      <c r="D295" s="1163"/>
      <c r="E295" s="1163"/>
      <c r="F295" s="1163"/>
      <c r="G295" s="1163"/>
      <c r="H295" s="1163"/>
      <c r="I295" s="1163"/>
      <c r="J295" s="1163"/>
    </row>
    <row r="296" spans="1:10" s="1187" customFormat="1" ht="21.95" customHeight="1" x14ac:dyDescent="0.5">
      <c r="A296" s="1160"/>
      <c r="B296" s="1161"/>
      <c r="C296" s="1162"/>
      <c r="D296" s="1163"/>
      <c r="E296" s="1163"/>
      <c r="F296" s="1163"/>
      <c r="G296" s="1163"/>
      <c r="H296" s="1163"/>
      <c r="I296" s="1163"/>
      <c r="J296" s="1163"/>
    </row>
    <row r="297" spans="1:10" ht="21.95" customHeight="1" x14ac:dyDescent="0.5">
      <c r="A297" s="2607" t="s">
        <v>0</v>
      </c>
      <c r="B297" s="2607"/>
      <c r="C297" s="2607"/>
      <c r="D297" s="2607"/>
      <c r="E297" s="2607"/>
      <c r="F297" s="2607"/>
      <c r="G297" s="2607"/>
      <c r="H297" s="2607"/>
      <c r="I297" s="2607"/>
      <c r="J297" s="2607"/>
    </row>
    <row r="298" spans="1:10" ht="21.95" customHeight="1" x14ac:dyDescent="0.5">
      <c r="A298" s="2607" t="s">
        <v>1650</v>
      </c>
      <c r="B298" s="2607"/>
      <c r="C298" s="2607"/>
      <c r="D298" s="2607"/>
      <c r="E298" s="2607"/>
      <c r="F298" s="2607"/>
      <c r="G298" s="2607"/>
      <c r="H298" s="2607"/>
      <c r="I298" s="2607"/>
      <c r="J298" s="2607"/>
    </row>
    <row r="299" spans="1:10" ht="21.95" customHeight="1" x14ac:dyDescent="0.5">
      <c r="A299" s="2607" t="s">
        <v>1537</v>
      </c>
      <c r="B299" s="2607"/>
      <c r="C299" s="2607"/>
      <c r="D299" s="2607"/>
      <c r="E299" s="2607"/>
      <c r="F299" s="2607"/>
      <c r="G299" s="2607"/>
      <c r="H299" s="2607"/>
      <c r="I299" s="2607"/>
      <c r="J299" s="2607"/>
    </row>
    <row r="300" spans="1:10" ht="21.95" customHeight="1" x14ac:dyDescent="0.5">
      <c r="A300" s="2608" t="s">
        <v>1316</v>
      </c>
      <c r="B300" s="2609"/>
      <c r="C300" s="1144">
        <v>1</v>
      </c>
      <c r="D300" s="1144">
        <v>2</v>
      </c>
      <c r="E300" s="1144">
        <v>3</v>
      </c>
      <c r="F300" s="1143">
        <v>4</v>
      </c>
      <c r="G300" s="1144">
        <v>5</v>
      </c>
      <c r="H300" s="1143">
        <v>6</v>
      </c>
      <c r="I300" s="1144">
        <v>7</v>
      </c>
      <c r="J300" s="1143">
        <v>8</v>
      </c>
    </row>
    <row r="301" spans="1:10" ht="21.95" customHeight="1" x14ac:dyDescent="0.5">
      <c r="A301" s="1145" t="s">
        <v>1119</v>
      </c>
      <c r="B301" s="1145" t="s">
        <v>1120</v>
      </c>
      <c r="C301" s="1146" t="s">
        <v>1121</v>
      </c>
      <c r="D301" s="1147" t="s">
        <v>1122</v>
      </c>
      <c r="E301" s="1148" t="s">
        <v>1123</v>
      </c>
      <c r="F301" s="1149" t="s">
        <v>1124</v>
      </c>
      <c r="G301" s="1147" t="s">
        <v>1125</v>
      </c>
      <c r="H301" s="1149" t="s">
        <v>1126</v>
      </c>
      <c r="I301" s="1147" t="s">
        <v>1127</v>
      </c>
      <c r="J301" s="1149" t="s">
        <v>1128</v>
      </c>
    </row>
    <row r="302" spans="1:10" ht="21.95" customHeight="1" x14ac:dyDescent="0.5">
      <c r="A302" s="2610" t="s">
        <v>1317</v>
      </c>
      <c r="B302" s="2610" t="s">
        <v>1318</v>
      </c>
      <c r="C302" s="1151" t="s">
        <v>460</v>
      </c>
      <c r="D302" s="1151"/>
      <c r="E302" s="1150" t="s">
        <v>860</v>
      </c>
      <c r="F302" s="1151"/>
      <c r="G302" s="1184" t="s">
        <v>728</v>
      </c>
      <c r="H302" s="1184" t="s">
        <v>859</v>
      </c>
      <c r="I302" s="1151"/>
      <c r="J302" s="1151"/>
    </row>
    <row r="303" spans="1:10" ht="21.95" customHeight="1" x14ac:dyDescent="0.5">
      <c r="A303" s="2611"/>
      <c r="B303" s="2612"/>
      <c r="C303" s="1154" t="s">
        <v>429</v>
      </c>
      <c r="D303" s="1152"/>
      <c r="E303" s="1154" t="s">
        <v>429</v>
      </c>
      <c r="F303" s="1154"/>
      <c r="G303" s="1185" t="s">
        <v>646</v>
      </c>
      <c r="H303" s="1185" t="s">
        <v>646</v>
      </c>
      <c r="I303" s="1152"/>
      <c r="J303" s="1152"/>
    </row>
    <row r="304" spans="1:10" ht="21.95" customHeight="1" x14ac:dyDescent="0.5">
      <c r="A304" s="2590" t="s">
        <v>1322</v>
      </c>
      <c r="B304" s="2590" t="s">
        <v>1318</v>
      </c>
      <c r="C304" s="1633" t="s">
        <v>1144</v>
      </c>
      <c r="D304" s="1151" t="s">
        <v>1146</v>
      </c>
      <c r="E304" s="1151"/>
      <c r="F304" s="1150" t="s">
        <v>531</v>
      </c>
      <c r="G304" s="1151" t="s">
        <v>860</v>
      </c>
      <c r="H304" s="2592" t="s">
        <v>1479</v>
      </c>
      <c r="I304" s="2593"/>
      <c r="J304" s="1151"/>
    </row>
    <row r="305" spans="1:10" ht="21.95" customHeight="1" x14ac:dyDescent="0.5">
      <c r="A305" s="2591"/>
      <c r="B305" s="2596"/>
      <c r="C305" s="1634" t="s">
        <v>429</v>
      </c>
      <c r="D305" s="1154" t="s">
        <v>429</v>
      </c>
      <c r="E305" s="1154"/>
      <c r="F305" s="1154" t="s">
        <v>429</v>
      </c>
      <c r="G305" s="1154" t="s">
        <v>429</v>
      </c>
      <c r="H305" s="2594"/>
      <c r="I305" s="2595"/>
      <c r="J305" s="1154"/>
    </row>
    <row r="306" spans="1:10" ht="21.95" customHeight="1" x14ac:dyDescent="0.5">
      <c r="A306" s="2590" t="s">
        <v>1325</v>
      </c>
      <c r="B306" s="2590" t="s">
        <v>1318</v>
      </c>
      <c r="C306" s="1150" t="s">
        <v>531</v>
      </c>
      <c r="D306" s="1151"/>
      <c r="E306" s="1150" t="s">
        <v>294</v>
      </c>
      <c r="F306" s="1213"/>
      <c r="G306" s="1150" t="s">
        <v>861</v>
      </c>
      <c r="H306" s="1150" t="s">
        <v>1145</v>
      </c>
      <c r="I306" s="1150"/>
      <c r="J306" s="1156"/>
    </row>
    <row r="307" spans="1:10" ht="21.95" customHeight="1" x14ac:dyDescent="0.5">
      <c r="A307" s="2591"/>
      <c r="B307" s="2596"/>
      <c r="C307" s="1154" t="s">
        <v>429</v>
      </c>
      <c r="D307" s="1154"/>
      <c r="E307" s="1154" t="s">
        <v>429</v>
      </c>
      <c r="F307" s="1214"/>
      <c r="G307" s="1154" t="s">
        <v>429</v>
      </c>
      <c r="H307" s="1154" t="s">
        <v>429</v>
      </c>
      <c r="I307" s="1154"/>
      <c r="J307" s="1159"/>
    </row>
    <row r="308" spans="1:10" ht="21.95" customHeight="1" x14ac:dyDescent="0.5">
      <c r="A308" s="2590" t="s">
        <v>1328</v>
      </c>
      <c r="B308" s="2590" t="s">
        <v>1318</v>
      </c>
      <c r="C308" s="1151" t="s">
        <v>460</v>
      </c>
      <c r="D308" s="1635" t="s">
        <v>1145</v>
      </c>
      <c r="E308" s="1182"/>
      <c r="F308" s="1150" t="s">
        <v>294</v>
      </c>
      <c r="G308" s="2590" t="s">
        <v>1329</v>
      </c>
      <c r="H308" s="1151"/>
      <c r="I308" s="2590" t="s">
        <v>949</v>
      </c>
      <c r="J308" s="1151"/>
    </row>
    <row r="309" spans="1:10" ht="21.95" customHeight="1" x14ac:dyDescent="0.5">
      <c r="A309" s="2591"/>
      <c r="B309" s="2596"/>
      <c r="C309" s="1154" t="s">
        <v>429</v>
      </c>
      <c r="D309" s="1634" t="s">
        <v>429</v>
      </c>
      <c r="E309" s="1183"/>
      <c r="F309" s="1154" t="s">
        <v>429</v>
      </c>
      <c r="G309" s="2619"/>
      <c r="H309" s="1154"/>
      <c r="I309" s="2613"/>
      <c r="J309" s="1154"/>
    </row>
    <row r="310" spans="1:10" ht="21.95" customHeight="1" x14ac:dyDescent="0.5">
      <c r="A310" s="2590" t="s">
        <v>1331</v>
      </c>
      <c r="B310" s="2592" t="s">
        <v>1139</v>
      </c>
      <c r="C310" s="2593"/>
      <c r="D310" s="1151" t="s">
        <v>1146</v>
      </c>
      <c r="E310" s="1182"/>
      <c r="F310" s="1151" t="s">
        <v>861</v>
      </c>
      <c r="G310" s="1150"/>
      <c r="H310" s="1151" t="s">
        <v>1144</v>
      </c>
      <c r="I310" s="1151"/>
      <c r="J310" s="1151"/>
    </row>
    <row r="311" spans="1:10" ht="21.95" customHeight="1" x14ac:dyDescent="0.5">
      <c r="A311" s="2591"/>
      <c r="B311" s="2594"/>
      <c r="C311" s="2595"/>
      <c r="D311" s="1154" t="s">
        <v>429</v>
      </c>
      <c r="E311" s="1183"/>
      <c r="F311" s="1154" t="s">
        <v>429</v>
      </c>
      <c r="G311" s="1154"/>
      <c r="H311" s="1154" t="s">
        <v>429</v>
      </c>
      <c r="I311" s="1154"/>
      <c r="J311" s="1154"/>
    </row>
    <row r="312" spans="1:10" ht="21.95" customHeight="1" x14ac:dyDescent="0.5">
      <c r="A312" s="1160" t="s">
        <v>483</v>
      </c>
      <c r="B312" s="1161"/>
      <c r="C312" s="1162"/>
      <c r="D312" s="1163"/>
      <c r="E312" s="1163"/>
      <c r="F312" s="1163"/>
      <c r="G312" s="1163"/>
      <c r="H312" s="1163"/>
      <c r="I312" s="1163"/>
      <c r="J312" s="1163"/>
    </row>
    <row r="334" spans="1:10" ht="21.95" customHeight="1" x14ac:dyDescent="0.5">
      <c r="A334"/>
      <c r="B334"/>
      <c r="C334"/>
      <c r="D334"/>
      <c r="E334"/>
      <c r="F334"/>
      <c r="G334"/>
      <c r="H334"/>
      <c r="I334"/>
      <c r="J334"/>
    </row>
  </sheetData>
  <mergeCells count="333">
    <mergeCell ref="H11:I11"/>
    <mergeCell ref="D12:E12"/>
    <mergeCell ref="D13:E13"/>
    <mergeCell ref="H14:I14"/>
    <mergeCell ref="H15:I15"/>
    <mergeCell ref="D31:E32"/>
    <mergeCell ref="I123:I124"/>
    <mergeCell ref="A112:J112"/>
    <mergeCell ref="A113:J113"/>
    <mergeCell ref="A114:J114"/>
    <mergeCell ref="A115:B115"/>
    <mergeCell ref="A117:A118"/>
    <mergeCell ref="B117:B118"/>
    <mergeCell ref="A105:A106"/>
    <mergeCell ref="B105:B106"/>
    <mergeCell ref="I105:I106"/>
    <mergeCell ref="A107:A108"/>
    <mergeCell ref="B107:C108"/>
    <mergeCell ref="G105:G106"/>
    <mergeCell ref="A99:A100"/>
    <mergeCell ref="B99:B100"/>
    <mergeCell ref="A101:A102"/>
    <mergeCell ref="B101:B102"/>
    <mergeCell ref="A103:A104"/>
    <mergeCell ref="H6:I7"/>
    <mergeCell ref="D29:E30"/>
    <mergeCell ref="D10:E11"/>
    <mergeCell ref="E6:F6"/>
    <mergeCell ref="E7:F7"/>
    <mergeCell ref="C8:D8"/>
    <mergeCell ref="C9:D9"/>
    <mergeCell ref="H10:I10"/>
    <mergeCell ref="I290:I291"/>
    <mergeCell ref="B273:C274"/>
    <mergeCell ref="G271:G272"/>
    <mergeCell ref="I234:I235"/>
    <mergeCell ref="A223:J223"/>
    <mergeCell ref="A224:J224"/>
    <mergeCell ref="A225:J225"/>
    <mergeCell ref="A226:B226"/>
    <mergeCell ref="A228:A229"/>
    <mergeCell ref="B228:B229"/>
    <mergeCell ref="A216:A217"/>
    <mergeCell ref="B216:B217"/>
    <mergeCell ref="I216:I217"/>
    <mergeCell ref="A218:A219"/>
    <mergeCell ref="B218:C219"/>
    <mergeCell ref="D47:E48"/>
    <mergeCell ref="A286:A287"/>
    <mergeCell ref="B286:B287"/>
    <mergeCell ref="A288:A289"/>
    <mergeCell ref="B288:B289"/>
    <mergeCell ref="A290:A291"/>
    <mergeCell ref="B290:B291"/>
    <mergeCell ref="A279:J279"/>
    <mergeCell ref="A280:J280"/>
    <mergeCell ref="A281:J281"/>
    <mergeCell ref="A282:B282"/>
    <mergeCell ref="A284:A285"/>
    <mergeCell ref="B284:B285"/>
    <mergeCell ref="D284:E284"/>
    <mergeCell ref="D285:E285"/>
    <mergeCell ref="I286:J286"/>
    <mergeCell ref="I287:J287"/>
    <mergeCell ref="D290:E290"/>
    <mergeCell ref="D291:E291"/>
    <mergeCell ref="F286:G286"/>
    <mergeCell ref="F287:G287"/>
    <mergeCell ref="F288:G288"/>
    <mergeCell ref="F289:G289"/>
    <mergeCell ref="H284:I284"/>
    <mergeCell ref="H285:I285"/>
    <mergeCell ref="A271:A272"/>
    <mergeCell ref="B271:B272"/>
    <mergeCell ref="I271:I272"/>
    <mergeCell ref="A273:A274"/>
    <mergeCell ref="G290:G291"/>
    <mergeCell ref="H119:I120"/>
    <mergeCell ref="H136:I137"/>
    <mergeCell ref="H154:I155"/>
    <mergeCell ref="A265:A266"/>
    <mergeCell ref="B265:B266"/>
    <mergeCell ref="A267:A268"/>
    <mergeCell ref="B267:B268"/>
    <mergeCell ref="A269:A270"/>
    <mergeCell ref="B269:B270"/>
    <mergeCell ref="A255:A256"/>
    <mergeCell ref="B255:C256"/>
    <mergeCell ref="A260:J260"/>
    <mergeCell ref="A261:J261"/>
    <mergeCell ref="A262:J262"/>
    <mergeCell ref="A263:B263"/>
    <mergeCell ref="H269:I270"/>
    <mergeCell ref="A251:A252"/>
    <mergeCell ref="B251:B252"/>
    <mergeCell ref="A253:A254"/>
    <mergeCell ref="B253:B254"/>
    <mergeCell ref="I253:I254"/>
    <mergeCell ref="G253:G254"/>
    <mergeCell ref="A244:J244"/>
    <mergeCell ref="A245:B245"/>
    <mergeCell ref="A247:A248"/>
    <mergeCell ref="B247:B248"/>
    <mergeCell ref="A249:A250"/>
    <mergeCell ref="B249:B250"/>
    <mergeCell ref="D253:E254"/>
    <mergeCell ref="A236:A237"/>
    <mergeCell ref="B236:C237"/>
    <mergeCell ref="A242:J242"/>
    <mergeCell ref="A243:J243"/>
    <mergeCell ref="G234:G235"/>
    <mergeCell ref="A230:A231"/>
    <mergeCell ref="B230:B231"/>
    <mergeCell ref="A232:A233"/>
    <mergeCell ref="B232:B233"/>
    <mergeCell ref="A234:A235"/>
    <mergeCell ref="B234:B235"/>
    <mergeCell ref="D234:E235"/>
    <mergeCell ref="D232:E233"/>
    <mergeCell ref="G216:G217"/>
    <mergeCell ref="A210:A211"/>
    <mergeCell ref="B210:B211"/>
    <mergeCell ref="A212:A213"/>
    <mergeCell ref="B212:B213"/>
    <mergeCell ref="A214:A215"/>
    <mergeCell ref="B214:B215"/>
    <mergeCell ref="A199:A200"/>
    <mergeCell ref="B199:C200"/>
    <mergeCell ref="A205:J205"/>
    <mergeCell ref="A206:J206"/>
    <mergeCell ref="A207:J207"/>
    <mergeCell ref="A208:B208"/>
    <mergeCell ref="D199:F199"/>
    <mergeCell ref="D200:F200"/>
    <mergeCell ref="H199:I199"/>
    <mergeCell ref="H200:I200"/>
    <mergeCell ref="D216:E217"/>
    <mergeCell ref="A195:A196"/>
    <mergeCell ref="B195:B196"/>
    <mergeCell ref="A197:A198"/>
    <mergeCell ref="B197:B198"/>
    <mergeCell ref="I197:I198"/>
    <mergeCell ref="G197:G198"/>
    <mergeCell ref="A188:J188"/>
    <mergeCell ref="A189:B189"/>
    <mergeCell ref="A191:A192"/>
    <mergeCell ref="B191:B192"/>
    <mergeCell ref="A193:A194"/>
    <mergeCell ref="B193:B194"/>
    <mergeCell ref="D197:E197"/>
    <mergeCell ref="D198:E198"/>
    <mergeCell ref="I179:I180"/>
    <mergeCell ref="A181:A182"/>
    <mergeCell ref="B181:C182"/>
    <mergeCell ref="A186:J186"/>
    <mergeCell ref="A187:J187"/>
    <mergeCell ref="G179:G180"/>
    <mergeCell ref="A175:A176"/>
    <mergeCell ref="B175:B176"/>
    <mergeCell ref="A177:A178"/>
    <mergeCell ref="B177:B178"/>
    <mergeCell ref="A179:A180"/>
    <mergeCell ref="B179:B180"/>
    <mergeCell ref="A168:J168"/>
    <mergeCell ref="A169:J169"/>
    <mergeCell ref="A170:J170"/>
    <mergeCell ref="A171:B171"/>
    <mergeCell ref="A173:A174"/>
    <mergeCell ref="B173:B174"/>
    <mergeCell ref="H173:I174"/>
    <mergeCell ref="A160:A161"/>
    <mergeCell ref="B160:B161"/>
    <mergeCell ref="I160:I161"/>
    <mergeCell ref="A162:A163"/>
    <mergeCell ref="B162:C163"/>
    <mergeCell ref="G160:G161"/>
    <mergeCell ref="A154:A155"/>
    <mergeCell ref="B154:B155"/>
    <mergeCell ref="A156:A157"/>
    <mergeCell ref="B156:B157"/>
    <mergeCell ref="A158:A159"/>
    <mergeCell ref="B158:B159"/>
    <mergeCell ref="A144:A145"/>
    <mergeCell ref="B144:C145"/>
    <mergeCell ref="A149:J149"/>
    <mergeCell ref="A150:J150"/>
    <mergeCell ref="A151:J151"/>
    <mergeCell ref="A152:B152"/>
    <mergeCell ref="A140:A141"/>
    <mergeCell ref="B140:B141"/>
    <mergeCell ref="A142:A143"/>
    <mergeCell ref="B142:B143"/>
    <mergeCell ref="I142:I143"/>
    <mergeCell ref="G142:G143"/>
    <mergeCell ref="A133:J133"/>
    <mergeCell ref="A134:B134"/>
    <mergeCell ref="A136:A137"/>
    <mergeCell ref="B136:B137"/>
    <mergeCell ref="A138:A139"/>
    <mergeCell ref="B138:B139"/>
    <mergeCell ref="A125:A126"/>
    <mergeCell ref="B125:C126"/>
    <mergeCell ref="A131:J131"/>
    <mergeCell ref="A132:J132"/>
    <mergeCell ref="G123:G124"/>
    <mergeCell ref="A119:A120"/>
    <mergeCell ref="B119:B120"/>
    <mergeCell ref="A121:A122"/>
    <mergeCell ref="B121:B122"/>
    <mergeCell ref="A123:A124"/>
    <mergeCell ref="B123:B124"/>
    <mergeCell ref="B103:B104"/>
    <mergeCell ref="A88:A89"/>
    <mergeCell ref="B88:C89"/>
    <mergeCell ref="A94:J94"/>
    <mergeCell ref="A95:J95"/>
    <mergeCell ref="A96:J96"/>
    <mergeCell ref="A97:B97"/>
    <mergeCell ref="H101:I102"/>
    <mergeCell ref="A84:A85"/>
    <mergeCell ref="B84:B85"/>
    <mergeCell ref="A86:A87"/>
    <mergeCell ref="B86:B87"/>
    <mergeCell ref="I86:I87"/>
    <mergeCell ref="A77:J77"/>
    <mergeCell ref="A78:B78"/>
    <mergeCell ref="A80:A81"/>
    <mergeCell ref="B80:B81"/>
    <mergeCell ref="A82:A83"/>
    <mergeCell ref="B82:B83"/>
    <mergeCell ref="G86:G87"/>
    <mergeCell ref="H82:I83"/>
    <mergeCell ref="I68:I69"/>
    <mergeCell ref="A70:A71"/>
    <mergeCell ref="B70:C71"/>
    <mergeCell ref="A75:J75"/>
    <mergeCell ref="A76:J76"/>
    <mergeCell ref="D70:E71"/>
    <mergeCell ref="A64:A65"/>
    <mergeCell ref="B64:B65"/>
    <mergeCell ref="A66:A67"/>
    <mergeCell ref="B66:B67"/>
    <mergeCell ref="A68:A69"/>
    <mergeCell ref="B68:B69"/>
    <mergeCell ref="G68:G69"/>
    <mergeCell ref="A57:J57"/>
    <mergeCell ref="A58:J58"/>
    <mergeCell ref="A59:J59"/>
    <mergeCell ref="A60:B60"/>
    <mergeCell ref="A62:A63"/>
    <mergeCell ref="B62:B63"/>
    <mergeCell ref="A49:A50"/>
    <mergeCell ref="B49:B50"/>
    <mergeCell ref="I49:I50"/>
    <mergeCell ref="A51:A52"/>
    <mergeCell ref="B51:C52"/>
    <mergeCell ref="D51:E52"/>
    <mergeCell ref="G49:G50"/>
    <mergeCell ref="A43:A44"/>
    <mergeCell ref="B43:B44"/>
    <mergeCell ref="A45:A46"/>
    <mergeCell ref="B45:B46"/>
    <mergeCell ref="A47:A48"/>
    <mergeCell ref="B47:B48"/>
    <mergeCell ref="A33:A34"/>
    <mergeCell ref="B33:C34"/>
    <mergeCell ref="A38:J38"/>
    <mergeCell ref="A39:J39"/>
    <mergeCell ref="A40:J40"/>
    <mergeCell ref="A41:B41"/>
    <mergeCell ref="A12:A13"/>
    <mergeCell ref="B12:B13"/>
    <mergeCell ref="A29:A30"/>
    <mergeCell ref="B29:B30"/>
    <mergeCell ref="A31:A32"/>
    <mergeCell ref="B31:B32"/>
    <mergeCell ref="I31:I32"/>
    <mergeCell ref="A22:J22"/>
    <mergeCell ref="A23:B23"/>
    <mergeCell ref="A25:A26"/>
    <mergeCell ref="B25:B26"/>
    <mergeCell ref="A27:A28"/>
    <mergeCell ref="B27:B28"/>
    <mergeCell ref="G12:G13"/>
    <mergeCell ref="G31:G32"/>
    <mergeCell ref="A1:J1"/>
    <mergeCell ref="A2:J2"/>
    <mergeCell ref="A3:J3"/>
    <mergeCell ref="A4:B4"/>
    <mergeCell ref="A6:A7"/>
    <mergeCell ref="B6:B7"/>
    <mergeCell ref="H191:I192"/>
    <mergeCell ref="D195:F195"/>
    <mergeCell ref="D196:F196"/>
    <mergeCell ref="E193:G193"/>
    <mergeCell ref="E194:G194"/>
    <mergeCell ref="E191:F191"/>
    <mergeCell ref="E192:F192"/>
    <mergeCell ref="H195:I195"/>
    <mergeCell ref="H196:I196"/>
    <mergeCell ref="I12:I13"/>
    <mergeCell ref="A14:A15"/>
    <mergeCell ref="B14:C15"/>
    <mergeCell ref="A20:J20"/>
    <mergeCell ref="A21:J21"/>
    <mergeCell ref="A8:A9"/>
    <mergeCell ref="B8:B9"/>
    <mergeCell ref="A10:A11"/>
    <mergeCell ref="B10:B11"/>
    <mergeCell ref="C288:D288"/>
    <mergeCell ref="C289:D289"/>
    <mergeCell ref="A306:A307"/>
    <mergeCell ref="B306:B307"/>
    <mergeCell ref="A308:A309"/>
    <mergeCell ref="B308:B309"/>
    <mergeCell ref="G308:G309"/>
    <mergeCell ref="I308:I309"/>
    <mergeCell ref="A310:A311"/>
    <mergeCell ref="B310:C311"/>
    <mergeCell ref="D292:E293"/>
    <mergeCell ref="A297:J297"/>
    <mergeCell ref="A298:J298"/>
    <mergeCell ref="A299:J299"/>
    <mergeCell ref="A300:B300"/>
    <mergeCell ref="A302:A303"/>
    <mergeCell ref="B302:B303"/>
    <mergeCell ref="A304:A305"/>
    <mergeCell ref="B304:B305"/>
    <mergeCell ref="A292:A293"/>
    <mergeCell ref="B292:C293"/>
    <mergeCell ref="H304:I305"/>
    <mergeCell ref="H292:I292"/>
    <mergeCell ref="H293:I293"/>
  </mergeCells>
  <printOptions horizontalCentered="1"/>
  <pageMargins left="7.8740157480315001E-2" right="7.8740157480315001E-2" top="0.63" bottom="0.39" header="0.34" footer="0.31496062992126"/>
  <pageSetup paperSize="9" orientation="portrait" r:id="rId1"/>
  <headerFooter>
    <oddHeader>&amp;R&amp;"TH SarabunPSK,Regular"&amp;11 23/5/2566 [1]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31"/>
  <sheetViews>
    <sheetView showGridLines="0" topLeftCell="A316" zoomScale="90" zoomScaleNormal="90" workbookViewId="0">
      <selection activeCell="L335" sqref="L335"/>
    </sheetView>
  </sheetViews>
  <sheetFormatPr defaultRowHeight="21.75" x14ac:dyDescent="0.5"/>
  <cols>
    <col min="1" max="10" width="10.7109375" style="1164" customWidth="1"/>
  </cols>
  <sheetData>
    <row r="1" spans="1:10" ht="22.15" customHeight="1" x14ac:dyDescent="0.5">
      <c r="A1" s="2607" t="s">
        <v>0</v>
      </c>
      <c r="B1" s="2607"/>
      <c r="C1" s="2607"/>
      <c r="D1" s="2607"/>
      <c r="E1" s="2607"/>
      <c r="F1" s="2607"/>
      <c r="G1" s="2607"/>
      <c r="H1" s="2607"/>
      <c r="I1" s="2607"/>
      <c r="J1" s="2607"/>
    </row>
    <row r="2" spans="1:10" ht="22.15" customHeight="1" x14ac:dyDescent="0.5">
      <c r="A2" s="2607" t="s">
        <v>1477</v>
      </c>
      <c r="B2" s="2607"/>
      <c r="C2" s="2607"/>
      <c r="D2" s="2607"/>
      <c r="E2" s="2607"/>
      <c r="F2" s="2607"/>
      <c r="G2" s="2607"/>
      <c r="H2" s="2607"/>
      <c r="I2" s="2607"/>
      <c r="J2" s="2607"/>
    </row>
    <row r="3" spans="1:10" ht="22.15" customHeight="1" x14ac:dyDescent="0.5">
      <c r="A3" s="2607" t="s">
        <v>1538</v>
      </c>
      <c r="B3" s="2607"/>
      <c r="C3" s="2607"/>
      <c r="D3" s="2607"/>
      <c r="E3" s="2607"/>
      <c r="F3" s="2607"/>
      <c r="G3" s="2607"/>
      <c r="H3" s="2607"/>
      <c r="I3" s="2607"/>
      <c r="J3" s="2607"/>
    </row>
    <row r="4" spans="1:10" ht="22.15" customHeight="1" x14ac:dyDescent="0.5">
      <c r="A4" s="2608" t="s">
        <v>1316</v>
      </c>
      <c r="B4" s="2609"/>
      <c r="C4" s="1144">
        <v>1</v>
      </c>
      <c r="D4" s="1144">
        <v>2</v>
      </c>
      <c r="E4" s="1144">
        <v>3</v>
      </c>
      <c r="F4" s="1143">
        <v>4</v>
      </c>
      <c r="G4" s="1144">
        <v>5</v>
      </c>
      <c r="H4" s="1143">
        <v>6</v>
      </c>
      <c r="I4" s="1144">
        <v>7</v>
      </c>
      <c r="J4" s="1143">
        <v>8</v>
      </c>
    </row>
    <row r="5" spans="1:10" ht="22.15" customHeight="1" x14ac:dyDescent="0.5">
      <c r="A5" s="1145" t="s">
        <v>1119</v>
      </c>
      <c r="B5" s="1145" t="s">
        <v>1120</v>
      </c>
      <c r="C5" s="1146" t="s">
        <v>1121</v>
      </c>
      <c r="D5" s="1147" t="s">
        <v>1122</v>
      </c>
      <c r="E5" s="1148" t="s">
        <v>1123</v>
      </c>
      <c r="F5" s="1149" t="s">
        <v>1124</v>
      </c>
      <c r="G5" s="1147" t="s">
        <v>1125</v>
      </c>
      <c r="H5" s="1149" t="s">
        <v>1126</v>
      </c>
      <c r="I5" s="1147" t="s">
        <v>1127</v>
      </c>
      <c r="J5" s="1149" t="s">
        <v>1128</v>
      </c>
    </row>
    <row r="6" spans="1:10" ht="22.15" customHeight="1" x14ac:dyDescent="0.5">
      <c r="A6" s="2610" t="s">
        <v>1317</v>
      </c>
      <c r="B6" s="2610" t="s">
        <v>1318</v>
      </c>
      <c r="C6" s="1151"/>
      <c r="D6" s="1151"/>
      <c r="E6" s="1172" t="s">
        <v>1156</v>
      </c>
      <c r="F6" s="1166" t="s">
        <v>466</v>
      </c>
      <c r="G6" s="1151"/>
      <c r="H6" s="2592" t="s">
        <v>1479</v>
      </c>
      <c r="I6" s="2593"/>
      <c r="J6" s="1151"/>
    </row>
    <row r="7" spans="1:10" ht="22.15" customHeight="1" x14ac:dyDescent="0.5">
      <c r="A7" s="2611"/>
      <c r="B7" s="2612"/>
      <c r="C7" s="1152"/>
      <c r="D7" s="1152"/>
      <c r="E7" s="1169" t="s">
        <v>358</v>
      </c>
      <c r="F7" s="1168" t="s">
        <v>358</v>
      </c>
      <c r="G7" s="1152"/>
      <c r="H7" s="2594"/>
      <c r="I7" s="2595"/>
      <c r="J7" s="1152"/>
    </row>
    <row r="8" spans="1:10" ht="22.15" customHeight="1" x14ac:dyDescent="0.5">
      <c r="A8" s="2590" t="s">
        <v>1322</v>
      </c>
      <c r="B8" s="2590" t="s">
        <v>1318</v>
      </c>
      <c r="C8" s="1151"/>
      <c r="D8" s="1151"/>
      <c r="E8" s="1178" t="s">
        <v>730</v>
      </c>
      <c r="F8" s="1150"/>
      <c r="G8" s="1166" t="s">
        <v>466</v>
      </c>
      <c r="H8" s="1178" t="s">
        <v>1143</v>
      </c>
      <c r="I8" s="1151"/>
      <c r="J8" s="1151"/>
    </row>
    <row r="9" spans="1:10" ht="22.15" customHeight="1" x14ac:dyDescent="0.5">
      <c r="A9" s="2591"/>
      <c r="B9" s="2596"/>
      <c r="C9" s="1154"/>
      <c r="D9" s="1154"/>
      <c r="E9" s="1179" t="s">
        <v>356</v>
      </c>
      <c r="F9" s="1154"/>
      <c r="G9" s="1169" t="s">
        <v>358</v>
      </c>
      <c r="H9" s="1179" t="s">
        <v>356</v>
      </c>
      <c r="I9" s="1154"/>
      <c r="J9" s="1154"/>
    </row>
    <row r="10" spans="1:10" ht="22.15" customHeight="1" x14ac:dyDescent="0.5">
      <c r="A10" s="2590" t="s">
        <v>1325</v>
      </c>
      <c r="B10" s="2590" t="s">
        <v>1318</v>
      </c>
      <c r="C10" s="1151"/>
      <c r="D10" s="2592" t="s">
        <v>1510</v>
      </c>
      <c r="E10" s="2593"/>
      <c r="F10" s="1151"/>
      <c r="G10" s="1151"/>
      <c r="H10" s="1172" t="s">
        <v>1156</v>
      </c>
      <c r="I10" s="1155" t="s">
        <v>57</v>
      </c>
      <c r="J10" s="1156"/>
    </row>
    <row r="11" spans="1:10" ht="22.15" customHeight="1" x14ac:dyDescent="0.5">
      <c r="A11" s="2591"/>
      <c r="B11" s="2596"/>
      <c r="C11" s="1154"/>
      <c r="D11" s="2594"/>
      <c r="E11" s="2595"/>
      <c r="F11" s="1154"/>
      <c r="G11" s="1154"/>
      <c r="H11" s="1169" t="s">
        <v>358</v>
      </c>
      <c r="I11" s="1157" t="s">
        <v>263</v>
      </c>
      <c r="J11" s="1159"/>
    </row>
    <row r="12" spans="1:10" ht="22.15" customHeight="1" x14ac:dyDescent="0.5">
      <c r="A12" s="2590" t="s">
        <v>1328</v>
      </c>
      <c r="B12" s="2590" t="s">
        <v>1318</v>
      </c>
      <c r="C12" s="1151"/>
      <c r="D12" s="1178" t="s">
        <v>1539</v>
      </c>
      <c r="E12" s="1178" t="s">
        <v>730</v>
      </c>
      <c r="F12" s="1151"/>
      <c r="G12" s="1151"/>
      <c r="H12" s="2590" t="s">
        <v>1329</v>
      </c>
      <c r="I12" s="2590" t="s">
        <v>949</v>
      </c>
      <c r="J12" s="1151"/>
    </row>
    <row r="13" spans="1:10" ht="22.15" customHeight="1" x14ac:dyDescent="0.5">
      <c r="A13" s="2591"/>
      <c r="B13" s="2596"/>
      <c r="C13" s="1154"/>
      <c r="D13" s="1179" t="s">
        <v>356</v>
      </c>
      <c r="E13" s="1179" t="s">
        <v>356</v>
      </c>
      <c r="F13" s="1154"/>
      <c r="G13" s="1154"/>
      <c r="H13" s="2619"/>
      <c r="I13" s="2613"/>
      <c r="J13" s="1154"/>
    </row>
    <row r="14" spans="1:10" ht="22.15" customHeight="1" x14ac:dyDescent="0.5">
      <c r="A14" s="2590" t="s">
        <v>1331</v>
      </c>
      <c r="B14" s="2592" t="s">
        <v>1139</v>
      </c>
      <c r="C14" s="2593"/>
      <c r="D14" s="1178" t="s">
        <v>1143</v>
      </c>
      <c r="E14" s="1178" t="s">
        <v>1540</v>
      </c>
      <c r="F14" s="1151"/>
      <c r="G14" s="1224" t="s">
        <v>729</v>
      </c>
      <c r="H14" s="1150"/>
      <c r="I14" s="1150"/>
      <c r="J14" s="1151"/>
    </row>
    <row r="15" spans="1:10" ht="22.15" customHeight="1" x14ac:dyDescent="0.5">
      <c r="A15" s="2591"/>
      <c r="B15" s="2594"/>
      <c r="C15" s="2595"/>
      <c r="D15" s="1179" t="s">
        <v>356</v>
      </c>
      <c r="E15" s="1179" t="s">
        <v>356</v>
      </c>
      <c r="F15" s="1154"/>
      <c r="G15" s="1157" t="s">
        <v>263</v>
      </c>
      <c r="H15" s="1154"/>
      <c r="I15" s="1154"/>
      <c r="J15" s="1154"/>
    </row>
    <row r="16" spans="1:10" ht="22.15" customHeight="1" x14ac:dyDescent="0.5">
      <c r="A16" s="1160" t="s">
        <v>483</v>
      </c>
      <c r="B16" s="1161"/>
      <c r="C16" s="1162"/>
      <c r="D16" s="1163"/>
      <c r="E16" s="1163"/>
      <c r="F16" s="1163"/>
      <c r="G16" s="1163"/>
      <c r="H16" s="1163"/>
      <c r="I16" s="1163"/>
      <c r="J16" s="1163"/>
    </row>
    <row r="17" spans="1:10" ht="22.15" customHeight="1" x14ac:dyDescent="0.5"/>
    <row r="18" spans="1:10" ht="22.15" customHeight="1" x14ac:dyDescent="0.5"/>
    <row r="19" spans="1:10" ht="22.15" customHeight="1" x14ac:dyDescent="0.5"/>
    <row r="20" spans="1:10" ht="22.15" customHeight="1" x14ac:dyDescent="0.5">
      <c r="A20" s="2607" t="s">
        <v>0</v>
      </c>
      <c r="B20" s="2607"/>
      <c r="C20" s="2607"/>
      <c r="D20" s="2607"/>
      <c r="E20" s="2607"/>
      <c r="F20" s="2607"/>
      <c r="G20" s="2607"/>
      <c r="H20" s="2607"/>
      <c r="I20" s="2607"/>
      <c r="J20" s="2607"/>
    </row>
    <row r="21" spans="1:10" ht="22.15" customHeight="1" x14ac:dyDescent="0.5">
      <c r="A21" s="2607" t="s">
        <v>1477</v>
      </c>
      <c r="B21" s="2607"/>
      <c r="C21" s="2607"/>
      <c r="D21" s="2607"/>
      <c r="E21" s="2607"/>
      <c r="F21" s="2607"/>
      <c r="G21" s="2607"/>
      <c r="H21" s="2607"/>
      <c r="I21" s="2607"/>
      <c r="J21" s="2607"/>
    </row>
    <row r="22" spans="1:10" ht="22.15" customHeight="1" x14ac:dyDescent="0.5">
      <c r="A22" s="2607" t="s">
        <v>1541</v>
      </c>
      <c r="B22" s="2607"/>
      <c r="C22" s="2607"/>
      <c r="D22" s="2607"/>
      <c r="E22" s="2607"/>
      <c r="F22" s="2607"/>
      <c r="G22" s="2607"/>
      <c r="H22" s="2607"/>
      <c r="I22" s="2607"/>
      <c r="J22" s="2607"/>
    </row>
    <row r="23" spans="1:10" ht="22.15" customHeight="1" x14ac:dyDescent="0.5">
      <c r="A23" s="2608" t="s">
        <v>1316</v>
      </c>
      <c r="B23" s="2609"/>
      <c r="C23" s="1144">
        <v>1</v>
      </c>
      <c r="D23" s="1144">
        <v>2</v>
      </c>
      <c r="E23" s="1144">
        <v>3</v>
      </c>
      <c r="F23" s="1143">
        <v>4</v>
      </c>
      <c r="G23" s="1144">
        <v>5</v>
      </c>
      <c r="H23" s="1143">
        <v>6</v>
      </c>
      <c r="I23" s="1144">
        <v>7</v>
      </c>
      <c r="J23" s="1143">
        <v>8</v>
      </c>
    </row>
    <row r="24" spans="1:10" ht="22.15" customHeight="1" x14ac:dyDescent="0.5">
      <c r="A24" s="1145" t="s">
        <v>1119</v>
      </c>
      <c r="B24" s="1145" t="s">
        <v>1120</v>
      </c>
      <c r="C24" s="1146" t="s">
        <v>1121</v>
      </c>
      <c r="D24" s="1147" t="s">
        <v>1122</v>
      </c>
      <c r="E24" s="1148" t="s">
        <v>1123</v>
      </c>
      <c r="F24" s="1149" t="s">
        <v>1124</v>
      </c>
      <c r="G24" s="1147" t="s">
        <v>1125</v>
      </c>
      <c r="H24" s="1149" t="s">
        <v>1126</v>
      </c>
      <c r="I24" s="1147" t="s">
        <v>1127</v>
      </c>
      <c r="J24" s="1149" t="s">
        <v>1128</v>
      </c>
    </row>
    <row r="25" spans="1:10" ht="22.15" customHeight="1" x14ac:dyDescent="0.5">
      <c r="A25" s="2610" t="s">
        <v>1317</v>
      </c>
      <c r="B25" s="2610" t="s">
        <v>1318</v>
      </c>
      <c r="C25" s="1151"/>
      <c r="D25" s="1151"/>
      <c r="E25" s="1150"/>
      <c r="F25" s="1151"/>
      <c r="G25" s="1151"/>
      <c r="H25" s="2624" t="s">
        <v>1156</v>
      </c>
      <c r="I25" s="2626"/>
      <c r="J25" s="1151"/>
    </row>
    <row r="26" spans="1:10" ht="22.15" customHeight="1" x14ac:dyDescent="0.5">
      <c r="A26" s="2611"/>
      <c r="B26" s="2612"/>
      <c r="C26" s="1152"/>
      <c r="D26" s="1152"/>
      <c r="E26" s="1152"/>
      <c r="F26" s="1154"/>
      <c r="G26" s="1152"/>
      <c r="H26" s="2627" t="s">
        <v>1542</v>
      </c>
      <c r="I26" s="2629"/>
      <c r="J26" s="1152"/>
    </row>
    <row r="27" spans="1:10" ht="22.15" customHeight="1" x14ac:dyDescent="0.5">
      <c r="A27" s="2590" t="s">
        <v>1322</v>
      </c>
      <c r="B27" s="2590" t="s">
        <v>1318</v>
      </c>
      <c r="C27" s="1151"/>
      <c r="D27" s="2597" t="s">
        <v>859</v>
      </c>
      <c r="E27" s="2599"/>
      <c r="F27" s="1150"/>
      <c r="G27" s="1151"/>
      <c r="H27" s="2624" t="s">
        <v>1155</v>
      </c>
      <c r="I27" s="2626"/>
      <c r="J27" s="1151"/>
    </row>
    <row r="28" spans="1:10" ht="22.15" customHeight="1" x14ac:dyDescent="0.5">
      <c r="A28" s="2591"/>
      <c r="B28" s="2596"/>
      <c r="C28" s="1154"/>
      <c r="D28" s="2600" t="s">
        <v>1535</v>
      </c>
      <c r="E28" s="2602"/>
      <c r="F28" s="1154"/>
      <c r="G28" s="1154"/>
      <c r="H28" s="2627" t="s">
        <v>1542</v>
      </c>
      <c r="I28" s="2629"/>
      <c r="J28" s="1154"/>
    </row>
    <row r="29" spans="1:10" ht="22.15" customHeight="1" x14ac:dyDescent="0.5">
      <c r="A29" s="2590" t="s">
        <v>1325</v>
      </c>
      <c r="B29" s="2590" t="s">
        <v>1318</v>
      </c>
      <c r="C29" s="1151"/>
      <c r="D29" s="2592" t="s">
        <v>1510</v>
      </c>
      <c r="E29" s="2593"/>
      <c r="F29" s="1151"/>
      <c r="G29" s="1151"/>
      <c r="H29" s="1151"/>
      <c r="I29" s="2624" t="s">
        <v>535</v>
      </c>
      <c r="J29" s="2626"/>
    </row>
    <row r="30" spans="1:10" ht="22.15" customHeight="1" x14ac:dyDescent="0.5">
      <c r="A30" s="2591"/>
      <c r="B30" s="2596"/>
      <c r="C30" s="1154"/>
      <c r="D30" s="2594"/>
      <c r="E30" s="2595"/>
      <c r="F30" s="1154"/>
      <c r="G30" s="1154"/>
      <c r="H30" s="1158"/>
      <c r="I30" s="2627" t="s">
        <v>1542</v>
      </c>
      <c r="J30" s="2629"/>
    </row>
    <row r="31" spans="1:10" ht="22.15" customHeight="1" x14ac:dyDescent="0.5">
      <c r="A31" s="2590" t="s">
        <v>1328</v>
      </c>
      <c r="B31" s="2590" t="s">
        <v>1318</v>
      </c>
      <c r="C31" s="1151"/>
      <c r="D31" s="1151"/>
      <c r="E31" s="1151"/>
      <c r="F31" s="2624" t="s">
        <v>1143</v>
      </c>
      <c r="G31" s="2626"/>
      <c r="H31" s="2590" t="s">
        <v>1329</v>
      </c>
      <c r="I31" s="2590" t="s">
        <v>949</v>
      </c>
      <c r="J31" s="1151"/>
    </row>
    <row r="32" spans="1:10" ht="22.15" customHeight="1" x14ac:dyDescent="0.5">
      <c r="A32" s="2591"/>
      <c r="B32" s="2596"/>
      <c r="C32" s="1154"/>
      <c r="D32" s="1154"/>
      <c r="E32" s="1154"/>
      <c r="F32" s="2627" t="s">
        <v>1542</v>
      </c>
      <c r="G32" s="2629"/>
      <c r="H32" s="2619"/>
      <c r="I32" s="2613"/>
      <c r="J32" s="1154"/>
    </row>
    <row r="33" spans="1:10" ht="22.15" customHeight="1" x14ac:dyDescent="0.5">
      <c r="A33" s="2590" t="s">
        <v>1331</v>
      </c>
      <c r="B33" s="2592" t="s">
        <v>1139</v>
      </c>
      <c r="C33" s="2593"/>
      <c r="D33" s="2592" t="s">
        <v>1479</v>
      </c>
      <c r="E33" s="2593"/>
      <c r="F33" s="2597" t="s">
        <v>728</v>
      </c>
      <c r="G33" s="2599"/>
      <c r="H33" s="1151"/>
      <c r="I33" s="1150"/>
      <c r="J33" s="1151"/>
    </row>
    <row r="34" spans="1:10" ht="22.15" customHeight="1" x14ac:dyDescent="0.5">
      <c r="A34" s="2591"/>
      <c r="B34" s="2594"/>
      <c r="C34" s="2595"/>
      <c r="D34" s="2594"/>
      <c r="E34" s="2595"/>
      <c r="F34" s="2600" t="s">
        <v>1535</v>
      </c>
      <c r="G34" s="2602"/>
      <c r="H34" s="1154"/>
      <c r="I34" s="1154"/>
      <c r="J34" s="1154"/>
    </row>
    <row r="35" spans="1:10" ht="22.15" customHeight="1" x14ac:dyDescent="0.5">
      <c r="A35" s="1160" t="s">
        <v>483</v>
      </c>
      <c r="B35" s="1161" t="s">
        <v>1017</v>
      </c>
      <c r="C35" s="1162"/>
      <c r="D35" s="1163"/>
      <c r="E35" s="1163"/>
      <c r="F35" s="1163"/>
      <c r="G35" s="1163"/>
      <c r="H35" s="1163"/>
      <c r="I35" s="1163"/>
      <c r="J35" s="1163"/>
    </row>
    <row r="36" spans="1:10" s="1187" customFormat="1" ht="22.15" customHeight="1" x14ac:dyDescent="0.5">
      <c r="A36" s="1160"/>
      <c r="B36" s="1161"/>
      <c r="C36" s="1162"/>
      <c r="D36" s="1163"/>
      <c r="E36" s="1163"/>
      <c r="F36" s="1163"/>
      <c r="G36" s="1163"/>
      <c r="H36" s="1163"/>
      <c r="I36" s="1163"/>
      <c r="J36" s="1163"/>
    </row>
    <row r="37" spans="1:10" s="1187" customFormat="1" ht="22.15" customHeight="1" x14ac:dyDescent="0.5">
      <c r="A37" s="1160"/>
      <c r="B37" s="1161"/>
      <c r="C37" s="1162"/>
      <c r="D37" s="1163"/>
      <c r="E37" s="1163"/>
      <c r="F37" s="1163"/>
      <c r="G37" s="1163"/>
      <c r="H37" s="1163"/>
      <c r="I37" s="1163"/>
      <c r="J37" s="1163"/>
    </row>
    <row r="38" spans="1:10" ht="22.15" customHeight="1" x14ac:dyDescent="0.5">
      <c r="A38" s="2607" t="s">
        <v>0</v>
      </c>
      <c r="B38" s="2607"/>
      <c r="C38" s="2607"/>
      <c r="D38" s="2607"/>
      <c r="E38" s="2607"/>
      <c r="F38" s="2607"/>
      <c r="G38" s="2607"/>
      <c r="H38" s="2607"/>
      <c r="I38" s="2607"/>
      <c r="J38" s="2607"/>
    </row>
    <row r="39" spans="1:10" ht="22.15" customHeight="1" x14ac:dyDescent="0.5">
      <c r="A39" s="2607" t="s">
        <v>1650</v>
      </c>
      <c r="B39" s="2607"/>
      <c r="C39" s="2607"/>
      <c r="D39" s="2607"/>
      <c r="E39" s="2607"/>
      <c r="F39" s="2607"/>
      <c r="G39" s="2607"/>
      <c r="H39" s="2607"/>
      <c r="I39" s="2607"/>
      <c r="J39" s="2607"/>
    </row>
    <row r="40" spans="1:10" ht="22.15" customHeight="1" x14ac:dyDescent="0.5">
      <c r="A40" s="2607" t="s">
        <v>1543</v>
      </c>
      <c r="B40" s="2607"/>
      <c r="C40" s="2607"/>
      <c r="D40" s="2607"/>
      <c r="E40" s="2607"/>
      <c r="F40" s="2607"/>
      <c r="G40" s="2607"/>
      <c r="H40" s="2607"/>
      <c r="I40" s="2607"/>
      <c r="J40" s="2607"/>
    </row>
    <row r="41" spans="1:10" ht="22.15" customHeight="1" x14ac:dyDescent="0.5">
      <c r="A41" s="2608" t="s">
        <v>1316</v>
      </c>
      <c r="B41" s="2609"/>
      <c r="C41" s="1144">
        <v>1</v>
      </c>
      <c r="D41" s="1144">
        <v>2</v>
      </c>
      <c r="E41" s="1144">
        <v>3</v>
      </c>
      <c r="F41" s="1143">
        <v>4</v>
      </c>
      <c r="G41" s="1144">
        <v>5</v>
      </c>
      <c r="H41" s="1143">
        <v>6</v>
      </c>
      <c r="I41" s="1144">
        <v>7</v>
      </c>
      <c r="J41" s="1143">
        <v>8</v>
      </c>
    </row>
    <row r="42" spans="1:10" ht="22.15" customHeight="1" x14ac:dyDescent="0.5">
      <c r="A42" s="1145" t="s">
        <v>1119</v>
      </c>
      <c r="B42" s="1145" t="s">
        <v>1120</v>
      </c>
      <c r="C42" s="1146" t="s">
        <v>1121</v>
      </c>
      <c r="D42" s="1147" t="s">
        <v>1122</v>
      </c>
      <c r="E42" s="1148" t="s">
        <v>1123</v>
      </c>
      <c r="F42" s="1149" t="s">
        <v>1124</v>
      </c>
      <c r="G42" s="1147" t="s">
        <v>1125</v>
      </c>
      <c r="H42" s="1149" t="s">
        <v>1126</v>
      </c>
      <c r="I42" s="1147" t="s">
        <v>1127</v>
      </c>
      <c r="J42" s="1149" t="s">
        <v>1128</v>
      </c>
    </row>
    <row r="43" spans="1:10" ht="22.15" customHeight="1" x14ac:dyDescent="0.5">
      <c r="A43" s="2610" t="s">
        <v>1317</v>
      </c>
      <c r="B43" s="2610" t="s">
        <v>1318</v>
      </c>
      <c r="C43" s="1151" t="s">
        <v>1155</v>
      </c>
      <c r="D43" s="1151"/>
      <c r="E43" s="1150"/>
      <c r="F43" s="1151" t="s">
        <v>535</v>
      </c>
      <c r="G43" s="1151" t="s">
        <v>466</v>
      </c>
      <c r="H43" s="1151"/>
      <c r="I43" s="1151"/>
      <c r="J43" s="1151"/>
    </row>
    <row r="44" spans="1:10" ht="22.15" customHeight="1" x14ac:dyDescent="0.5">
      <c r="A44" s="2611"/>
      <c r="B44" s="2612"/>
      <c r="C44" s="1154" t="s">
        <v>330</v>
      </c>
      <c r="D44" s="1154"/>
      <c r="E44" s="1152"/>
      <c r="F44" s="1154" t="s">
        <v>330</v>
      </c>
      <c r="G44" s="1154" t="s">
        <v>330</v>
      </c>
      <c r="H44" s="1152"/>
      <c r="I44" s="1152"/>
      <c r="J44" s="1152"/>
    </row>
    <row r="45" spans="1:10" ht="22.15" customHeight="1" x14ac:dyDescent="0.5">
      <c r="A45" s="2590" t="s">
        <v>1322</v>
      </c>
      <c r="B45" s="2590" t="s">
        <v>1318</v>
      </c>
      <c r="C45" s="1221" t="s">
        <v>7</v>
      </c>
      <c r="D45" s="1604" t="s">
        <v>7</v>
      </c>
      <c r="E45" s="1635" t="s">
        <v>1156</v>
      </c>
      <c r="F45" s="1150"/>
      <c r="G45" s="1151" t="s">
        <v>729</v>
      </c>
      <c r="H45" s="1151" t="s">
        <v>535</v>
      </c>
      <c r="I45" s="1151"/>
      <c r="J45" s="1151"/>
    </row>
    <row r="46" spans="1:10" ht="22.15" customHeight="1" x14ac:dyDescent="0.5">
      <c r="A46" s="2591"/>
      <c r="B46" s="2596"/>
      <c r="C46" s="1222" t="s">
        <v>7</v>
      </c>
      <c r="D46" s="1606" t="s">
        <v>7</v>
      </c>
      <c r="E46" s="1634" t="s">
        <v>330</v>
      </c>
      <c r="F46" s="1154"/>
      <c r="G46" s="1154" t="s">
        <v>330</v>
      </c>
      <c r="H46" s="1154" t="s">
        <v>330</v>
      </c>
      <c r="I46" s="1154"/>
      <c r="J46" s="1154"/>
    </row>
    <row r="47" spans="1:10" ht="22.15" customHeight="1" x14ac:dyDescent="0.5">
      <c r="A47" s="2590" t="s">
        <v>1325</v>
      </c>
      <c r="B47" s="2590" t="s">
        <v>1318</v>
      </c>
      <c r="C47" s="1151" t="s">
        <v>1155</v>
      </c>
      <c r="D47" s="1151"/>
      <c r="E47" s="1151" t="s">
        <v>466</v>
      </c>
      <c r="F47" s="1151"/>
      <c r="G47" s="1151"/>
      <c r="H47" s="1151" t="s">
        <v>729</v>
      </c>
      <c r="I47" s="1151" t="s">
        <v>1156</v>
      </c>
      <c r="J47" s="1156"/>
    </row>
    <row r="48" spans="1:10" ht="22.15" customHeight="1" x14ac:dyDescent="0.5">
      <c r="A48" s="2591"/>
      <c r="B48" s="2596"/>
      <c r="C48" s="1154" t="s">
        <v>330</v>
      </c>
      <c r="D48" s="1154"/>
      <c r="E48" s="1154" t="s">
        <v>330</v>
      </c>
      <c r="F48" s="1154"/>
      <c r="G48" s="1154"/>
      <c r="H48" s="1154" t="s">
        <v>330</v>
      </c>
      <c r="I48" s="1154" t="s">
        <v>330</v>
      </c>
      <c r="J48" s="1159"/>
    </row>
    <row r="49" spans="1:10" ht="22.15" customHeight="1" x14ac:dyDescent="0.5">
      <c r="A49" s="2590" t="s">
        <v>1328</v>
      </c>
      <c r="B49" s="2590" t="s">
        <v>1318</v>
      </c>
      <c r="C49" s="1151"/>
      <c r="D49" s="1151"/>
      <c r="E49" s="1151" t="s">
        <v>729</v>
      </c>
      <c r="F49" s="1151"/>
      <c r="G49" s="1151" t="s">
        <v>466</v>
      </c>
      <c r="H49" s="2590" t="s">
        <v>1329</v>
      </c>
      <c r="I49" s="2590" t="s">
        <v>949</v>
      </c>
      <c r="J49" s="1151"/>
    </row>
    <row r="50" spans="1:10" ht="22.15" customHeight="1" x14ac:dyDescent="0.5">
      <c r="A50" s="2591"/>
      <c r="B50" s="2596"/>
      <c r="C50" s="1154"/>
      <c r="D50" s="1154"/>
      <c r="E50" s="1154" t="s">
        <v>330</v>
      </c>
      <c r="F50" s="1154"/>
      <c r="G50" s="1154" t="s">
        <v>330</v>
      </c>
      <c r="H50" s="2619"/>
      <c r="I50" s="2613"/>
      <c r="J50" s="1154"/>
    </row>
    <row r="51" spans="1:10" ht="22.15" customHeight="1" x14ac:dyDescent="0.5">
      <c r="A51" s="2590" t="s">
        <v>1331</v>
      </c>
      <c r="B51" s="2592" t="s">
        <v>1139</v>
      </c>
      <c r="C51" s="2593"/>
      <c r="D51" s="2592" t="s">
        <v>1479</v>
      </c>
      <c r="E51" s="2593"/>
      <c r="F51" s="1213"/>
      <c r="G51" s="1151" t="s">
        <v>1156</v>
      </c>
      <c r="H51" s="1151"/>
      <c r="I51" s="1151" t="s">
        <v>1155</v>
      </c>
      <c r="J51" s="1151" t="s">
        <v>535</v>
      </c>
    </row>
    <row r="52" spans="1:10" ht="22.15" customHeight="1" x14ac:dyDescent="0.5">
      <c r="A52" s="2591"/>
      <c r="B52" s="2594"/>
      <c r="C52" s="2595"/>
      <c r="D52" s="2594"/>
      <c r="E52" s="2595"/>
      <c r="F52" s="1214"/>
      <c r="G52" s="1154" t="s">
        <v>330</v>
      </c>
      <c r="H52" s="1154"/>
      <c r="I52" s="1154" t="s">
        <v>330</v>
      </c>
      <c r="J52" s="1154" t="s">
        <v>330</v>
      </c>
    </row>
    <row r="53" spans="1:10" ht="22.15" customHeight="1" x14ac:dyDescent="0.5">
      <c r="A53" s="1160" t="s">
        <v>483</v>
      </c>
      <c r="B53" s="1161"/>
      <c r="C53" s="1162"/>
      <c r="D53" s="1163"/>
      <c r="E53" s="1163"/>
      <c r="F53" s="1163"/>
      <c r="G53" s="1163"/>
      <c r="H53" s="1163"/>
      <c r="I53" s="1163"/>
      <c r="J53" s="1163"/>
    </row>
    <row r="54" spans="1:10" ht="22.15" customHeight="1" x14ac:dyDescent="0.5"/>
    <row r="55" spans="1:10" ht="22.15" customHeight="1" x14ac:dyDescent="0.5"/>
    <row r="56" spans="1:10" ht="22.15" customHeight="1" x14ac:dyDescent="0.5"/>
    <row r="57" spans="1:10" ht="22.15" customHeight="1" x14ac:dyDescent="0.5">
      <c r="A57" s="2607" t="s">
        <v>0</v>
      </c>
      <c r="B57" s="2607"/>
      <c r="C57" s="2607"/>
      <c r="D57" s="2607"/>
      <c r="E57" s="2607"/>
      <c r="F57" s="2607"/>
      <c r="G57" s="2607"/>
      <c r="H57" s="2607"/>
      <c r="I57" s="2607"/>
      <c r="J57" s="2607"/>
    </row>
    <row r="58" spans="1:10" ht="22.15" customHeight="1" x14ac:dyDescent="0.5">
      <c r="A58" s="2607" t="s">
        <v>1477</v>
      </c>
      <c r="B58" s="2607"/>
      <c r="C58" s="2607"/>
      <c r="D58" s="2607"/>
      <c r="E58" s="2607"/>
      <c r="F58" s="2607"/>
      <c r="G58" s="2607"/>
      <c r="H58" s="2607"/>
      <c r="I58" s="2607"/>
      <c r="J58" s="2607"/>
    </row>
    <row r="59" spans="1:10" ht="22.15" customHeight="1" x14ac:dyDescent="0.5">
      <c r="A59" s="2607" t="s">
        <v>1544</v>
      </c>
      <c r="B59" s="2607"/>
      <c r="C59" s="2607"/>
      <c r="D59" s="2607"/>
      <c r="E59" s="2607"/>
      <c r="F59" s="2607"/>
      <c r="G59" s="2607"/>
      <c r="H59" s="2607"/>
      <c r="I59" s="2607"/>
      <c r="J59" s="2607"/>
    </row>
    <row r="60" spans="1:10" ht="22.15" customHeight="1" x14ac:dyDescent="0.5">
      <c r="A60" s="2608" t="s">
        <v>1316</v>
      </c>
      <c r="B60" s="2609"/>
      <c r="C60" s="1144">
        <v>1</v>
      </c>
      <c r="D60" s="1144">
        <v>2</v>
      </c>
      <c r="E60" s="1144">
        <v>3</v>
      </c>
      <c r="F60" s="1143">
        <v>4</v>
      </c>
      <c r="G60" s="1144">
        <v>5</v>
      </c>
      <c r="H60" s="1143">
        <v>6</v>
      </c>
      <c r="I60" s="1144">
        <v>7</v>
      </c>
      <c r="J60" s="1143">
        <v>8</v>
      </c>
    </row>
    <row r="61" spans="1:10" ht="22.15" customHeight="1" x14ac:dyDescent="0.5">
      <c r="A61" s="1145" t="s">
        <v>1119</v>
      </c>
      <c r="B61" s="1145" t="s">
        <v>1120</v>
      </c>
      <c r="C61" s="1146" t="s">
        <v>1121</v>
      </c>
      <c r="D61" s="1147" t="s">
        <v>1122</v>
      </c>
      <c r="E61" s="1148" t="s">
        <v>1123</v>
      </c>
      <c r="F61" s="1149" t="s">
        <v>1124</v>
      </c>
      <c r="G61" s="1147" t="s">
        <v>1125</v>
      </c>
      <c r="H61" s="1149" t="s">
        <v>1126</v>
      </c>
      <c r="I61" s="1147" t="s">
        <v>1127</v>
      </c>
      <c r="J61" s="1149" t="s">
        <v>1128</v>
      </c>
    </row>
    <row r="62" spans="1:10" ht="22.15" customHeight="1" x14ac:dyDescent="0.5">
      <c r="A62" s="2610" t="s">
        <v>1317</v>
      </c>
      <c r="B62" s="2610" t="s">
        <v>1318</v>
      </c>
      <c r="C62" s="1151" t="s">
        <v>730</v>
      </c>
      <c r="D62" s="1151"/>
      <c r="E62" s="1213" t="s">
        <v>57</v>
      </c>
      <c r="F62" s="1213"/>
      <c r="G62" s="1151"/>
      <c r="H62" s="1166" t="s">
        <v>1545</v>
      </c>
      <c r="I62" s="1166" t="s">
        <v>1035</v>
      </c>
      <c r="J62" s="1151"/>
    </row>
    <row r="63" spans="1:10" ht="22.15" customHeight="1" x14ac:dyDescent="0.5">
      <c r="A63" s="2611"/>
      <c r="B63" s="2612"/>
      <c r="C63" s="1154" t="s">
        <v>330</v>
      </c>
      <c r="D63" s="1154"/>
      <c r="E63" s="1214" t="s">
        <v>330</v>
      </c>
      <c r="F63" s="1215"/>
      <c r="G63" s="1152"/>
      <c r="H63" s="1168" t="s">
        <v>330</v>
      </c>
      <c r="I63" s="1168" t="s">
        <v>330</v>
      </c>
      <c r="J63" s="1152"/>
    </row>
    <row r="64" spans="1:10" ht="22.15" customHeight="1" x14ac:dyDescent="0.5">
      <c r="A64" s="2590" t="s">
        <v>1322</v>
      </c>
      <c r="B64" s="2590" t="s">
        <v>1318</v>
      </c>
      <c r="C64" s="1166" t="s">
        <v>1035</v>
      </c>
      <c r="D64" s="1166" t="s">
        <v>1545</v>
      </c>
      <c r="E64" s="1151"/>
      <c r="F64" s="1151" t="s">
        <v>730</v>
      </c>
      <c r="G64" s="1151"/>
      <c r="H64" s="1151"/>
      <c r="I64" s="1151" t="s">
        <v>1143</v>
      </c>
      <c r="J64" s="1151"/>
    </row>
    <row r="65" spans="1:10" ht="22.15" customHeight="1" x14ac:dyDescent="0.5">
      <c r="A65" s="2591"/>
      <c r="B65" s="2596"/>
      <c r="C65" s="1168" t="s">
        <v>330</v>
      </c>
      <c r="D65" s="1168" t="s">
        <v>330</v>
      </c>
      <c r="E65" s="1154"/>
      <c r="F65" s="1154" t="s">
        <v>330</v>
      </c>
      <c r="G65" s="1154"/>
      <c r="H65" s="1154"/>
      <c r="I65" s="1154" t="s">
        <v>330</v>
      </c>
      <c r="J65" s="1154"/>
    </row>
    <row r="66" spans="1:10" ht="22.15" customHeight="1" x14ac:dyDescent="0.5">
      <c r="A66" s="2590" t="s">
        <v>1325</v>
      </c>
      <c r="B66" s="2590" t="s">
        <v>1318</v>
      </c>
      <c r="C66" s="1166" t="s">
        <v>1035</v>
      </c>
      <c r="D66" s="1166" t="s">
        <v>1546</v>
      </c>
      <c r="E66" s="1151"/>
      <c r="F66" s="1151" t="s">
        <v>57</v>
      </c>
      <c r="G66" s="1151" t="s">
        <v>1143</v>
      </c>
      <c r="H66" s="1151"/>
      <c r="I66" s="1150"/>
      <c r="J66" s="1156"/>
    </row>
    <row r="67" spans="1:10" ht="22.15" customHeight="1" x14ac:dyDescent="0.5">
      <c r="A67" s="2591"/>
      <c r="B67" s="2596"/>
      <c r="C67" s="1168" t="s">
        <v>330</v>
      </c>
      <c r="D67" s="1168" t="s">
        <v>330</v>
      </c>
      <c r="E67" s="1154"/>
      <c r="F67" s="1154" t="s">
        <v>330</v>
      </c>
      <c r="G67" s="1154" t="s">
        <v>330</v>
      </c>
      <c r="H67" s="1158"/>
      <c r="I67" s="1154"/>
      <c r="J67" s="1159"/>
    </row>
    <row r="68" spans="1:10" ht="22.15" customHeight="1" x14ac:dyDescent="0.5">
      <c r="A68" s="2590" t="s">
        <v>1328</v>
      </c>
      <c r="B68" s="2590" t="s">
        <v>1318</v>
      </c>
      <c r="C68" s="1151"/>
      <c r="D68" s="1151" t="s">
        <v>57</v>
      </c>
      <c r="E68" s="1151" t="s">
        <v>1143</v>
      </c>
      <c r="F68" s="1151"/>
      <c r="G68" s="1166" t="s">
        <v>1546</v>
      </c>
      <c r="H68" s="2590" t="s">
        <v>1329</v>
      </c>
      <c r="I68" s="2590" t="s">
        <v>949</v>
      </c>
      <c r="J68" s="1151"/>
    </row>
    <row r="69" spans="1:10" ht="22.15" customHeight="1" x14ac:dyDescent="0.5">
      <c r="A69" s="2591"/>
      <c r="B69" s="2596"/>
      <c r="C69" s="1154"/>
      <c r="D69" s="1154" t="s">
        <v>330</v>
      </c>
      <c r="E69" s="1154" t="s">
        <v>330</v>
      </c>
      <c r="F69" s="1154"/>
      <c r="G69" s="1168" t="s">
        <v>330</v>
      </c>
      <c r="H69" s="2619"/>
      <c r="I69" s="2613"/>
      <c r="J69" s="1154"/>
    </row>
    <row r="70" spans="1:10" ht="22.15" customHeight="1" x14ac:dyDescent="0.5">
      <c r="A70" s="2590" t="s">
        <v>1331</v>
      </c>
      <c r="B70" s="2592" t="s">
        <v>1139</v>
      </c>
      <c r="C70" s="2593"/>
      <c r="D70" s="2592" t="s">
        <v>1479</v>
      </c>
      <c r="E70" s="2593"/>
      <c r="F70" s="1166" t="s">
        <v>1546</v>
      </c>
      <c r="G70" s="1166" t="s">
        <v>1545</v>
      </c>
      <c r="H70" s="1151"/>
      <c r="I70" s="1151" t="s">
        <v>730</v>
      </c>
      <c r="J70" s="1151"/>
    </row>
    <row r="71" spans="1:10" ht="22.15" customHeight="1" x14ac:dyDescent="0.5">
      <c r="A71" s="2591"/>
      <c r="B71" s="2594"/>
      <c r="C71" s="2595"/>
      <c r="D71" s="2594"/>
      <c r="E71" s="2595"/>
      <c r="F71" s="1168" t="s">
        <v>330</v>
      </c>
      <c r="G71" s="1168" t="s">
        <v>330</v>
      </c>
      <c r="H71" s="1154"/>
      <c r="I71" s="1154" t="s">
        <v>330</v>
      </c>
      <c r="J71" s="1154"/>
    </row>
    <row r="72" spans="1:10" ht="22.15" customHeight="1" x14ac:dyDescent="0.5">
      <c r="A72" s="1160" t="s">
        <v>483</v>
      </c>
      <c r="B72" s="1161"/>
      <c r="C72" s="1162"/>
      <c r="D72" s="1163"/>
      <c r="E72" s="1163"/>
      <c r="F72" s="1163"/>
      <c r="G72" s="1163"/>
      <c r="H72" s="1163"/>
      <c r="I72" s="1163"/>
      <c r="J72" s="1163"/>
    </row>
    <row r="73" spans="1:10" s="1187" customFormat="1" ht="22.15" customHeight="1" x14ac:dyDescent="0.5">
      <c r="A73" s="1160"/>
      <c r="B73" s="1161"/>
      <c r="C73" s="1162"/>
      <c r="D73" s="1163"/>
      <c r="E73" s="1163"/>
      <c r="F73" s="1163"/>
      <c r="G73" s="1163"/>
      <c r="H73" s="1163"/>
      <c r="I73" s="1163"/>
      <c r="J73" s="1163"/>
    </row>
    <row r="74" spans="1:10" s="1187" customFormat="1" ht="22.15" customHeight="1" x14ac:dyDescent="0.5">
      <c r="A74" s="1160"/>
      <c r="B74" s="1161"/>
      <c r="C74" s="1162"/>
      <c r="D74" s="1163"/>
      <c r="E74" s="1163"/>
      <c r="F74" s="1163"/>
      <c r="G74" s="1163"/>
      <c r="H74" s="1163"/>
      <c r="I74" s="1163"/>
      <c r="J74" s="1163"/>
    </row>
    <row r="75" spans="1:10" ht="22.15" customHeight="1" x14ac:dyDescent="0.5">
      <c r="A75" s="2607" t="s">
        <v>0</v>
      </c>
      <c r="B75" s="2607"/>
      <c r="C75" s="2607"/>
      <c r="D75" s="2607"/>
      <c r="E75" s="2607"/>
      <c r="F75" s="2607"/>
      <c r="G75" s="2607"/>
      <c r="H75" s="2607"/>
      <c r="I75" s="2607"/>
      <c r="J75" s="2607"/>
    </row>
    <row r="76" spans="1:10" ht="22.15" customHeight="1" x14ac:dyDescent="0.5">
      <c r="A76" s="2607" t="s">
        <v>1477</v>
      </c>
      <c r="B76" s="2607"/>
      <c r="C76" s="2607"/>
      <c r="D76" s="2607"/>
      <c r="E76" s="2607"/>
      <c r="F76" s="2607"/>
      <c r="G76" s="2607"/>
      <c r="H76" s="2607"/>
      <c r="I76" s="2607"/>
      <c r="J76" s="2607"/>
    </row>
    <row r="77" spans="1:10" ht="22.15" customHeight="1" x14ac:dyDescent="0.5">
      <c r="A77" s="2607" t="s">
        <v>1547</v>
      </c>
      <c r="B77" s="2607"/>
      <c r="C77" s="2607"/>
      <c r="D77" s="2607"/>
      <c r="E77" s="2607"/>
      <c r="F77" s="2607"/>
      <c r="G77" s="2607"/>
      <c r="H77" s="2607"/>
      <c r="I77" s="2607"/>
      <c r="J77" s="2607"/>
    </row>
    <row r="78" spans="1:10" ht="22.15" customHeight="1" x14ac:dyDescent="0.5">
      <c r="A78" s="2608" t="s">
        <v>1316</v>
      </c>
      <c r="B78" s="2609"/>
      <c r="C78" s="1144">
        <v>1</v>
      </c>
      <c r="D78" s="1144">
        <v>2</v>
      </c>
      <c r="E78" s="1144">
        <v>3</v>
      </c>
      <c r="F78" s="1143">
        <v>4</v>
      </c>
      <c r="G78" s="1144">
        <v>5</v>
      </c>
      <c r="H78" s="1143">
        <v>6</v>
      </c>
      <c r="I78" s="1144">
        <v>7</v>
      </c>
      <c r="J78" s="1143">
        <v>8</v>
      </c>
    </row>
    <row r="79" spans="1:10" ht="22.15" customHeight="1" x14ac:dyDescent="0.5">
      <c r="A79" s="1145" t="s">
        <v>1119</v>
      </c>
      <c r="B79" s="1145" t="s">
        <v>1120</v>
      </c>
      <c r="C79" s="1146" t="s">
        <v>1121</v>
      </c>
      <c r="D79" s="1147" t="s">
        <v>1122</v>
      </c>
      <c r="E79" s="1148" t="s">
        <v>1123</v>
      </c>
      <c r="F79" s="1149" t="s">
        <v>1124</v>
      </c>
      <c r="G79" s="1147" t="s">
        <v>1125</v>
      </c>
      <c r="H79" s="1149" t="s">
        <v>1126</v>
      </c>
      <c r="I79" s="1147" t="s">
        <v>1127</v>
      </c>
      <c r="J79" s="1149" t="s">
        <v>1128</v>
      </c>
    </row>
    <row r="80" spans="1:10" ht="22.15" customHeight="1" x14ac:dyDescent="0.5">
      <c r="A80" s="2610" t="s">
        <v>1317</v>
      </c>
      <c r="B80" s="2610" t="s">
        <v>1318</v>
      </c>
      <c r="C80" s="1151"/>
      <c r="D80" s="1178" t="s">
        <v>57</v>
      </c>
      <c r="E80" s="1172" t="s">
        <v>518</v>
      </c>
      <c r="F80" s="1151"/>
      <c r="G80" s="1151"/>
      <c r="H80" s="1151"/>
      <c r="I80" s="1151"/>
      <c r="J80" s="1175" t="s">
        <v>535</v>
      </c>
    </row>
    <row r="81" spans="1:10" ht="22.15" customHeight="1" x14ac:dyDescent="0.5">
      <c r="A81" s="2611"/>
      <c r="B81" s="2612"/>
      <c r="C81" s="1152"/>
      <c r="D81" s="1179" t="s">
        <v>344</v>
      </c>
      <c r="E81" s="1169" t="s">
        <v>155</v>
      </c>
      <c r="F81" s="1152"/>
      <c r="G81" s="1152"/>
      <c r="H81" s="1152"/>
      <c r="I81" s="1152"/>
      <c r="J81" s="1176" t="s">
        <v>151</v>
      </c>
    </row>
    <row r="82" spans="1:10" ht="22.15" customHeight="1" x14ac:dyDescent="0.5">
      <c r="A82" s="2590" t="s">
        <v>1322</v>
      </c>
      <c r="B82" s="2590" t="s">
        <v>1318</v>
      </c>
      <c r="C82" s="1155" t="s">
        <v>729</v>
      </c>
      <c r="D82" s="1178" t="s">
        <v>57</v>
      </c>
      <c r="E82" s="1151"/>
      <c r="F82" s="1216" t="s">
        <v>518</v>
      </c>
      <c r="G82" s="1151"/>
      <c r="H82" s="2592" t="s">
        <v>1479</v>
      </c>
      <c r="I82" s="2593"/>
      <c r="J82" s="1151"/>
    </row>
    <row r="83" spans="1:10" ht="22.15" customHeight="1" x14ac:dyDescent="0.5">
      <c r="A83" s="2591"/>
      <c r="B83" s="2596"/>
      <c r="C83" s="1157" t="s">
        <v>251</v>
      </c>
      <c r="D83" s="1179" t="s">
        <v>344</v>
      </c>
      <c r="E83" s="1154"/>
      <c r="F83" s="1168" t="s">
        <v>155</v>
      </c>
      <c r="G83" s="1154"/>
      <c r="H83" s="2594"/>
      <c r="I83" s="2595"/>
      <c r="J83" s="1154"/>
    </row>
    <row r="84" spans="1:10" ht="22.15" customHeight="1" x14ac:dyDescent="0.5">
      <c r="A84" s="2590" t="s">
        <v>1325</v>
      </c>
      <c r="B84" s="2590" t="s">
        <v>1318</v>
      </c>
      <c r="C84" s="1175" t="s">
        <v>1156</v>
      </c>
      <c r="D84" s="2592" t="s">
        <v>1509</v>
      </c>
      <c r="E84" s="2593"/>
      <c r="F84" s="1151"/>
      <c r="G84" s="1151"/>
      <c r="H84" s="1151"/>
      <c r="I84" s="1172" t="s">
        <v>518</v>
      </c>
      <c r="J84" s="1156"/>
    </row>
    <row r="85" spans="1:10" ht="22.15" customHeight="1" x14ac:dyDescent="0.5">
      <c r="A85" s="2591"/>
      <c r="B85" s="2596"/>
      <c r="C85" s="1186" t="s">
        <v>151</v>
      </c>
      <c r="D85" s="2594"/>
      <c r="E85" s="2595"/>
      <c r="F85" s="1154"/>
      <c r="G85" s="1154"/>
      <c r="H85" s="1158"/>
      <c r="I85" s="1169" t="s">
        <v>155</v>
      </c>
      <c r="J85" s="1159"/>
    </row>
    <row r="86" spans="1:10" ht="22.15" customHeight="1" x14ac:dyDescent="0.5">
      <c r="A86" s="2590" t="s">
        <v>1328</v>
      </c>
      <c r="B86" s="2590" t="s">
        <v>1318</v>
      </c>
      <c r="C86" s="1178" t="s">
        <v>57</v>
      </c>
      <c r="D86" s="1151"/>
      <c r="E86" s="1151"/>
      <c r="F86" s="1175" t="s">
        <v>730</v>
      </c>
      <c r="G86" s="1151"/>
      <c r="H86" s="2590" t="s">
        <v>1329</v>
      </c>
      <c r="I86" s="2590" t="s">
        <v>949</v>
      </c>
      <c r="J86" s="1151"/>
    </row>
    <row r="87" spans="1:10" ht="22.15" customHeight="1" x14ac:dyDescent="0.5">
      <c r="A87" s="2591"/>
      <c r="B87" s="2596"/>
      <c r="C87" s="1179" t="s">
        <v>344</v>
      </c>
      <c r="D87" s="1154"/>
      <c r="E87" s="1154"/>
      <c r="F87" s="1176" t="s">
        <v>151</v>
      </c>
      <c r="G87" s="1154"/>
      <c r="H87" s="2619"/>
      <c r="I87" s="2613"/>
      <c r="J87" s="1154"/>
    </row>
    <row r="88" spans="1:10" ht="22.15" customHeight="1" x14ac:dyDescent="0.5">
      <c r="A88" s="2590" t="s">
        <v>1331</v>
      </c>
      <c r="B88" s="2592" t="s">
        <v>1139</v>
      </c>
      <c r="C88" s="2593"/>
      <c r="D88" s="1175" t="s">
        <v>1155</v>
      </c>
      <c r="E88" s="1151"/>
      <c r="F88" s="1175" t="s">
        <v>466</v>
      </c>
      <c r="G88" s="1166" t="s">
        <v>518</v>
      </c>
      <c r="H88" s="1151"/>
      <c r="I88" s="1150"/>
      <c r="J88" s="1151"/>
    </row>
    <row r="89" spans="1:10" ht="22.15" customHeight="1" x14ac:dyDescent="0.5">
      <c r="A89" s="2591"/>
      <c r="B89" s="2594"/>
      <c r="C89" s="2595"/>
      <c r="D89" s="1186" t="s">
        <v>151</v>
      </c>
      <c r="E89" s="1154"/>
      <c r="F89" s="1186" t="s">
        <v>151</v>
      </c>
      <c r="G89" s="1168" t="s">
        <v>155</v>
      </c>
      <c r="H89" s="1154"/>
      <c r="I89" s="1154"/>
      <c r="J89" s="1154"/>
    </row>
    <row r="90" spans="1:10" ht="22.15" customHeight="1" x14ac:dyDescent="0.5">
      <c r="A90" s="1160" t="s">
        <v>483</v>
      </c>
      <c r="B90" s="1161"/>
      <c r="C90" s="1162"/>
      <c r="D90" s="1163"/>
      <c r="E90" s="1163"/>
      <c r="F90" s="1163"/>
      <c r="G90" s="1163"/>
      <c r="H90" s="1163"/>
      <c r="I90" s="1163"/>
      <c r="J90" s="1163"/>
    </row>
    <row r="91" spans="1:10" ht="22.15" customHeight="1" x14ac:dyDescent="0.5"/>
    <row r="92" spans="1:10" ht="22.15" customHeight="1" x14ac:dyDescent="0.5"/>
    <row r="93" spans="1:10" ht="22.15" customHeight="1" x14ac:dyDescent="0.5"/>
    <row r="94" spans="1:10" ht="22.15" customHeight="1" x14ac:dyDescent="0.5">
      <c r="A94" s="2607" t="s">
        <v>0</v>
      </c>
      <c r="B94" s="2607"/>
      <c r="C94" s="2607"/>
      <c r="D94" s="2607"/>
      <c r="E94" s="2607"/>
      <c r="F94" s="2607"/>
      <c r="G94" s="2607"/>
      <c r="H94" s="2607"/>
      <c r="I94" s="2607"/>
      <c r="J94" s="2607"/>
    </row>
    <row r="95" spans="1:10" ht="22.15" customHeight="1" x14ac:dyDescent="0.5">
      <c r="A95" s="2607" t="s">
        <v>1477</v>
      </c>
      <c r="B95" s="2607"/>
      <c r="C95" s="2607"/>
      <c r="D95" s="2607"/>
      <c r="E95" s="2607"/>
      <c r="F95" s="2607"/>
      <c r="G95" s="2607"/>
      <c r="H95" s="2607"/>
      <c r="I95" s="2607"/>
      <c r="J95" s="2607"/>
    </row>
    <row r="96" spans="1:10" ht="22.15" customHeight="1" x14ac:dyDescent="0.5">
      <c r="A96" s="2607" t="s">
        <v>1548</v>
      </c>
      <c r="B96" s="2607"/>
      <c r="C96" s="2607"/>
      <c r="D96" s="2607"/>
      <c r="E96" s="2607"/>
      <c r="F96" s="2607"/>
      <c r="G96" s="2607"/>
      <c r="H96" s="2607"/>
      <c r="I96" s="2607"/>
      <c r="J96" s="2607"/>
    </row>
    <row r="97" spans="1:10" ht="22.15" customHeight="1" x14ac:dyDescent="0.5">
      <c r="A97" s="2608" t="s">
        <v>1316</v>
      </c>
      <c r="B97" s="2609"/>
      <c r="C97" s="1144">
        <v>1</v>
      </c>
      <c r="D97" s="1144">
        <v>2</v>
      </c>
      <c r="E97" s="1144">
        <v>3</v>
      </c>
      <c r="F97" s="1143">
        <v>4</v>
      </c>
      <c r="G97" s="1144">
        <v>5</v>
      </c>
      <c r="H97" s="1143">
        <v>6</v>
      </c>
      <c r="I97" s="1144">
        <v>7</v>
      </c>
      <c r="J97" s="1143">
        <v>8</v>
      </c>
    </row>
    <row r="98" spans="1:10" ht="22.15" customHeight="1" x14ac:dyDescent="0.5">
      <c r="A98" s="1145" t="s">
        <v>1119</v>
      </c>
      <c r="B98" s="1145" t="s">
        <v>1120</v>
      </c>
      <c r="C98" s="1146" t="s">
        <v>1121</v>
      </c>
      <c r="D98" s="1147" t="s">
        <v>1122</v>
      </c>
      <c r="E98" s="1148" t="s">
        <v>1123</v>
      </c>
      <c r="F98" s="1149" t="s">
        <v>1124</v>
      </c>
      <c r="G98" s="1147" t="s">
        <v>1125</v>
      </c>
      <c r="H98" s="1149" t="s">
        <v>1126</v>
      </c>
      <c r="I98" s="1147" t="s">
        <v>1127</v>
      </c>
      <c r="J98" s="1149" t="s">
        <v>1128</v>
      </c>
    </row>
    <row r="99" spans="1:10" ht="22.15" customHeight="1" x14ac:dyDescent="0.5">
      <c r="A99" s="2610" t="s">
        <v>1317</v>
      </c>
      <c r="B99" s="2610" t="s">
        <v>1318</v>
      </c>
      <c r="C99" s="1151" t="s">
        <v>466</v>
      </c>
      <c r="D99" s="1151"/>
      <c r="E99" s="1151" t="s">
        <v>1155</v>
      </c>
      <c r="F99" s="1151"/>
      <c r="G99" s="1151" t="s">
        <v>730</v>
      </c>
      <c r="H99" s="1175" t="s">
        <v>729</v>
      </c>
      <c r="I99" s="1151"/>
      <c r="J99" s="1151"/>
    </row>
    <row r="100" spans="1:10" ht="22.15" customHeight="1" x14ac:dyDescent="0.5">
      <c r="A100" s="2611"/>
      <c r="B100" s="2612"/>
      <c r="C100" s="1154" t="s">
        <v>344</v>
      </c>
      <c r="D100" s="1152"/>
      <c r="E100" s="1154" t="s">
        <v>344</v>
      </c>
      <c r="F100" s="1154"/>
      <c r="G100" s="1154" t="s">
        <v>344</v>
      </c>
      <c r="H100" s="1186" t="s">
        <v>151</v>
      </c>
      <c r="I100" s="1152"/>
      <c r="J100" s="1152"/>
    </row>
    <row r="101" spans="1:10" ht="22.15" customHeight="1" x14ac:dyDescent="0.5">
      <c r="A101" s="2590" t="s">
        <v>1322</v>
      </c>
      <c r="B101" s="2590" t="s">
        <v>1318</v>
      </c>
      <c r="C101" s="1151" t="s">
        <v>1156</v>
      </c>
      <c r="D101" s="1151" t="s">
        <v>730</v>
      </c>
      <c r="E101" s="1151"/>
      <c r="F101" s="1175" t="s">
        <v>1143</v>
      </c>
      <c r="G101" s="1151" t="s">
        <v>1155</v>
      </c>
      <c r="H101" s="2592" t="s">
        <v>1479</v>
      </c>
      <c r="I101" s="2593"/>
      <c r="J101" s="1151"/>
    </row>
    <row r="102" spans="1:10" ht="22.15" customHeight="1" x14ac:dyDescent="0.5">
      <c r="A102" s="2591"/>
      <c r="B102" s="2596"/>
      <c r="C102" s="1154" t="s">
        <v>344</v>
      </c>
      <c r="D102" s="1154" t="s">
        <v>344</v>
      </c>
      <c r="E102" s="1154"/>
      <c r="F102" s="1186" t="s">
        <v>151</v>
      </c>
      <c r="G102" s="1154" t="s">
        <v>344</v>
      </c>
      <c r="H102" s="2594"/>
      <c r="I102" s="2595"/>
      <c r="J102" s="1154"/>
    </row>
    <row r="103" spans="1:10" ht="22.15" customHeight="1" x14ac:dyDescent="0.5">
      <c r="A103" s="2590" t="s">
        <v>1325</v>
      </c>
      <c r="B103" s="2590" t="s">
        <v>1318</v>
      </c>
      <c r="C103" s="1151" t="s">
        <v>730</v>
      </c>
      <c r="D103" s="1151" t="s">
        <v>535</v>
      </c>
      <c r="E103" s="1151"/>
      <c r="F103" s="1151" t="s">
        <v>1155</v>
      </c>
      <c r="H103" s="1151"/>
      <c r="I103" s="1151" t="s">
        <v>466</v>
      </c>
      <c r="J103" s="1156"/>
    </row>
    <row r="104" spans="1:10" ht="22.15" customHeight="1" x14ac:dyDescent="0.5">
      <c r="A104" s="2591"/>
      <c r="B104" s="2596"/>
      <c r="C104" s="1154" t="s">
        <v>344</v>
      </c>
      <c r="D104" s="1154" t="s">
        <v>344</v>
      </c>
      <c r="E104" s="1154"/>
      <c r="F104" s="1154" t="s">
        <v>344</v>
      </c>
      <c r="H104" s="1158"/>
      <c r="I104" s="1154" t="s">
        <v>344</v>
      </c>
      <c r="J104" s="1159"/>
    </row>
    <row r="105" spans="1:10" ht="22.15" customHeight="1" x14ac:dyDescent="0.5">
      <c r="A105" s="2590" t="s">
        <v>1328</v>
      </c>
      <c r="B105" s="2590" t="s">
        <v>1318</v>
      </c>
      <c r="C105" s="1151" t="s">
        <v>1156</v>
      </c>
      <c r="D105" s="1151" t="s">
        <v>535</v>
      </c>
      <c r="E105" s="1151"/>
      <c r="F105" s="1151" t="s">
        <v>466</v>
      </c>
      <c r="G105" s="1151"/>
      <c r="H105" s="2590" t="s">
        <v>1329</v>
      </c>
      <c r="I105" s="2590" t="s">
        <v>949</v>
      </c>
      <c r="J105" s="1151"/>
    </row>
    <row r="106" spans="1:10" ht="22.15" customHeight="1" x14ac:dyDescent="0.5">
      <c r="A106" s="2591"/>
      <c r="B106" s="2596"/>
      <c r="C106" s="1154" t="s">
        <v>344</v>
      </c>
      <c r="D106" s="1154" t="s">
        <v>344</v>
      </c>
      <c r="E106" s="1154"/>
      <c r="F106" s="1154" t="s">
        <v>344</v>
      </c>
      <c r="G106" s="1154"/>
      <c r="H106" s="2619"/>
      <c r="I106" s="2613"/>
      <c r="J106" s="1154"/>
    </row>
    <row r="107" spans="1:10" ht="22.15" customHeight="1" x14ac:dyDescent="0.5">
      <c r="A107" s="2590" t="s">
        <v>1331</v>
      </c>
      <c r="B107" s="2592" t="s">
        <v>1139</v>
      </c>
      <c r="C107" s="2593"/>
      <c r="D107" s="1151"/>
      <c r="E107" s="1151" t="s">
        <v>535</v>
      </c>
      <c r="F107" s="1151"/>
      <c r="G107" s="1175" t="s">
        <v>57</v>
      </c>
      <c r="H107" s="1151" t="s">
        <v>1156</v>
      </c>
      <c r="I107" s="1150"/>
      <c r="J107" s="1151"/>
    </row>
    <row r="108" spans="1:10" ht="22.15" customHeight="1" x14ac:dyDescent="0.5">
      <c r="A108" s="2591"/>
      <c r="B108" s="2594"/>
      <c r="C108" s="2595"/>
      <c r="D108" s="1154"/>
      <c r="E108" s="1154" t="s">
        <v>344</v>
      </c>
      <c r="F108" s="1154"/>
      <c r="G108" s="1186" t="s">
        <v>151</v>
      </c>
      <c r="H108" s="1154" t="s">
        <v>344</v>
      </c>
      <c r="I108" s="1154"/>
      <c r="J108" s="1154"/>
    </row>
    <row r="109" spans="1:10" ht="22.15" customHeight="1" x14ac:dyDescent="0.5">
      <c r="A109" s="1160" t="s">
        <v>483</v>
      </c>
      <c r="B109" s="1161"/>
      <c r="C109" s="1162"/>
      <c r="D109" s="1163"/>
      <c r="E109" s="1163"/>
      <c r="F109" s="1163"/>
      <c r="G109" s="1163"/>
      <c r="H109" s="1163"/>
      <c r="I109" s="1163"/>
      <c r="J109" s="1163"/>
    </row>
    <row r="110" spans="1:10" s="1187" customFormat="1" ht="22.15" customHeight="1" x14ac:dyDescent="0.5">
      <c r="A110" s="1160"/>
      <c r="B110" s="1161"/>
      <c r="C110" s="1162"/>
      <c r="D110" s="1163"/>
      <c r="E110" s="1163"/>
      <c r="F110" s="1163"/>
      <c r="G110" s="1163"/>
      <c r="H110" s="1163"/>
      <c r="I110" s="1163"/>
      <c r="J110" s="1163"/>
    </row>
    <row r="111" spans="1:10" s="1187" customFormat="1" ht="22.15" customHeight="1" x14ac:dyDescent="0.5">
      <c r="A111" s="1160"/>
      <c r="B111" s="1161"/>
      <c r="C111" s="1162"/>
      <c r="D111" s="1163"/>
      <c r="E111" s="1163"/>
      <c r="F111" s="1163"/>
      <c r="G111" s="1163"/>
      <c r="H111" s="1163"/>
      <c r="I111" s="1163"/>
      <c r="J111" s="1163"/>
    </row>
    <row r="112" spans="1:10" ht="22.15" customHeight="1" x14ac:dyDescent="0.5">
      <c r="A112" s="2607" t="s">
        <v>0</v>
      </c>
      <c r="B112" s="2607"/>
      <c r="C112" s="2607"/>
      <c r="D112" s="2607"/>
      <c r="E112" s="2607"/>
      <c r="F112" s="2607"/>
      <c r="G112" s="2607"/>
      <c r="H112" s="2607"/>
      <c r="I112" s="2607"/>
      <c r="J112" s="2607"/>
    </row>
    <row r="113" spans="1:10" ht="22.15" customHeight="1" x14ac:dyDescent="0.5">
      <c r="A113" s="2607" t="s">
        <v>1477</v>
      </c>
      <c r="B113" s="2607"/>
      <c r="C113" s="2607"/>
      <c r="D113" s="2607"/>
      <c r="E113" s="2607"/>
      <c r="F113" s="2607"/>
      <c r="G113" s="2607"/>
      <c r="H113" s="2607"/>
      <c r="I113" s="2607"/>
      <c r="J113" s="2607"/>
    </row>
    <row r="114" spans="1:10" ht="22.15" customHeight="1" x14ac:dyDescent="0.5">
      <c r="A114" s="2607" t="s">
        <v>1549</v>
      </c>
      <c r="B114" s="2607"/>
      <c r="C114" s="2607"/>
      <c r="D114" s="2607"/>
      <c r="E114" s="2607"/>
      <c r="F114" s="2607"/>
      <c r="G114" s="2607"/>
      <c r="H114" s="2607"/>
      <c r="I114" s="2607"/>
      <c r="J114" s="2607"/>
    </row>
    <row r="115" spans="1:10" ht="22.15" customHeight="1" x14ac:dyDescent="0.5">
      <c r="A115" s="2608" t="s">
        <v>1316</v>
      </c>
      <c r="B115" s="2609"/>
      <c r="C115" s="1144">
        <v>1</v>
      </c>
      <c r="D115" s="1144">
        <v>2</v>
      </c>
      <c r="E115" s="1144">
        <v>3</v>
      </c>
      <c r="F115" s="1143">
        <v>4</v>
      </c>
      <c r="G115" s="1144">
        <v>5</v>
      </c>
      <c r="H115" s="1143">
        <v>6</v>
      </c>
      <c r="I115" s="1144">
        <v>7</v>
      </c>
      <c r="J115" s="1143">
        <v>8</v>
      </c>
    </row>
    <row r="116" spans="1:10" ht="22.15" customHeight="1" x14ac:dyDescent="0.5">
      <c r="A116" s="1145" t="s">
        <v>1119</v>
      </c>
      <c r="B116" s="1145" t="s">
        <v>1120</v>
      </c>
      <c r="C116" s="1146" t="s">
        <v>1121</v>
      </c>
      <c r="D116" s="1147" t="s">
        <v>1122</v>
      </c>
      <c r="E116" s="1148" t="s">
        <v>1123</v>
      </c>
      <c r="F116" s="1149" t="s">
        <v>1124</v>
      </c>
      <c r="G116" s="1147" t="s">
        <v>1125</v>
      </c>
      <c r="H116" s="1149" t="s">
        <v>1126</v>
      </c>
      <c r="I116" s="1147" t="s">
        <v>1127</v>
      </c>
      <c r="J116" s="1149" t="s">
        <v>1128</v>
      </c>
    </row>
    <row r="117" spans="1:10" ht="22.15" customHeight="1" x14ac:dyDescent="0.5">
      <c r="A117" s="2610" t="s">
        <v>1317</v>
      </c>
      <c r="B117" s="2610" t="s">
        <v>1318</v>
      </c>
      <c r="C117" s="1151"/>
      <c r="D117" s="1151"/>
      <c r="E117" s="1150"/>
      <c r="F117" s="1151" t="s">
        <v>1143</v>
      </c>
      <c r="G117" s="1151" t="s">
        <v>535</v>
      </c>
      <c r="H117" s="2592" t="s">
        <v>1479</v>
      </c>
      <c r="I117" s="2593"/>
      <c r="J117" s="1151"/>
    </row>
    <row r="118" spans="1:10" ht="22.15" customHeight="1" x14ac:dyDescent="0.5">
      <c r="A118" s="2611"/>
      <c r="B118" s="2612"/>
      <c r="C118" s="1152"/>
      <c r="D118" s="1152"/>
      <c r="E118" s="1152"/>
      <c r="F118" s="1154" t="s">
        <v>358</v>
      </c>
      <c r="G118" s="1152" t="s">
        <v>358</v>
      </c>
      <c r="H118" s="2594"/>
      <c r="I118" s="2595"/>
      <c r="J118" s="1152"/>
    </row>
    <row r="119" spans="1:10" ht="22.15" customHeight="1" x14ac:dyDescent="0.5">
      <c r="A119" s="2590" t="s">
        <v>1322</v>
      </c>
      <c r="B119" s="2590" t="s">
        <v>1318</v>
      </c>
      <c r="C119" s="1151"/>
      <c r="D119" s="1155" t="s">
        <v>1553</v>
      </c>
      <c r="E119" s="1151" t="s">
        <v>729</v>
      </c>
      <c r="F119" s="1150"/>
      <c r="G119" s="1151"/>
      <c r="H119" s="1178" t="s">
        <v>1551</v>
      </c>
      <c r="I119" s="1151"/>
      <c r="J119" s="1151"/>
    </row>
    <row r="120" spans="1:10" ht="22.15" customHeight="1" x14ac:dyDescent="0.5">
      <c r="A120" s="2591"/>
      <c r="B120" s="2596"/>
      <c r="C120" s="1154"/>
      <c r="D120" s="1157" t="s">
        <v>360</v>
      </c>
      <c r="E120" s="1154" t="s">
        <v>358</v>
      </c>
      <c r="F120" s="1154"/>
      <c r="G120" s="1154"/>
      <c r="H120" s="1179" t="s">
        <v>354</v>
      </c>
      <c r="I120" s="1154"/>
      <c r="J120" s="1154"/>
    </row>
    <row r="121" spans="1:10" ht="22.15" customHeight="1" x14ac:dyDescent="0.5">
      <c r="A121" s="2590" t="s">
        <v>1325</v>
      </c>
      <c r="B121" s="2590" t="s">
        <v>1318</v>
      </c>
      <c r="C121" s="1151"/>
      <c r="D121" s="2592" t="s">
        <v>1509</v>
      </c>
      <c r="E121" s="2593"/>
      <c r="F121" s="1151"/>
      <c r="G121" s="1151"/>
      <c r="H121" s="1151"/>
      <c r="I121" s="1151" t="s">
        <v>1143</v>
      </c>
      <c r="J121" s="1178" t="s">
        <v>1552</v>
      </c>
    </row>
    <row r="122" spans="1:10" ht="22.15" customHeight="1" x14ac:dyDescent="0.5">
      <c r="A122" s="2591"/>
      <c r="B122" s="2596"/>
      <c r="C122" s="1154"/>
      <c r="D122" s="2594"/>
      <c r="E122" s="2595"/>
      <c r="F122" s="1154"/>
      <c r="G122" s="1154"/>
      <c r="H122" s="1158"/>
      <c r="I122" s="1154" t="s">
        <v>358</v>
      </c>
      <c r="J122" s="1179" t="s">
        <v>354</v>
      </c>
    </row>
    <row r="123" spans="1:10" ht="22.15" customHeight="1" x14ac:dyDescent="0.5">
      <c r="A123" s="2590" t="s">
        <v>1328</v>
      </c>
      <c r="B123" s="2590" t="s">
        <v>1318</v>
      </c>
      <c r="D123" s="1166" t="s">
        <v>1550</v>
      </c>
      <c r="E123" s="1151" t="s">
        <v>57</v>
      </c>
      <c r="F123" s="1151"/>
      <c r="G123" s="1151"/>
      <c r="H123" s="2590" t="s">
        <v>1329</v>
      </c>
      <c r="I123" s="2590" t="s">
        <v>949</v>
      </c>
      <c r="J123" s="1151"/>
    </row>
    <row r="124" spans="1:10" ht="22.15" customHeight="1" x14ac:dyDescent="0.5">
      <c r="A124" s="2591"/>
      <c r="B124" s="2596"/>
      <c r="D124" s="1168" t="s">
        <v>179</v>
      </c>
      <c r="E124" s="1152" t="s">
        <v>358</v>
      </c>
      <c r="F124" s="1154"/>
      <c r="G124" s="1154"/>
      <c r="H124" s="2619"/>
      <c r="I124" s="2613"/>
      <c r="J124" s="1154"/>
    </row>
    <row r="125" spans="1:10" ht="22.15" customHeight="1" x14ac:dyDescent="0.5">
      <c r="A125" s="2590" t="s">
        <v>1331</v>
      </c>
      <c r="B125" s="2592" t="s">
        <v>1139</v>
      </c>
      <c r="C125" s="2593"/>
      <c r="D125" s="1151"/>
      <c r="E125" s="1151" t="s">
        <v>729</v>
      </c>
      <c r="F125" s="1151"/>
      <c r="G125" s="1151"/>
      <c r="H125" s="1155" t="s">
        <v>1554</v>
      </c>
      <c r="I125" s="1151" t="s">
        <v>57</v>
      </c>
      <c r="J125" s="1151"/>
    </row>
    <row r="126" spans="1:10" ht="22.15" customHeight="1" x14ac:dyDescent="0.5">
      <c r="A126" s="2591"/>
      <c r="B126" s="2594"/>
      <c r="C126" s="2595"/>
      <c r="D126" s="1154"/>
      <c r="E126" s="1154" t="s">
        <v>358</v>
      </c>
      <c r="F126" s="1154"/>
      <c r="G126" s="1154"/>
      <c r="H126" s="1157" t="s">
        <v>360</v>
      </c>
      <c r="I126" s="1154" t="s">
        <v>358</v>
      </c>
      <c r="J126" s="1154"/>
    </row>
    <row r="127" spans="1:10" ht="22.15" customHeight="1" x14ac:dyDescent="0.5">
      <c r="A127" s="1160" t="s">
        <v>483</v>
      </c>
      <c r="B127" s="1161"/>
      <c r="C127" s="1162"/>
      <c r="D127" s="1163"/>
      <c r="E127" s="1163"/>
      <c r="F127" s="1163"/>
      <c r="G127" s="1163"/>
      <c r="H127" s="1163"/>
      <c r="I127" s="1163"/>
      <c r="J127" s="1163"/>
    </row>
    <row r="128" spans="1:10" ht="22.15" customHeight="1" x14ac:dyDescent="0.5"/>
    <row r="129" spans="1:10" ht="22.15" customHeight="1" x14ac:dyDescent="0.5"/>
    <row r="130" spans="1:10" ht="22.15" customHeight="1" x14ac:dyDescent="0.5"/>
    <row r="131" spans="1:10" ht="22.15" customHeight="1" x14ac:dyDescent="0.5">
      <c r="A131" s="2607" t="s">
        <v>0</v>
      </c>
      <c r="B131" s="2607"/>
      <c r="C131" s="2607"/>
      <c r="D131" s="2607"/>
      <c r="E131" s="2607"/>
      <c r="F131" s="2607"/>
      <c r="G131" s="2607"/>
      <c r="H131" s="2607"/>
      <c r="I131" s="2607"/>
      <c r="J131" s="2607"/>
    </row>
    <row r="132" spans="1:10" ht="22.15" customHeight="1" x14ac:dyDescent="0.5">
      <c r="A132" s="2607" t="s">
        <v>1477</v>
      </c>
      <c r="B132" s="2607"/>
      <c r="C132" s="2607"/>
      <c r="D132" s="2607"/>
      <c r="E132" s="2607"/>
      <c r="F132" s="2607"/>
      <c r="G132" s="2607"/>
      <c r="H132" s="2607"/>
      <c r="I132" s="2607"/>
      <c r="J132" s="2607"/>
    </row>
    <row r="133" spans="1:10" ht="22.15" customHeight="1" x14ac:dyDescent="0.5">
      <c r="A133" s="2607" t="s">
        <v>1555</v>
      </c>
      <c r="B133" s="2607"/>
      <c r="C133" s="2607"/>
      <c r="D133" s="2607"/>
      <c r="E133" s="2607"/>
      <c r="F133" s="2607"/>
      <c r="G133" s="2607"/>
      <c r="H133" s="2607"/>
      <c r="I133" s="2607"/>
      <c r="J133" s="2607"/>
    </row>
    <row r="134" spans="1:10" ht="22.15" customHeight="1" x14ac:dyDescent="0.5">
      <c r="A134" s="2608" t="s">
        <v>1316</v>
      </c>
      <c r="B134" s="2609"/>
      <c r="C134" s="1144">
        <v>1</v>
      </c>
      <c r="D134" s="1144">
        <v>2</v>
      </c>
      <c r="E134" s="1144">
        <v>3</v>
      </c>
      <c r="F134" s="1143">
        <v>4</v>
      </c>
      <c r="G134" s="1144">
        <v>5</v>
      </c>
      <c r="H134" s="1143">
        <v>6</v>
      </c>
      <c r="I134" s="1144">
        <v>7</v>
      </c>
      <c r="J134" s="1143">
        <v>8</v>
      </c>
    </row>
    <row r="135" spans="1:10" ht="22.15" customHeight="1" x14ac:dyDescent="0.5">
      <c r="A135" s="1145" t="s">
        <v>1119</v>
      </c>
      <c r="B135" s="1145" t="s">
        <v>1120</v>
      </c>
      <c r="C135" s="1146" t="s">
        <v>1121</v>
      </c>
      <c r="D135" s="1147" t="s">
        <v>1122</v>
      </c>
      <c r="E135" s="1148" t="s">
        <v>1123</v>
      </c>
      <c r="F135" s="1149" t="s">
        <v>1124</v>
      </c>
      <c r="G135" s="1147" t="s">
        <v>1125</v>
      </c>
      <c r="H135" s="1149" t="s">
        <v>1126</v>
      </c>
      <c r="I135" s="1147" t="s">
        <v>1127</v>
      </c>
      <c r="J135" s="1149" t="s">
        <v>1128</v>
      </c>
    </row>
    <row r="136" spans="1:10" ht="22.15" customHeight="1" x14ac:dyDescent="0.5">
      <c r="A136" s="2610" t="s">
        <v>1317</v>
      </c>
      <c r="B136" s="2610" t="s">
        <v>1318</v>
      </c>
      <c r="C136" s="1151" t="s">
        <v>535</v>
      </c>
      <c r="D136" s="1151"/>
      <c r="E136" s="1150"/>
      <c r="F136" s="1178" t="s">
        <v>730</v>
      </c>
      <c r="G136" s="1178" t="s">
        <v>1155</v>
      </c>
      <c r="H136" s="2592" t="s">
        <v>1479</v>
      </c>
      <c r="I136" s="2593"/>
      <c r="J136" s="1151"/>
    </row>
    <row r="137" spans="1:10" ht="22.15" customHeight="1" x14ac:dyDescent="0.5">
      <c r="A137" s="2611"/>
      <c r="B137" s="2612"/>
      <c r="C137" s="1152" t="s">
        <v>356</v>
      </c>
      <c r="D137" s="1152"/>
      <c r="E137" s="1152"/>
      <c r="F137" s="1179" t="s">
        <v>358</v>
      </c>
      <c r="G137" s="1179" t="s">
        <v>358</v>
      </c>
      <c r="H137" s="2594"/>
      <c r="I137" s="2595"/>
      <c r="J137" s="1152"/>
    </row>
    <row r="138" spans="1:10" ht="22.15" customHeight="1" x14ac:dyDescent="0.5">
      <c r="A138" s="2590" t="s">
        <v>1322</v>
      </c>
      <c r="B138" s="2590" t="s">
        <v>1318</v>
      </c>
      <c r="C138" s="1166" t="s">
        <v>728</v>
      </c>
      <c r="D138" s="1166" t="s">
        <v>1557</v>
      </c>
      <c r="E138" s="1151"/>
      <c r="F138" s="1150"/>
      <c r="G138" s="1151" t="s">
        <v>1156</v>
      </c>
      <c r="H138" s="1151" t="s">
        <v>729</v>
      </c>
      <c r="I138" s="1151"/>
      <c r="J138" s="1151"/>
    </row>
    <row r="139" spans="1:10" ht="22.15" customHeight="1" x14ac:dyDescent="0.5">
      <c r="A139" s="2591"/>
      <c r="B139" s="2596"/>
      <c r="C139" s="1168" t="s">
        <v>1319</v>
      </c>
      <c r="D139" s="1168" t="s">
        <v>1319</v>
      </c>
      <c r="E139" s="1154"/>
      <c r="F139" s="1154"/>
      <c r="G139" s="1152" t="s">
        <v>356</v>
      </c>
      <c r="H139" s="1152" t="s">
        <v>356</v>
      </c>
      <c r="I139" s="1154"/>
      <c r="J139" s="1154"/>
    </row>
    <row r="140" spans="1:10" ht="22.15" customHeight="1" x14ac:dyDescent="0.5">
      <c r="A140" s="2590" t="s">
        <v>1325</v>
      </c>
      <c r="B140" s="2590" t="s">
        <v>1318</v>
      </c>
      <c r="C140" s="1151" t="s">
        <v>729</v>
      </c>
      <c r="D140" s="1151" t="s">
        <v>1558</v>
      </c>
      <c r="E140" s="1151"/>
      <c r="F140" s="1151" t="s">
        <v>535</v>
      </c>
      <c r="G140" s="1151" t="s">
        <v>1559</v>
      </c>
      <c r="H140" s="1151"/>
      <c r="I140" s="1150"/>
      <c r="J140" s="1156"/>
    </row>
    <row r="141" spans="1:10" ht="22.15" customHeight="1" x14ac:dyDescent="0.5">
      <c r="A141" s="2591"/>
      <c r="B141" s="2596"/>
      <c r="C141" s="1152" t="s">
        <v>356</v>
      </c>
      <c r="D141" s="1152" t="s">
        <v>356</v>
      </c>
      <c r="E141" s="1154"/>
      <c r="F141" s="1152" t="s">
        <v>356</v>
      </c>
      <c r="G141" s="1152" t="s">
        <v>356</v>
      </c>
      <c r="H141" s="1158"/>
      <c r="I141" s="1154"/>
      <c r="J141" s="1159"/>
    </row>
    <row r="142" spans="1:10" ht="22.15" customHeight="1" x14ac:dyDescent="0.5">
      <c r="A142" s="2590" t="s">
        <v>1328</v>
      </c>
      <c r="B142" s="2590" t="s">
        <v>1318</v>
      </c>
      <c r="C142" s="1151"/>
      <c r="D142" s="1151" t="s">
        <v>1156</v>
      </c>
      <c r="E142" s="1151" t="s">
        <v>1556</v>
      </c>
      <c r="F142" s="1151"/>
      <c r="G142" s="1151"/>
      <c r="H142" s="2590" t="s">
        <v>1329</v>
      </c>
      <c r="I142" s="2590" t="s">
        <v>949</v>
      </c>
      <c r="J142" s="1151"/>
    </row>
    <row r="143" spans="1:10" ht="22.15" customHeight="1" x14ac:dyDescent="0.5">
      <c r="A143" s="2591"/>
      <c r="B143" s="2596"/>
      <c r="C143" s="1154"/>
      <c r="D143" s="1152" t="s">
        <v>356</v>
      </c>
      <c r="E143" s="1152" t="s">
        <v>356</v>
      </c>
      <c r="F143" s="1154"/>
      <c r="G143" s="1154"/>
      <c r="H143" s="2619"/>
      <c r="I143" s="2613"/>
      <c r="J143" s="1154"/>
    </row>
    <row r="144" spans="1:10" ht="22.15" customHeight="1" x14ac:dyDescent="0.5">
      <c r="A144" s="2590" t="s">
        <v>1331</v>
      </c>
      <c r="B144" s="2592" t="s">
        <v>1139</v>
      </c>
      <c r="C144" s="2593"/>
      <c r="D144" s="1178" t="s">
        <v>730</v>
      </c>
      <c r="E144" s="1151"/>
      <c r="F144" s="1151"/>
      <c r="G144" s="1178" t="s">
        <v>1155</v>
      </c>
      <c r="H144" s="1166" t="s">
        <v>728</v>
      </c>
      <c r="I144" s="1150"/>
      <c r="J144" s="1151"/>
    </row>
    <row r="145" spans="1:10" ht="22.15" customHeight="1" x14ac:dyDescent="0.5">
      <c r="A145" s="2591"/>
      <c r="B145" s="2594"/>
      <c r="C145" s="2595"/>
      <c r="D145" s="1179" t="s">
        <v>358</v>
      </c>
      <c r="E145" s="1154"/>
      <c r="F145" s="1154"/>
      <c r="G145" s="1179" t="s">
        <v>358</v>
      </c>
      <c r="H145" s="1168" t="s">
        <v>1319</v>
      </c>
      <c r="I145" s="1154"/>
      <c r="J145" s="1154"/>
    </row>
    <row r="146" spans="1:10" ht="22.15" customHeight="1" x14ac:dyDescent="0.5">
      <c r="A146" s="1160" t="s">
        <v>483</v>
      </c>
      <c r="B146" s="1161"/>
      <c r="C146" s="1162"/>
      <c r="D146" s="1163"/>
      <c r="E146" s="1163"/>
      <c r="F146" s="1163"/>
      <c r="G146" s="1163"/>
      <c r="H146" s="1163"/>
      <c r="I146" s="1163"/>
      <c r="J146" s="1163"/>
    </row>
    <row r="147" spans="1:10" s="1187" customFormat="1" ht="22.15" customHeight="1" x14ac:dyDescent="0.5">
      <c r="A147" s="1160"/>
      <c r="B147" s="1161"/>
      <c r="C147" s="1162"/>
      <c r="D147" s="1163"/>
      <c r="E147" s="1163"/>
      <c r="F147" s="1163"/>
      <c r="G147" s="1163"/>
      <c r="H147" s="1163"/>
      <c r="I147" s="1163"/>
      <c r="J147" s="1163"/>
    </row>
    <row r="148" spans="1:10" s="1187" customFormat="1" ht="22.15" customHeight="1" x14ac:dyDescent="0.5">
      <c r="A148" s="1160"/>
      <c r="B148" s="1161"/>
      <c r="C148" s="1162"/>
      <c r="D148" s="1163"/>
      <c r="E148" s="1163"/>
      <c r="F148" s="1163"/>
      <c r="G148" s="1163"/>
      <c r="H148" s="1163"/>
      <c r="I148" s="1163"/>
      <c r="J148" s="1163"/>
    </row>
    <row r="149" spans="1:10" ht="22.15" customHeight="1" x14ac:dyDescent="0.5">
      <c r="A149" s="2607" t="s">
        <v>0</v>
      </c>
      <c r="B149" s="2607"/>
      <c r="C149" s="2607"/>
      <c r="D149" s="2607"/>
      <c r="E149" s="2607"/>
      <c r="F149" s="2607"/>
      <c r="G149" s="2607"/>
      <c r="H149" s="2607"/>
      <c r="I149" s="2607"/>
      <c r="J149" s="2607"/>
    </row>
    <row r="150" spans="1:10" ht="22.15" customHeight="1" x14ac:dyDescent="0.5">
      <c r="A150" s="2607" t="s">
        <v>1477</v>
      </c>
      <c r="B150" s="2607"/>
      <c r="C150" s="2607"/>
      <c r="D150" s="2607"/>
      <c r="E150" s="2607"/>
      <c r="F150" s="2607"/>
      <c r="G150" s="2607"/>
      <c r="H150" s="2607"/>
      <c r="I150" s="2607"/>
      <c r="J150" s="2607"/>
    </row>
    <row r="151" spans="1:10" ht="22.15" customHeight="1" x14ac:dyDescent="0.5">
      <c r="A151" s="2607" t="s">
        <v>1560</v>
      </c>
      <c r="B151" s="2607"/>
      <c r="C151" s="2607"/>
      <c r="D151" s="2607"/>
      <c r="E151" s="2607"/>
      <c r="F151" s="2607"/>
      <c r="G151" s="2607"/>
      <c r="H151" s="2607"/>
      <c r="I151" s="2607"/>
      <c r="J151" s="2607"/>
    </row>
    <row r="152" spans="1:10" ht="22.15" customHeight="1" x14ac:dyDescent="0.5">
      <c r="A152" s="2608" t="s">
        <v>1316</v>
      </c>
      <c r="B152" s="2609"/>
      <c r="C152" s="1144">
        <v>1</v>
      </c>
      <c r="D152" s="1144">
        <v>2</v>
      </c>
      <c r="E152" s="1144">
        <v>3</v>
      </c>
      <c r="F152" s="1143">
        <v>4</v>
      </c>
      <c r="G152" s="1144">
        <v>5</v>
      </c>
      <c r="H152" s="1143">
        <v>6</v>
      </c>
      <c r="I152" s="1144">
        <v>7</v>
      </c>
      <c r="J152" s="1143">
        <v>8</v>
      </c>
    </row>
    <row r="153" spans="1:10" ht="22.15" customHeight="1" x14ac:dyDescent="0.5">
      <c r="A153" s="1145" t="s">
        <v>1119</v>
      </c>
      <c r="B153" s="1145" t="s">
        <v>1120</v>
      </c>
      <c r="C153" s="1146" t="s">
        <v>1121</v>
      </c>
      <c r="D153" s="1147" t="s">
        <v>1122</v>
      </c>
      <c r="E153" s="1148" t="s">
        <v>1123</v>
      </c>
      <c r="F153" s="1149" t="s">
        <v>1124</v>
      </c>
      <c r="G153" s="1147" t="s">
        <v>1125</v>
      </c>
      <c r="H153" s="1149" t="s">
        <v>1126</v>
      </c>
      <c r="I153" s="1147" t="s">
        <v>1127</v>
      </c>
      <c r="J153" s="1149" t="s">
        <v>1128</v>
      </c>
    </row>
    <row r="154" spans="1:10" ht="22.15" customHeight="1" x14ac:dyDescent="0.5">
      <c r="A154" s="2610" t="s">
        <v>1317</v>
      </c>
      <c r="B154" s="2610" t="s">
        <v>1318</v>
      </c>
      <c r="C154" s="2603" t="s">
        <v>729</v>
      </c>
      <c r="D154" s="2604"/>
      <c r="E154" s="1150"/>
      <c r="F154" s="1151"/>
      <c r="G154" s="1175" t="s">
        <v>57</v>
      </c>
      <c r="H154" s="2592" t="s">
        <v>1479</v>
      </c>
      <c r="I154" s="2593"/>
      <c r="J154" s="1151"/>
    </row>
    <row r="155" spans="1:10" ht="22.15" customHeight="1" x14ac:dyDescent="0.5">
      <c r="A155" s="2611"/>
      <c r="B155" s="2612"/>
      <c r="C155" s="2605" t="s">
        <v>52</v>
      </c>
      <c r="D155" s="2606"/>
      <c r="E155" s="1152"/>
      <c r="F155" s="1154"/>
      <c r="G155" s="1176" t="s">
        <v>275</v>
      </c>
      <c r="H155" s="2594"/>
      <c r="I155" s="2595"/>
      <c r="J155" s="1152"/>
    </row>
    <row r="156" spans="1:10" ht="22.15" customHeight="1" x14ac:dyDescent="0.5">
      <c r="A156" s="2590" t="s">
        <v>1322</v>
      </c>
      <c r="B156" s="2590" t="s">
        <v>1318</v>
      </c>
      <c r="C156" s="2624" t="s">
        <v>466</v>
      </c>
      <c r="D156" s="2625"/>
      <c r="E156" s="2626"/>
      <c r="F156" s="1150"/>
      <c r="G156" s="1151"/>
      <c r="H156" s="2603" t="s">
        <v>730</v>
      </c>
      <c r="I156" s="2604"/>
      <c r="J156" s="1151"/>
    </row>
    <row r="157" spans="1:10" ht="22.15" customHeight="1" x14ac:dyDescent="0.5">
      <c r="A157" s="2591"/>
      <c r="B157" s="2596"/>
      <c r="C157" s="2627" t="s">
        <v>287</v>
      </c>
      <c r="D157" s="2628"/>
      <c r="E157" s="2629"/>
      <c r="F157" s="1154"/>
      <c r="G157" s="1154"/>
      <c r="H157" s="2605" t="s">
        <v>52</v>
      </c>
      <c r="I157" s="2606"/>
      <c r="J157" s="1154"/>
    </row>
    <row r="158" spans="1:10" ht="22.15" customHeight="1" x14ac:dyDescent="0.5">
      <c r="A158" s="2590" t="s">
        <v>1325</v>
      </c>
      <c r="B158" s="2590" t="s">
        <v>1318</v>
      </c>
      <c r="C158" s="1151"/>
      <c r="D158" s="2624" t="s">
        <v>730</v>
      </c>
      <c r="E158" s="2625"/>
      <c r="F158" s="2626"/>
      <c r="G158" s="1151"/>
      <c r="H158" s="1151"/>
      <c r="I158" s="1150"/>
      <c r="J158" s="1156"/>
    </row>
    <row r="159" spans="1:10" ht="22.15" customHeight="1" x14ac:dyDescent="0.5">
      <c r="A159" s="2591"/>
      <c r="B159" s="2596"/>
      <c r="C159" s="1154"/>
      <c r="D159" s="2627" t="s">
        <v>287</v>
      </c>
      <c r="E159" s="2628"/>
      <c r="F159" s="2629"/>
      <c r="G159" s="1154"/>
      <c r="H159" s="1158"/>
      <c r="I159" s="1154"/>
      <c r="J159" s="1159"/>
    </row>
    <row r="160" spans="1:10" ht="22.15" customHeight="1" x14ac:dyDescent="0.5">
      <c r="A160" s="2590" t="s">
        <v>1328</v>
      </c>
      <c r="B160" s="2590" t="s">
        <v>1318</v>
      </c>
      <c r="C160" s="1151"/>
      <c r="D160" s="1151"/>
      <c r="E160" s="2616" t="s">
        <v>1583</v>
      </c>
      <c r="F160" s="1151"/>
      <c r="G160" s="1175" t="s">
        <v>729</v>
      </c>
      <c r="H160" s="2590" t="s">
        <v>1329</v>
      </c>
      <c r="I160" s="2590" t="s">
        <v>949</v>
      </c>
      <c r="J160" s="1151"/>
    </row>
    <row r="161" spans="1:10" ht="22.15" customHeight="1" x14ac:dyDescent="0.5">
      <c r="A161" s="2591"/>
      <c r="B161" s="2596"/>
      <c r="C161" s="1154"/>
      <c r="D161" s="1154"/>
      <c r="E161" s="2617"/>
      <c r="F161" s="1154"/>
      <c r="G161" s="1176" t="s">
        <v>275</v>
      </c>
      <c r="H161" s="2619"/>
      <c r="I161" s="2613"/>
      <c r="J161" s="1154"/>
    </row>
    <row r="162" spans="1:10" ht="22.15" customHeight="1" x14ac:dyDescent="0.5">
      <c r="A162" s="2590" t="s">
        <v>1331</v>
      </c>
      <c r="B162" s="2592" t="s">
        <v>1139</v>
      </c>
      <c r="C162" s="2593"/>
      <c r="D162" s="2603" t="s">
        <v>57</v>
      </c>
      <c r="E162" s="2604"/>
      <c r="F162" s="1151"/>
      <c r="G162" s="2603" t="s">
        <v>466</v>
      </c>
      <c r="H162" s="2604"/>
      <c r="I162" s="1150"/>
      <c r="J162" s="1151"/>
    </row>
    <row r="163" spans="1:10" ht="22.15" customHeight="1" x14ac:dyDescent="0.5">
      <c r="A163" s="2591"/>
      <c r="B163" s="2594"/>
      <c r="C163" s="2595"/>
      <c r="D163" s="2605" t="s">
        <v>52</v>
      </c>
      <c r="E163" s="2606"/>
      <c r="F163" s="1154"/>
      <c r="G163" s="2605" t="s">
        <v>52</v>
      </c>
      <c r="H163" s="2606"/>
      <c r="I163" s="1154"/>
      <c r="J163" s="1154"/>
    </row>
    <row r="164" spans="1:10" ht="22.15" customHeight="1" x14ac:dyDescent="0.5">
      <c r="A164" s="1160" t="s">
        <v>483</v>
      </c>
      <c r="B164" s="1161" t="s">
        <v>1566</v>
      </c>
      <c r="C164" s="1162"/>
      <c r="D164" s="1163"/>
      <c r="E164" s="1163"/>
      <c r="F164" s="1163"/>
      <c r="G164" s="1163"/>
      <c r="H164" s="1163"/>
      <c r="I164" s="1163"/>
      <c r="J164" s="1163"/>
    </row>
    <row r="165" spans="1:10" ht="22.15" customHeight="1" x14ac:dyDescent="0.5"/>
    <row r="166" spans="1:10" ht="22.15" customHeight="1" x14ac:dyDescent="0.5"/>
    <row r="167" spans="1:10" ht="22.15" customHeight="1" x14ac:dyDescent="0.5"/>
    <row r="168" spans="1:10" ht="22.15" customHeight="1" x14ac:dyDescent="0.5">
      <c r="A168" s="2607" t="s">
        <v>0</v>
      </c>
      <c r="B168" s="2607"/>
      <c r="C168" s="2607"/>
      <c r="D168" s="2607"/>
      <c r="E168" s="2607"/>
      <c r="F168" s="2607"/>
      <c r="G168" s="2607"/>
      <c r="H168" s="2607"/>
      <c r="I168" s="2607"/>
      <c r="J168" s="2607"/>
    </row>
    <row r="169" spans="1:10" ht="22.15" customHeight="1" x14ac:dyDescent="0.5">
      <c r="A169" s="2607" t="s">
        <v>1650</v>
      </c>
      <c r="B169" s="2607"/>
      <c r="C169" s="2607"/>
      <c r="D169" s="2607"/>
      <c r="E169" s="2607"/>
      <c r="F169" s="2607"/>
      <c r="G169" s="2607"/>
      <c r="H169" s="2607"/>
      <c r="I169" s="2607"/>
      <c r="J169" s="2607"/>
    </row>
    <row r="170" spans="1:10" ht="22.15" customHeight="1" x14ac:dyDescent="0.5">
      <c r="A170" s="2607" t="s">
        <v>1567</v>
      </c>
      <c r="B170" s="2607"/>
      <c r="C170" s="2607"/>
      <c r="D170" s="2607"/>
      <c r="E170" s="2607"/>
      <c r="F170" s="2607"/>
      <c r="G170" s="2607"/>
      <c r="H170" s="2607"/>
      <c r="I170" s="2607"/>
      <c r="J170" s="2607"/>
    </row>
    <row r="171" spans="1:10" ht="22.15" customHeight="1" x14ac:dyDescent="0.5">
      <c r="A171" s="2608" t="s">
        <v>1316</v>
      </c>
      <c r="B171" s="2609"/>
      <c r="C171" s="1144">
        <v>1</v>
      </c>
      <c r="D171" s="1144">
        <v>2</v>
      </c>
      <c r="E171" s="1144">
        <v>3</v>
      </c>
      <c r="F171" s="1143">
        <v>4</v>
      </c>
      <c r="G171" s="1144">
        <v>5</v>
      </c>
      <c r="H171" s="1143">
        <v>6</v>
      </c>
      <c r="I171" s="1144">
        <v>7</v>
      </c>
      <c r="J171" s="1143">
        <v>8</v>
      </c>
    </row>
    <row r="172" spans="1:10" ht="22.15" customHeight="1" x14ac:dyDescent="0.5">
      <c r="A172" s="1145" t="s">
        <v>1119</v>
      </c>
      <c r="B172" s="1145" t="s">
        <v>1120</v>
      </c>
      <c r="C172" s="1146" t="s">
        <v>1121</v>
      </c>
      <c r="D172" s="1147" t="s">
        <v>1122</v>
      </c>
      <c r="E172" s="1148" t="s">
        <v>1123</v>
      </c>
      <c r="F172" s="1149" t="s">
        <v>1124</v>
      </c>
      <c r="G172" s="1147" t="s">
        <v>1125</v>
      </c>
      <c r="H172" s="1149" t="s">
        <v>1126</v>
      </c>
      <c r="I172" s="1147" t="s">
        <v>1127</v>
      </c>
      <c r="J172" s="1149" t="s">
        <v>1128</v>
      </c>
    </row>
    <row r="173" spans="1:10" ht="22.15" customHeight="1" x14ac:dyDescent="0.5">
      <c r="A173" s="2610" t="s">
        <v>1317</v>
      </c>
      <c r="B173" s="2610" t="s">
        <v>1318</v>
      </c>
      <c r="C173" s="1151"/>
      <c r="D173" s="1166" t="s">
        <v>1174</v>
      </c>
      <c r="E173" s="1150" t="s">
        <v>466</v>
      </c>
      <c r="F173" s="1151"/>
      <c r="G173" s="1151"/>
      <c r="H173" s="1151"/>
      <c r="I173" s="1151"/>
      <c r="J173" s="1166" t="s">
        <v>518</v>
      </c>
    </row>
    <row r="174" spans="1:10" ht="22.15" customHeight="1" x14ac:dyDescent="0.5">
      <c r="A174" s="2611"/>
      <c r="B174" s="2612"/>
      <c r="C174" s="1152"/>
      <c r="D174" s="1168" t="s">
        <v>585</v>
      </c>
      <c r="E174" s="1152" t="s">
        <v>393</v>
      </c>
      <c r="F174" s="1154"/>
      <c r="G174" s="1152"/>
      <c r="H174" s="1152"/>
      <c r="I174" s="1152"/>
      <c r="J174" s="1169" t="s">
        <v>585</v>
      </c>
    </row>
    <row r="175" spans="1:10" ht="22.15" customHeight="1" x14ac:dyDescent="0.5">
      <c r="A175" s="2590" t="s">
        <v>1322</v>
      </c>
      <c r="B175" s="2590" t="s">
        <v>1318</v>
      </c>
      <c r="C175" s="1635" t="s">
        <v>1155</v>
      </c>
      <c r="D175" s="1608"/>
      <c r="E175" s="1604"/>
      <c r="F175" s="1636" t="s">
        <v>1173</v>
      </c>
      <c r="G175" s="1151"/>
      <c r="H175" s="1604"/>
      <c r="I175" s="1166" t="s">
        <v>859</v>
      </c>
      <c r="J175" s="1151"/>
    </row>
    <row r="176" spans="1:10" ht="22.15" customHeight="1" x14ac:dyDescent="0.5">
      <c r="A176" s="2591"/>
      <c r="B176" s="2596"/>
      <c r="C176" s="1638" t="s">
        <v>393</v>
      </c>
      <c r="D176" s="1606"/>
      <c r="E176" s="1606"/>
      <c r="F176" s="1637" t="s">
        <v>585</v>
      </c>
      <c r="G176" s="1154"/>
      <c r="H176" s="1606"/>
      <c r="I176" s="1168" t="s">
        <v>585</v>
      </c>
      <c r="J176" s="1154"/>
    </row>
    <row r="177" spans="1:10" ht="22.15" customHeight="1" x14ac:dyDescent="0.5">
      <c r="A177" s="2590" t="s">
        <v>1325</v>
      </c>
      <c r="B177" s="2590" t="s">
        <v>1318</v>
      </c>
      <c r="C177" s="1151" t="s">
        <v>1143</v>
      </c>
      <c r="D177" s="2592" t="s">
        <v>1509</v>
      </c>
      <c r="E177" s="2593"/>
      <c r="F177" s="1151"/>
      <c r="G177" s="1151"/>
      <c r="H177" s="1166" t="s">
        <v>1484</v>
      </c>
      <c r="I177" s="1166" t="s">
        <v>1094</v>
      </c>
      <c r="J177" s="1156"/>
    </row>
    <row r="178" spans="1:10" ht="22.15" customHeight="1" x14ac:dyDescent="0.5">
      <c r="A178" s="2591"/>
      <c r="B178" s="2596"/>
      <c r="C178" s="1152" t="s">
        <v>393</v>
      </c>
      <c r="D178" s="2594"/>
      <c r="E178" s="2595"/>
      <c r="F178" s="1154"/>
      <c r="G178" s="1154"/>
      <c r="H178" s="1168" t="s">
        <v>585</v>
      </c>
      <c r="I178" s="1168" t="s">
        <v>585</v>
      </c>
      <c r="J178" s="1159"/>
    </row>
    <row r="179" spans="1:10" ht="22.15" customHeight="1" x14ac:dyDescent="0.5">
      <c r="A179" s="2590" t="s">
        <v>1328</v>
      </c>
      <c r="B179" s="2590" t="s">
        <v>1318</v>
      </c>
      <c r="C179" s="1151" t="s">
        <v>730</v>
      </c>
      <c r="D179" s="2592" t="s">
        <v>1479</v>
      </c>
      <c r="E179" s="2593"/>
      <c r="F179" s="1151"/>
      <c r="G179" s="1151" t="s">
        <v>57</v>
      </c>
      <c r="H179" s="2590" t="s">
        <v>1329</v>
      </c>
      <c r="I179" s="2590" t="s">
        <v>949</v>
      </c>
      <c r="J179" s="1151"/>
    </row>
    <row r="180" spans="1:10" ht="22.15" customHeight="1" x14ac:dyDescent="0.5">
      <c r="A180" s="2591"/>
      <c r="B180" s="2596"/>
      <c r="C180" s="1152" t="s">
        <v>393</v>
      </c>
      <c r="D180" s="2594"/>
      <c r="E180" s="2595"/>
      <c r="F180" s="1154"/>
      <c r="G180" s="1154" t="s">
        <v>393</v>
      </c>
      <c r="H180" s="2619"/>
      <c r="I180" s="2613"/>
      <c r="J180" s="1154"/>
    </row>
    <row r="181" spans="1:10" ht="22.15" customHeight="1" x14ac:dyDescent="0.5">
      <c r="A181" s="2590" t="s">
        <v>1331</v>
      </c>
      <c r="B181" s="2592" t="s">
        <v>1139</v>
      </c>
      <c r="C181" s="2593"/>
      <c r="D181" s="1151" t="s">
        <v>729</v>
      </c>
      <c r="E181" s="1151" t="s">
        <v>1156</v>
      </c>
      <c r="F181" s="1151"/>
      <c r="G181" s="1151" t="s">
        <v>535</v>
      </c>
      <c r="H181" s="1150"/>
      <c r="I181" s="1151"/>
      <c r="J181" s="1151"/>
    </row>
    <row r="182" spans="1:10" ht="22.15" customHeight="1" x14ac:dyDescent="0.5">
      <c r="A182" s="2591"/>
      <c r="B182" s="2594"/>
      <c r="C182" s="2595"/>
      <c r="D182" s="1154" t="s">
        <v>393</v>
      </c>
      <c r="E182" s="1154" t="s">
        <v>393</v>
      </c>
      <c r="F182" s="1154"/>
      <c r="G182" s="1154" t="s">
        <v>393</v>
      </c>
      <c r="H182" s="1154"/>
      <c r="I182" s="1154"/>
      <c r="J182" s="1154"/>
    </row>
    <row r="183" spans="1:10" ht="22.15" customHeight="1" x14ac:dyDescent="0.5">
      <c r="A183" s="1160" t="s">
        <v>483</v>
      </c>
      <c r="B183" s="1161"/>
      <c r="C183" s="1162"/>
      <c r="D183" s="1163"/>
      <c r="E183" s="1163"/>
      <c r="F183" s="1163"/>
      <c r="G183" s="1163"/>
      <c r="H183" s="1163"/>
      <c r="I183" s="1163"/>
      <c r="J183" s="1163"/>
    </row>
    <row r="184" spans="1:10" s="1187" customFormat="1" ht="22.15" customHeight="1" x14ac:dyDescent="0.5">
      <c r="A184" s="1160"/>
      <c r="B184" s="1161"/>
      <c r="C184" s="1162"/>
      <c r="D184" s="1163"/>
      <c r="E184" s="1163"/>
      <c r="F184" s="1163"/>
      <c r="G184" s="1163"/>
      <c r="H184" s="1163"/>
      <c r="I184" s="1163"/>
      <c r="J184" s="1163"/>
    </row>
    <row r="185" spans="1:10" s="1187" customFormat="1" ht="22.15" customHeight="1" x14ac:dyDescent="0.5">
      <c r="A185" s="1160"/>
      <c r="B185" s="1161"/>
      <c r="C185" s="1162"/>
      <c r="D185" s="1163"/>
      <c r="E185" s="1163"/>
      <c r="F185" s="1163"/>
      <c r="G185" s="1163"/>
      <c r="H185" s="1163"/>
      <c r="I185" s="1163"/>
      <c r="J185" s="1163"/>
    </row>
    <row r="186" spans="1:10" ht="22.15" customHeight="1" x14ac:dyDescent="0.5">
      <c r="A186" s="2607" t="s">
        <v>0</v>
      </c>
      <c r="B186" s="2607"/>
      <c r="C186" s="2607"/>
      <c r="D186" s="2607"/>
      <c r="E186" s="2607"/>
      <c r="F186" s="2607"/>
      <c r="G186" s="2607"/>
      <c r="H186" s="2607"/>
      <c r="I186" s="2607"/>
      <c r="J186" s="2607"/>
    </row>
    <row r="187" spans="1:10" ht="22.15" customHeight="1" x14ac:dyDescent="0.5">
      <c r="A187" s="2607" t="s">
        <v>1477</v>
      </c>
      <c r="B187" s="2607"/>
      <c r="C187" s="2607"/>
      <c r="D187" s="2607"/>
      <c r="E187" s="2607"/>
      <c r="F187" s="2607"/>
      <c r="G187" s="2607"/>
      <c r="H187" s="2607"/>
      <c r="I187" s="2607"/>
      <c r="J187" s="2607"/>
    </row>
    <row r="188" spans="1:10" ht="22.15" customHeight="1" x14ac:dyDescent="0.5">
      <c r="A188" s="2607" t="s">
        <v>1568</v>
      </c>
      <c r="B188" s="2607"/>
      <c r="C188" s="2607"/>
      <c r="D188" s="2607"/>
      <c r="E188" s="2607"/>
      <c r="F188" s="2607"/>
      <c r="G188" s="2607"/>
      <c r="H188" s="2607"/>
      <c r="I188" s="2607"/>
      <c r="J188" s="2607"/>
    </row>
    <row r="189" spans="1:10" ht="22.15" customHeight="1" x14ac:dyDescent="0.5">
      <c r="A189" s="2608" t="s">
        <v>1316</v>
      </c>
      <c r="B189" s="2609"/>
      <c r="C189" s="1144">
        <v>1</v>
      </c>
      <c r="D189" s="1144">
        <v>2</v>
      </c>
      <c r="E189" s="1144">
        <v>3</v>
      </c>
      <c r="F189" s="1143">
        <v>4</v>
      </c>
      <c r="G189" s="1144">
        <v>5</v>
      </c>
      <c r="H189" s="1143">
        <v>6</v>
      </c>
      <c r="I189" s="1144">
        <v>7</v>
      </c>
      <c r="J189" s="1143">
        <v>8</v>
      </c>
    </row>
    <row r="190" spans="1:10" ht="22.15" customHeight="1" x14ac:dyDescent="0.5">
      <c r="A190" s="1145" t="s">
        <v>1119</v>
      </c>
      <c r="B190" s="1145" t="s">
        <v>1120</v>
      </c>
      <c r="C190" s="1146" t="s">
        <v>1121</v>
      </c>
      <c r="D190" s="1147" t="s">
        <v>1122</v>
      </c>
      <c r="E190" s="1148" t="s">
        <v>1123</v>
      </c>
      <c r="F190" s="1149" t="s">
        <v>1124</v>
      </c>
      <c r="G190" s="1147" t="s">
        <v>1125</v>
      </c>
      <c r="H190" s="1149" t="s">
        <v>1126</v>
      </c>
      <c r="I190" s="1147" t="s">
        <v>1127</v>
      </c>
      <c r="J190" s="1149" t="s">
        <v>1128</v>
      </c>
    </row>
    <row r="191" spans="1:10" ht="22.15" customHeight="1" x14ac:dyDescent="0.5">
      <c r="A191" s="2610" t="s">
        <v>1317</v>
      </c>
      <c r="B191" s="2610" t="s">
        <v>1318</v>
      </c>
      <c r="C191" s="1151" t="s">
        <v>1143</v>
      </c>
      <c r="D191" s="1151" t="s">
        <v>1156</v>
      </c>
      <c r="E191" s="1150"/>
      <c r="F191" s="1166" t="s">
        <v>1094</v>
      </c>
      <c r="G191" s="1151"/>
      <c r="H191" s="1151"/>
      <c r="I191" s="1151" t="s">
        <v>57</v>
      </c>
      <c r="J191" s="1151"/>
    </row>
    <row r="192" spans="1:10" ht="22.15" customHeight="1" x14ac:dyDescent="0.5">
      <c r="A192" s="2611"/>
      <c r="B192" s="2612"/>
      <c r="C192" s="1154" t="s">
        <v>388</v>
      </c>
      <c r="D192" s="1154" t="s">
        <v>388</v>
      </c>
      <c r="E192" s="1152"/>
      <c r="F192" s="1168" t="s">
        <v>580</v>
      </c>
      <c r="G192" s="1152"/>
      <c r="H192" s="1152"/>
      <c r="I192" s="1154" t="s">
        <v>388</v>
      </c>
      <c r="J192" s="1152"/>
    </row>
    <row r="193" spans="1:10" ht="22.15" customHeight="1" x14ac:dyDescent="0.5">
      <c r="A193" s="2590" t="s">
        <v>1322</v>
      </c>
      <c r="B193" s="2590" t="s">
        <v>1318</v>
      </c>
      <c r="C193" s="1151" t="s">
        <v>730</v>
      </c>
      <c r="D193" s="1221" t="s">
        <v>7</v>
      </c>
      <c r="E193" s="1151"/>
      <c r="F193" s="1221" t="s">
        <v>1156</v>
      </c>
      <c r="G193" s="1151" t="s">
        <v>1143</v>
      </c>
      <c r="H193" s="1151"/>
      <c r="I193" s="1151" t="s">
        <v>729</v>
      </c>
      <c r="J193" s="1151"/>
    </row>
    <row r="194" spans="1:10" ht="22.15" customHeight="1" x14ac:dyDescent="0.5">
      <c r="A194" s="2591"/>
      <c r="B194" s="2596"/>
      <c r="C194" s="1154" t="s">
        <v>388</v>
      </c>
      <c r="D194" s="1222" t="s">
        <v>7</v>
      </c>
      <c r="E194" s="1154"/>
      <c r="F194" s="1222" t="s">
        <v>388</v>
      </c>
      <c r="G194" s="1154" t="s">
        <v>388</v>
      </c>
      <c r="H194" s="1154"/>
      <c r="I194" s="1154" t="s">
        <v>388</v>
      </c>
      <c r="J194" s="1154"/>
    </row>
    <row r="195" spans="1:10" ht="22.15" customHeight="1" x14ac:dyDescent="0.5">
      <c r="A195" s="2590" t="s">
        <v>1325</v>
      </c>
      <c r="B195" s="2590" t="s">
        <v>1318</v>
      </c>
      <c r="C195" s="1151"/>
      <c r="D195" s="1151" t="s">
        <v>466</v>
      </c>
      <c r="E195" s="1151" t="s">
        <v>7</v>
      </c>
      <c r="F195" s="1213" t="s">
        <v>729</v>
      </c>
      <c r="G195" s="1151" t="s">
        <v>57</v>
      </c>
      <c r="H195" s="1151" t="s">
        <v>7</v>
      </c>
      <c r="I195" s="1213" t="s">
        <v>1155</v>
      </c>
      <c r="J195" s="1156"/>
    </row>
    <row r="196" spans="1:10" ht="22.15" customHeight="1" x14ac:dyDescent="0.5">
      <c r="A196" s="2591"/>
      <c r="B196" s="2596"/>
      <c r="C196" s="1154"/>
      <c r="D196" s="1154" t="s">
        <v>388</v>
      </c>
      <c r="E196" s="1154" t="s">
        <v>7</v>
      </c>
      <c r="F196" s="1214" t="s">
        <v>388</v>
      </c>
      <c r="G196" s="1154" t="s">
        <v>388</v>
      </c>
      <c r="H196" s="1154" t="s">
        <v>7</v>
      </c>
      <c r="I196" s="1214" t="s">
        <v>388</v>
      </c>
      <c r="J196" s="1159"/>
    </row>
    <row r="197" spans="1:10" ht="22.15" customHeight="1" x14ac:dyDescent="0.5">
      <c r="A197" s="2590" t="s">
        <v>1328</v>
      </c>
      <c r="B197" s="2590" t="s">
        <v>1318</v>
      </c>
      <c r="C197" s="1151" t="s">
        <v>1155</v>
      </c>
      <c r="D197" s="2592" t="s">
        <v>1479</v>
      </c>
      <c r="E197" s="2593"/>
      <c r="F197" s="1151"/>
      <c r="G197" s="1151"/>
      <c r="H197" s="2590" t="s">
        <v>1329</v>
      </c>
      <c r="I197" s="2590" t="s">
        <v>949</v>
      </c>
      <c r="J197" s="1151" t="s">
        <v>535</v>
      </c>
    </row>
    <row r="198" spans="1:10" ht="22.15" customHeight="1" x14ac:dyDescent="0.5">
      <c r="A198" s="2591"/>
      <c r="B198" s="2596"/>
      <c r="C198" s="1154" t="s">
        <v>388</v>
      </c>
      <c r="D198" s="2594"/>
      <c r="E198" s="2595"/>
      <c r="F198" s="1154"/>
      <c r="G198" s="1154"/>
      <c r="H198" s="2619"/>
      <c r="I198" s="2613"/>
      <c r="J198" s="1154" t="s">
        <v>388</v>
      </c>
    </row>
    <row r="199" spans="1:10" ht="22.15" customHeight="1" x14ac:dyDescent="0.5">
      <c r="A199" s="2590" t="s">
        <v>1331</v>
      </c>
      <c r="B199" s="2592" t="s">
        <v>1139</v>
      </c>
      <c r="C199" s="2593"/>
      <c r="D199" s="1151" t="s">
        <v>535</v>
      </c>
      <c r="E199" s="1151" t="s">
        <v>466</v>
      </c>
      <c r="F199" s="1151"/>
      <c r="G199" s="1150" t="s">
        <v>730</v>
      </c>
      <c r="H199" s="1166" t="s">
        <v>1094</v>
      </c>
      <c r="I199" s="1150"/>
      <c r="J199" s="1151"/>
    </row>
    <row r="200" spans="1:10" ht="22.15" customHeight="1" x14ac:dyDescent="0.5">
      <c r="A200" s="2591"/>
      <c r="B200" s="2594"/>
      <c r="C200" s="2595"/>
      <c r="D200" s="1154" t="s">
        <v>388</v>
      </c>
      <c r="E200" s="1154" t="s">
        <v>388</v>
      </c>
      <c r="F200" s="1154"/>
      <c r="G200" s="1154" t="s">
        <v>388</v>
      </c>
      <c r="H200" s="1168" t="s">
        <v>580</v>
      </c>
      <c r="I200" s="1154"/>
      <c r="J200" s="1154"/>
    </row>
    <row r="201" spans="1:10" ht="22.15" customHeight="1" x14ac:dyDescent="0.5">
      <c r="A201" s="1160" t="s">
        <v>483</v>
      </c>
      <c r="B201" s="1161"/>
      <c r="C201" s="1162"/>
      <c r="D201" s="1163"/>
      <c r="E201" s="1163"/>
      <c r="F201" s="1163"/>
      <c r="G201" s="1163"/>
      <c r="H201" s="1163"/>
      <c r="I201" s="1163"/>
      <c r="J201" s="1163"/>
    </row>
    <row r="202" spans="1:10" ht="22.15" customHeight="1" x14ac:dyDescent="0.5"/>
    <row r="203" spans="1:10" ht="22.15" customHeight="1" x14ac:dyDescent="0.5"/>
    <row r="204" spans="1:10" ht="22.15" customHeight="1" x14ac:dyDescent="0.5"/>
    <row r="205" spans="1:10" ht="22.15" customHeight="1" x14ac:dyDescent="0.5">
      <c r="A205" s="2607" t="s">
        <v>0</v>
      </c>
      <c r="B205" s="2607"/>
      <c r="C205" s="2607"/>
      <c r="D205" s="2607"/>
      <c r="E205" s="2607"/>
      <c r="F205" s="2607"/>
      <c r="G205" s="2607"/>
      <c r="H205" s="2607"/>
      <c r="I205" s="2607"/>
      <c r="J205" s="2607"/>
    </row>
    <row r="206" spans="1:10" ht="22.15" customHeight="1" x14ac:dyDescent="0.5">
      <c r="A206" s="2607" t="s">
        <v>1650</v>
      </c>
      <c r="B206" s="2607"/>
      <c r="C206" s="2607"/>
      <c r="D206" s="2607"/>
      <c r="E206" s="2607"/>
      <c r="F206" s="2607"/>
      <c r="G206" s="2607"/>
      <c r="H206" s="2607"/>
      <c r="I206" s="2607"/>
      <c r="J206" s="2607"/>
    </row>
    <row r="207" spans="1:10" ht="22.15" customHeight="1" x14ac:dyDescent="0.5">
      <c r="A207" s="2607" t="s">
        <v>1569</v>
      </c>
      <c r="B207" s="2607"/>
      <c r="C207" s="2607"/>
      <c r="D207" s="2607"/>
      <c r="E207" s="2607"/>
      <c r="F207" s="2607"/>
      <c r="G207" s="2607"/>
      <c r="H207" s="2607"/>
      <c r="I207" s="2607"/>
      <c r="J207" s="2607"/>
    </row>
    <row r="208" spans="1:10" ht="22.15" customHeight="1" x14ac:dyDescent="0.5">
      <c r="A208" s="2608" t="s">
        <v>1316</v>
      </c>
      <c r="B208" s="2609"/>
      <c r="C208" s="1144">
        <v>1</v>
      </c>
      <c r="D208" s="1144">
        <v>2</v>
      </c>
      <c r="E208" s="1144">
        <v>3</v>
      </c>
      <c r="F208" s="1143">
        <v>4</v>
      </c>
      <c r="G208" s="1144">
        <v>5</v>
      </c>
      <c r="H208" s="1143">
        <v>6</v>
      </c>
      <c r="I208" s="1144">
        <v>7</v>
      </c>
      <c r="J208" s="1143">
        <v>8</v>
      </c>
    </row>
    <row r="209" spans="1:10" ht="22.15" customHeight="1" x14ac:dyDescent="0.5">
      <c r="A209" s="1145" t="s">
        <v>1119</v>
      </c>
      <c r="B209" s="1145" t="s">
        <v>1120</v>
      </c>
      <c r="C209" s="1146" t="s">
        <v>1121</v>
      </c>
      <c r="D209" s="1147" t="s">
        <v>1122</v>
      </c>
      <c r="E209" s="1148" t="s">
        <v>1123</v>
      </c>
      <c r="F209" s="1149" t="s">
        <v>1124</v>
      </c>
      <c r="G209" s="1147" t="s">
        <v>1125</v>
      </c>
      <c r="H209" s="1149" t="s">
        <v>1126</v>
      </c>
      <c r="I209" s="1147" t="s">
        <v>1127</v>
      </c>
      <c r="J209" s="1149" t="s">
        <v>1128</v>
      </c>
    </row>
    <row r="210" spans="1:10" ht="22.15" customHeight="1" x14ac:dyDescent="0.5">
      <c r="A210" s="2610" t="s">
        <v>1317</v>
      </c>
      <c r="B210" s="2610" t="s">
        <v>1318</v>
      </c>
      <c r="C210" s="1151"/>
      <c r="D210" s="1166" t="s">
        <v>1030</v>
      </c>
      <c r="E210" s="1150"/>
      <c r="F210" s="1151" t="s">
        <v>1155</v>
      </c>
      <c r="G210" s="1151"/>
      <c r="H210" s="1151"/>
      <c r="I210" s="1151" t="s">
        <v>466</v>
      </c>
      <c r="J210" s="1151"/>
    </row>
    <row r="211" spans="1:10" ht="22.15" customHeight="1" x14ac:dyDescent="0.5">
      <c r="A211" s="2611"/>
      <c r="B211" s="2612"/>
      <c r="C211" s="1152"/>
      <c r="D211" s="1168" t="s">
        <v>1032</v>
      </c>
      <c r="E211" s="1152"/>
      <c r="F211" s="1154" t="s">
        <v>403</v>
      </c>
      <c r="G211" s="1152"/>
      <c r="H211" s="1152"/>
      <c r="I211" s="1154" t="s">
        <v>403</v>
      </c>
      <c r="J211" s="1152"/>
    </row>
    <row r="212" spans="1:10" ht="22.15" customHeight="1" x14ac:dyDescent="0.5">
      <c r="A212" s="2590" t="s">
        <v>1322</v>
      </c>
      <c r="B212" s="2590" t="s">
        <v>1318</v>
      </c>
      <c r="C212" s="1636" t="s">
        <v>1030</v>
      </c>
      <c r="D212" s="1635" t="s">
        <v>1156</v>
      </c>
      <c r="E212" s="1151"/>
      <c r="F212" s="1151" t="s">
        <v>729</v>
      </c>
      <c r="G212" s="1151"/>
      <c r="H212" s="1151"/>
      <c r="I212" s="1151"/>
      <c r="J212" s="1151"/>
    </row>
    <row r="213" spans="1:10" ht="22.15" customHeight="1" x14ac:dyDescent="0.5">
      <c r="A213" s="2591"/>
      <c r="B213" s="2596"/>
      <c r="C213" s="1637" t="s">
        <v>1032</v>
      </c>
      <c r="D213" s="1634" t="s">
        <v>403</v>
      </c>
      <c r="E213" s="1154"/>
      <c r="F213" s="1154" t="s">
        <v>403</v>
      </c>
      <c r="G213" s="1154"/>
      <c r="H213" s="1154"/>
      <c r="I213" s="1154"/>
      <c r="J213" s="1154"/>
    </row>
    <row r="214" spans="1:10" ht="22.15" customHeight="1" x14ac:dyDescent="0.5">
      <c r="A214" s="2590" t="s">
        <v>1325</v>
      </c>
      <c r="B214" s="2590" t="s">
        <v>1318</v>
      </c>
      <c r="C214" s="1151"/>
      <c r="D214" s="1155" t="s">
        <v>1034</v>
      </c>
      <c r="E214" s="1151" t="s">
        <v>7</v>
      </c>
      <c r="F214" s="1151"/>
      <c r="G214" s="1151" t="s">
        <v>730</v>
      </c>
      <c r="H214" s="1151"/>
      <c r="I214" s="1151"/>
      <c r="J214" s="1156"/>
    </row>
    <row r="215" spans="1:10" ht="22.15" customHeight="1" x14ac:dyDescent="0.5">
      <c r="A215" s="2591"/>
      <c r="B215" s="2596"/>
      <c r="C215" s="1154"/>
      <c r="D215" s="1157" t="s">
        <v>1033</v>
      </c>
      <c r="E215" s="1154" t="s">
        <v>7</v>
      </c>
      <c r="F215" s="1154"/>
      <c r="G215" s="1154" t="s">
        <v>403</v>
      </c>
      <c r="H215" s="1158"/>
      <c r="I215" s="1154"/>
      <c r="J215" s="1159"/>
    </row>
    <row r="216" spans="1:10" ht="22.15" customHeight="1" x14ac:dyDescent="0.5">
      <c r="A216" s="2590" t="s">
        <v>1328</v>
      </c>
      <c r="B216" s="2590" t="s">
        <v>1318</v>
      </c>
      <c r="C216" s="1151" t="s">
        <v>1143</v>
      </c>
      <c r="D216" s="2592" t="s">
        <v>1479</v>
      </c>
      <c r="E216" s="2593"/>
      <c r="F216" s="1151"/>
      <c r="G216" s="1151"/>
      <c r="H216" s="2590" t="s">
        <v>1329</v>
      </c>
      <c r="I216" s="2590" t="s">
        <v>949</v>
      </c>
      <c r="J216" s="1151"/>
    </row>
    <row r="217" spans="1:10" ht="22.15" customHeight="1" x14ac:dyDescent="0.5">
      <c r="A217" s="2591"/>
      <c r="B217" s="2596"/>
      <c r="C217" s="1154" t="s">
        <v>403</v>
      </c>
      <c r="D217" s="2594"/>
      <c r="E217" s="2595"/>
      <c r="F217" s="1154"/>
      <c r="G217" s="1154"/>
      <c r="H217" s="2619"/>
      <c r="I217" s="2613"/>
      <c r="J217" s="1154"/>
    </row>
    <row r="218" spans="1:10" ht="22.15" customHeight="1" x14ac:dyDescent="0.5">
      <c r="A218" s="2590" t="s">
        <v>1331</v>
      </c>
      <c r="B218" s="2592" t="s">
        <v>1139</v>
      </c>
      <c r="C218" s="2593"/>
      <c r="D218" s="1604"/>
      <c r="E218" s="1641"/>
      <c r="F218" s="1604" t="s">
        <v>57</v>
      </c>
      <c r="G218" s="1639" t="s">
        <v>1035</v>
      </c>
      <c r="H218" s="1641"/>
      <c r="I218" s="1604" t="s">
        <v>535</v>
      </c>
      <c r="J218" s="1604"/>
    </row>
    <row r="219" spans="1:10" ht="22.15" customHeight="1" x14ac:dyDescent="0.5">
      <c r="A219" s="2591"/>
      <c r="B219" s="2594"/>
      <c r="C219" s="2595"/>
      <c r="D219" s="1606"/>
      <c r="E219" s="1642"/>
      <c r="F219" s="1606" t="s">
        <v>403</v>
      </c>
      <c r="G219" s="1640" t="s">
        <v>405</v>
      </c>
      <c r="H219" s="1642"/>
      <c r="I219" s="1606" t="s">
        <v>403</v>
      </c>
      <c r="J219" s="1606"/>
    </row>
    <row r="220" spans="1:10" ht="22.15" customHeight="1" x14ac:dyDescent="0.5">
      <c r="A220" s="1160" t="s">
        <v>483</v>
      </c>
      <c r="B220" s="1161"/>
      <c r="C220" s="1162"/>
      <c r="D220" s="1163"/>
      <c r="E220" s="1163"/>
      <c r="F220" s="1163"/>
      <c r="G220" s="1163"/>
      <c r="H220" s="1163"/>
      <c r="I220" s="1163"/>
      <c r="J220" s="1163"/>
    </row>
    <row r="221" spans="1:10" s="1187" customFormat="1" ht="22.15" customHeight="1" x14ac:dyDescent="0.5">
      <c r="A221" s="1160"/>
      <c r="B221" s="1161"/>
      <c r="C221" s="1162"/>
      <c r="D221" s="1163"/>
      <c r="E221" s="1163"/>
      <c r="F221" s="1163"/>
      <c r="G221" s="1163"/>
      <c r="H221" s="1163"/>
      <c r="I221" s="1163"/>
      <c r="J221" s="1163"/>
    </row>
    <row r="222" spans="1:10" s="1187" customFormat="1" ht="22.15" customHeight="1" x14ac:dyDescent="0.5">
      <c r="A222" s="1160"/>
      <c r="B222" s="1161"/>
      <c r="C222" s="1162"/>
      <c r="D222" s="1163"/>
      <c r="E222" s="1163"/>
      <c r="F222" s="1163"/>
      <c r="G222" s="1163"/>
      <c r="H222" s="1163"/>
      <c r="I222" s="1163"/>
      <c r="J222" s="1163"/>
    </row>
    <row r="223" spans="1:10" ht="22.15" customHeight="1" x14ac:dyDescent="0.5">
      <c r="A223" s="2607" t="s">
        <v>0</v>
      </c>
      <c r="B223" s="2607"/>
      <c r="C223" s="2607"/>
      <c r="D223" s="2607"/>
      <c r="E223" s="2607"/>
      <c r="F223" s="2607"/>
      <c r="G223" s="2607"/>
      <c r="H223" s="2607"/>
      <c r="I223" s="2607"/>
      <c r="J223" s="2607"/>
    </row>
    <row r="224" spans="1:10" ht="22.15" customHeight="1" x14ac:dyDescent="0.5">
      <c r="A224" s="2607" t="s">
        <v>1650</v>
      </c>
      <c r="B224" s="2607"/>
      <c r="C224" s="2607"/>
      <c r="D224" s="2607"/>
      <c r="E224" s="2607"/>
      <c r="F224" s="2607"/>
      <c r="G224" s="2607"/>
      <c r="H224" s="2607"/>
      <c r="I224" s="2607"/>
      <c r="J224" s="2607"/>
    </row>
    <row r="225" spans="1:10" ht="22.15" customHeight="1" x14ac:dyDescent="0.5">
      <c r="A225" s="2607" t="s">
        <v>1570</v>
      </c>
      <c r="B225" s="2607"/>
      <c r="C225" s="2607"/>
      <c r="D225" s="2607"/>
      <c r="E225" s="2607"/>
      <c r="F225" s="2607"/>
      <c r="G225" s="2607"/>
      <c r="H225" s="2607"/>
      <c r="I225" s="2607"/>
      <c r="J225" s="2607"/>
    </row>
    <row r="226" spans="1:10" ht="22.15" customHeight="1" x14ac:dyDescent="0.5">
      <c r="A226" s="2608" t="s">
        <v>1316</v>
      </c>
      <c r="B226" s="2609"/>
      <c r="C226" s="1144">
        <v>1</v>
      </c>
      <c r="D226" s="1144">
        <v>2</v>
      </c>
      <c r="E226" s="1144">
        <v>3</v>
      </c>
      <c r="F226" s="1143">
        <v>4</v>
      </c>
      <c r="G226" s="1144">
        <v>5</v>
      </c>
      <c r="H226" s="1143">
        <v>6</v>
      </c>
      <c r="I226" s="1144">
        <v>7</v>
      </c>
      <c r="J226" s="1143">
        <v>8</v>
      </c>
    </row>
    <row r="227" spans="1:10" ht="22.15" customHeight="1" x14ac:dyDescent="0.5">
      <c r="A227" s="1145" t="s">
        <v>1119</v>
      </c>
      <c r="B227" s="1145" t="s">
        <v>1120</v>
      </c>
      <c r="C227" s="1146" t="s">
        <v>1121</v>
      </c>
      <c r="D227" s="1147" t="s">
        <v>1122</v>
      </c>
      <c r="E227" s="1148" t="s">
        <v>1123</v>
      </c>
      <c r="F227" s="1149" t="s">
        <v>1124</v>
      </c>
      <c r="G227" s="1147" t="s">
        <v>1125</v>
      </c>
      <c r="H227" s="1149" t="s">
        <v>1126</v>
      </c>
      <c r="I227" s="1147" t="s">
        <v>1127</v>
      </c>
      <c r="J227" s="1149" t="s">
        <v>1128</v>
      </c>
    </row>
    <row r="228" spans="1:10" ht="22.15" customHeight="1" x14ac:dyDescent="0.5">
      <c r="A228" s="2610" t="s">
        <v>1317</v>
      </c>
      <c r="B228" s="2610" t="s">
        <v>1318</v>
      </c>
      <c r="C228" s="1151"/>
      <c r="D228" s="1151"/>
      <c r="E228" s="1150"/>
      <c r="F228" s="1151" t="s">
        <v>729</v>
      </c>
      <c r="G228" s="1151"/>
      <c r="H228" s="1151" t="s">
        <v>535</v>
      </c>
      <c r="I228" s="1155" t="s">
        <v>1545</v>
      </c>
      <c r="J228" s="1151"/>
    </row>
    <row r="229" spans="1:10" ht="22.15" customHeight="1" x14ac:dyDescent="0.5">
      <c r="A229" s="2611"/>
      <c r="B229" s="2612"/>
      <c r="C229" s="1152"/>
      <c r="D229" s="1152"/>
      <c r="E229" s="1154"/>
      <c r="F229" s="1154" t="s">
        <v>405</v>
      </c>
      <c r="G229" s="1154"/>
      <c r="H229" s="1152" t="s">
        <v>405</v>
      </c>
      <c r="I229" s="1157" t="s">
        <v>405</v>
      </c>
      <c r="J229" s="1152"/>
    </row>
    <row r="230" spans="1:10" ht="22.15" customHeight="1" x14ac:dyDescent="0.5">
      <c r="A230" s="2590" t="s">
        <v>1322</v>
      </c>
      <c r="B230" s="2590" t="s">
        <v>1318</v>
      </c>
      <c r="C230" s="1182"/>
      <c r="D230" s="1151"/>
      <c r="E230" s="1150" t="s">
        <v>57</v>
      </c>
      <c r="F230" s="1150"/>
      <c r="G230" s="1150" t="s">
        <v>730</v>
      </c>
      <c r="H230" s="1155" t="s">
        <v>1546</v>
      </c>
      <c r="I230" s="1151"/>
      <c r="J230" s="1151"/>
    </row>
    <row r="231" spans="1:10" ht="22.15" customHeight="1" x14ac:dyDescent="0.5">
      <c r="A231" s="2591"/>
      <c r="B231" s="2596"/>
      <c r="C231" s="1220"/>
      <c r="D231" s="1154"/>
      <c r="E231" s="1152" t="s">
        <v>405</v>
      </c>
      <c r="F231" s="1154"/>
      <c r="G231" s="1152" t="s">
        <v>405</v>
      </c>
      <c r="H231" s="1157" t="s">
        <v>405</v>
      </c>
      <c r="I231" s="1154"/>
      <c r="J231" s="1154"/>
    </row>
    <row r="232" spans="1:10" ht="22.15" customHeight="1" x14ac:dyDescent="0.5">
      <c r="A232" s="2590" t="s">
        <v>1325</v>
      </c>
      <c r="B232" s="2590" t="s">
        <v>1318</v>
      </c>
      <c r="C232" s="1604"/>
      <c r="D232" s="1151"/>
      <c r="E232" s="1151" t="s">
        <v>1143</v>
      </c>
      <c r="F232" s="1151" t="s">
        <v>466</v>
      </c>
      <c r="G232" s="1151"/>
      <c r="H232" s="1151"/>
      <c r="I232" s="1166" t="s">
        <v>1030</v>
      </c>
      <c r="J232" s="1156"/>
    </row>
    <row r="233" spans="1:10" ht="22.15" customHeight="1" x14ac:dyDescent="0.5">
      <c r="A233" s="2591"/>
      <c r="B233" s="2596"/>
      <c r="C233" s="1606"/>
      <c r="D233" s="1154"/>
      <c r="E233" s="1154" t="s">
        <v>405</v>
      </c>
      <c r="F233" s="1154" t="s">
        <v>405</v>
      </c>
      <c r="G233" s="1154"/>
      <c r="H233" s="1158"/>
      <c r="I233" s="1168" t="s">
        <v>1032</v>
      </c>
      <c r="J233" s="1159"/>
    </row>
    <row r="234" spans="1:10" ht="22.15" customHeight="1" x14ac:dyDescent="0.5">
      <c r="A234" s="2590" t="s">
        <v>1328</v>
      </c>
      <c r="B234" s="2590" t="s">
        <v>1318</v>
      </c>
      <c r="C234" s="1151"/>
      <c r="D234" s="2592" t="s">
        <v>1479</v>
      </c>
      <c r="E234" s="2593"/>
      <c r="F234" s="1151"/>
      <c r="G234" s="1151"/>
      <c r="H234" s="2590" t="s">
        <v>1329</v>
      </c>
      <c r="I234" s="2590" t="s">
        <v>949</v>
      </c>
      <c r="J234" s="1151"/>
    </row>
    <row r="235" spans="1:10" ht="22.15" customHeight="1" x14ac:dyDescent="0.5">
      <c r="A235" s="2591"/>
      <c r="B235" s="2596"/>
      <c r="C235" s="1154"/>
      <c r="D235" s="2594"/>
      <c r="E235" s="2595"/>
      <c r="F235" s="1154"/>
      <c r="G235" s="1154"/>
      <c r="H235" s="2619"/>
      <c r="I235" s="2613"/>
      <c r="J235" s="1154"/>
    </row>
    <row r="236" spans="1:10" ht="22.15" customHeight="1" x14ac:dyDescent="0.5">
      <c r="A236" s="2590" t="s">
        <v>1331</v>
      </c>
      <c r="B236" s="2592" t="s">
        <v>1139</v>
      </c>
      <c r="C236" s="2593"/>
      <c r="D236" s="1151"/>
      <c r="E236" s="1150" t="s">
        <v>1155</v>
      </c>
      <c r="F236" s="1151"/>
      <c r="G236" s="1150"/>
      <c r="H236" s="1636" t="s">
        <v>1030</v>
      </c>
      <c r="I236" s="1150" t="s">
        <v>1156</v>
      </c>
      <c r="J236" s="1151"/>
    </row>
    <row r="237" spans="1:10" ht="22.15" customHeight="1" x14ac:dyDescent="0.5">
      <c r="A237" s="2591"/>
      <c r="B237" s="2594"/>
      <c r="C237" s="2595"/>
      <c r="D237" s="1154"/>
      <c r="E237" s="1154" t="s">
        <v>405</v>
      </c>
      <c r="F237" s="1154"/>
      <c r="G237" s="1154"/>
      <c r="H237" s="1637" t="s">
        <v>1032</v>
      </c>
      <c r="I237" s="1154" t="s">
        <v>405</v>
      </c>
      <c r="J237" s="1154"/>
    </row>
    <row r="238" spans="1:10" ht="22.15" customHeight="1" x14ac:dyDescent="0.5">
      <c r="A238" s="1160" t="s">
        <v>483</v>
      </c>
      <c r="B238" s="1161"/>
      <c r="C238" s="1162"/>
      <c r="D238" s="1163"/>
      <c r="E238" s="1163"/>
      <c r="F238" s="1163"/>
      <c r="G238" s="1163"/>
      <c r="H238" s="1163"/>
      <c r="I238" s="1163"/>
      <c r="J238" s="1163"/>
    </row>
    <row r="239" spans="1:10" ht="22.15" customHeight="1" x14ac:dyDescent="0.5"/>
    <row r="240" spans="1:10" ht="22.15" customHeight="1" x14ac:dyDescent="0.5"/>
    <row r="241" spans="1:10" ht="22.15" customHeight="1" x14ac:dyDescent="0.5"/>
    <row r="242" spans="1:10" ht="22.15" customHeight="1" x14ac:dyDescent="0.5">
      <c r="A242" s="2607" t="s">
        <v>0</v>
      </c>
      <c r="B242" s="2607"/>
      <c r="C242" s="2607"/>
      <c r="D242" s="2607"/>
      <c r="E242" s="2607"/>
      <c r="F242" s="2607"/>
      <c r="G242" s="2607"/>
      <c r="H242" s="2607"/>
      <c r="I242" s="2607"/>
      <c r="J242" s="2607"/>
    </row>
    <row r="243" spans="1:10" ht="22.15" customHeight="1" x14ac:dyDescent="0.5">
      <c r="A243" s="2607" t="s">
        <v>1477</v>
      </c>
      <c r="B243" s="2607"/>
      <c r="C243" s="2607"/>
      <c r="D243" s="2607"/>
      <c r="E243" s="2607"/>
      <c r="F243" s="2607"/>
      <c r="G243" s="2607"/>
      <c r="H243" s="2607"/>
      <c r="I243" s="2607"/>
      <c r="J243" s="2607"/>
    </row>
    <row r="244" spans="1:10" ht="22.15" customHeight="1" x14ac:dyDescent="0.5">
      <c r="A244" s="2607" t="s">
        <v>1571</v>
      </c>
      <c r="B244" s="2607"/>
      <c r="C244" s="2607"/>
      <c r="D244" s="2607"/>
      <c r="E244" s="2607"/>
      <c r="F244" s="2607"/>
      <c r="G244" s="2607"/>
      <c r="H244" s="2607"/>
      <c r="I244" s="2607"/>
      <c r="J244" s="2607"/>
    </row>
    <row r="245" spans="1:10" ht="22.15" customHeight="1" x14ac:dyDescent="0.5">
      <c r="A245" s="2608" t="s">
        <v>1316</v>
      </c>
      <c r="B245" s="2609"/>
      <c r="C245" s="1144">
        <v>1</v>
      </c>
      <c r="D245" s="1144">
        <v>2</v>
      </c>
      <c r="E245" s="1144">
        <v>3</v>
      </c>
      <c r="F245" s="1143">
        <v>4</v>
      </c>
      <c r="G245" s="1144">
        <v>5</v>
      </c>
      <c r="H245" s="1143">
        <v>6</v>
      </c>
      <c r="I245" s="1144">
        <v>7</v>
      </c>
      <c r="J245" s="1143">
        <v>8</v>
      </c>
    </row>
    <row r="246" spans="1:10" ht="22.15" customHeight="1" x14ac:dyDescent="0.5">
      <c r="A246" s="1145" t="s">
        <v>1119</v>
      </c>
      <c r="B246" s="1145" t="s">
        <v>1120</v>
      </c>
      <c r="C246" s="1146" t="s">
        <v>1121</v>
      </c>
      <c r="D246" s="1147" t="s">
        <v>1122</v>
      </c>
      <c r="E246" s="1148" t="s">
        <v>1123</v>
      </c>
      <c r="F246" s="1149" t="s">
        <v>1124</v>
      </c>
      <c r="G246" s="1147" t="s">
        <v>1125</v>
      </c>
      <c r="H246" s="1149" t="s">
        <v>1126</v>
      </c>
      <c r="I246" s="1147" t="s">
        <v>1127</v>
      </c>
      <c r="J246" s="1149" t="s">
        <v>1128</v>
      </c>
    </row>
    <row r="247" spans="1:10" ht="22.15" customHeight="1" x14ac:dyDescent="0.5">
      <c r="A247" s="2610" t="s">
        <v>1317</v>
      </c>
      <c r="B247" s="2610" t="s">
        <v>1318</v>
      </c>
      <c r="C247" s="1151"/>
      <c r="D247" s="1151"/>
      <c r="E247" s="1150"/>
      <c r="F247" s="1151"/>
      <c r="G247" s="1151"/>
      <c r="H247" s="1166" t="s">
        <v>1383</v>
      </c>
      <c r="I247" s="1155" t="s">
        <v>1297</v>
      </c>
      <c r="J247" s="1151"/>
    </row>
    <row r="248" spans="1:10" ht="22.15" customHeight="1" x14ac:dyDescent="0.5">
      <c r="A248" s="2611"/>
      <c r="B248" s="2612"/>
      <c r="C248" s="1152"/>
      <c r="D248" s="1152"/>
      <c r="E248" s="1152"/>
      <c r="F248" s="1154"/>
      <c r="G248" s="1152"/>
      <c r="H248" s="1168" t="s">
        <v>626</v>
      </c>
      <c r="I248" s="1157" t="s">
        <v>630</v>
      </c>
      <c r="J248" s="1152"/>
    </row>
    <row r="249" spans="1:10" ht="22.15" customHeight="1" x14ac:dyDescent="0.5">
      <c r="A249" s="2590" t="s">
        <v>1322</v>
      </c>
      <c r="B249" s="2590" t="s">
        <v>1318</v>
      </c>
      <c r="C249" s="1151"/>
      <c r="D249" s="1151"/>
      <c r="E249" s="1166" t="s">
        <v>499</v>
      </c>
      <c r="F249" s="1173" t="s">
        <v>1298</v>
      </c>
      <c r="G249" s="1151"/>
      <c r="H249" s="1166" t="s">
        <v>450</v>
      </c>
      <c r="I249" s="1155" t="s">
        <v>1296</v>
      </c>
      <c r="J249" s="1151"/>
    </row>
    <row r="250" spans="1:10" ht="22.15" customHeight="1" x14ac:dyDescent="0.5">
      <c r="A250" s="2591"/>
      <c r="B250" s="2596"/>
      <c r="C250" s="1154"/>
      <c r="D250" s="1154"/>
      <c r="E250" s="1168" t="s">
        <v>626</v>
      </c>
      <c r="F250" s="1157" t="s">
        <v>630</v>
      </c>
      <c r="G250" s="1154"/>
      <c r="H250" s="1168" t="s">
        <v>626</v>
      </c>
      <c r="I250" s="1157" t="s">
        <v>630</v>
      </c>
      <c r="J250" s="1154"/>
    </row>
    <row r="251" spans="1:10" ht="22.15" customHeight="1" x14ac:dyDescent="0.5">
      <c r="A251" s="2590" t="s">
        <v>1325</v>
      </c>
      <c r="B251" s="2590" t="s">
        <v>1318</v>
      </c>
      <c r="C251" s="1151"/>
      <c r="D251" s="2592" t="s">
        <v>1509</v>
      </c>
      <c r="E251" s="2593"/>
      <c r="F251" s="1151"/>
      <c r="G251" s="1151"/>
      <c r="H251" s="2592" t="s">
        <v>1479</v>
      </c>
      <c r="I251" s="2593"/>
      <c r="J251" s="1156"/>
    </row>
    <row r="252" spans="1:10" ht="22.15" customHeight="1" x14ac:dyDescent="0.5">
      <c r="A252" s="2591"/>
      <c r="B252" s="2596"/>
      <c r="C252" s="1154"/>
      <c r="D252" s="2594"/>
      <c r="E252" s="2595"/>
      <c r="F252" s="1154"/>
      <c r="G252" s="1154"/>
      <c r="H252" s="2594"/>
      <c r="I252" s="2595"/>
      <c r="J252" s="1159"/>
    </row>
    <row r="253" spans="1:10" ht="22.15" customHeight="1" x14ac:dyDescent="0.5">
      <c r="A253" s="2590" t="s">
        <v>1328</v>
      </c>
      <c r="B253" s="2590" t="s">
        <v>1318</v>
      </c>
      <c r="C253" s="1151"/>
      <c r="D253" s="1166" t="s">
        <v>1384</v>
      </c>
      <c r="E253" s="1151"/>
      <c r="F253" s="1151"/>
      <c r="G253" s="1151"/>
      <c r="H253" s="2590" t="s">
        <v>1329</v>
      </c>
      <c r="I253" s="2590" t="s">
        <v>949</v>
      </c>
      <c r="J253" s="1151"/>
    </row>
    <row r="254" spans="1:10" ht="22.15" customHeight="1" x14ac:dyDescent="0.5">
      <c r="A254" s="2591"/>
      <c r="B254" s="2596"/>
      <c r="C254" s="1154"/>
      <c r="D254" s="1168" t="s">
        <v>626</v>
      </c>
      <c r="E254" s="1154"/>
      <c r="F254" s="1154"/>
      <c r="G254" s="1154"/>
      <c r="H254" s="2619"/>
      <c r="I254" s="2613"/>
      <c r="J254" s="1154"/>
    </row>
    <row r="255" spans="1:10" ht="22.15" customHeight="1" x14ac:dyDescent="0.5">
      <c r="A255" s="2590" t="s">
        <v>1331</v>
      </c>
      <c r="B255" s="2592" t="s">
        <v>1139</v>
      </c>
      <c r="C255" s="2593"/>
      <c r="D255" s="1155" t="s">
        <v>505</v>
      </c>
      <c r="E255" s="1151"/>
      <c r="F255" s="1155" t="s">
        <v>1299</v>
      </c>
      <c r="G255" s="1150"/>
      <c r="H255" s="1151"/>
      <c r="I255" s="1172" t="s">
        <v>1385</v>
      </c>
      <c r="J255" s="1151"/>
    </row>
    <row r="256" spans="1:10" ht="22.15" customHeight="1" x14ac:dyDescent="0.5">
      <c r="A256" s="2591"/>
      <c r="B256" s="2594"/>
      <c r="C256" s="2595"/>
      <c r="D256" s="1157" t="s">
        <v>630</v>
      </c>
      <c r="E256" s="1154"/>
      <c r="F256" s="1157" t="s">
        <v>630</v>
      </c>
      <c r="G256" s="1154"/>
      <c r="H256" s="1154"/>
      <c r="I256" s="1168" t="s">
        <v>626</v>
      </c>
      <c r="J256" s="1154"/>
    </row>
    <row r="257" spans="1:10" ht="22.15" customHeight="1" x14ac:dyDescent="0.5">
      <c r="A257" s="1160" t="s">
        <v>483</v>
      </c>
      <c r="B257" s="1161"/>
      <c r="C257" s="1162"/>
      <c r="D257" s="1163"/>
      <c r="E257" s="1163"/>
      <c r="F257" s="1163"/>
      <c r="G257" s="1163"/>
      <c r="H257" s="1163"/>
      <c r="I257" s="1163"/>
      <c r="J257" s="1163"/>
    </row>
    <row r="258" spans="1:10" s="1187" customFormat="1" ht="22.15" customHeight="1" x14ac:dyDescent="0.5">
      <c r="A258" s="1160"/>
      <c r="B258" s="1161"/>
      <c r="C258" s="1162"/>
      <c r="D258" s="1163"/>
      <c r="E258" s="1163"/>
      <c r="F258" s="1163"/>
      <c r="G258" s="1163"/>
      <c r="H258" s="1163"/>
      <c r="I258" s="1163"/>
      <c r="J258" s="1163"/>
    </row>
    <row r="259" spans="1:10" s="1187" customFormat="1" ht="22.15" customHeight="1" x14ac:dyDescent="0.5">
      <c r="A259" s="1160"/>
      <c r="B259" s="1161"/>
      <c r="C259" s="1162"/>
      <c r="D259" s="1163"/>
      <c r="E259" s="1163"/>
      <c r="F259" s="1163"/>
      <c r="G259" s="1163"/>
      <c r="H259" s="1163"/>
      <c r="I259" s="1163"/>
      <c r="J259" s="1163"/>
    </row>
    <row r="260" spans="1:10" ht="22.15" customHeight="1" x14ac:dyDescent="0.5">
      <c r="A260" s="2607" t="s">
        <v>0</v>
      </c>
      <c r="B260" s="2607"/>
      <c r="C260" s="2607"/>
      <c r="D260" s="2607"/>
      <c r="E260" s="2607"/>
      <c r="F260" s="2607"/>
      <c r="G260" s="2607"/>
      <c r="H260" s="2607"/>
      <c r="I260" s="2607"/>
      <c r="J260" s="2607"/>
    </row>
    <row r="261" spans="1:10" ht="22.15" customHeight="1" x14ac:dyDescent="0.5">
      <c r="A261" s="2607" t="s">
        <v>1477</v>
      </c>
      <c r="B261" s="2607"/>
      <c r="C261" s="2607"/>
      <c r="D261" s="2607"/>
      <c r="E261" s="2607"/>
      <c r="F261" s="2607"/>
      <c r="G261" s="2607"/>
      <c r="H261" s="2607"/>
      <c r="I261" s="2607"/>
      <c r="J261" s="2607"/>
    </row>
    <row r="262" spans="1:10" ht="22.15" customHeight="1" x14ac:dyDescent="0.5">
      <c r="A262" s="2607" t="s">
        <v>1572</v>
      </c>
      <c r="B262" s="2607"/>
      <c r="C262" s="2607"/>
      <c r="D262" s="2607"/>
      <c r="E262" s="2607"/>
      <c r="F262" s="2607"/>
      <c r="G262" s="2607"/>
      <c r="H262" s="2607"/>
      <c r="I262" s="2607"/>
      <c r="J262" s="2607"/>
    </row>
    <row r="263" spans="1:10" ht="22.15" customHeight="1" x14ac:dyDescent="0.5">
      <c r="A263" s="2608" t="s">
        <v>1316</v>
      </c>
      <c r="B263" s="2609"/>
      <c r="C263" s="1144">
        <v>1</v>
      </c>
      <c r="D263" s="1144">
        <v>2</v>
      </c>
      <c r="E263" s="1144">
        <v>3</v>
      </c>
      <c r="F263" s="1143">
        <v>4</v>
      </c>
      <c r="G263" s="1144">
        <v>5</v>
      </c>
      <c r="H263" s="1143">
        <v>6</v>
      </c>
      <c r="I263" s="1144">
        <v>7</v>
      </c>
      <c r="J263" s="1143">
        <v>8</v>
      </c>
    </row>
    <row r="264" spans="1:10" ht="22.15" customHeight="1" x14ac:dyDescent="0.5">
      <c r="A264" s="1145" t="s">
        <v>1119</v>
      </c>
      <c r="B264" s="1145" t="s">
        <v>1120</v>
      </c>
      <c r="C264" s="1146" t="s">
        <v>1121</v>
      </c>
      <c r="D264" s="1147" t="s">
        <v>1122</v>
      </c>
      <c r="E264" s="1148" t="s">
        <v>1123</v>
      </c>
      <c r="F264" s="1149" t="s">
        <v>1124</v>
      </c>
      <c r="G264" s="1147" t="s">
        <v>1125</v>
      </c>
      <c r="H264" s="1149" t="s">
        <v>1126</v>
      </c>
      <c r="I264" s="1147" t="s">
        <v>1127</v>
      </c>
      <c r="J264" s="1149" t="s">
        <v>1128</v>
      </c>
    </row>
    <row r="265" spans="1:10" ht="22.15" customHeight="1" x14ac:dyDescent="0.5">
      <c r="A265" s="2610" t="s">
        <v>1317</v>
      </c>
      <c r="B265" s="2610" t="s">
        <v>1318</v>
      </c>
      <c r="C265" s="1221" t="s">
        <v>7</v>
      </c>
      <c r="D265" s="1221" t="s">
        <v>7</v>
      </c>
      <c r="E265" s="1223" t="s">
        <v>1287</v>
      </c>
      <c r="F265" s="1223" t="s">
        <v>1289</v>
      </c>
      <c r="G265" s="1151"/>
      <c r="H265" s="1223" t="s">
        <v>1181</v>
      </c>
      <c r="I265" s="1166" t="s">
        <v>1288</v>
      </c>
      <c r="J265" s="1151"/>
    </row>
    <row r="266" spans="1:10" ht="22.15" customHeight="1" x14ac:dyDescent="0.5">
      <c r="A266" s="2611"/>
      <c r="B266" s="2612"/>
      <c r="C266" s="1222" t="s">
        <v>7</v>
      </c>
      <c r="D266" s="1222" t="s">
        <v>7</v>
      </c>
      <c r="E266" s="1168" t="s">
        <v>866</v>
      </c>
      <c r="F266" s="1168" t="s">
        <v>866</v>
      </c>
      <c r="G266" s="1152"/>
      <c r="H266" s="1168" t="s">
        <v>866</v>
      </c>
      <c r="I266" s="1168" t="s">
        <v>866</v>
      </c>
      <c r="J266" s="1152"/>
    </row>
    <row r="267" spans="1:10" ht="22.15" customHeight="1" x14ac:dyDescent="0.5">
      <c r="A267" s="2590" t="s">
        <v>1322</v>
      </c>
      <c r="B267" s="2590" t="s">
        <v>1318</v>
      </c>
      <c r="C267" s="1221" t="s">
        <v>1143</v>
      </c>
      <c r="D267" s="1221"/>
      <c r="E267" s="1223" t="s">
        <v>1628</v>
      </c>
      <c r="F267" s="1221"/>
      <c r="G267" s="1221"/>
      <c r="H267" s="2592" t="s">
        <v>1479</v>
      </c>
      <c r="I267" s="2593"/>
      <c r="J267" s="1151"/>
    </row>
    <row r="268" spans="1:10" ht="22.15" customHeight="1" x14ac:dyDescent="0.5">
      <c r="A268" s="2591"/>
      <c r="B268" s="2596"/>
      <c r="C268" s="1222" t="s">
        <v>432</v>
      </c>
      <c r="D268" s="1222"/>
      <c r="E268" s="1168" t="s">
        <v>866</v>
      </c>
      <c r="F268" s="1222"/>
      <c r="G268" s="1222"/>
      <c r="H268" s="2594"/>
      <c r="I268" s="2595"/>
      <c r="J268" s="1154"/>
    </row>
    <row r="269" spans="1:10" ht="22.15" customHeight="1" x14ac:dyDescent="0.5">
      <c r="A269" s="2590" t="s">
        <v>1325</v>
      </c>
      <c r="B269" s="2590" t="s">
        <v>1318</v>
      </c>
      <c r="C269" s="1151" t="s">
        <v>7</v>
      </c>
      <c r="D269" s="2592" t="s">
        <v>1509</v>
      </c>
      <c r="E269" s="2593"/>
      <c r="F269" s="1151"/>
      <c r="G269" s="1151"/>
      <c r="H269" s="1216" t="s">
        <v>1372</v>
      </c>
      <c r="I269" s="1216" t="s">
        <v>1034</v>
      </c>
      <c r="J269" s="1156"/>
    </row>
    <row r="270" spans="1:10" ht="22.15" customHeight="1" x14ac:dyDescent="0.5">
      <c r="A270" s="2591"/>
      <c r="B270" s="2596"/>
      <c r="C270" s="1154" t="s">
        <v>7</v>
      </c>
      <c r="D270" s="2594"/>
      <c r="E270" s="2595"/>
      <c r="F270" s="1154"/>
      <c r="G270" s="1154"/>
      <c r="H270" s="1168" t="s">
        <v>866</v>
      </c>
      <c r="I270" s="1168" t="s">
        <v>866</v>
      </c>
      <c r="J270" s="1159"/>
    </row>
    <row r="271" spans="1:10" ht="22.15" customHeight="1" x14ac:dyDescent="0.5">
      <c r="A271" s="2590" t="s">
        <v>1328</v>
      </c>
      <c r="B271" s="2590" t="s">
        <v>1318</v>
      </c>
      <c r="C271" s="1151"/>
      <c r="D271" s="1151"/>
      <c r="E271" s="1151" t="s">
        <v>535</v>
      </c>
      <c r="F271" s="1151"/>
      <c r="G271" s="1151" t="s">
        <v>1155</v>
      </c>
      <c r="H271" s="2590" t="s">
        <v>1329</v>
      </c>
      <c r="I271" s="2590" t="s">
        <v>949</v>
      </c>
      <c r="J271" s="1151"/>
    </row>
    <row r="272" spans="1:10" ht="22.15" customHeight="1" x14ac:dyDescent="0.5">
      <c r="A272" s="2591"/>
      <c r="B272" s="2596"/>
      <c r="C272" s="1154"/>
      <c r="D272" s="1154"/>
      <c r="E272" s="1154" t="s">
        <v>432</v>
      </c>
      <c r="F272" s="1154"/>
      <c r="G272" s="1154" t="s">
        <v>432</v>
      </c>
      <c r="H272" s="2619"/>
      <c r="I272" s="2613"/>
      <c r="J272" s="1154"/>
    </row>
    <row r="273" spans="1:10" ht="22.15" customHeight="1" x14ac:dyDescent="0.5">
      <c r="A273" s="2590" t="s">
        <v>1331</v>
      </c>
      <c r="B273" s="2592" t="s">
        <v>1139</v>
      </c>
      <c r="C273" s="2593"/>
      <c r="D273" s="1213" t="s">
        <v>1156</v>
      </c>
      <c r="E273" s="1151"/>
      <c r="F273" s="1216" t="s">
        <v>1627</v>
      </c>
      <c r="G273" s="1216" t="s">
        <v>1625</v>
      </c>
      <c r="H273" s="1151"/>
      <c r="I273" s="1150" t="s">
        <v>7</v>
      </c>
      <c r="J273" s="1151"/>
    </row>
    <row r="274" spans="1:10" ht="22.15" customHeight="1" x14ac:dyDescent="0.5">
      <c r="A274" s="2591"/>
      <c r="B274" s="2594"/>
      <c r="C274" s="2595"/>
      <c r="D274" s="1214" t="s">
        <v>432</v>
      </c>
      <c r="E274" s="1154"/>
      <c r="F274" s="1168" t="s">
        <v>866</v>
      </c>
      <c r="G274" s="1168" t="s">
        <v>866</v>
      </c>
      <c r="H274" s="1154"/>
      <c r="I274" s="1154" t="s">
        <v>7</v>
      </c>
      <c r="J274" s="1154"/>
    </row>
    <row r="275" spans="1:10" ht="22.15" customHeight="1" x14ac:dyDescent="0.5">
      <c r="A275" s="1160" t="s">
        <v>483</v>
      </c>
      <c r="B275" s="1161"/>
      <c r="C275" s="1162"/>
      <c r="D275" s="1163"/>
      <c r="E275" s="1163"/>
      <c r="F275" s="1163"/>
      <c r="G275" s="1163"/>
      <c r="H275" s="1163"/>
      <c r="I275" s="1163"/>
      <c r="J275" s="1163"/>
    </row>
    <row r="276" spans="1:10" ht="22.15" customHeight="1" x14ac:dyDescent="0.5"/>
    <row r="277" spans="1:10" ht="22.15" customHeight="1" x14ac:dyDescent="0.5"/>
    <row r="278" spans="1:10" ht="22.15" customHeight="1" x14ac:dyDescent="0.5"/>
    <row r="279" spans="1:10" ht="22.15" customHeight="1" x14ac:dyDescent="0.5">
      <c r="A279" s="2607" t="s">
        <v>0</v>
      </c>
      <c r="B279" s="2607"/>
      <c r="C279" s="2607"/>
      <c r="D279" s="2607"/>
      <c r="E279" s="2607"/>
      <c r="F279" s="2607"/>
      <c r="G279" s="2607"/>
      <c r="H279" s="2607"/>
      <c r="I279" s="2607"/>
      <c r="J279" s="2607"/>
    </row>
    <row r="280" spans="1:10" ht="22.15" customHeight="1" x14ac:dyDescent="0.5">
      <c r="A280" s="2607" t="s">
        <v>1477</v>
      </c>
      <c r="B280" s="2607"/>
      <c r="C280" s="2607"/>
      <c r="D280" s="2607"/>
      <c r="E280" s="2607"/>
      <c r="F280" s="2607"/>
      <c r="G280" s="2607"/>
      <c r="H280" s="2607"/>
      <c r="I280" s="2607"/>
      <c r="J280" s="2607"/>
    </row>
    <row r="281" spans="1:10" ht="22.15" customHeight="1" x14ac:dyDescent="0.5">
      <c r="A281" s="2607" t="s">
        <v>1573</v>
      </c>
      <c r="B281" s="2607"/>
      <c r="C281" s="2607"/>
      <c r="D281" s="2607"/>
      <c r="E281" s="2607"/>
      <c r="F281" s="2607"/>
      <c r="G281" s="2607"/>
      <c r="H281" s="2607"/>
      <c r="I281" s="2607"/>
      <c r="J281" s="2607"/>
    </row>
    <row r="282" spans="1:10" ht="22.15" customHeight="1" x14ac:dyDescent="0.5">
      <c r="A282" s="2608" t="s">
        <v>1316</v>
      </c>
      <c r="B282" s="2609"/>
      <c r="C282" s="1144">
        <v>1</v>
      </c>
      <c r="D282" s="1144">
        <v>2</v>
      </c>
      <c r="E282" s="1144">
        <v>3</v>
      </c>
      <c r="F282" s="1143">
        <v>4</v>
      </c>
      <c r="G282" s="1144">
        <v>5</v>
      </c>
      <c r="H282" s="1143">
        <v>6</v>
      </c>
      <c r="I282" s="1144">
        <v>7</v>
      </c>
      <c r="J282" s="1143">
        <v>8</v>
      </c>
    </row>
    <row r="283" spans="1:10" ht="22.15" customHeight="1" x14ac:dyDescent="0.5">
      <c r="A283" s="1145" t="s">
        <v>1119</v>
      </c>
      <c r="B283" s="1145" t="s">
        <v>1120</v>
      </c>
      <c r="C283" s="1146" t="s">
        <v>1121</v>
      </c>
      <c r="D283" s="1147" t="s">
        <v>1122</v>
      </c>
      <c r="E283" s="1148" t="s">
        <v>1123</v>
      </c>
      <c r="F283" s="1149" t="s">
        <v>1124</v>
      </c>
      <c r="G283" s="1147" t="s">
        <v>1125</v>
      </c>
      <c r="H283" s="1149" t="s">
        <v>1126</v>
      </c>
      <c r="I283" s="1147" t="s">
        <v>1127</v>
      </c>
      <c r="J283" s="1149" t="s">
        <v>1128</v>
      </c>
    </row>
    <row r="284" spans="1:10" ht="22.15" customHeight="1" x14ac:dyDescent="0.5">
      <c r="A284" s="2610" t="s">
        <v>1317</v>
      </c>
      <c r="B284" s="2610" t="s">
        <v>1318</v>
      </c>
      <c r="C284" s="1213" t="s">
        <v>1156</v>
      </c>
      <c r="D284" s="1151" t="s">
        <v>1143</v>
      </c>
      <c r="E284" s="1151" t="s">
        <v>7</v>
      </c>
      <c r="F284" s="1213" t="s">
        <v>57</v>
      </c>
      <c r="G284" s="1151" t="s">
        <v>7</v>
      </c>
      <c r="H284" s="1151" t="s">
        <v>730</v>
      </c>
      <c r="I284" s="1151"/>
      <c r="J284" s="1151"/>
    </row>
    <row r="285" spans="1:10" ht="22.15" customHeight="1" x14ac:dyDescent="0.5">
      <c r="A285" s="2611"/>
      <c r="B285" s="2612"/>
      <c r="C285" s="1214" t="s">
        <v>432</v>
      </c>
      <c r="D285" s="1154" t="s">
        <v>432</v>
      </c>
      <c r="E285" s="1154" t="s">
        <v>7</v>
      </c>
      <c r="F285" s="1214" t="s">
        <v>432</v>
      </c>
      <c r="G285" s="1154" t="s">
        <v>7</v>
      </c>
      <c r="H285" s="1154" t="s">
        <v>432</v>
      </c>
      <c r="I285" s="1152"/>
      <c r="J285" s="1152"/>
    </row>
    <row r="286" spans="1:10" ht="22.15" customHeight="1" x14ac:dyDescent="0.5">
      <c r="A286" s="2590" t="s">
        <v>1322</v>
      </c>
      <c r="B286" s="2590" t="s">
        <v>1318</v>
      </c>
      <c r="C286" s="1151" t="s">
        <v>57</v>
      </c>
      <c r="D286" s="1151" t="s">
        <v>1155</v>
      </c>
      <c r="E286" s="1151"/>
      <c r="F286" s="1151" t="s">
        <v>466</v>
      </c>
      <c r="G286" s="1151" t="s">
        <v>535</v>
      </c>
      <c r="H286" s="2592" t="s">
        <v>1479</v>
      </c>
      <c r="I286" s="2593"/>
      <c r="J286" s="1151"/>
    </row>
    <row r="287" spans="1:10" ht="22.15" customHeight="1" x14ac:dyDescent="0.5">
      <c r="A287" s="2591"/>
      <c r="B287" s="2596"/>
      <c r="C287" s="1154" t="s">
        <v>432</v>
      </c>
      <c r="D287" s="1154" t="s">
        <v>432</v>
      </c>
      <c r="E287" s="1154"/>
      <c r="F287" s="1154" t="s">
        <v>432</v>
      </c>
      <c r="G287" s="1154" t="s">
        <v>432</v>
      </c>
      <c r="H287" s="2594"/>
      <c r="I287" s="2595"/>
      <c r="J287" s="1154"/>
    </row>
    <row r="288" spans="1:10" ht="22.15" customHeight="1" x14ac:dyDescent="0.5">
      <c r="A288" s="2590" t="s">
        <v>1325</v>
      </c>
      <c r="B288" s="2590" t="s">
        <v>1318</v>
      </c>
      <c r="C288" s="1213" t="s">
        <v>466</v>
      </c>
      <c r="D288" s="1151" t="s">
        <v>7</v>
      </c>
      <c r="E288" s="1151" t="s">
        <v>535</v>
      </c>
      <c r="F288" s="1151"/>
      <c r="G288" s="1213" t="s">
        <v>1156</v>
      </c>
      <c r="H288" s="1213" t="s">
        <v>1155</v>
      </c>
      <c r="I288" s="1151" t="s">
        <v>7</v>
      </c>
      <c r="J288" s="1156"/>
    </row>
    <row r="289" spans="1:10" ht="22.15" customHeight="1" x14ac:dyDescent="0.5">
      <c r="A289" s="2591"/>
      <c r="B289" s="2596"/>
      <c r="C289" s="1214" t="s">
        <v>432</v>
      </c>
      <c r="D289" s="1154" t="s">
        <v>7</v>
      </c>
      <c r="E289" s="1154" t="s">
        <v>432</v>
      </c>
      <c r="F289" s="1154"/>
      <c r="G289" s="1214" t="s">
        <v>432</v>
      </c>
      <c r="H289" s="1214" t="s">
        <v>432</v>
      </c>
      <c r="I289" s="1154" t="s">
        <v>7</v>
      </c>
      <c r="J289" s="1159"/>
    </row>
    <row r="290" spans="1:10" ht="22.15" customHeight="1" x14ac:dyDescent="0.5">
      <c r="A290" s="2590" t="s">
        <v>1328</v>
      </c>
      <c r="B290" s="2590" t="s">
        <v>1318</v>
      </c>
      <c r="C290" s="1151" t="s">
        <v>729</v>
      </c>
      <c r="D290" s="1151"/>
      <c r="E290" s="1151"/>
      <c r="F290" s="1213"/>
      <c r="G290" s="1213" t="s">
        <v>730</v>
      </c>
      <c r="H290" s="2590" t="s">
        <v>1329</v>
      </c>
      <c r="I290" s="2590" t="s">
        <v>949</v>
      </c>
      <c r="J290" s="1151"/>
    </row>
    <row r="291" spans="1:10" ht="22.15" customHeight="1" x14ac:dyDescent="0.5">
      <c r="A291" s="2591"/>
      <c r="B291" s="2596"/>
      <c r="C291" s="1154" t="s">
        <v>432</v>
      </c>
      <c r="D291" s="1154"/>
      <c r="E291" s="1154"/>
      <c r="F291" s="1214"/>
      <c r="G291" s="1214" t="s">
        <v>432</v>
      </c>
      <c r="H291" s="2619"/>
      <c r="I291" s="2613"/>
      <c r="J291" s="1154"/>
    </row>
    <row r="292" spans="1:10" ht="22.15" customHeight="1" x14ac:dyDescent="0.5">
      <c r="A292" s="2590" t="s">
        <v>1331</v>
      </c>
      <c r="B292" s="2592" t="s">
        <v>1139</v>
      </c>
      <c r="C292" s="2593"/>
      <c r="D292" s="1151" t="s">
        <v>7</v>
      </c>
      <c r="E292" s="1151" t="s">
        <v>730</v>
      </c>
      <c r="F292" s="1151"/>
      <c r="G292" s="1151"/>
      <c r="H292" s="1151" t="s">
        <v>1143</v>
      </c>
      <c r="I292" s="1213" t="s">
        <v>729</v>
      </c>
      <c r="J292" s="1151"/>
    </row>
    <row r="293" spans="1:10" ht="22.15" customHeight="1" x14ac:dyDescent="0.5">
      <c r="A293" s="2591"/>
      <c r="B293" s="2594"/>
      <c r="C293" s="2595"/>
      <c r="D293" s="1154" t="s">
        <v>7</v>
      </c>
      <c r="E293" s="1154" t="s">
        <v>432</v>
      </c>
      <c r="F293" s="1154"/>
      <c r="G293" s="1154"/>
      <c r="H293" s="1154" t="s">
        <v>432</v>
      </c>
      <c r="I293" s="1214" t="s">
        <v>432</v>
      </c>
      <c r="J293" s="1154"/>
    </row>
    <row r="294" spans="1:10" ht="22.15" customHeight="1" x14ac:dyDescent="0.5">
      <c r="A294" s="1160" t="s">
        <v>483</v>
      </c>
      <c r="B294" s="1161"/>
      <c r="C294" s="1162"/>
      <c r="D294" s="1163"/>
      <c r="E294" s="1163"/>
      <c r="F294" s="1163"/>
      <c r="G294" s="1163"/>
      <c r="H294" s="1163"/>
      <c r="I294" s="1163"/>
      <c r="J294" s="1163"/>
    </row>
    <row r="295" spans="1:10" s="1187" customFormat="1" ht="22.15" customHeight="1" x14ac:dyDescent="0.5">
      <c r="A295" s="1160"/>
      <c r="B295" s="1161"/>
      <c r="C295" s="1162"/>
      <c r="D295" s="1163"/>
      <c r="E295" s="1163"/>
      <c r="F295" s="1163"/>
      <c r="G295" s="1163"/>
      <c r="H295" s="1163"/>
      <c r="I295" s="1163"/>
      <c r="J295" s="1163"/>
    </row>
    <row r="296" spans="1:10" s="1187" customFormat="1" ht="22.15" customHeight="1" x14ac:dyDescent="0.5">
      <c r="A296" s="1160"/>
      <c r="B296" s="1161"/>
      <c r="C296" s="1162"/>
      <c r="D296" s="1163"/>
      <c r="E296" s="1163"/>
      <c r="F296" s="1163"/>
      <c r="G296" s="1163"/>
      <c r="H296" s="1163"/>
      <c r="I296" s="1163"/>
      <c r="J296" s="1163"/>
    </row>
    <row r="297" spans="1:10" ht="22.15" customHeight="1" x14ac:dyDescent="0.5">
      <c r="A297" s="2607" t="s">
        <v>0</v>
      </c>
      <c r="B297" s="2607"/>
      <c r="C297" s="2607"/>
      <c r="D297" s="2607"/>
      <c r="E297" s="2607"/>
      <c r="F297" s="2607"/>
      <c r="G297" s="2607"/>
      <c r="H297" s="2607"/>
      <c r="I297" s="2607"/>
      <c r="J297" s="2607"/>
    </row>
    <row r="298" spans="1:10" ht="22.15" customHeight="1" x14ac:dyDescent="0.5">
      <c r="A298" s="2607" t="s">
        <v>1477</v>
      </c>
      <c r="B298" s="2607"/>
      <c r="C298" s="2607"/>
      <c r="D298" s="2607"/>
      <c r="E298" s="2607"/>
      <c r="F298" s="2607"/>
      <c r="G298" s="2607"/>
      <c r="H298" s="2607"/>
      <c r="I298" s="2607"/>
      <c r="J298" s="2607"/>
    </row>
    <row r="299" spans="1:10" ht="22.15" customHeight="1" x14ac:dyDescent="0.5">
      <c r="A299" s="2607" t="s">
        <v>1574</v>
      </c>
      <c r="B299" s="2607"/>
      <c r="C299" s="2607"/>
      <c r="D299" s="2607"/>
      <c r="E299" s="2607"/>
      <c r="F299" s="2607"/>
      <c r="G299" s="2607"/>
      <c r="H299" s="2607"/>
      <c r="I299" s="2607"/>
      <c r="J299" s="2607"/>
    </row>
    <row r="300" spans="1:10" ht="22.15" customHeight="1" x14ac:dyDescent="0.5">
      <c r="A300" s="2608" t="s">
        <v>1316</v>
      </c>
      <c r="B300" s="2609"/>
      <c r="C300" s="1144">
        <v>1</v>
      </c>
      <c r="D300" s="1144">
        <v>2</v>
      </c>
      <c r="E300" s="1144">
        <v>3</v>
      </c>
      <c r="F300" s="1143">
        <v>4</v>
      </c>
      <c r="G300" s="1144">
        <v>5</v>
      </c>
      <c r="H300" s="1143">
        <v>6</v>
      </c>
      <c r="I300" s="1144">
        <v>7</v>
      </c>
      <c r="J300" s="1143">
        <v>8</v>
      </c>
    </row>
    <row r="301" spans="1:10" ht="22.15" customHeight="1" x14ac:dyDescent="0.5">
      <c r="A301" s="1145" t="s">
        <v>1119</v>
      </c>
      <c r="B301" s="1145" t="s">
        <v>1120</v>
      </c>
      <c r="C301" s="1146" t="s">
        <v>1121</v>
      </c>
      <c r="D301" s="1147" t="s">
        <v>1122</v>
      </c>
      <c r="E301" s="1148" t="s">
        <v>1123</v>
      </c>
      <c r="F301" s="1149" t="s">
        <v>1124</v>
      </c>
      <c r="G301" s="1147" t="s">
        <v>1125</v>
      </c>
      <c r="H301" s="1149" t="s">
        <v>1126</v>
      </c>
      <c r="I301" s="1147" t="s">
        <v>1127</v>
      </c>
      <c r="J301" s="1149" t="s">
        <v>1128</v>
      </c>
    </row>
    <row r="302" spans="1:10" ht="22.15" customHeight="1" x14ac:dyDescent="0.5">
      <c r="A302" s="2610" t="s">
        <v>1317</v>
      </c>
      <c r="B302" s="2610" t="s">
        <v>1318</v>
      </c>
      <c r="C302" s="1151"/>
      <c r="D302" s="1151" t="s">
        <v>730</v>
      </c>
      <c r="E302" s="1150" t="s">
        <v>535</v>
      </c>
      <c r="F302" s="1151"/>
      <c r="G302" s="1213" t="s">
        <v>729</v>
      </c>
      <c r="H302" s="1151"/>
      <c r="I302" s="1166" t="s">
        <v>869</v>
      </c>
      <c r="J302" s="1151"/>
    </row>
    <row r="303" spans="1:10" ht="22.15" customHeight="1" x14ac:dyDescent="0.5">
      <c r="A303" s="2611"/>
      <c r="B303" s="2612"/>
      <c r="C303" s="1152"/>
      <c r="D303" s="1152" t="s">
        <v>223</v>
      </c>
      <c r="E303" s="1152" t="s">
        <v>223</v>
      </c>
      <c r="F303" s="1154"/>
      <c r="G303" s="1215" t="s">
        <v>223</v>
      </c>
      <c r="H303" s="1152"/>
      <c r="I303" s="1169" t="s">
        <v>1043</v>
      </c>
      <c r="J303" s="1152"/>
    </row>
    <row r="304" spans="1:10" ht="22.15" customHeight="1" x14ac:dyDescent="0.5">
      <c r="A304" s="2590" t="s">
        <v>1322</v>
      </c>
      <c r="B304" s="2590" t="s">
        <v>1318</v>
      </c>
      <c r="C304" s="2603" t="s">
        <v>1618</v>
      </c>
      <c r="D304" s="2604"/>
      <c r="E304" s="1151"/>
      <c r="F304" s="1150"/>
      <c r="G304" s="1151" t="s">
        <v>1035</v>
      </c>
      <c r="H304" s="2592" t="s">
        <v>1479</v>
      </c>
      <c r="I304" s="2593"/>
      <c r="J304" s="1151"/>
    </row>
    <row r="305" spans="1:10" ht="22.15" customHeight="1" x14ac:dyDescent="0.5">
      <c r="A305" s="2591"/>
      <c r="B305" s="2596"/>
      <c r="C305" s="2605" t="s">
        <v>1619</v>
      </c>
      <c r="D305" s="2606"/>
      <c r="E305" s="1154"/>
      <c r="F305" s="1154"/>
      <c r="G305" s="1152" t="s">
        <v>223</v>
      </c>
      <c r="H305" s="2594"/>
      <c r="I305" s="2595"/>
      <c r="J305" s="1154"/>
    </row>
    <row r="306" spans="1:10" ht="22.15" customHeight="1" x14ac:dyDescent="0.5">
      <c r="A306" s="2590" t="s">
        <v>1325</v>
      </c>
      <c r="B306" s="2590" t="s">
        <v>1318</v>
      </c>
      <c r="C306" s="1151" t="s">
        <v>1546</v>
      </c>
      <c r="D306" s="1151" t="s">
        <v>1545</v>
      </c>
      <c r="E306" s="1151"/>
      <c r="F306" s="1213" t="s">
        <v>1143</v>
      </c>
      <c r="G306" s="1151"/>
      <c r="H306" s="1216" t="s">
        <v>869</v>
      </c>
      <c r="I306" s="1150"/>
      <c r="J306" s="1156"/>
    </row>
    <row r="307" spans="1:10" ht="22.15" customHeight="1" x14ac:dyDescent="0.5">
      <c r="A307" s="2591"/>
      <c r="B307" s="2596"/>
      <c r="C307" s="1152" t="s">
        <v>223</v>
      </c>
      <c r="D307" s="1152" t="s">
        <v>223</v>
      </c>
      <c r="E307" s="1154"/>
      <c r="F307" s="1215" t="s">
        <v>223</v>
      </c>
      <c r="G307" s="1152"/>
      <c r="H307" s="1169" t="s">
        <v>1043</v>
      </c>
      <c r="I307" s="1154"/>
      <c r="J307" s="1159"/>
    </row>
    <row r="308" spans="1:10" ht="22.15" customHeight="1" x14ac:dyDescent="0.5">
      <c r="A308" s="2590" t="s">
        <v>1328</v>
      </c>
      <c r="B308" s="2590" t="s">
        <v>1318</v>
      </c>
      <c r="C308" s="1151"/>
      <c r="D308" s="1209"/>
      <c r="E308" s="1151" t="s">
        <v>1620</v>
      </c>
      <c r="F308" s="1213" t="s">
        <v>1156</v>
      </c>
      <c r="G308" s="1151" t="s">
        <v>7</v>
      </c>
      <c r="H308" s="2590" t="s">
        <v>1329</v>
      </c>
      <c r="I308" s="2590" t="s">
        <v>949</v>
      </c>
      <c r="J308" s="1151"/>
    </row>
    <row r="309" spans="1:10" ht="22.15" customHeight="1" x14ac:dyDescent="0.5">
      <c r="A309" s="2591"/>
      <c r="B309" s="2596"/>
      <c r="C309" s="1154"/>
      <c r="D309" s="1210"/>
      <c r="E309" s="1152" t="s">
        <v>1621</v>
      </c>
      <c r="F309" s="1215" t="s">
        <v>223</v>
      </c>
      <c r="G309" s="1152" t="s">
        <v>7</v>
      </c>
      <c r="H309" s="2619"/>
      <c r="I309" s="2613"/>
      <c r="J309" s="1154"/>
    </row>
    <row r="310" spans="1:10" ht="22.15" customHeight="1" x14ac:dyDescent="0.5">
      <c r="A310" s="2590" t="s">
        <v>1331</v>
      </c>
      <c r="B310" s="2592" t="s">
        <v>1139</v>
      </c>
      <c r="C310" s="2593"/>
      <c r="D310" s="1151" t="s">
        <v>7</v>
      </c>
      <c r="E310" s="1213"/>
      <c r="F310" s="1213" t="s">
        <v>1155</v>
      </c>
      <c r="G310" s="1151"/>
      <c r="H310" s="1151" t="s">
        <v>57</v>
      </c>
      <c r="I310" s="1178" t="s">
        <v>1618</v>
      </c>
      <c r="J310" s="1151"/>
    </row>
    <row r="311" spans="1:10" ht="22.15" customHeight="1" x14ac:dyDescent="0.5">
      <c r="A311" s="2591"/>
      <c r="B311" s="2594"/>
      <c r="C311" s="2595"/>
      <c r="D311" s="1154" t="s">
        <v>7</v>
      </c>
      <c r="E311" s="1214"/>
      <c r="F311" s="1214" t="s">
        <v>223</v>
      </c>
      <c r="G311" s="1154"/>
      <c r="H311" s="1154" t="s">
        <v>223</v>
      </c>
      <c r="I311" s="1179" t="s">
        <v>1619</v>
      </c>
      <c r="J311" s="1154"/>
    </row>
    <row r="312" spans="1:10" ht="22.15" customHeight="1" x14ac:dyDescent="0.5">
      <c r="A312" s="1160" t="s">
        <v>483</v>
      </c>
      <c r="B312" s="1161" t="s">
        <v>1575</v>
      </c>
      <c r="C312" s="1162"/>
      <c r="D312" s="1163"/>
      <c r="E312" s="1163"/>
      <c r="F312" s="1163"/>
      <c r="G312" s="1163"/>
      <c r="H312" s="1163"/>
      <c r="I312" s="1163"/>
      <c r="J312" s="1163"/>
    </row>
    <row r="316" spans="1:10" ht="22.15" customHeight="1" x14ac:dyDescent="0.5">
      <c r="A316" s="2607" t="s">
        <v>0</v>
      </c>
      <c r="B316" s="2607"/>
      <c r="C316" s="2607"/>
      <c r="D316" s="2607"/>
      <c r="E316" s="2607"/>
      <c r="F316" s="2607"/>
      <c r="G316" s="2607"/>
      <c r="H316" s="2607"/>
      <c r="I316" s="2607"/>
      <c r="J316" s="2607"/>
    </row>
    <row r="317" spans="1:10" ht="22.15" customHeight="1" x14ac:dyDescent="0.5">
      <c r="A317" s="2607" t="s">
        <v>1653</v>
      </c>
      <c r="B317" s="2607"/>
      <c r="C317" s="2607"/>
      <c r="D317" s="2607"/>
      <c r="E317" s="2607"/>
      <c r="F317" s="2607"/>
      <c r="G317" s="2607"/>
      <c r="H317" s="2607"/>
      <c r="I317" s="2607"/>
      <c r="J317" s="2607"/>
    </row>
    <row r="318" spans="1:10" ht="22.15" customHeight="1" x14ac:dyDescent="0.5">
      <c r="A318" s="2607" t="s">
        <v>1576</v>
      </c>
      <c r="B318" s="2607"/>
      <c r="C318" s="2607"/>
      <c r="D318" s="2607"/>
      <c r="E318" s="2607"/>
      <c r="F318" s="2607"/>
      <c r="G318" s="2607"/>
      <c r="H318" s="2607"/>
      <c r="I318" s="2607"/>
      <c r="J318" s="2607"/>
    </row>
    <row r="319" spans="1:10" ht="22.15" customHeight="1" x14ac:dyDescent="0.5">
      <c r="A319" s="2608" t="s">
        <v>1316</v>
      </c>
      <c r="B319" s="2609"/>
      <c r="C319" s="1144">
        <v>1</v>
      </c>
      <c r="D319" s="1144">
        <v>2</v>
      </c>
      <c r="E319" s="1144">
        <v>3</v>
      </c>
      <c r="F319" s="1143">
        <v>4</v>
      </c>
      <c r="G319" s="1144">
        <v>5</v>
      </c>
      <c r="H319" s="1143">
        <v>6</v>
      </c>
      <c r="I319" s="1144">
        <v>7</v>
      </c>
      <c r="J319" s="1143">
        <v>8</v>
      </c>
    </row>
    <row r="320" spans="1:10" ht="22.15" customHeight="1" x14ac:dyDescent="0.5">
      <c r="A320" s="1145" t="s">
        <v>1119</v>
      </c>
      <c r="B320" s="1145" t="s">
        <v>1120</v>
      </c>
      <c r="C320" s="1146" t="s">
        <v>1121</v>
      </c>
      <c r="D320" s="1147" t="s">
        <v>1122</v>
      </c>
      <c r="E320" s="1148" t="s">
        <v>1123</v>
      </c>
      <c r="F320" s="1149" t="s">
        <v>1124</v>
      </c>
      <c r="G320" s="1147" t="s">
        <v>1125</v>
      </c>
      <c r="H320" s="1149" t="s">
        <v>1126</v>
      </c>
      <c r="I320" s="1147" t="s">
        <v>1127</v>
      </c>
      <c r="J320" s="1149" t="s">
        <v>1128</v>
      </c>
    </row>
    <row r="321" spans="1:10" ht="22.15" customHeight="1" x14ac:dyDescent="0.5">
      <c r="A321" s="2610" t="s">
        <v>1317</v>
      </c>
      <c r="B321" s="2610" t="s">
        <v>1318</v>
      </c>
      <c r="C321" s="1151"/>
      <c r="D321" s="1151"/>
      <c r="E321" s="2590" t="s">
        <v>1143</v>
      </c>
      <c r="F321" s="1151"/>
      <c r="G321" s="1151"/>
      <c r="H321" s="2590" t="s">
        <v>466</v>
      </c>
      <c r="I321" s="2590" t="s">
        <v>729</v>
      </c>
      <c r="J321" s="1151"/>
    </row>
    <row r="322" spans="1:10" ht="22.15" customHeight="1" x14ac:dyDescent="0.5">
      <c r="A322" s="2611"/>
      <c r="B322" s="2612"/>
      <c r="C322" s="1152"/>
      <c r="D322" s="1152"/>
      <c r="E322" s="2619"/>
      <c r="F322" s="1154"/>
      <c r="G322" s="1152"/>
      <c r="H322" s="2619"/>
      <c r="I322" s="2619"/>
      <c r="J322" s="1152"/>
    </row>
    <row r="323" spans="1:10" ht="22.15" customHeight="1" x14ac:dyDescent="0.5">
      <c r="A323" s="2590" t="s">
        <v>1322</v>
      </c>
      <c r="B323" s="2590" t="s">
        <v>1318</v>
      </c>
      <c r="C323" s="2622" t="s">
        <v>1486</v>
      </c>
      <c r="D323" s="2622" t="s">
        <v>1487</v>
      </c>
      <c r="E323" s="1151"/>
      <c r="F323" s="1150"/>
      <c r="G323" s="2634" t="s">
        <v>1029</v>
      </c>
      <c r="H323" s="1151"/>
      <c r="I323" s="1151"/>
      <c r="J323" s="2590" t="s">
        <v>535</v>
      </c>
    </row>
    <row r="324" spans="1:10" ht="22.15" customHeight="1" x14ac:dyDescent="0.5">
      <c r="A324" s="2591"/>
      <c r="B324" s="2596"/>
      <c r="C324" s="2623"/>
      <c r="D324" s="2623"/>
      <c r="E324" s="1154"/>
      <c r="F324" s="1154"/>
      <c r="G324" s="2635"/>
      <c r="H324" s="1152"/>
      <c r="I324" s="1154"/>
      <c r="J324" s="2619"/>
    </row>
    <row r="325" spans="1:10" ht="22.15" customHeight="1" x14ac:dyDescent="0.5">
      <c r="A325" s="2590" t="s">
        <v>1325</v>
      </c>
      <c r="B325" s="2590" t="s">
        <v>1318</v>
      </c>
      <c r="C325" s="1151"/>
      <c r="D325" s="2590" t="s">
        <v>1156</v>
      </c>
      <c r="E325" s="2590" t="s">
        <v>57</v>
      </c>
      <c r="F325" s="1151"/>
      <c r="G325" s="2590" t="s">
        <v>7</v>
      </c>
      <c r="H325" s="2590" t="s">
        <v>730</v>
      </c>
      <c r="I325" s="2590"/>
      <c r="J325" s="1156"/>
    </row>
    <row r="326" spans="1:10" ht="22.15" customHeight="1" x14ac:dyDescent="0.5">
      <c r="A326" s="2591"/>
      <c r="B326" s="2596"/>
      <c r="C326" s="1154"/>
      <c r="D326" s="2619"/>
      <c r="E326" s="2619"/>
      <c r="F326" s="1154"/>
      <c r="G326" s="2619"/>
      <c r="H326" s="2619"/>
      <c r="I326" s="2619"/>
      <c r="J326" s="1159"/>
    </row>
    <row r="327" spans="1:10" ht="22.15" customHeight="1" x14ac:dyDescent="0.5">
      <c r="A327" s="2590" t="s">
        <v>1328</v>
      </c>
      <c r="B327" s="2590" t="s">
        <v>1318</v>
      </c>
      <c r="C327" s="1151"/>
      <c r="D327" s="1646"/>
      <c r="E327" s="2590" t="s">
        <v>1155</v>
      </c>
      <c r="F327" s="1151"/>
      <c r="G327" s="2590"/>
      <c r="H327" s="2590" t="s">
        <v>1329</v>
      </c>
      <c r="I327" s="2590" t="s">
        <v>949</v>
      </c>
      <c r="J327" s="1151"/>
    </row>
    <row r="328" spans="1:10" ht="22.15" customHeight="1" x14ac:dyDescent="0.5">
      <c r="A328" s="2591"/>
      <c r="B328" s="2596"/>
      <c r="C328" s="1154"/>
      <c r="D328" s="1647"/>
      <c r="E328" s="2619"/>
      <c r="F328" s="1154"/>
      <c r="G328" s="2619"/>
      <c r="H328" s="2619"/>
      <c r="I328" s="2613"/>
      <c r="J328" s="1154"/>
    </row>
    <row r="329" spans="1:10" ht="22.15" customHeight="1" x14ac:dyDescent="0.5">
      <c r="A329" s="2590" t="s">
        <v>1331</v>
      </c>
      <c r="B329" s="2592" t="s">
        <v>1139</v>
      </c>
      <c r="C329" s="2593"/>
      <c r="D329" s="2592" t="s">
        <v>1504</v>
      </c>
      <c r="E329" s="2593"/>
      <c r="F329" s="2590"/>
      <c r="G329" s="2630" t="s">
        <v>1546</v>
      </c>
      <c r="H329" s="2632" t="s">
        <v>1035</v>
      </c>
      <c r="I329" s="2630" t="s">
        <v>1545</v>
      </c>
      <c r="J329" s="1151"/>
    </row>
    <row r="330" spans="1:10" ht="22.15" customHeight="1" x14ac:dyDescent="0.5">
      <c r="A330" s="2591"/>
      <c r="B330" s="2594"/>
      <c r="C330" s="2595"/>
      <c r="D330" s="2594"/>
      <c r="E330" s="2595"/>
      <c r="F330" s="2619"/>
      <c r="G330" s="2631"/>
      <c r="H330" s="2633"/>
      <c r="I330" s="2631"/>
      <c r="J330" s="1154"/>
    </row>
    <row r="331" spans="1:10" ht="22.15" customHeight="1" x14ac:dyDescent="0.5">
      <c r="A331" s="1160" t="s">
        <v>483</v>
      </c>
      <c r="B331" s="1161"/>
      <c r="C331" s="1162"/>
      <c r="D331" s="1163"/>
      <c r="E331" s="1163"/>
      <c r="F331" s="1163"/>
      <c r="G331" s="1163"/>
      <c r="H331" s="1163"/>
      <c r="I331" s="1163"/>
      <c r="J331" s="1163"/>
    </row>
  </sheetData>
  <mergeCells count="358">
    <mergeCell ref="A279:J279"/>
    <mergeCell ref="A280:J280"/>
    <mergeCell ref="A281:J281"/>
    <mergeCell ref="A282:B282"/>
    <mergeCell ref="A284:A285"/>
    <mergeCell ref="B284:B285"/>
    <mergeCell ref="A271:A272"/>
    <mergeCell ref="B271:B272"/>
    <mergeCell ref="I271:I272"/>
    <mergeCell ref="A273:A274"/>
    <mergeCell ref="B273:C274"/>
    <mergeCell ref="H271:H272"/>
    <mergeCell ref="A265:A266"/>
    <mergeCell ref="B265:B266"/>
    <mergeCell ref="A267:A268"/>
    <mergeCell ref="B267:B268"/>
    <mergeCell ref="A269:A270"/>
    <mergeCell ref="B269:B270"/>
    <mergeCell ref="D269:E270"/>
    <mergeCell ref="H267:I268"/>
    <mergeCell ref="A255:A256"/>
    <mergeCell ref="B255:C256"/>
    <mergeCell ref="A260:J260"/>
    <mergeCell ref="A261:J261"/>
    <mergeCell ref="A262:J262"/>
    <mergeCell ref="A263:B263"/>
    <mergeCell ref="A251:A252"/>
    <mergeCell ref="B251:B252"/>
    <mergeCell ref="A253:A254"/>
    <mergeCell ref="B253:B254"/>
    <mergeCell ref="I253:I254"/>
    <mergeCell ref="H253:H254"/>
    <mergeCell ref="A244:J244"/>
    <mergeCell ref="A245:B245"/>
    <mergeCell ref="A247:A248"/>
    <mergeCell ref="B247:B248"/>
    <mergeCell ref="A249:A250"/>
    <mergeCell ref="B249:B250"/>
    <mergeCell ref="D251:E252"/>
    <mergeCell ref="H251:I252"/>
    <mergeCell ref="I234:I235"/>
    <mergeCell ref="A236:A237"/>
    <mergeCell ref="B236:C237"/>
    <mergeCell ref="A242:J242"/>
    <mergeCell ref="A243:J243"/>
    <mergeCell ref="H234:H235"/>
    <mergeCell ref="A230:A231"/>
    <mergeCell ref="B230:B231"/>
    <mergeCell ref="A232:A233"/>
    <mergeCell ref="B232:B233"/>
    <mergeCell ref="A234:A235"/>
    <mergeCell ref="B234:B235"/>
    <mergeCell ref="D234:E235"/>
    <mergeCell ref="A223:J223"/>
    <mergeCell ref="A224:J224"/>
    <mergeCell ref="A225:J225"/>
    <mergeCell ref="A226:B226"/>
    <mergeCell ref="A228:A229"/>
    <mergeCell ref="B228:B229"/>
    <mergeCell ref="A216:A217"/>
    <mergeCell ref="B216:B217"/>
    <mergeCell ref="I216:I217"/>
    <mergeCell ref="A218:A219"/>
    <mergeCell ref="B218:C219"/>
    <mergeCell ref="H216:H217"/>
    <mergeCell ref="D216:E217"/>
    <mergeCell ref="A210:A211"/>
    <mergeCell ref="B210:B211"/>
    <mergeCell ref="A212:A213"/>
    <mergeCell ref="B212:B213"/>
    <mergeCell ref="A214:A215"/>
    <mergeCell ref="B214:B215"/>
    <mergeCell ref="A199:A200"/>
    <mergeCell ref="B199:C200"/>
    <mergeCell ref="A205:J205"/>
    <mergeCell ref="A206:J206"/>
    <mergeCell ref="A207:J207"/>
    <mergeCell ref="A208:B208"/>
    <mergeCell ref="A195:A196"/>
    <mergeCell ref="B195:B196"/>
    <mergeCell ref="A197:A198"/>
    <mergeCell ref="B197:B198"/>
    <mergeCell ref="I197:I198"/>
    <mergeCell ref="H197:H198"/>
    <mergeCell ref="A188:J188"/>
    <mergeCell ref="A189:B189"/>
    <mergeCell ref="A191:A192"/>
    <mergeCell ref="B191:B192"/>
    <mergeCell ref="A193:A194"/>
    <mergeCell ref="B193:B194"/>
    <mergeCell ref="D197:E198"/>
    <mergeCell ref="I179:I180"/>
    <mergeCell ref="A181:A182"/>
    <mergeCell ref="B181:C182"/>
    <mergeCell ref="A186:J186"/>
    <mergeCell ref="A187:J187"/>
    <mergeCell ref="H179:H180"/>
    <mergeCell ref="A175:A176"/>
    <mergeCell ref="B175:B176"/>
    <mergeCell ref="A177:A178"/>
    <mergeCell ref="B177:B178"/>
    <mergeCell ref="A179:A180"/>
    <mergeCell ref="B179:B180"/>
    <mergeCell ref="D179:E180"/>
    <mergeCell ref="D177:E178"/>
    <mergeCell ref="A168:J168"/>
    <mergeCell ref="A169:J169"/>
    <mergeCell ref="A170:J170"/>
    <mergeCell ref="A171:B171"/>
    <mergeCell ref="A173:A174"/>
    <mergeCell ref="B173:B174"/>
    <mergeCell ref="A160:A161"/>
    <mergeCell ref="B160:B161"/>
    <mergeCell ref="I160:I161"/>
    <mergeCell ref="A162:A163"/>
    <mergeCell ref="B162:C163"/>
    <mergeCell ref="H160:H161"/>
    <mergeCell ref="D162:E162"/>
    <mergeCell ref="D163:E163"/>
    <mergeCell ref="G162:H162"/>
    <mergeCell ref="G163:H163"/>
    <mergeCell ref="E160:E161"/>
    <mergeCell ref="A154:A155"/>
    <mergeCell ref="B154:B155"/>
    <mergeCell ref="A156:A157"/>
    <mergeCell ref="B156:B157"/>
    <mergeCell ref="A158:A159"/>
    <mergeCell ref="B158:B159"/>
    <mergeCell ref="H154:I155"/>
    <mergeCell ref="C154:D154"/>
    <mergeCell ref="C155:D155"/>
    <mergeCell ref="H156:I156"/>
    <mergeCell ref="H157:I157"/>
    <mergeCell ref="D158:F158"/>
    <mergeCell ref="D159:F159"/>
    <mergeCell ref="C156:E156"/>
    <mergeCell ref="C157:E157"/>
    <mergeCell ref="A144:A145"/>
    <mergeCell ref="B144:C145"/>
    <mergeCell ref="A149:J149"/>
    <mergeCell ref="A150:J150"/>
    <mergeCell ref="A151:J151"/>
    <mergeCell ref="A152:B152"/>
    <mergeCell ref="A140:A141"/>
    <mergeCell ref="B140:B141"/>
    <mergeCell ref="A142:A143"/>
    <mergeCell ref="B142:B143"/>
    <mergeCell ref="I142:I143"/>
    <mergeCell ref="H142:H143"/>
    <mergeCell ref="A133:J133"/>
    <mergeCell ref="A134:B134"/>
    <mergeCell ref="A136:A137"/>
    <mergeCell ref="B136:B137"/>
    <mergeCell ref="A138:A139"/>
    <mergeCell ref="B138:B139"/>
    <mergeCell ref="I123:I124"/>
    <mergeCell ref="A125:A126"/>
    <mergeCell ref="B125:C126"/>
    <mergeCell ref="A131:J131"/>
    <mergeCell ref="A132:J132"/>
    <mergeCell ref="H123:H124"/>
    <mergeCell ref="H136:I137"/>
    <mergeCell ref="A119:A120"/>
    <mergeCell ref="B119:B120"/>
    <mergeCell ref="A121:A122"/>
    <mergeCell ref="B121:B122"/>
    <mergeCell ref="A123:A124"/>
    <mergeCell ref="B123:B124"/>
    <mergeCell ref="A112:J112"/>
    <mergeCell ref="A113:J113"/>
    <mergeCell ref="A114:J114"/>
    <mergeCell ref="A115:B115"/>
    <mergeCell ref="A117:A118"/>
    <mergeCell ref="B117:B118"/>
    <mergeCell ref="H117:I118"/>
    <mergeCell ref="D121:E122"/>
    <mergeCell ref="A105:A106"/>
    <mergeCell ref="B105:B106"/>
    <mergeCell ref="I105:I106"/>
    <mergeCell ref="A107:A108"/>
    <mergeCell ref="B107:C108"/>
    <mergeCell ref="A99:A100"/>
    <mergeCell ref="B99:B100"/>
    <mergeCell ref="A101:A102"/>
    <mergeCell ref="B101:B102"/>
    <mergeCell ref="A103:A104"/>
    <mergeCell ref="B103:B104"/>
    <mergeCell ref="H101:I102"/>
    <mergeCell ref="H105:H106"/>
    <mergeCell ref="A88:A89"/>
    <mergeCell ref="B88:C89"/>
    <mergeCell ref="A94:J94"/>
    <mergeCell ref="A95:J95"/>
    <mergeCell ref="A96:J96"/>
    <mergeCell ref="A97:B97"/>
    <mergeCell ref="A84:A85"/>
    <mergeCell ref="B84:B85"/>
    <mergeCell ref="A86:A87"/>
    <mergeCell ref="B86:B87"/>
    <mergeCell ref="I86:I87"/>
    <mergeCell ref="D84:E85"/>
    <mergeCell ref="H86:H87"/>
    <mergeCell ref="A77:J77"/>
    <mergeCell ref="A78:B78"/>
    <mergeCell ref="A80:A81"/>
    <mergeCell ref="B80:B81"/>
    <mergeCell ref="A82:A83"/>
    <mergeCell ref="B82:B83"/>
    <mergeCell ref="I68:I69"/>
    <mergeCell ref="A70:A71"/>
    <mergeCell ref="B70:C71"/>
    <mergeCell ref="A75:J75"/>
    <mergeCell ref="A76:J76"/>
    <mergeCell ref="D70:E71"/>
    <mergeCell ref="H82:I83"/>
    <mergeCell ref="H68:H69"/>
    <mergeCell ref="A64:A65"/>
    <mergeCell ref="B64:B65"/>
    <mergeCell ref="A66:A67"/>
    <mergeCell ref="B66:B67"/>
    <mergeCell ref="A68:A69"/>
    <mergeCell ref="B68:B69"/>
    <mergeCell ref="A57:J57"/>
    <mergeCell ref="A58:J58"/>
    <mergeCell ref="A59:J59"/>
    <mergeCell ref="A60:B60"/>
    <mergeCell ref="A62:A63"/>
    <mergeCell ref="B62:B63"/>
    <mergeCell ref="A49:A50"/>
    <mergeCell ref="B49:B50"/>
    <mergeCell ref="I49:I50"/>
    <mergeCell ref="A51:A52"/>
    <mergeCell ref="B51:C52"/>
    <mergeCell ref="A43:A44"/>
    <mergeCell ref="B43:B44"/>
    <mergeCell ref="A45:A46"/>
    <mergeCell ref="B45:B46"/>
    <mergeCell ref="A47:A48"/>
    <mergeCell ref="B47:B48"/>
    <mergeCell ref="D51:E52"/>
    <mergeCell ref="H49:H50"/>
    <mergeCell ref="A33:A34"/>
    <mergeCell ref="B33:C34"/>
    <mergeCell ref="A38:J38"/>
    <mergeCell ref="A39:J39"/>
    <mergeCell ref="A40:J40"/>
    <mergeCell ref="A41:B41"/>
    <mergeCell ref="A29:A30"/>
    <mergeCell ref="B29:B30"/>
    <mergeCell ref="A31:A32"/>
    <mergeCell ref="B31:B32"/>
    <mergeCell ref="I31:I32"/>
    <mergeCell ref="D29:E30"/>
    <mergeCell ref="D33:E34"/>
    <mergeCell ref="F33:G33"/>
    <mergeCell ref="F34:G34"/>
    <mergeCell ref="I29:J29"/>
    <mergeCell ref="I30:J30"/>
    <mergeCell ref="F31:G31"/>
    <mergeCell ref="F32:G32"/>
    <mergeCell ref="H31:H32"/>
    <mergeCell ref="A1:J1"/>
    <mergeCell ref="A2:J2"/>
    <mergeCell ref="A3:J3"/>
    <mergeCell ref="A4:B4"/>
    <mergeCell ref="A6:A7"/>
    <mergeCell ref="B6:B7"/>
    <mergeCell ref="D10:E11"/>
    <mergeCell ref="H6:I7"/>
    <mergeCell ref="A22:J22"/>
    <mergeCell ref="I12:I13"/>
    <mergeCell ref="A14:A15"/>
    <mergeCell ref="B14:C15"/>
    <mergeCell ref="A20:J20"/>
    <mergeCell ref="A21:J21"/>
    <mergeCell ref="H12:H13"/>
    <mergeCell ref="A8:A9"/>
    <mergeCell ref="B8:B9"/>
    <mergeCell ref="A10:A11"/>
    <mergeCell ref="B10:B11"/>
    <mergeCell ref="A12:A13"/>
    <mergeCell ref="B12:B13"/>
    <mergeCell ref="A23:B23"/>
    <mergeCell ref="A25:A26"/>
    <mergeCell ref="B25:B26"/>
    <mergeCell ref="A27:A28"/>
    <mergeCell ref="B27:B28"/>
    <mergeCell ref="D27:E27"/>
    <mergeCell ref="D28:E28"/>
    <mergeCell ref="H25:I25"/>
    <mergeCell ref="H26:I26"/>
    <mergeCell ref="H27:I27"/>
    <mergeCell ref="H28:I28"/>
    <mergeCell ref="H286:I287"/>
    <mergeCell ref="A297:J297"/>
    <mergeCell ref="A298:J298"/>
    <mergeCell ref="A299:J299"/>
    <mergeCell ref="A300:B300"/>
    <mergeCell ref="A302:A303"/>
    <mergeCell ref="B302:B303"/>
    <mergeCell ref="A304:A305"/>
    <mergeCell ref="B304:B305"/>
    <mergeCell ref="H304:I305"/>
    <mergeCell ref="H290:H291"/>
    <mergeCell ref="I290:I291"/>
    <mergeCell ref="A292:A293"/>
    <mergeCell ref="B292:C293"/>
    <mergeCell ref="A286:A287"/>
    <mergeCell ref="B286:B287"/>
    <mergeCell ref="A288:A289"/>
    <mergeCell ref="B288:B289"/>
    <mergeCell ref="A290:A291"/>
    <mergeCell ref="B290:B291"/>
    <mergeCell ref="C304:D304"/>
    <mergeCell ref="C305:D305"/>
    <mergeCell ref="J323:J324"/>
    <mergeCell ref="A306:A307"/>
    <mergeCell ref="B306:B307"/>
    <mergeCell ref="A308:A309"/>
    <mergeCell ref="B308:B309"/>
    <mergeCell ref="H308:H309"/>
    <mergeCell ref="I308:I309"/>
    <mergeCell ref="A310:A311"/>
    <mergeCell ref="B310:C311"/>
    <mergeCell ref="A316:J316"/>
    <mergeCell ref="A317:J317"/>
    <mergeCell ref="A318:J318"/>
    <mergeCell ref="A319:B319"/>
    <mergeCell ref="A321:A322"/>
    <mergeCell ref="B321:B322"/>
    <mergeCell ref="A323:A324"/>
    <mergeCell ref="B323:B324"/>
    <mergeCell ref="E321:E322"/>
    <mergeCell ref="H321:H322"/>
    <mergeCell ref="I321:I322"/>
    <mergeCell ref="C323:C324"/>
    <mergeCell ref="D323:D324"/>
    <mergeCell ref="G323:G324"/>
    <mergeCell ref="I329:I330"/>
    <mergeCell ref="E325:E326"/>
    <mergeCell ref="H325:H326"/>
    <mergeCell ref="I325:I326"/>
    <mergeCell ref="G327:G328"/>
    <mergeCell ref="H327:H328"/>
    <mergeCell ref="I327:I328"/>
    <mergeCell ref="A325:A326"/>
    <mergeCell ref="E327:E328"/>
    <mergeCell ref="D325:D326"/>
    <mergeCell ref="G325:G326"/>
    <mergeCell ref="A327:A328"/>
    <mergeCell ref="B327:B328"/>
    <mergeCell ref="A329:A330"/>
    <mergeCell ref="B329:C330"/>
    <mergeCell ref="B325:B326"/>
    <mergeCell ref="D329:E330"/>
    <mergeCell ref="F329:F330"/>
    <mergeCell ref="G329:G330"/>
    <mergeCell ref="H329:H330"/>
  </mergeCells>
  <printOptions horizontalCentered="1"/>
  <pageMargins left="0.118110236220472" right="0.118110236220472" top="0.70866141732283505" bottom="0.27559055118110198" header="0.15748031496063" footer="0.31496062992126"/>
  <pageSetup paperSize="9" orientation="portrait" r:id="rId1"/>
  <headerFooter>
    <oddHeader>&amp;R&amp;"TH SarabunPSK,Regular"&amp;11 23/5/2566 [1]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2"/>
  <sheetViews>
    <sheetView zoomScale="120" zoomScaleNormal="120" workbookViewId="0">
      <selection activeCell="I13" sqref="I13"/>
    </sheetView>
  </sheetViews>
  <sheetFormatPr defaultRowHeight="21.75" x14ac:dyDescent="0.5"/>
  <cols>
    <col min="1" max="1" width="11.42578125" customWidth="1"/>
    <col min="2" max="10" width="10.5703125" customWidth="1"/>
  </cols>
  <sheetData>
    <row r="1" spans="1:10" x14ac:dyDescent="0.5">
      <c r="A1" s="2636" t="s">
        <v>715</v>
      </c>
      <c r="B1" s="2637"/>
      <c r="C1" s="2637"/>
      <c r="D1" s="2637"/>
      <c r="E1" s="2637"/>
      <c r="F1" s="2637"/>
      <c r="G1" s="2637"/>
      <c r="H1" s="2637"/>
      <c r="I1" s="2637"/>
      <c r="J1" s="2637"/>
    </row>
    <row r="2" spans="1:10" x14ac:dyDescent="0.5">
      <c r="A2" s="2636" t="s">
        <v>1602</v>
      </c>
      <c r="B2" s="2638"/>
      <c r="C2" s="2638"/>
      <c r="D2" s="2638"/>
      <c r="E2" s="2638"/>
      <c r="F2" s="2638"/>
      <c r="G2" s="2638"/>
      <c r="H2" s="2638"/>
      <c r="I2" s="2638"/>
      <c r="J2" s="2638"/>
    </row>
    <row r="3" spans="1:10" ht="22.5" thickBot="1" x14ac:dyDescent="0.55000000000000004">
      <c r="A3" s="2636" t="s">
        <v>1603</v>
      </c>
      <c r="B3" s="2638"/>
      <c r="C3" s="2638"/>
      <c r="D3" s="2638"/>
      <c r="E3" s="2638"/>
      <c r="F3" s="2638"/>
      <c r="G3" s="2638"/>
      <c r="H3" s="2638"/>
      <c r="I3" s="2638"/>
      <c r="J3" s="2638"/>
    </row>
    <row r="4" spans="1:10" ht="22.5" thickBot="1" x14ac:dyDescent="0.55000000000000004">
      <c r="A4" s="2639" t="s">
        <v>1604</v>
      </c>
      <c r="B4" s="2640"/>
      <c r="C4" s="1090">
        <v>1</v>
      </c>
      <c r="D4" s="1091">
        <v>2</v>
      </c>
      <c r="E4" s="1090">
        <v>3</v>
      </c>
      <c r="F4" s="1091">
        <v>4</v>
      </c>
      <c r="G4" s="1090">
        <v>5</v>
      </c>
      <c r="H4" s="1091">
        <v>6</v>
      </c>
      <c r="I4" s="1090">
        <v>7</v>
      </c>
      <c r="J4" s="1092">
        <v>8</v>
      </c>
    </row>
    <row r="5" spans="1:10" x14ac:dyDescent="0.5">
      <c r="A5" s="1093" t="s">
        <v>1182</v>
      </c>
      <c r="B5" s="1094" t="s">
        <v>1120</v>
      </c>
      <c r="C5" s="1095" t="s">
        <v>1121</v>
      </c>
      <c r="D5" s="1096" t="s">
        <v>1122</v>
      </c>
      <c r="E5" s="1097" t="s">
        <v>1123</v>
      </c>
      <c r="F5" s="1098" t="s">
        <v>1124</v>
      </c>
      <c r="G5" s="1096" t="s">
        <v>1125</v>
      </c>
      <c r="H5" s="1096" t="s">
        <v>1126</v>
      </c>
      <c r="I5" s="1099" t="s">
        <v>1127</v>
      </c>
      <c r="J5" s="1100" t="s">
        <v>1128</v>
      </c>
    </row>
    <row r="6" spans="1:10" ht="22.5" thickBot="1" x14ac:dyDescent="0.55000000000000004">
      <c r="A6" s="1101" t="s">
        <v>1183</v>
      </c>
      <c r="B6" s="1102" t="s">
        <v>1120</v>
      </c>
      <c r="C6" s="1103" t="s">
        <v>1121</v>
      </c>
      <c r="D6" s="1103" t="s">
        <v>1122</v>
      </c>
      <c r="E6" s="1102" t="s">
        <v>1123</v>
      </c>
      <c r="F6" s="1104" t="s">
        <v>1130</v>
      </c>
      <c r="G6" s="1102" t="s">
        <v>1125</v>
      </c>
      <c r="H6" s="1103" t="s">
        <v>1126</v>
      </c>
      <c r="I6" s="1102" t="s">
        <v>1127</v>
      </c>
      <c r="J6" s="1105" t="s">
        <v>419</v>
      </c>
    </row>
    <row r="7" spans="1:10" x14ac:dyDescent="0.5">
      <c r="A7" s="2641" t="s">
        <v>1184</v>
      </c>
      <c r="B7" s="2644" t="s">
        <v>1118</v>
      </c>
      <c r="C7" s="1106"/>
      <c r="D7" s="1107"/>
      <c r="E7" s="1107"/>
      <c r="F7" s="1108"/>
      <c r="G7" s="1107"/>
      <c r="H7" s="1109" t="s">
        <v>1173</v>
      </c>
      <c r="I7" s="1109" t="s">
        <v>1175</v>
      </c>
      <c r="J7" s="1110" t="s">
        <v>1605</v>
      </c>
    </row>
    <row r="8" spans="1:10" x14ac:dyDescent="0.5">
      <c r="A8" s="2642"/>
      <c r="B8" s="2645"/>
      <c r="C8" s="1108"/>
      <c r="D8" s="1107"/>
      <c r="E8" s="1111" t="s">
        <v>1146</v>
      </c>
      <c r="F8" s="1108"/>
      <c r="G8" s="1107"/>
      <c r="H8" s="1112" t="s">
        <v>1144</v>
      </c>
      <c r="I8" s="1113"/>
      <c r="J8" s="1110" t="s">
        <v>1606</v>
      </c>
    </row>
    <row r="9" spans="1:10" x14ac:dyDescent="0.5">
      <c r="A9" s="2643"/>
      <c r="B9" s="2646"/>
      <c r="C9" s="1114"/>
      <c r="D9" s="1115" t="s">
        <v>1155</v>
      </c>
      <c r="E9" s="1114"/>
      <c r="F9" s="1115" t="s">
        <v>1156</v>
      </c>
      <c r="G9" s="1115" t="s">
        <v>1143</v>
      </c>
      <c r="H9" s="1114"/>
      <c r="I9" s="1114"/>
      <c r="J9" s="1116" t="s">
        <v>1607</v>
      </c>
    </row>
    <row r="10" spans="1:10" x14ac:dyDescent="0.5">
      <c r="A10" s="2648" t="s">
        <v>1185</v>
      </c>
      <c r="B10" s="2644" t="s">
        <v>1118</v>
      </c>
      <c r="C10" s="1108"/>
      <c r="D10" s="1107"/>
      <c r="E10" s="1107"/>
      <c r="F10" s="1106"/>
      <c r="G10" s="1109" t="s">
        <v>1175</v>
      </c>
      <c r="H10" s="1106"/>
      <c r="I10" s="1109" t="s">
        <v>1173</v>
      </c>
      <c r="J10" s="1110" t="s">
        <v>1605</v>
      </c>
    </row>
    <row r="11" spans="1:10" x14ac:dyDescent="0.5">
      <c r="A11" s="2642"/>
      <c r="B11" s="2645"/>
      <c r="C11" s="1108"/>
      <c r="D11" s="1111" t="s">
        <v>1144</v>
      </c>
      <c r="E11" s="1107"/>
      <c r="F11" s="1108"/>
      <c r="G11" s="1112" t="s">
        <v>1146</v>
      </c>
      <c r="H11" s="1108"/>
      <c r="I11" s="1113"/>
      <c r="J11" s="1110" t="s">
        <v>1606</v>
      </c>
    </row>
    <row r="12" spans="1:10" x14ac:dyDescent="0.5">
      <c r="A12" s="2643"/>
      <c r="B12" s="2646"/>
      <c r="C12" s="1114"/>
      <c r="D12" s="1114"/>
      <c r="E12" s="1115" t="s">
        <v>1143</v>
      </c>
      <c r="F12" s="1115" t="s">
        <v>1155</v>
      </c>
      <c r="G12" s="1117"/>
      <c r="H12" s="1115" t="s">
        <v>1156</v>
      </c>
      <c r="I12" s="1114"/>
      <c r="J12" s="1116" t="s">
        <v>1607</v>
      </c>
    </row>
    <row r="13" spans="1:10" x14ac:dyDescent="0.5">
      <c r="A13" s="2648" t="s">
        <v>1186</v>
      </c>
      <c r="B13" s="2644" t="s">
        <v>1118</v>
      </c>
      <c r="C13" s="1106"/>
      <c r="D13" s="1118"/>
      <c r="E13" s="1109" t="s">
        <v>1173</v>
      </c>
      <c r="F13" s="1118"/>
      <c r="G13" s="1113"/>
      <c r="H13" s="1119" t="s">
        <v>1175</v>
      </c>
      <c r="I13" s="1108"/>
      <c r="J13" s="1110" t="s">
        <v>1605</v>
      </c>
    </row>
    <row r="14" spans="1:10" x14ac:dyDescent="0.5">
      <c r="A14" s="2642"/>
      <c r="B14" s="2645"/>
      <c r="C14" s="1108"/>
      <c r="D14" s="1118"/>
      <c r="E14" s="1112" t="s">
        <v>1146</v>
      </c>
      <c r="F14" s="1118"/>
      <c r="G14" s="1112" t="s">
        <v>1144</v>
      </c>
      <c r="H14" s="1118"/>
      <c r="I14" s="1108"/>
      <c r="J14" s="1110" t="s">
        <v>1606</v>
      </c>
    </row>
    <row r="15" spans="1:10" x14ac:dyDescent="0.5">
      <c r="A15" s="2643"/>
      <c r="B15" s="2646"/>
      <c r="C15" s="1114"/>
      <c r="D15" s="1120" t="s">
        <v>1143</v>
      </c>
      <c r="E15" s="1117"/>
      <c r="F15" s="1121" t="s">
        <v>1156</v>
      </c>
      <c r="G15" s="1121" t="s">
        <v>1155</v>
      </c>
      <c r="H15" s="1114"/>
      <c r="I15" s="1114"/>
      <c r="J15" s="1116" t="s">
        <v>1607</v>
      </c>
    </row>
    <row r="16" spans="1:10" x14ac:dyDescent="0.5">
      <c r="A16" s="2648" t="s">
        <v>1187</v>
      </c>
      <c r="B16" s="2644" t="s">
        <v>1118</v>
      </c>
      <c r="C16" s="1106"/>
      <c r="D16" s="1118"/>
      <c r="E16" s="1109" t="s">
        <v>1175</v>
      </c>
      <c r="F16" s="1118" t="s">
        <v>1608</v>
      </c>
      <c r="G16" s="1122"/>
      <c r="H16" s="1123" t="s">
        <v>1173</v>
      </c>
      <c r="I16" s="2644" t="s">
        <v>1609</v>
      </c>
      <c r="J16" s="1110" t="s">
        <v>1605</v>
      </c>
    </row>
    <row r="17" spans="1:10" x14ac:dyDescent="0.5">
      <c r="A17" s="2642"/>
      <c r="B17" s="2645"/>
      <c r="C17" s="1108"/>
      <c r="D17" s="1118"/>
      <c r="E17" s="1112" t="s">
        <v>1144</v>
      </c>
      <c r="F17" s="1118"/>
      <c r="G17" s="1124" t="s">
        <v>1610</v>
      </c>
      <c r="H17" s="1112" t="s">
        <v>1146</v>
      </c>
      <c r="I17" s="2645"/>
      <c r="J17" s="1110" t="s">
        <v>1606</v>
      </c>
    </row>
    <row r="18" spans="1:10" x14ac:dyDescent="0.5">
      <c r="A18" s="2656"/>
      <c r="B18" s="2646"/>
      <c r="C18" s="1114"/>
      <c r="D18" s="1121" t="s">
        <v>1143</v>
      </c>
      <c r="E18" s="1114"/>
      <c r="F18" s="1125" t="s">
        <v>1155</v>
      </c>
      <c r="G18" s="1120" t="s">
        <v>1156</v>
      </c>
      <c r="H18" s="1117" t="s">
        <v>1611</v>
      </c>
      <c r="I18" s="2647"/>
      <c r="J18" s="1116" t="s">
        <v>1607</v>
      </c>
    </row>
    <row r="19" spans="1:10" x14ac:dyDescent="0.5">
      <c r="A19" s="2648" t="s">
        <v>1188</v>
      </c>
      <c r="B19" s="2650" t="s">
        <v>1612</v>
      </c>
      <c r="C19" s="2651"/>
      <c r="D19" s="1126"/>
      <c r="E19" s="1109" t="s">
        <v>1173</v>
      </c>
      <c r="F19" s="1127"/>
      <c r="G19" s="1128" t="s">
        <v>1175</v>
      </c>
      <c r="H19" s="1129"/>
      <c r="I19" s="1130"/>
      <c r="J19" s="1131"/>
    </row>
    <row r="20" spans="1:10" x14ac:dyDescent="0.5">
      <c r="A20" s="2642"/>
      <c r="B20" s="2652"/>
      <c r="C20" s="2653"/>
      <c r="D20" s="1132"/>
      <c r="E20" s="1112" t="s">
        <v>1146</v>
      </c>
      <c r="F20" s="1113"/>
      <c r="G20" s="1133" t="s">
        <v>1144</v>
      </c>
      <c r="H20" s="1134"/>
      <c r="I20" s="1135"/>
      <c r="J20" s="1110"/>
    </row>
    <row r="21" spans="1:10" ht="22.5" thickBot="1" x14ac:dyDescent="0.55000000000000004">
      <c r="A21" s="2649"/>
      <c r="B21" s="2654"/>
      <c r="C21" s="2655"/>
      <c r="D21" s="1136"/>
      <c r="E21" s="1136"/>
      <c r="F21" s="1137" t="s">
        <v>1156</v>
      </c>
      <c r="G21" s="1138"/>
      <c r="H21" s="1137" t="s">
        <v>1155</v>
      </c>
      <c r="I21" s="1139" t="s">
        <v>1143</v>
      </c>
      <c r="J21" s="1140"/>
    </row>
    <row r="22" spans="1:10" x14ac:dyDescent="0.5">
      <c r="A22" s="1141" t="s">
        <v>1613</v>
      </c>
      <c r="B22" s="1141"/>
      <c r="C22" s="1141"/>
      <c r="D22" s="1141"/>
      <c r="E22" s="1141"/>
      <c r="F22" s="1141"/>
      <c r="G22" s="1141"/>
      <c r="H22" s="1141"/>
      <c r="I22" s="1142"/>
      <c r="J22" s="1142"/>
    </row>
  </sheetData>
  <mergeCells count="15">
    <mergeCell ref="I16:I18"/>
    <mergeCell ref="A19:A21"/>
    <mergeCell ref="B19:C21"/>
    <mergeCell ref="A10:A12"/>
    <mergeCell ref="B10:B12"/>
    <mergeCell ref="A13:A15"/>
    <mergeCell ref="B13:B15"/>
    <mergeCell ref="A16:A18"/>
    <mergeCell ref="B16:B18"/>
    <mergeCell ref="A1:J1"/>
    <mergeCell ref="A2:J2"/>
    <mergeCell ref="A3:J3"/>
    <mergeCell ref="A4:B4"/>
    <mergeCell ref="A7:A9"/>
    <mergeCell ref="B7:B9"/>
  </mergeCells>
  <pageMargins left="0.4" right="0.2" top="0.5" bottom="0.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43"/>
  <sheetViews>
    <sheetView topLeftCell="A128" zoomScale="120" zoomScaleNormal="120" workbookViewId="0">
      <selection activeCell="I142" sqref="I142"/>
    </sheetView>
  </sheetViews>
  <sheetFormatPr defaultColWidth="9.140625" defaultRowHeight="21.75" x14ac:dyDescent="0.5"/>
  <cols>
    <col min="1" max="10" width="11.140625" style="1083" customWidth="1"/>
    <col min="11" max="11" width="13.42578125" customWidth="1"/>
  </cols>
  <sheetData>
    <row r="1" spans="1:10" ht="21" customHeight="1" x14ac:dyDescent="0.5">
      <c r="A1" s="2673" t="s">
        <v>0</v>
      </c>
      <c r="B1" s="2673"/>
      <c r="C1" s="2673"/>
      <c r="D1" s="2673"/>
      <c r="E1" s="2673"/>
      <c r="F1" s="2673"/>
      <c r="G1" s="2673"/>
      <c r="H1" s="2673"/>
      <c r="I1" s="2673"/>
      <c r="J1" s="2673"/>
    </row>
    <row r="2" spans="1:10" ht="21" customHeight="1" x14ac:dyDescent="0.5">
      <c r="A2" s="2673" t="s">
        <v>1477</v>
      </c>
      <c r="B2" s="2673"/>
      <c r="C2" s="2673"/>
      <c r="D2" s="2673"/>
      <c r="E2" s="2673"/>
      <c r="F2" s="2673"/>
      <c r="G2" s="2673"/>
      <c r="H2" s="2673"/>
      <c r="I2" s="2673"/>
      <c r="J2" s="2673"/>
    </row>
    <row r="3" spans="1:10" ht="21" customHeight="1" x14ac:dyDescent="0.5">
      <c r="A3" s="2673" t="s">
        <v>1595</v>
      </c>
      <c r="B3" s="2673"/>
      <c r="C3" s="2673"/>
      <c r="D3" s="2673"/>
      <c r="E3" s="2673"/>
      <c r="F3" s="2673"/>
      <c r="G3" s="2673"/>
      <c r="H3" s="2673"/>
      <c r="I3" s="2673"/>
      <c r="J3" s="2673"/>
    </row>
    <row r="4" spans="1:10" ht="21" customHeight="1" x14ac:dyDescent="0.5">
      <c r="A4" s="2674" t="s">
        <v>1316</v>
      </c>
      <c r="B4" s="2675"/>
      <c r="C4" s="1078">
        <v>1</v>
      </c>
      <c r="D4" s="1078">
        <v>2</v>
      </c>
      <c r="E4" s="1078">
        <v>3</v>
      </c>
      <c r="F4" s="1077">
        <v>4</v>
      </c>
      <c r="G4" s="1078">
        <v>5</v>
      </c>
      <c r="H4" s="1077">
        <v>6</v>
      </c>
      <c r="I4" s="1078">
        <v>7</v>
      </c>
      <c r="J4" s="1077">
        <v>8</v>
      </c>
    </row>
    <row r="5" spans="1:10" ht="21" customHeight="1" x14ac:dyDescent="0.5">
      <c r="A5" s="1066" t="s">
        <v>1119</v>
      </c>
      <c r="B5" s="1066" t="s">
        <v>1120</v>
      </c>
      <c r="C5" s="1067" t="s">
        <v>1121</v>
      </c>
      <c r="D5" s="1068" t="s">
        <v>1122</v>
      </c>
      <c r="E5" s="1069" t="s">
        <v>1123</v>
      </c>
      <c r="F5" s="1070" t="s">
        <v>1124</v>
      </c>
      <c r="G5" s="1068" t="s">
        <v>1125</v>
      </c>
      <c r="H5" s="1070" t="s">
        <v>1126</v>
      </c>
      <c r="I5" s="1068" t="s">
        <v>1127</v>
      </c>
      <c r="J5" s="1070" t="s">
        <v>1128</v>
      </c>
    </row>
    <row r="6" spans="1:10" ht="21" customHeight="1" x14ac:dyDescent="0.5">
      <c r="A6" s="2676" t="s">
        <v>1317</v>
      </c>
      <c r="B6" s="2676" t="s">
        <v>1318</v>
      </c>
      <c r="C6" s="1071"/>
      <c r="D6" s="1613" t="s">
        <v>466</v>
      </c>
      <c r="E6" s="1613" t="s">
        <v>730</v>
      </c>
      <c r="F6" s="1071"/>
      <c r="G6" s="1071"/>
      <c r="H6" s="1612" t="s">
        <v>518</v>
      </c>
      <c r="I6" s="1612" t="s">
        <v>1176</v>
      </c>
      <c r="J6" s="1071"/>
    </row>
    <row r="7" spans="1:10" ht="21" customHeight="1" x14ac:dyDescent="0.5">
      <c r="A7" s="2677"/>
      <c r="B7" s="2678"/>
      <c r="C7" s="1073"/>
      <c r="D7" s="1087" t="s">
        <v>1426</v>
      </c>
      <c r="E7" s="1087" t="s">
        <v>1426</v>
      </c>
      <c r="F7" s="1073"/>
      <c r="G7" s="1073"/>
      <c r="H7" s="1073" t="s">
        <v>1169</v>
      </c>
      <c r="I7" s="1073" t="s">
        <v>1169</v>
      </c>
      <c r="J7" s="1073"/>
    </row>
    <row r="8" spans="1:10" ht="21" customHeight="1" x14ac:dyDescent="0.5">
      <c r="A8" s="2661" t="s">
        <v>1322</v>
      </c>
      <c r="B8" s="2661" t="s">
        <v>1318</v>
      </c>
      <c r="C8" s="1612" t="s">
        <v>1174</v>
      </c>
      <c r="D8" s="1071"/>
      <c r="E8" s="1071"/>
      <c r="F8" s="1071"/>
      <c r="G8" s="1612" t="s">
        <v>923</v>
      </c>
      <c r="H8" s="2657" t="s">
        <v>1301</v>
      </c>
      <c r="I8" s="2658"/>
      <c r="J8" s="1071"/>
    </row>
    <row r="9" spans="1:10" ht="21" customHeight="1" x14ac:dyDescent="0.5">
      <c r="A9" s="2662"/>
      <c r="B9" s="2671"/>
      <c r="C9" s="1073" t="s">
        <v>1169</v>
      </c>
      <c r="D9" s="1074"/>
      <c r="E9" s="1074"/>
      <c r="F9" s="1074"/>
      <c r="G9" s="1073" t="s">
        <v>1169</v>
      </c>
      <c r="H9" s="2659"/>
      <c r="I9" s="2660"/>
      <c r="J9" s="1074"/>
    </row>
    <row r="10" spans="1:10" ht="21" customHeight="1" x14ac:dyDescent="0.5">
      <c r="A10" s="2661" t="s">
        <v>1325</v>
      </c>
      <c r="B10" s="2661" t="s">
        <v>1318</v>
      </c>
      <c r="C10" s="1612" t="s">
        <v>859</v>
      </c>
      <c r="D10" s="1071"/>
      <c r="E10" s="1071"/>
      <c r="F10" s="1071"/>
      <c r="G10" s="1612" t="s">
        <v>728</v>
      </c>
      <c r="H10" s="1071"/>
      <c r="I10" s="1071"/>
      <c r="J10" s="1075"/>
    </row>
    <row r="11" spans="1:10" ht="21" customHeight="1" x14ac:dyDescent="0.5">
      <c r="A11" s="2662"/>
      <c r="B11" s="2671"/>
      <c r="C11" s="1073" t="s">
        <v>1169</v>
      </c>
      <c r="D11" s="1074"/>
      <c r="E11" s="1074"/>
      <c r="F11" s="1074"/>
      <c r="G11" s="1073" t="s">
        <v>1169</v>
      </c>
      <c r="H11" s="1074"/>
      <c r="I11" s="1074"/>
      <c r="J11" s="1076"/>
    </row>
    <row r="12" spans="1:10" ht="21" customHeight="1" x14ac:dyDescent="0.5">
      <c r="A12" s="2661" t="s">
        <v>1328</v>
      </c>
      <c r="B12" s="2661" t="s">
        <v>1318</v>
      </c>
      <c r="C12" s="1071"/>
      <c r="D12" s="1612" t="s">
        <v>1176</v>
      </c>
      <c r="E12" s="1071"/>
      <c r="F12" s="1071"/>
      <c r="G12" s="1612" t="s">
        <v>1174</v>
      </c>
      <c r="H12" s="1612" t="s">
        <v>728</v>
      </c>
      <c r="I12" s="1071"/>
      <c r="J12" s="1071"/>
    </row>
    <row r="13" spans="1:10" ht="21" customHeight="1" x14ac:dyDescent="0.5">
      <c r="A13" s="2662"/>
      <c r="B13" s="2671"/>
      <c r="C13" s="1074"/>
      <c r="D13" s="1073" t="s">
        <v>1169</v>
      </c>
      <c r="E13" s="1073"/>
      <c r="F13" s="1074"/>
      <c r="G13" s="1073" t="s">
        <v>1169</v>
      </c>
      <c r="H13" s="1073" t="s">
        <v>1169</v>
      </c>
      <c r="I13" s="1074"/>
      <c r="J13" s="1074"/>
    </row>
    <row r="14" spans="1:10" ht="21" customHeight="1" x14ac:dyDescent="0.5">
      <c r="A14" s="2661" t="s">
        <v>1331</v>
      </c>
      <c r="B14" s="2657" t="s">
        <v>1139</v>
      </c>
      <c r="C14" s="2658"/>
      <c r="D14" s="1612" t="s">
        <v>518</v>
      </c>
      <c r="E14" s="1612" t="s">
        <v>859</v>
      </c>
      <c r="F14" s="1612" t="s">
        <v>923</v>
      </c>
      <c r="G14" s="1071"/>
      <c r="H14" s="1613" t="s">
        <v>730</v>
      </c>
      <c r="I14" s="1613" t="s">
        <v>466</v>
      </c>
      <c r="J14" s="1071"/>
    </row>
    <row r="15" spans="1:10" ht="21" customHeight="1" x14ac:dyDescent="0.5">
      <c r="A15" s="2662"/>
      <c r="B15" s="2659"/>
      <c r="C15" s="2660"/>
      <c r="D15" s="1590" t="s">
        <v>1169</v>
      </c>
      <c r="E15" s="1074" t="s">
        <v>1169</v>
      </c>
      <c r="F15" s="1074" t="s">
        <v>1169</v>
      </c>
      <c r="G15" s="1074"/>
      <c r="H15" s="1086" t="s">
        <v>1426</v>
      </c>
      <c r="I15" s="1086" t="s">
        <v>1426</v>
      </c>
      <c r="J15" s="1074"/>
    </row>
    <row r="16" spans="1:10" ht="21" customHeight="1" x14ac:dyDescent="0.5">
      <c r="A16" s="1079" t="s">
        <v>483</v>
      </c>
      <c r="B16" s="1065" t="s">
        <v>1599</v>
      </c>
      <c r="C16" s="1081"/>
      <c r="D16" s="1082"/>
      <c r="E16" s="1082"/>
      <c r="F16" s="1065" t="s">
        <v>1600</v>
      </c>
      <c r="G16" s="1082"/>
      <c r="H16" s="1082"/>
      <c r="I16" s="1082"/>
      <c r="J16" s="1082"/>
    </row>
    <row r="17" spans="1:10" ht="21" customHeight="1" x14ac:dyDescent="0.5">
      <c r="B17" s="1088" t="s">
        <v>1601</v>
      </c>
    </row>
    <row r="18" spans="1:10" ht="21" customHeight="1" x14ac:dyDescent="0.5">
      <c r="B18" s="1088"/>
    </row>
    <row r="19" spans="1:10" ht="21" customHeight="1" x14ac:dyDescent="0.5"/>
    <row r="20" spans="1:10" ht="21" customHeight="1" x14ac:dyDescent="0.5">
      <c r="A20" s="2673" t="s">
        <v>0</v>
      </c>
      <c r="B20" s="2673"/>
      <c r="C20" s="2673"/>
      <c r="D20" s="2673"/>
      <c r="E20" s="2673"/>
      <c r="F20" s="2673"/>
      <c r="G20" s="2673"/>
      <c r="H20" s="2673"/>
      <c r="I20" s="2673"/>
      <c r="J20" s="2673"/>
    </row>
    <row r="21" spans="1:10" ht="21" customHeight="1" x14ac:dyDescent="0.5">
      <c r="A21" s="2673" t="s">
        <v>1477</v>
      </c>
      <c r="B21" s="2673"/>
      <c r="C21" s="2673"/>
      <c r="D21" s="2673"/>
      <c r="E21" s="2673"/>
      <c r="F21" s="2673"/>
      <c r="G21" s="2673"/>
      <c r="H21" s="2673"/>
      <c r="I21" s="2673"/>
      <c r="J21" s="2673"/>
    </row>
    <row r="22" spans="1:10" ht="21" customHeight="1" x14ac:dyDescent="0.5">
      <c r="A22" s="2673" t="s">
        <v>1596</v>
      </c>
      <c r="B22" s="2673"/>
      <c r="C22" s="2673"/>
      <c r="D22" s="2673"/>
      <c r="E22" s="2673"/>
      <c r="F22" s="2673"/>
      <c r="G22" s="2673"/>
      <c r="H22" s="2673"/>
      <c r="I22" s="2673"/>
      <c r="J22" s="2673"/>
    </row>
    <row r="23" spans="1:10" ht="21" customHeight="1" x14ac:dyDescent="0.5">
      <c r="A23" s="2674" t="s">
        <v>1316</v>
      </c>
      <c r="B23" s="2675"/>
      <c r="C23" s="1078">
        <v>1</v>
      </c>
      <c r="D23" s="1078">
        <v>2</v>
      </c>
      <c r="E23" s="1078">
        <v>3</v>
      </c>
      <c r="F23" s="1077">
        <v>4</v>
      </c>
      <c r="G23" s="1078">
        <v>5</v>
      </c>
      <c r="H23" s="1077">
        <v>6</v>
      </c>
      <c r="I23" s="1078">
        <v>7</v>
      </c>
      <c r="J23" s="1077">
        <v>8</v>
      </c>
    </row>
    <row r="24" spans="1:10" ht="21" customHeight="1" x14ac:dyDescent="0.5">
      <c r="A24" s="1066" t="s">
        <v>1119</v>
      </c>
      <c r="B24" s="1066" t="s">
        <v>1120</v>
      </c>
      <c r="C24" s="1067" t="s">
        <v>1121</v>
      </c>
      <c r="D24" s="1068" t="s">
        <v>1122</v>
      </c>
      <c r="E24" s="1069" t="s">
        <v>1123</v>
      </c>
      <c r="F24" s="1070" t="s">
        <v>1124</v>
      </c>
      <c r="G24" s="1068" t="s">
        <v>1125</v>
      </c>
      <c r="H24" s="1070" t="s">
        <v>1126</v>
      </c>
      <c r="I24" s="1068" t="s">
        <v>1127</v>
      </c>
      <c r="J24" s="1070" t="s">
        <v>1128</v>
      </c>
    </row>
    <row r="25" spans="1:10" ht="21" customHeight="1" x14ac:dyDescent="0.5">
      <c r="A25" s="2676" t="s">
        <v>1317</v>
      </c>
      <c r="B25" s="2676" t="s">
        <v>1318</v>
      </c>
      <c r="C25" s="1071"/>
      <c r="D25" s="1612" t="s">
        <v>531</v>
      </c>
      <c r="E25" s="1612" t="s">
        <v>294</v>
      </c>
      <c r="F25" s="1612" t="s">
        <v>860</v>
      </c>
      <c r="G25" s="1071"/>
      <c r="H25" s="1613" t="s">
        <v>57</v>
      </c>
      <c r="I25" s="1613" t="s">
        <v>535</v>
      </c>
      <c r="J25" s="1071"/>
    </row>
    <row r="26" spans="1:10" ht="21" customHeight="1" x14ac:dyDescent="0.5">
      <c r="A26" s="2677"/>
      <c r="B26" s="2678"/>
      <c r="C26" s="1073"/>
      <c r="D26" s="1073" t="s">
        <v>1597</v>
      </c>
      <c r="E26" s="1073" t="s">
        <v>1597</v>
      </c>
      <c r="F26" s="1073" t="s">
        <v>1597</v>
      </c>
      <c r="G26" s="1073"/>
      <c r="H26" s="1087" t="s">
        <v>1415</v>
      </c>
      <c r="I26" s="1087" t="s">
        <v>1415</v>
      </c>
      <c r="J26" s="1073"/>
    </row>
    <row r="27" spans="1:10" ht="21" customHeight="1" x14ac:dyDescent="0.5">
      <c r="A27" s="2661" t="s">
        <v>1322</v>
      </c>
      <c r="B27" s="2661" t="s">
        <v>1318</v>
      </c>
      <c r="C27" s="1071"/>
      <c r="D27" s="1613" t="s">
        <v>729</v>
      </c>
      <c r="E27" s="1612" t="s">
        <v>1145</v>
      </c>
      <c r="F27" s="1612" t="s">
        <v>294</v>
      </c>
      <c r="G27" s="1071"/>
      <c r="H27" s="2657" t="s">
        <v>1301</v>
      </c>
      <c r="I27" s="2658"/>
      <c r="J27" s="1071"/>
    </row>
    <row r="28" spans="1:10" ht="21" customHeight="1" x14ac:dyDescent="0.5">
      <c r="A28" s="2662"/>
      <c r="B28" s="2671"/>
      <c r="C28" s="1074"/>
      <c r="D28" s="1087" t="s">
        <v>1415</v>
      </c>
      <c r="E28" s="1073" t="s">
        <v>1597</v>
      </c>
      <c r="F28" s="1073" t="s">
        <v>1597</v>
      </c>
      <c r="G28" s="1074"/>
      <c r="H28" s="2659"/>
      <c r="I28" s="2660"/>
      <c r="J28" s="1074"/>
    </row>
    <row r="29" spans="1:10" ht="21" customHeight="1" x14ac:dyDescent="0.5">
      <c r="A29" s="2661" t="s">
        <v>1325</v>
      </c>
      <c r="B29" s="2661" t="s">
        <v>1318</v>
      </c>
      <c r="C29" s="1071"/>
      <c r="D29" s="1612" t="s">
        <v>860</v>
      </c>
      <c r="E29" s="1071"/>
      <c r="F29" s="1612" t="s">
        <v>861</v>
      </c>
      <c r="G29" s="1071"/>
      <c r="H29" s="1071"/>
      <c r="I29" s="1613" t="s">
        <v>729</v>
      </c>
      <c r="J29" s="1075"/>
    </row>
    <row r="30" spans="1:10" ht="21" customHeight="1" x14ac:dyDescent="0.5">
      <c r="A30" s="2662"/>
      <c r="B30" s="2671"/>
      <c r="C30" s="1074"/>
      <c r="D30" s="1073" t="s">
        <v>1597</v>
      </c>
      <c r="E30" s="1074"/>
      <c r="F30" s="1073" t="s">
        <v>1597</v>
      </c>
      <c r="G30" s="1074"/>
      <c r="H30" s="1074"/>
      <c r="I30" s="1087" t="s">
        <v>1415</v>
      </c>
      <c r="J30" s="1076"/>
    </row>
    <row r="31" spans="1:10" ht="21" customHeight="1" x14ac:dyDescent="0.5">
      <c r="A31" s="2661" t="s">
        <v>1328</v>
      </c>
      <c r="B31" s="2661" t="s">
        <v>1318</v>
      </c>
      <c r="C31" s="1612" t="s">
        <v>531</v>
      </c>
      <c r="D31" s="1071"/>
      <c r="E31" s="1071"/>
      <c r="F31" s="1613" t="s">
        <v>57</v>
      </c>
      <c r="G31" s="1589"/>
      <c r="H31" s="1071"/>
      <c r="I31" s="1071"/>
      <c r="J31" s="1071"/>
    </row>
    <row r="32" spans="1:10" ht="21" customHeight="1" x14ac:dyDescent="0.5">
      <c r="A32" s="2662"/>
      <c r="B32" s="2671"/>
      <c r="C32" s="1073" t="s">
        <v>1597</v>
      </c>
      <c r="D32" s="1074"/>
      <c r="E32" s="1074"/>
      <c r="F32" s="1087" t="s">
        <v>1415</v>
      </c>
      <c r="G32" s="1590"/>
      <c r="H32" s="1074"/>
      <c r="I32" s="1074"/>
      <c r="J32" s="1074"/>
    </row>
    <row r="33" spans="1:10" ht="21" customHeight="1" x14ac:dyDescent="0.5">
      <c r="A33" s="2661" t="s">
        <v>1331</v>
      </c>
      <c r="B33" s="2657" t="s">
        <v>1139</v>
      </c>
      <c r="C33" s="2658"/>
      <c r="D33" s="1612" t="s">
        <v>861</v>
      </c>
      <c r="E33" s="1071"/>
      <c r="F33" s="1613" t="s">
        <v>535</v>
      </c>
      <c r="G33" s="1071"/>
      <c r="H33" s="1612" t="s">
        <v>1145</v>
      </c>
      <c r="I33" s="1589"/>
      <c r="J33" s="1071"/>
    </row>
    <row r="34" spans="1:10" ht="21" customHeight="1" x14ac:dyDescent="0.5">
      <c r="A34" s="2662"/>
      <c r="B34" s="2659"/>
      <c r="C34" s="2660"/>
      <c r="D34" s="1074" t="s">
        <v>1597</v>
      </c>
      <c r="E34" s="1074"/>
      <c r="F34" s="1086" t="s">
        <v>1415</v>
      </c>
      <c r="G34" s="1074"/>
      <c r="H34" s="1590" t="s">
        <v>1597</v>
      </c>
      <c r="I34" s="1590"/>
      <c r="J34" s="1074"/>
    </row>
    <row r="35" spans="1:10" ht="21" customHeight="1" x14ac:dyDescent="0.5">
      <c r="A35" s="1079" t="s">
        <v>483</v>
      </c>
      <c r="B35" s="1065" t="s">
        <v>1599</v>
      </c>
      <c r="C35" s="1081"/>
      <c r="D35" s="1082"/>
      <c r="E35" s="1082"/>
      <c r="F35" s="1065" t="s">
        <v>1600</v>
      </c>
      <c r="G35" s="1082"/>
      <c r="H35" s="1082"/>
      <c r="I35" s="1082"/>
      <c r="J35" s="1082"/>
    </row>
    <row r="36" spans="1:10" ht="21" customHeight="1" x14ac:dyDescent="0.5">
      <c r="B36" s="1088" t="s">
        <v>1601</v>
      </c>
    </row>
    <row r="37" spans="1:10" s="1556" customFormat="1" ht="21" customHeight="1" x14ac:dyDescent="0.5">
      <c r="A37" s="2673" t="s">
        <v>0</v>
      </c>
      <c r="B37" s="2673"/>
      <c r="C37" s="2673"/>
      <c r="D37" s="2673"/>
      <c r="E37" s="2673"/>
      <c r="F37" s="2673"/>
      <c r="G37" s="2673"/>
      <c r="H37" s="2673"/>
      <c r="I37" s="2673"/>
      <c r="J37" s="2673"/>
    </row>
    <row r="38" spans="1:10" s="1556" customFormat="1" ht="21" customHeight="1" x14ac:dyDescent="0.5">
      <c r="A38" s="2673" t="s">
        <v>1477</v>
      </c>
      <c r="B38" s="2673"/>
      <c r="C38" s="2673"/>
      <c r="D38" s="2673"/>
      <c r="E38" s="2673"/>
      <c r="F38" s="2673"/>
      <c r="G38" s="2673"/>
      <c r="H38" s="2673"/>
      <c r="I38" s="2673"/>
      <c r="J38" s="2673"/>
    </row>
    <row r="39" spans="1:10" s="1556" customFormat="1" ht="21" customHeight="1" x14ac:dyDescent="0.5">
      <c r="A39" s="2673" t="s">
        <v>1638</v>
      </c>
      <c r="B39" s="2673"/>
      <c r="C39" s="2673"/>
      <c r="D39" s="2673"/>
      <c r="E39" s="2673"/>
      <c r="F39" s="2673"/>
      <c r="G39" s="2673"/>
      <c r="H39" s="2673"/>
      <c r="I39" s="2673"/>
      <c r="J39" s="2673"/>
    </row>
    <row r="40" spans="1:10" s="1556" customFormat="1" ht="21" customHeight="1" x14ac:dyDescent="0.5">
      <c r="A40" s="2674" t="s">
        <v>1316</v>
      </c>
      <c r="B40" s="2675"/>
      <c r="C40" s="1078">
        <v>1</v>
      </c>
      <c r="D40" s="1078">
        <v>2</v>
      </c>
      <c r="E40" s="1078">
        <v>3</v>
      </c>
      <c r="F40" s="1557">
        <v>4</v>
      </c>
      <c r="G40" s="1078">
        <v>5</v>
      </c>
      <c r="H40" s="1557">
        <v>6</v>
      </c>
      <c r="I40" s="1078">
        <v>7</v>
      </c>
      <c r="J40" s="1557">
        <v>8</v>
      </c>
    </row>
    <row r="41" spans="1:10" s="1556" customFormat="1" ht="21" customHeight="1" x14ac:dyDescent="0.5">
      <c r="A41" s="1558" t="s">
        <v>1119</v>
      </c>
      <c r="B41" s="1558" t="s">
        <v>1120</v>
      </c>
      <c r="C41" s="1067" t="s">
        <v>1121</v>
      </c>
      <c r="D41" s="1068" t="s">
        <v>1122</v>
      </c>
      <c r="E41" s="1069" t="s">
        <v>1123</v>
      </c>
      <c r="F41" s="1070" t="s">
        <v>1124</v>
      </c>
      <c r="G41" s="1068" t="s">
        <v>1125</v>
      </c>
      <c r="H41" s="1070" t="s">
        <v>1126</v>
      </c>
      <c r="I41" s="1192" t="s">
        <v>1127</v>
      </c>
      <c r="J41" s="1070" t="s">
        <v>1128</v>
      </c>
    </row>
    <row r="42" spans="1:10" s="1556" customFormat="1" ht="21" customHeight="1" x14ac:dyDescent="0.5">
      <c r="A42" s="2676" t="s">
        <v>1317</v>
      </c>
      <c r="B42" s="2676" t="s">
        <v>1318</v>
      </c>
      <c r="C42" s="2661"/>
      <c r="D42" s="2667" t="s">
        <v>728</v>
      </c>
      <c r="E42" s="2667" t="s">
        <v>728</v>
      </c>
      <c r="F42" s="2667" t="s">
        <v>728</v>
      </c>
      <c r="G42" s="2665" t="s">
        <v>57</v>
      </c>
      <c r="H42" s="2657" t="s">
        <v>1479</v>
      </c>
      <c r="I42" s="2658"/>
      <c r="J42" s="2658"/>
    </row>
    <row r="43" spans="1:10" s="1556" customFormat="1" ht="21" customHeight="1" x14ac:dyDescent="0.5">
      <c r="A43" s="2677"/>
      <c r="B43" s="2678"/>
      <c r="C43" s="2672"/>
      <c r="D43" s="2668"/>
      <c r="E43" s="2668"/>
      <c r="F43" s="2668"/>
      <c r="G43" s="2666"/>
      <c r="H43" s="2659"/>
      <c r="I43" s="2660"/>
      <c r="J43" s="2660"/>
    </row>
    <row r="44" spans="1:10" s="1556" customFormat="1" ht="21" customHeight="1" x14ac:dyDescent="0.5">
      <c r="A44" s="2661" t="s">
        <v>1322</v>
      </c>
      <c r="B44" s="2661" t="s">
        <v>1318</v>
      </c>
      <c r="C44" s="2665" t="s">
        <v>466</v>
      </c>
      <c r="D44" s="2665" t="s">
        <v>466</v>
      </c>
      <c r="E44" s="2665" t="s">
        <v>466</v>
      </c>
      <c r="F44" s="2667" t="s">
        <v>859</v>
      </c>
      <c r="G44" s="2667" t="s">
        <v>859</v>
      </c>
      <c r="H44" s="2667" t="s">
        <v>859</v>
      </c>
      <c r="I44" s="2661"/>
      <c r="J44" s="2658"/>
    </row>
    <row r="45" spans="1:10" s="1556" customFormat="1" ht="21" customHeight="1" x14ac:dyDescent="0.5">
      <c r="A45" s="2662"/>
      <c r="B45" s="2671"/>
      <c r="C45" s="2666"/>
      <c r="D45" s="2666"/>
      <c r="E45" s="2666"/>
      <c r="F45" s="2668"/>
      <c r="G45" s="2668"/>
      <c r="H45" s="2668"/>
      <c r="I45" s="2672"/>
      <c r="J45" s="2660"/>
    </row>
    <row r="46" spans="1:10" s="1556" customFormat="1" ht="21" customHeight="1" x14ac:dyDescent="0.5">
      <c r="A46" s="2661" t="s">
        <v>1325</v>
      </c>
      <c r="B46" s="2661" t="s">
        <v>1318</v>
      </c>
      <c r="C46" s="2667" t="s">
        <v>1174</v>
      </c>
      <c r="D46" s="2661"/>
      <c r="E46" s="2667" t="s">
        <v>1176</v>
      </c>
      <c r="F46" s="2667" t="s">
        <v>1176</v>
      </c>
      <c r="G46" s="2667" t="s">
        <v>1176</v>
      </c>
      <c r="H46" s="2661"/>
      <c r="I46" s="2667" t="s">
        <v>923</v>
      </c>
      <c r="J46" s="2658"/>
    </row>
    <row r="47" spans="1:10" s="1556" customFormat="1" ht="21" customHeight="1" x14ac:dyDescent="0.5">
      <c r="A47" s="2662"/>
      <c r="B47" s="2671"/>
      <c r="C47" s="2668"/>
      <c r="D47" s="2672"/>
      <c r="E47" s="2668"/>
      <c r="F47" s="2668"/>
      <c r="G47" s="2668"/>
      <c r="H47" s="2672"/>
      <c r="I47" s="2668"/>
      <c r="J47" s="2660"/>
    </row>
    <row r="48" spans="1:10" s="1556" customFormat="1" ht="21" customHeight="1" x14ac:dyDescent="0.5">
      <c r="A48" s="2661" t="s">
        <v>1328</v>
      </c>
      <c r="B48" s="2661" t="s">
        <v>1318</v>
      </c>
      <c r="C48" s="2667" t="s">
        <v>1175</v>
      </c>
      <c r="D48" s="2667" t="s">
        <v>1175</v>
      </c>
      <c r="E48" s="2665" t="s">
        <v>466</v>
      </c>
      <c r="F48" s="2661"/>
      <c r="G48" s="2665" t="s">
        <v>729</v>
      </c>
      <c r="H48" s="2661"/>
      <c r="I48" s="2661"/>
      <c r="J48" s="2658"/>
    </row>
    <row r="49" spans="1:10" s="1556" customFormat="1" ht="21" customHeight="1" x14ac:dyDescent="0.5">
      <c r="A49" s="2662"/>
      <c r="B49" s="2671"/>
      <c r="C49" s="2668"/>
      <c r="D49" s="2668"/>
      <c r="E49" s="2666"/>
      <c r="F49" s="2672"/>
      <c r="G49" s="2666"/>
      <c r="H49" s="2672"/>
      <c r="I49" s="2672"/>
      <c r="J49" s="2660"/>
    </row>
    <row r="50" spans="1:10" s="1556" customFormat="1" ht="21" customHeight="1" x14ac:dyDescent="0.5">
      <c r="A50" s="2661" t="s">
        <v>1331</v>
      </c>
      <c r="B50" s="2657" t="s">
        <v>1139</v>
      </c>
      <c r="C50" s="2658"/>
      <c r="D50" s="2665" t="s">
        <v>57</v>
      </c>
      <c r="E50" s="2665" t="s">
        <v>57</v>
      </c>
      <c r="F50" s="2667" t="s">
        <v>1173</v>
      </c>
      <c r="G50" s="2667" t="s">
        <v>1173</v>
      </c>
      <c r="H50" s="2663" t="s">
        <v>294</v>
      </c>
      <c r="I50" s="2663" t="s">
        <v>294</v>
      </c>
      <c r="J50" s="2658"/>
    </row>
    <row r="51" spans="1:10" s="1556" customFormat="1" ht="21" customHeight="1" x14ac:dyDescent="0.5">
      <c r="A51" s="2662"/>
      <c r="B51" s="2659"/>
      <c r="C51" s="2660"/>
      <c r="D51" s="2666"/>
      <c r="E51" s="2666"/>
      <c r="F51" s="2668"/>
      <c r="G51" s="2668"/>
      <c r="H51" s="2664"/>
      <c r="I51" s="2664"/>
      <c r="J51" s="2660"/>
    </row>
    <row r="52" spans="1:10" s="1556" customFormat="1" ht="21" customHeight="1" x14ac:dyDescent="0.5">
      <c r="A52" s="1079" t="s">
        <v>483</v>
      </c>
      <c r="B52" s="1065"/>
      <c r="C52" s="1081"/>
      <c r="D52" s="1082"/>
      <c r="E52" s="1082"/>
      <c r="F52" s="1065"/>
      <c r="G52" s="1082"/>
      <c r="H52" s="1082"/>
      <c r="I52" s="1082"/>
      <c r="J52" s="1082"/>
    </row>
    <row r="53" spans="1:10" s="1556" customFormat="1" ht="21" customHeight="1" x14ac:dyDescent="0.5">
      <c r="A53" s="1083"/>
      <c r="B53" s="1088"/>
      <c r="C53" s="1083"/>
      <c r="D53" s="1083"/>
      <c r="E53" s="1083"/>
      <c r="F53" s="1083"/>
      <c r="G53" s="1083"/>
      <c r="H53" s="1083"/>
      <c r="I53" s="1083"/>
      <c r="J53" s="1083"/>
    </row>
    <row r="54" spans="1:10" s="1556" customFormat="1" ht="21" customHeight="1" x14ac:dyDescent="0.5">
      <c r="A54" s="1083"/>
      <c r="B54" s="1088"/>
      <c r="C54" s="1083"/>
      <c r="D54" s="1083"/>
      <c r="E54" s="1083"/>
      <c r="F54" s="1083"/>
      <c r="G54" s="1083"/>
      <c r="H54" s="1083"/>
      <c r="I54" s="1083"/>
      <c r="J54" s="1083"/>
    </row>
    <row r="55" spans="1:10" s="1556" customFormat="1" ht="21" customHeight="1" x14ac:dyDescent="0.5">
      <c r="A55" s="1083"/>
      <c r="B55" s="1083"/>
      <c r="C55" s="1083"/>
      <c r="D55" s="1083"/>
      <c r="E55" s="1083"/>
      <c r="F55" s="1083"/>
      <c r="G55" s="1083"/>
      <c r="H55" s="1083"/>
      <c r="I55" s="1083"/>
      <c r="J55" s="1083"/>
    </row>
    <row r="56" spans="1:10" s="1556" customFormat="1" ht="21" customHeight="1" x14ac:dyDescent="0.5">
      <c r="A56" s="2673" t="s">
        <v>0</v>
      </c>
      <c r="B56" s="2673"/>
      <c r="C56" s="2673"/>
      <c r="D56" s="2673"/>
      <c r="E56" s="2673"/>
      <c r="F56" s="2673"/>
      <c r="G56" s="2673"/>
      <c r="H56" s="2673"/>
      <c r="I56" s="2673"/>
      <c r="J56" s="2673"/>
    </row>
    <row r="57" spans="1:10" s="1556" customFormat="1" ht="21" customHeight="1" x14ac:dyDescent="0.5">
      <c r="A57" s="2673" t="s">
        <v>1477</v>
      </c>
      <c r="B57" s="2673"/>
      <c r="C57" s="2673"/>
      <c r="D57" s="2673"/>
      <c r="E57" s="2673"/>
      <c r="F57" s="2673"/>
      <c r="G57" s="2673"/>
      <c r="H57" s="2673"/>
      <c r="I57" s="2673"/>
      <c r="J57" s="2673"/>
    </row>
    <row r="58" spans="1:10" s="1556" customFormat="1" ht="21" customHeight="1" x14ac:dyDescent="0.5">
      <c r="A58" s="2673" t="s">
        <v>1639</v>
      </c>
      <c r="B58" s="2673"/>
      <c r="C58" s="2673"/>
      <c r="D58" s="2673"/>
      <c r="E58" s="2673"/>
      <c r="F58" s="2673"/>
      <c r="G58" s="2673"/>
      <c r="H58" s="2673"/>
      <c r="I58" s="2673"/>
      <c r="J58" s="2673"/>
    </row>
    <row r="59" spans="1:10" s="1556" customFormat="1" ht="21" customHeight="1" x14ac:dyDescent="0.5">
      <c r="A59" s="2674" t="s">
        <v>1316</v>
      </c>
      <c r="B59" s="2675"/>
      <c r="C59" s="1078">
        <v>1</v>
      </c>
      <c r="D59" s="1078">
        <v>2</v>
      </c>
      <c r="E59" s="1078">
        <v>3</v>
      </c>
      <c r="F59" s="1557">
        <v>4</v>
      </c>
      <c r="G59" s="1078">
        <v>5</v>
      </c>
      <c r="H59" s="1557">
        <v>6</v>
      </c>
      <c r="I59" s="1078">
        <v>7</v>
      </c>
      <c r="J59" s="1557">
        <v>8</v>
      </c>
    </row>
    <row r="60" spans="1:10" s="1556" customFormat="1" ht="21" customHeight="1" x14ac:dyDescent="0.5">
      <c r="A60" s="1558" t="s">
        <v>1119</v>
      </c>
      <c r="B60" s="1558" t="s">
        <v>1120</v>
      </c>
      <c r="C60" s="1067" t="s">
        <v>1121</v>
      </c>
      <c r="D60" s="1068" t="s">
        <v>1122</v>
      </c>
      <c r="E60" s="1069" t="s">
        <v>1123</v>
      </c>
      <c r="F60" s="1070" t="s">
        <v>1124</v>
      </c>
      <c r="G60" s="1068" t="s">
        <v>1125</v>
      </c>
      <c r="H60" s="1070" t="s">
        <v>1126</v>
      </c>
      <c r="I60" s="1192" t="s">
        <v>1127</v>
      </c>
      <c r="J60" s="1070" t="s">
        <v>1128</v>
      </c>
    </row>
    <row r="61" spans="1:10" s="1556" customFormat="1" ht="21" customHeight="1" x14ac:dyDescent="0.5">
      <c r="A61" s="2676" t="s">
        <v>1317</v>
      </c>
      <c r="B61" s="2676" t="s">
        <v>1318</v>
      </c>
      <c r="C61" s="2665" t="s">
        <v>729</v>
      </c>
      <c r="D61" s="2665" t="s">
        <v>729</v>
      </c>
      <c r="E61" s="2663" t="s">
        <v>1145</v>
      </c>
      <c r="F61" s="2663" t="s">
        <v>1145</v>
      </c>
      <c r="G61" s="2663" t="s">
        <v>460</v>
      </c>
      <c r="H61" s="2657" t="s">
        <v>1479</v>
      </c>
      <c r="I61" s="2658"/>
      <c r="J61" s="2658"/>
    </row>
    <row r="62" spans="1:10" s="1556" customFormat="1" ht="21" customHeight="1" x14ac:dyDescent="0.5">
      <c r="A62" s="2677"/>
      <c r="B62" s="2678"/>
      <c r="C62" s="2666"/>
      <c r="D62" s="2666"/>
      <c r="E62" s="2664"/>
      <c r="F62" s="2664"/>
      <c r="G62" s="2664"/>
      <c r="H62" s="2659"/>
      <c r="I62" s="2660"/>
      <c r="J62" s="2660"/>
    </row>
    <row r="63" spans="1:10" s="1556" customFormat="1" ht="21" customHeight="1" x14ac:dyDescent="0.5">
      <c r="A63" s="2661" t="s">
        <v>1322</v>
      </c>
      <c r="B63" s="2661" t="s">
        <v>1318</v>
      </c>
      <c r="C63" s="2663" t="s">
        <v>460</v>
      </c>
      <c r="D63" s="2663" t="s">
        <v>460</v>
      </c>
      <c r="E63" s="2663" t="s">
        <v>861</v>
      </c>
      <c r="F63" s="2663" t="s">
        <v>861</v>
      </c>
      <c r="G63" s="2663" t="s">
        <v>861</v>
      </c>
      <c r="H63" s="2665" t="s">
        <v>730</v>
      </c>
      <c r="I63" s="2665" t="s">
        <v>730</v>
      </c>
      <c r="J63" s="2658"/>
    </row>
    <row r="64" spans="1:10" s="1556" customFormat="1" ht="21" customHeight="1" x14ac:dyDescent="0.5">
      <c r="A64" s="2662"/>
      <c r="B64" s="2671"/>
      <c r="C64" s="2664"/>
      <c r="D64" s="2664"/>
      <c r="E64" s="2664"/>
      <c r="F64" s="2664"/>
      <c r="G64" s="2664"/>
      <c r="H64" s="2666"/>
      <c r="I64" s="2666"/>
      <c r="J64" s="2660"/>
    </row>
    <row r="65" spans="1:10" s="1556" customFormat="1" ht="21" customHeight="1" x14ac:dyDescent="0.5">
      <c r="A65" s="2661" t="s">
        <v>1325</v>
      </c>
      <c r="B65" s="2661" t="s">
        <v>1318</v>
      </c>
      <c r="C65" s="2663" t="s">
        <v>1145</v>
      </c>
      <c r="D65" s="2665" t="s">
        <v>730</v>
      </c>
      <c r="E65" s="2665" t="s">
        <v>730</v>
      </c>
      <c r="F65" s="2665" t="s">
        <v>730</v>
      </c>
      <c r="G65" s="2661"/>
      <c r="H65" s="2663" t="s">
        <v>860</v>
      </c>
      <c r="I65" s="2663" t="s">
        <v>860</v>
      </c>
      <c r="J65" s="2658"/>
    </row>
    <row r="66" spans="1:10" s="1556" customFormat="1" ht="21" customHeight="1" x14ac:dyDescent="0.5">
      <c r="A66" s="2662"/>
      <c r="B66" s="2671"/>
      <c r="C66" s="2664"/>
      <c r="D66" s="2666"/>
      <c r="E66" s="2666"/>
      <c r="F66" s="2666"/>
      <c r="G66" s="2672"/>
      <c r="H66" s="2664"/>
      <c r="I66" s="2664"/>
      <c r="J66" s="2660"/>
    </row>
    <row r="67" spans="1:10" s="1556" customFormat="1" ht="21" customHeight="1" x14ac:dyDescent="0.5">
      <c r="A67" s="2661" t="s">
        <v>1328</v>
      </c>
      <c r="B67" s="2661" t="s">
        <v>1318</v>
      </c>
      <c r="C67" s="2661"/>
      <c r="D67" s="2663" t="s">
        <v>861</v>
      </c>
      <c r="E67" s="2663" t="s">
        <v>861</v>
      </c>
      <c r="F67" s="2661"/>
      <c r="G67" s="2661"/>
      <c r="H67" s="2663" t="s">
        <v>294</v>
      </c>
      <c r="I67" s="2661"/>
      <c r="J67" s="2658"/>
    </row>
    <row r="68" spans="1:10" s="1556" customFormat="1" ht="21" customHeight="1" x14ac:dyDescent="0.5">
      <c r="A68" s="2662"/>
      <c r="B68" s="2671"/>
      <c r="C68" s="2672"/>
      <c r="D68" s="2664"/>
      <c r="E68" s="2664"/>
      <c r="F68" s="2672"/>
      <c r="G68" s="2672"/>
      <c r="H68" s="2664"/>
      <c r="I68" s="2672"/>
      <c r="J68" s="2660"/>
    </row>
    <row r="69" spans="1:10" s="1556" customFormat="1" ht="21" customHeight="1" x14ac:dyDescent="0.5">
      <c r="A69" s="2661" t="s">
        <v>1331</v>
      </c>
      <c r="B69" s="2657" t="s">
        <v>1139</v>
      </c>
      <c r="C69" s="2658"/>
      <c r="D69" s="2663" t="s">
        <v>860</v>
      </c>
      <c r="E69" s="2663" t="s">
        <v>860</v>
      </c>
      <c r="F69" s="2663" t="s">
        <v>860</v>
      </c>
      <c r="G69" s="2665" t="s">
        <v>466</v>
      </c>
      <c r="H69" s="2665" t="s">
        <v>466</v>
      </c>
      <c r="I69" s="2667" t="s">
        <v>518</v>
      </c>
      <c r="J69" s="2669" t="s">
        <v>518</v>
      </c>
    </row>
    <row r="70" spans="1:10" s="1556" customFormat="1" ht="21" customHeight="1" x14ac:dyDescent="0.5">
      <c r="A70" s="2662"/>
      <c r="B70" s="2659"/>
      <c r="C70" s="2660"/>
      <c r="D70" s="2664"/>
      <c r="E70" s="2664"/>
      <c r="F70" s="2664"/>
      <c r="G70" s="2666"/>
      <c r="H70" s="2666"/>
      <c r="I70" s="2668"/>
      <c r="J70" s="2670"/>
    </row>
    <row r="71" spans="1:10" s="1556" customFormat="1" ht="21" customHeight="1" x14ac:dyDescent="0.5">
      <c r="A71" s="1079" t="s">
        <v>483</v>
      </c>
      <c r="B71" s="1065"/>
      <c r="C71" s="1081"/>
      <c r="D71" s="1082"/>
      <c r="E71" s="1082"/>
      <c r="F71" s="1065"/>
      <c r="G71" s="1082"/>
      <c r="H71" s="1082"/>
      <c r="I71" s="1082"/>
      <c r="J71" s="1082"/>
    </row>
    <row r="72" spans="1:10" s="1556" customFormat="1" ht="21" customHeight="1" x14ac:dyDescent="0.5">
      <c r="A72" s="1083"/>
      <c r="B72" s="1088"/>
      <c r="C72" s="1083"/>
      <c r="D72" s="1083"/>
      <c r="E72" s="1083"/>
      <c r="F72" s="1083"/>
      <c r="G72" s="1083"/>
      <c r="H72" s="1083"/>
      <c r="I72" s="1083"/>
      <c r="J72" s="1083"/>
    </row>
    <row r="73" spans="1:10" ht="21" customHeight="1" x14ac:dyDescent="0.5">
      <c r="A73" s="2673" t="s">
        <v>0</v>
      </c>
      <c r="B73" s="2673"/>
      <c r="C73" s="2673"/>
      <c r="D73" s="2673"/>
      <c r="E73" s="2673"/>
      <c r="F73" s="2673"/>
      <c r="G73" s="2673"/>
      <c r="H73" s="2673"/>
      <c r="I73" s="2673"/>
      <c r="J73" s="2673"/>
    </row>
    <row r="74" spans="1:10" ht="21" customHeight="1" x14ac:dyDescent="0.5">
      <c r="A74" s="2673" t="s">
        <v>1477</v>
      </c>
      <c r="B74" s="2673"/>
      <c r="C74" s="2673"/>
      <c r="D74" s="2673"/>
      <c r="E74" s="2673"/>
      <c r="F74" s="2673"/>
      <c r="G74" s="2673"/>
      <c r="H74" s="2673"/>
      <c r="I74" s="2673"/>
      <c r="J74" s="2673"/>
    </row>
    <row r="75" spans="1:10" ht="21" customHeight="1" x14ac:dyDescent="0.5">
      <c r="A75" s="2673" t="s">
        <v>1622</v>
      </c>
      <c r="B75" s="2673"/>
      <c r="C75" s="2673"/>
      <c r="D75" s="2673"/>
      <c r="E75" s="2673"/>
      <c r="F75" s="2673"/>
      <c r="G75" s="2673"/>
      <c r="H75" s="2673"/>
      <c r="I75" s="2673"/>
      <c r="J75" s="2673"/>
    </row>
    <row r="76" spans="1:10" ht="21" customHeight="1" x14ac:dyDescent="0.5">
      <c r="A76" s="2674" t="s">
        <v>1316</v>
      </c>
      <c r="B76" s="2675"/>
      <c r="C76" s="1078">
        <v>1</v>
      </c>
      <c r="D76" s="1078">
        <v>2</v>
      </c>
      <c r="E76" s="1078">
        <v>3</v>
      </c>
      <c r="F76" s="1077">
        <v>4</v>
      </c>
      <c r="G76" s="1078">
        <v>5</v>
      </c>
      <c r="H76" s="1077">
        <v>6</v>
      </c>
      <c r="I76" s="1078">
        <v>7</v>
      </c>
      <c r="J76" s="1077">
        <v>8</v>
      </c>
    </row>
    <row r="77" spans="1:10" ht="21" customHeight="1" x14ac:dyDescent="0.5">
      <c r="A77" s="1066" t="s">
        <v>1119</v>
      </c>
      <c r="B77" s="1066" t="s">
        <v>1120</v>
      </c>
      <c r="C77" s="1067" t="s">
        <v>1121</v>
      </c>
      <c r="D77" s="1068" t="s">
        <v>1122</v>
      </c>
      <c r="E77" s="1069" t="s">
        <v>1123</v>
      </c>
      <c r="F77" s="1070" t="s">
        <v>1124</v>
      </c>
      <c r="G77" s="1068" t="s">
        <v>1125</v>
      </c>
      <c r="H77" s="1070" t="s">
        <v>1126</v>
      </c>
      <c r="I77" s="1192" t="s">
        <v>1127</v>
      </c>
      <c r="J77" s="1070" t="s">
        <v>1128</v>
      </c>
    </row>
    <row r="78" spans="1:10" ht="21" customHeight="1" x14ac:dyDescent="0.5">
      <c r="A78" s="2676" t="s">
        <v>1317</v>
      </c>
      <c r="B78" s="2676" t="s">
        <v>1318</v>
      </c>
      <c r="C78" s="2661"/>
      <c r="D78" s="2661"/>
      <c r="E78" s="2661"/>
      <c r="F78" s="2661"/>
      <c r="G78" s="2661"/>
      <c r="H78" s="2657" t="s">
        <v>1479</v>
      </c>
      <c r="I78" s="2658"/>
      <c r="J78" s="2658"/>
    </row>
    <row r="79" spans="1:10" ht="21" customHeight="1" x14ac:dyDescent="0.5">
      <c r="A79" s="2677"/>
      <c r="B79" s="2678"/>
      <c r="C79" s="2672"/>
      <c r="D79" s="2672"/>
      <c r="E79" s="2672"/>
      <c r="F79" s="2672"/>
      <c r="G79" s="2672"/>
      <c r="H79" s="2659"/>
      <c r="I79" s="2660"/>
      <c r="J79" s="2660"/>
    </row>
    <row r="80" spans="1:10" ht="21" customHeight="1" x14ac:dyDescent="0.5">
      <c r="A80" s="2661" t="s">
        <v>1322</v>
      </c>
      <c r="B80" s="2661" t="s">
        <v>1318</v>
      </c>
      <c r="C80" s="2661"/>
      <c r="D80" s="2679" t="s">
        <v>728</v>
      </c>
      <c r="E80" s="2679" t="s">
        <v>1175</v>
      </c>
      <c r="F80" s="2661"/>
      <c r="G80" s="2665" t="s">
        <v>57</v>
      </c>
      <c r="H80" s="2679" t="s">
        <v>518</v>
      </c>
      <c r="I80" s="2679" t="s">
        <v>1174</v>
      </c>
      <c r="J80" s="2658"/>
    </row>
    <row r="81" spans="1:10" ht="21" customHeight="1" x14ac:dyDescent="0.5">
      <c r="A81" s="2662"/>
      <c r="B81" s="2671"/>
      <c r="C81" s="2672"/>
      <c r="D81" s="2680"/>
      <c r="E81" s="2680"/>
      <c r="F81" s="2672"/>
      <c r="G81" s="2666"/>
      <c r="H81" s="2680"/>
      <c r="I81" s="2680"/>
      <c r="J81" s="2660"/>
    </row>
    <row r="82" spans="1:10" ht="21" customHeight="1" x14ac:dyDescent="0.5">
      <c r="A82" s="2661" t="s">
        <v>1325</v>
      </c>
      <c r="B82" s="2661" t="s">
        <v>1318</v>
      </c>
      <c r="C82" s="2661"/>
      <c r="D82" s="2679" t="s">
        <v>1173</v>
      </c>
      <c r="E82" s="2665" t="s">
        <v>1155</v>
      </c>
      <c r="F82" s="2661"/>
      <c r="G82" s="2665" t="s">
        <v>535</v>
      </c>
      <c r="H82" s="2679" t="s">
        <v>923</v>
      </c>
      <c r="I82" s="2661"/>
      <c r="J82" s="2658"/>
    </row>
    <row r="83" spans="1:10" ht="21" customHeight="1" x14ac:dyDescent="0.5">
      <c r="A83" s="2662"/>
      <c r="B83" s="2671"/>
      <c r="C83" s="2672"/>
      <c r="D83" s="2680"/>
      <c r="E83" s="2666"/>
      <c r="F83" s="2672"/>
      <c r="G83" s="2666"/>
      <c r="H83" s="2680"/>
      <c r="I83" s="2672"/>
      <c r="J83" s="2660"/>
    </row>
    <row r="84" spans="1:10" ht="21" customHeight="1" x14ac:dyDescent="0.5">
      <c r="A84" s="2661" t="s">
        <v>1328</v>
      </c>
      <c r="B84" s="2661" t="s">
        <v>1318</v>
      </c>
      <c r="C84" s="2661"/>
      <c r="D84" s="2661"/>
      <c r="E84" s="2661"/>
      <c r="F84" s="2661"/>
      <c r="G84" s="2661"/>
      <c r="H84" s="2661"/>
      <c r="I84" s="2661"/>
      <c r="J84" s="2658"/>
    </row>
    <row r="85" spans="1:10" ht="21" customHeight="1" x14ac:dyDescent="0.5">
      <c r="A85" s="2662"/>
      <c r="B85" s="2671"/>
      <c r="C85" s="2672"/>
      <c r="D85" s="2672"/>
      <c r="E85" s="2672"/>
      <c r="F85" s="2672"/>
      <c r="G85" s="2672"/>
      <c r="H85" s="2672"/>
      <c r="I85" s="2672"/>
      <c r="J85" s="2660"/>
    </row>
    <row r="86" spans="1:10" ht="21" customHeight="1" x14ac:dyDescent="0.5">
      <c r="A86" s="2661" t="s">
        <v>1331</v>
      </c>
      <c r="B86" s="2657" t="s">
        <v>1139</v>
      </c>
      <c r="C86" s="2658"/>
      <c r="D86" s="2661"/>
      <c r="E86" s="2665" t="s">
        <v>1143</v>
      </c>
      <c r="F86" s="2661"/>
      <c r="G86" s="2679" t="s">
        <v>1176</v>
      </c>
      <c r="H86" s="2679" t="s">
        <v>859</v>
      </c>
      <c r="I86" s="2661"/>
      <c r="J86" s="2658"/>
    </row>
    <row r="87" spans="1:10" ht="21" customHeight="1" x14ac:dyDescent="0.5">
      <c r="A87" s="2662"/>
      <c r="B87" s="2659"/>
      <c r="C87" s="2660"/>
      <c r="D87" s="2672"/>
      <c r="E87" s="2666"/>
      <c r="F87" s="2672"/>
      <c r="G87" s="2680"/>
      <c r="H87" s="2680"/>
      <c r="I87" s="2672"/>
      <c r="J87" s="2660"/>
    </row>
    <row r="88" spans="1:10" ht="21" customHeight="1" x14ac:dyDescent="0.5">
      <c r="A88" s="1079" t="s">
        <v>483</v>
      </c>
      <c r="B88" s="1065"/>
      <c r="C88" s="1081"/>
      <c r="D88" s="1082"/>
      <c r="E88" s="1082"/>
      <c r="F88" s="1065"/>
      <c r="G88" s="1082"/>
      <c r="H88" s="1082"/>
      <c r="I88" s="1082"/>
      <c r="J88" s="1082"/>
    </row>
    <row r="89" spans="1:10" ht="21" customHeight="1" x14ac:dyDescent="0.5">
      <c r="B89" s="1088"/>
    </row>
    <row r="90" spans="1:10" ht="21" customHeight="1" x14ac:dyDescent="0.5">
      <c r="B90" s="1088"/>
    </row>
    <row r="91" spans="1:10" ht="21" customHeight="1" x14ac:dyDescent="0.5"/>
    <row r="92" spans="1:10" ht="21" customHeight="1" x14ac:dyDescent="0.5">
      <c r="A92" s="2673" t="s">
        <v>0</v>
      </c>
      <c r="B92" s="2673"/>
      <c r="C92" s="2673"/>
      <c r="D92" s="2673"/>
      <c r="E92" s="2673"/>
      <c r="F92" s="2673"/>
      <c r="G92" s="2673"/>
      <c r="H92" s="2673"/>
      <c r="I92" s="2673"/>
      <c r="J92" s="2673"/>
    </row>
    <row r="93" spans="1:10" ht="21" customHeight="1" x14ac:dyDescent="0.5">
      <c r="A93" s="2673" t="s">
        <v>1477</v>
      </c>
      <c r="B93" s="2673"/>
      <c r="C93" s="2673"/>
      <c r="D93" s="2673"/>
      <c r="E93" s="2673"/>
      <c r="F93" s="2673"/>
      <c r="G93" s="2673"/>
      <c r="H93" s="2673"/>
      <c r="I93" s="2673"/>
      <c r="J93" s="2673"/>
    </row>
    <row r="94" spans="1:10" ht="21" customHeight="1" x14ac:dyDescent="0.5">
      <c r="A94" s="2673" t="s">
        <v>1623</v>
      </c>
      <c r="B94" s="2673"/>
      <c r="C94" s="2673"/>
      <c r="D94" s="2673"/>
      <c r="E94" s="2673"/>
      <c r="F94" s="2673"/>
      <c r="G94" s="2673"/>
      <c r="H94" s="2673"/>
      <c r="I94" s="2673"/>
      <c r="J94" s="2673"/>
    </row>
    <row r="95" spans="1:10" ht="21" customHeight="1" x14ac:dyDescent="0.5">
      <c r="A95" s="2674" t="s">
        <v>1316</v>
      </c>
      <c r="B95" s="2675"/>
      <c r="C95" s="1078">
        <v>1</v>
      </c>
      <c r="D95" s="1078">
        <v>2</v>
      </c>
      <c r="E95" s="1078">
        <v>3</v>
      </c>
      <c r="F95" s="1077">
        <v>4</v>
      </c>
      <c r="G95" s="1078">
        <v>5</v>
      </c>
      <c r="H95" s="1077">
        <v>6</v>
      </c>
      <c r="I95" s="1078">
        <v>7</v>
      </c>
      <c r="J95" s="1077">
        <v>8</v>
      </c>
    </row>
    <row r="96" spans="1:10" ht="21" customHeight="1" x14ac:dyDescent="0.5">
      <c r="A96" s="1066" t="s">
        <v>1119</v>
      </c>
      <c r="B96" s="1066" t="s">
        <v>1120</v>
      </c>
      <c r="C96" s="1067" t="s">
        <v>1121</v>
      </c>
      <c r="D96" s="1068" t="s">
        <v>1122</v>
      </c>
      <c r="E96" s="1069" t="s">
        <v>1123</v>
      </c>
      <c r="F96" s="1070" t="s">
        <v>1124</v>
      </c>
      <c r="G96" s="1068" t="s">
        <v>1125</v>
      </c>
      <c r="H96" s="1070" t="s">
        <v>1126</v>
      </c>
      <c r="I96" s="1068" t="s">
        <v>1127</v>
      </c>
      <c r="J96" s="1070" t="s">
        <v>1128</v>
      </c>
    </row>
    <row r="97" spans="1:10" ht="21" customHeight="1" x14ac:dyDescent="0.5">
      <c r="A97" s="2676" t="s">
        <v>1317</v>
      </c>
      <c r="B97" s="2676" t="s">
        <v>1318</v>
      </c>
      <c r="C97" s="2661"/>
      <c r="D97" s="2661"/>
      <c r="E97" s="2661"/>
      <c r="F97" s="2661"/>
      <c r="G97" s="2661"/>
      <c r="H97" s="2657" t="s">
        <v>1479</v>
      </c>
      <c r="I97" s="2658"/>
      <c r="J97" s="2661"/>
    </row>
    <row r="98" spans="1:10" ht="21" customHeight="1" x14ac:dyDescent="0.5">
      <c r="A98" s="2677"/>
      <c r="B98" s="2678"/>
      <c r="C98" s="2672"/>
      <c r="D98" s="2672"/>
      <c r="E98" s="2672"/>
      <c r="F98" s="2672"/>
      <c r="G98" s="2672"/>
      <c r="H98" s="2659"/>
      <c r="I98" s="2660"/>
      <c r="J98" s="2672"/>
    </row>
    <row r="99" spans="1:10" ht="21" customHeight="1" x14ac:dyDescent="0.5">
      <c r="A99" s="2661" t="s">
        <v>1322</v>
      </c>
      <c r="B99" s="2661" t="s">
        <v>1318</v>
      </c>
      <c r="C99" s="2661"/>
      <c r="D99" s="2661"/>
      <c r="E99" s="2663" t="s">
        <v>860</v>
      </c>
      <c r="F99" s="2661"/>
      <c r="G99" s="2661"/>
      <c r="H99" s="2663" t="s">
        <v>460</v>
      </c>
      <c r="I99" s="2663" t="s">
        <v>294</v>
      </c>
      <c r="J99" s="2661"/>
    </row>
    <row r="100" spans="1:10" ht="21" customHeight="1" x14ac:dyDescent="0.5">
      <c r="A100" s="2662"/>
      <c r="B100" s="2671"/>
      <c r="C100" s="2672"/>
      <c r="D100" s="2672"/>
      <c r="E100" s="2664"/>
      <c r="F100" s="2672"/>
      <c r="G100" s="2672"/>
      <c r="H100" s="2664"/>
      <c r="I100" s="2664"/>
      <c r="J100" s="2672"/>
    </row>
    <row r="101" spans="1:10" ht="21" customHeight="1" x14ac:dyDescent="0.5">
      <c r="A101" s="2661" t="s">
        <v>1325</v>
      </c>
      <c r="B101" s="2661" t="s">
        <v>1318</v>
      </c>
      <c r="C101" s="2661"/>
      <c r="D101" s="2665" t="s">
        <v>729</v>
      </c>
      <c r="E101" s="2665" t="s">
        <v>1145</v>
      </c>
      <c r="F101" s="2661"/>
      <c r="G101" s="2663" t="s">
        <v>1146</v>
      </c>
      <c r="H101" s="2663" t="s">
        <v>466</v>
      </c>
      <c r="I101" s="2661"/>
      <c r="J101" s="2661"/>
    </row>
    <row r="102" spans="1:10" ht="21" customHeight="1" x14ac:dyDescent="0.5">
      <c r="A102" s="2662"/>
      <c r="B102" s="2671"/>
      <c r="C102" s="2672"/>
      <c r="D102" s="2666"/>
      <c r="E102" s="2666"/>
      <c r="F102" s="2672"/>
      <c r="G102" s="2664"/>
      <c r="H102" s="2664"/>
      <c r="I102" s="2672"/>
      <c r="J102" s="2672"/>
    </row>
    <row r="103" spans="1:10" ht="21" customHeight="1" x14ac:dyDescent="0.5">
      <c r="A103" s="2661" t="s">
        <v>1328</v>
      </c>
      <c r="B103" s="2661" t="s">
        <v>1318</v>
      </c>
      <c r="C103" s="2661"/>
      <c r="D103" s="2665" t="s">
        <v>730</v>
      </c>
      <c r="E103" s="2665" t="s">
        <v>1156</v>
      </c>
      <c r="F103" s="2661"/>
      <c r="G103" s="2661"/>
      <c r="H103" s="2661"/>
      <c r="I103" s="2661"/>
      <c r="J103" s="2661"/>
    </row>
    <row r="104" spans="1:10" ht="21" customHeight="1" x14ac:dyDescent="0.5">
      <c r="A104" s="2662"/>
      <c r="B104" s="2671"/>
      <c r="C104" s="2672"/>
      <c r="D104" s="2666"/>
      <c r="E104" s="2666"/>
      <c r="F104" s="2672"/>
      <c r="G104" s="2672"/>
      <c r="H104" s="2672"/>
      <c r="I104" s="2672"/>
      <c r="J104" s="2672"/>
    </row>
    <row r="105" spans="1:10" ht="21" customHeight="1" x14ac:dyDescent="0.5">
      <c r="A105" s="2661" t="s">
        <v>1331</v>
      </c>
      <c r="B105" s="2657" t="s">
        <v>1139</v>
      </c>
      <c r="C105" s="2658"/>
      <c r="D105" s="2663" t="s">
        <v>531</v>
      </c>
      <c r="E105" s="2663" t="s">
        <v>1144</v>
      </c>
      <c r="F105" s="2661"/>
      <c r="G105" s="2661"/>
      <c r="H105" s="2663" t="s">
        <v>861</v>
      </c>
      <c r="I105" s="2661"/>
      <c r="J105" s="2661"/>
    </row>
    <row r="106" spans="1:10" ht="21" customHeight="1" x14ac:dyDescent="0.5">
      <c r="A106" s="2662"/>
      <c r="B106" s="2659"/>
      <c r="C106" s="2660"/>
      <c r="D106" s="2664"/>
      <c r="E106" s="2664"/>
      <c r="F106" s="2672"/>
      <c r="G106" s="2672"/>
      <c r="H106" s="2664"/>
      <c r="I106" s="2672"/>
      <c r="J106" s="2672"/>
    </row>
    <row r="107" spans="1:10" ht="21" customHeight="1" x14ac:dyDescent="0.5">
      <c r="A107" s="1079" t="s">
        <v>483</v>
      </c>
      <c r="B107" s="1065"/>
      <c r="C107" s="1081"/>
      <c r="D107" s="1082"/>
      <c r="E107" s="1082"/>
      <c r="F107" s="1065"/>
      <c r="G107" s="1082"/>
      <c r="H107" s="1082"/>
      <c r="I107" s="1082"/>
      <c r="J107" s="1082"/>
    </row>
    <row r="108" spans="1:10" ht="21" customHeight="1" x14ac:dyDescent="0.5">
      <c r="B108" s="1088"/>
    </row>
    <row r="109" spans="1:10" ht="21" customHeight="1" x14ac:dyDescent="0.5">
      <c r="A109" s="2673" t="s">
        <v>0</v>
      </c>
      <c r="B109" s="2673"/>
      <c r="C109" s="2673"/>
      <c r="D109" s="2673"/>
      <c r="E109" s="2673"/>
      <c r="F109" s="2673"/>
      <c r="G109" s="2673"/>
      <c r="H109" s="2673"/>
      <c r="I109" s="2673"/>
      <c r="J109" s="2673"/>
    </row>
    <row r="110" spans="1:10" ht="21" customHeight="1" x14ac:dyDescent="0.5">
      <c r="A110" s="2673" t="s">
        <v>1640</v>
      </c>
      <c r="B110" s="2673"/>
      <c r="C110" s="2673"/>
      <c r="D110" s="2673"/>
      <c r="E110" s="2673"/>
      <c r="F110" s="2673"/>
      <c r="G110" s="2673"/>
      <c r="H110" s="2673"/>
      <c r="I110" s="2673"/>
      <c r="J110" s="2673"/>
    </row>
    <row r="111" spans="1:10" ht="21" customHeight="1" x14ac:dyDescent="0.5">
      <c r="A111" s="2673" t="s">
        <v>1641</v>
      </c>
      <c r="B111" s="2673"/>
      <c r="C111" s="2673"/>
      <c r="D111" s="2673"/>
      <c r="E111" s="2673"/>
      <c r="F111" s="2673"/>
      <c r="G111" s="2673"/>
      <c r="H111" s="2673"/>
      <c r="I111" s="2673"/>
      <c r="J111" s="2673"/>
    </row>
    <row r="112" spans="1:10" ht="21" customHeight="1" x14ac:dyDescent="0.5">
      <c r="A112" s="2674" t="s">
        <v>1316</v>
      </c>
      <c r="B112" s="2675"/>
      <c r="C112" s="1078">
        <v>1</v>
      </c>
      <c r="D112" s="1078">
        <v>2</v>
      </c>
      <c r="E112" s="1078">
        <v>3</v>
      </c>
      <c r="F112" s="1077">
        <v>4</v>
      </c>
      <c r="G112" s="1078">
        <v>5</v>
      </c>
      <c r="H112" s="1077">
        <v>6</v>
      </c>
      <c r="I112" s="1078">
        <v>7</v>
      </c>
      <c r="J112" s="1077">
        <v>8</v>
      </c>
    </row>
    <row r="113" spans="1:10" ht="21" customHeight="1" x14ac:dyDescent="0.5">
      <c r="A113" s="1066" t="s">
        <v>1119</v>
      </c>
      <c r="B113" s="1066" t="s">
        <v>1120</v>
      </c>
      <c r="C113" s="1067" t="s">
        <v>1121</v>
      </c>
      <c r="D113" s="1068" t="s">
        <v>1122</v>
      </c>
      <c r="E113" s="1069" t="s">
        <v>1123</v>
      </c>
      <c r="F113" s="1070" t="s">
        <v>1124</v>
      </c>
      <c r="G113" s="1068" t="s">
        <v>1125</v>
      </c>
      <c r="H113" s="1070" t="s">
        <v>1126</v>
      </c>
      <c r="I113" s="1068" t="s">
        <v>1127</v>
      </c>
      <c r="J113" s="1070" t="s">
        <v>1128</v>
      </c>
    </row>
    <row r="114" spans="1:10" ht="21" customHeight="1" x14ac:dyDescent="0.5">
      <c r="A114" s="2676" t="s">
        <v>1317</v>
      </c>
      <c r="B114" s="2676" t="s">
        <v>1318</v>
      </c>
      <c r="C114" s="2663" t="s">
        <v>460</v>
      </c>
      <c r="D114" s="2681" t="s">
        <v>518</v>
      </c>
      <c r="E114" s="2681" t="s">
        <v>1176</v>
      </c>
      <c r="F114" s="1071"/>
      <c r="G114" s="2681" t="s">
        <v>1173</v>
      </c>
      <c r="H114" s="2681" t="s">
        <v>1174</v>
      </c>
      <c r="I114" s="1071"/>
      <c r="J114" s="1071"/>
    </row>
    <row r="115" spans="1:10" ht="21" customHeight="1" x14ac:dyDescent="0.5">
      <c r="A115" s="2677"/>
      <c r="B115" s="2678"/>
      <c r="C115" s="2664"/>
      <c r="D115" s="2682"/>
      <c r="E115" s="2682"/>
      <c r="F115" s="1073"/>
      <c r="G115" s="2682"/>
      <c r="H115" s="2682"/>
      <c r="I115" s="1073"/>
      <c r="J115" s="1073"/>
    </row>
    <row r="116" spans="1:10" ht="21" customHeight="1" x14ac:dyDescent="0.5">
      <c r="A116" s="2661" t="s">
        <v>1322</v>
      </c>
      <c r="B116" s="2661" t="s">
        <v>1318</v>
      </c>
      <c r="C116" s="2663" t="s">
        <v>1144</v>
      </c>
      <c r="D116" s="2663" t="s">
        <v>1146</v>
      </c>
      <c r="E116" s="2681" t="s">
        <v>728</v>
      </c>
      <c r="F116" s="2681" t="s">
        <v>1175</v>
      </c>
      <c r="G116" s="2663" t="s">
        <v>860</v>
      </c>
      <c r="H116" s="1071"/>
      <c r="I116" s="1621"/>
      <c r="J116" s="1071"/>
    </row>
    <row r="117" spans="1:10" ht="21" customHeight="1" x14ac:dyDescent="0.5">
      <c r="A117" s="2662"/>
      <c r="B117" s="2671"/>
      <c r="C117" s="2664"/>
      <c r="D117" s="2664"/>
      <c r="E117" s="2682"/>
      <c r="F117" s="2682"/>
      <c r="G117" s="2664"/>
      <c r="H117" s="1074"/>
      <c r="I117" s="1622"/>
      <c r="J117" s="1074"/>
    </row>
    <row r="118" spans="1:10" ht="21" customHeight="1" x14ac:dyDescent="0.5">
      <c r="A118" s="2661" t="s">
        <v>1325</v>
      </c>
      <c r="B118" s="2661" t="s">
        <v>1318</v>
      </c>
      <c r="C118" s="2663" t="s">
        <v>531</v>
      </c>
      <c r="D118" s="2681" t="s">
        <v>923</v>
      </c>
      <c r="E118" s="2663" t="s">
        <v>294</v>
      </c>
      <c r="F118" s="1621"/>
      <c r="G118" s="2663" t="s">
        <v>861</v>
      </c>
      <c r="H118" s="2663" t="s">
        <v>1145</v>
      </c>
      <c r="I118" s="2681" t="s">
        <v>859</v>
      </c>
      <c r="J118" s="1075"/>
    </row>
    <row r="119" spans="1:10" ht="21" customHeight="1" x14ac:dyDescent="0.5">
      <c r="A119" s="2662"/>
      <c r="B119" s="2671"/>
      <c r="C119" s="2664"/>
      <c r="D119" s="2682"/>
      <c r="E119" s="2664"/>
      <c r="F119" s="1622"/>
      <c r="G119" s="2664"/>
      <c r="H119" s="2664"/>
      <c r="I119" s="2682"/>
      <c r="J119" s="1076"/>
    </row>
    <row r="120" spans="1:10" ht="21" customHeight="1" x14ac:dyDescent="0.5">
      <c r="A120" s="2661" t="s">
        <v>1328</v>
      </c>
      <c r="B120" s="2661" t="s">
        <v>1318</v>
      </c>
      <c r="C120" s="1621"/>
      <c r="D120" s="1621"/>
      <c r="E120" s="1621"/>
      <c r="F120" s="1621"/>
      <c r="G120" s="1621"/>
      <c r="H120" s="1621"/>
      <c r="I120" s="1621"/>
      <c r="J120" s="1071"/>
    </row>
    <row r="121" spans="1:10" ht="21" customHeight="1" x14ac:dyDescent="0.5">
      <c r="A121" s="2662"/>
      <c r="B121" s="2671"/>
      <c r="C121" s="1622"/>
      <c r="D121" s="1622"/>
      <c r="E121" s="1622"/>
      <c r="F121" s="1622"/>
      <c r="G121" s="1622"/>
      <c r="H121" s="1622"/>
      <c r="I121" s="1622"/>
      <c r="J121" s="1074"/>
    </row>
    <row r="122" spans="1:10" ht="21" customHeight="1" x14ac:dyDescent="0.5">
      <c r="A122" s="2661" t="s">
        <v>1331</v>
      </c>
      <c r="B122" s="2657" t="s">
        <v>1139</v>
      </c>
      <c r="C122" s="2658"/>
      <c r="D122" s="1621"/>
      <c r="E122" s="1621"/>
      <c r="F122" s="1621"/>
      <c r="G122" s="1621"/>
      <c r="H122" s="1621"/>
      <c r="I122" s="1621"/>
      <c r="J122" s="1071"/>
    </row>
    <row r="123" spans="1:10" ht="21" customHeight="1" x14ac:dyDescent="0.5">
      <c r="A123" s="2662"/>
      <c r="B123" s="2659"/>
      <c r="C123" s="2660"/>
      <c r="D123" s="1622"/>
      <c r="E123" s="1622"/>
      <c r="F123" s="1622"/>
      <c r="G123" s="1622"/>
      <c r="H123" s="1622"/>
      <c r="I123" s="1622"/>
      <c r="J123" s="1074"/>
    </row>
    <row r="124" spans="1:10" ht="21" customHeight="1" x14ac:dyDescent="0.5">
      <c r="A124" s="1079" t="s">
        <v>483</v>
      </c>
      <c r="B124" s="1080"/>
      <c r="C124" s="1081"/>
      <c r="D124" s="1082"/>
      <c r="E124" s="1082"/>
      <c r="F124" s="1082"/>
      <c r="G124" s="1082"/>
      <c r="H124" s="1082"/>
      <c r="I124" s="1082"/>
      <c r="J124" s="1082"/>
    </row>
    <row r="125" spans="1:10" ht="21" customHeight="1" x14ac:dyDescent="0.5">
      <c r="B125" s="1088"/>
    </row>
    <row r="126" spans="1:10" ht="21" customHeight="1" x14ac:dyDescent="0.5"/>
    <row r="127" spans="1:10" ht="21" customHeight="1" x14ac:dyDescent="0.5"/>
    <row r="128" spans="1:10" ht="21" customHeight="1" x14ac:dyDescent="0.5">
      <c r="A128" s="2673" t="s">
        <v>0</v>
      </c>
      <c r="B128" s="2673"/>
      <c r="C128" s="2673"/>
      <c r="D128" s="2673"/>
      <c r="E128" s="2673"/>
      <c r="F128" s="2673"/>
      <c r="G128" s="2673"/>
      <c r="H128" s="2673"/>
      <c r="I128" s="2673"/>
      <c r="J128" s="2673"/>
    </row>
    <row r="129" spans="1:10" ht="21" customHeight="1" x14ac:dyDescent="0.5">
      <c r="A129" s="2673" t="s">
        <v>1640</v>
      </c>
      <c r="B129" s="2673"/>
      <c r="C129" s="2673"/>
      <c r="D129" s="2673"/>
      <c r="E129" s="2673"/>
      <c r="F129" s="2673"/>
      <c r="G129" s="2673"/>
      <c r="H129" s="2673"/>
      <c r="I129" s="2673"/>
      <c r="J129" s="2673"/>
    </row>
    <row r="130" spans="1:10" ht="21" customHeight="1" x14ac:dyDescent="0.5">
      <c r="A130" s="2673" t="s">
        <v>1642</v>
      </c>
      <c r="B130" s="2673"/>
      <c r="C130" s="2673"/>
      <c r="D130" s="2673"/>
      <c r="E130" s="2673"/>
      <c r="F130" s="2673"/>
      <c r="G130" s="2673"/>
      <c r="H130" s="2673"/>
      <c r="I130" s="2673"/>
      <c r="J130" s="2673"/>
    </row>
    <row r="131" spans="1:10" ht="21" customHeight="1" x14ac:dyDescent="0.5">
      <c r="A131" s="2674" t="s">
        <v>1316</v>
      </c>
      <c r="B131" s="2675"/>
      <c r="C131" s="1078">
        <v>1</v>
      </c>
      <c r="D131" s="1078">
        <v>2</v>
      </c>
      <c r="E131" s="1078">
        <v>3</v>
      </c>
      <c r="F131" s="1077">
        <v>4</v>
      </c>
      <c r="G131" s="1078">
        <v>5</v>
      </c>
      <c r="H131" s="1077">
        <v>6</v>
      </c>
      <c r="I131" s="1078">
        <v>7</v>
      </c>
      <c r="J131" s="1077">
        <v>8</v>
      </c>
    </row>
    <row r="132" spans="1:10" ht="21" customHeight="1" x14ac:dyDescent="0.5">
      <c r="A132" s="1066" t="s">
        <v>1119</v>
      </c>
      <c r="B132" s="1066" t="s">
        <v>1120</v>
      </c>
      <c r="C132" s="1067" t="s">
        <v>1121</v>
      </c>
      <c r="D132" s="1068" t="s">
        <v>1122</v>
      </c>
      <c r="E132" s="1069" t="s">
        <v>1123</v>
      </c>
      <c r="F132" s="1070" t="s">
        <v>1124</v>
      </c>
      <c r="G132" s="1068" t="s">
        <v>1125</v>
      </c>
      <c r="H132" s="1070" t="s">
        <v>1126</v>
      </c>
      <c r="I132" s="1068" t="s">
        <v>1127</v>
      </c>
      <c r="J132" s="1070" t="s">
        <v>1128</v>
      </c>
    </row>
    <row r="133" spans="1:10" ht="21" customHeight="1" x14ac:dyDescent="0.5">
      <c r="A133" s="2676" t="s">
        <v>1317</v>
      </c>
      <c r="B133" s="2676" t="s">
        <v>1318</v>
      </c>
      <c r="C133" s="1085" t="s">
        <v>859</v>
      </c>
      <c r="D133" s="1071"/>
      <c r="E133" s="1084" t="s">
        <v>531</v>
      </c>
      <c r="F133" s="1071"/>
      <c r="G133" s="1085" t="s">
        <v>1175</v>
      </c>
      <c r="H133" s="1085" t="s">
        <v>728</v>
      </c>
      <c r="I133" s="1084" t="s">
        <v>1144</v>
      </c>
      <c r="J133" s="1071"/>
    </row>
    <row r="134" spans="1:10" ht="21" customHeight="1" x14ac:dyDescent="0.5">
      <c r="A134" s="2677"/>
      <c r="B134" s="2678"/>
      <c r="C134" s="1074"/>
      <c r="D134" s="1073"/>
      <c r="E134" s="1073"/>
      <c r="F134" s="1073"/>
      <c r="G134" s="1073"/>
      <c r="H134" s="1073"/>
      <c r="I134" s="1073"/>
      <c r="J134" s="1073"/>
    </row>
    <row r="135" spans="1:10" ht="21" customHeight="1" x14ac:dyDescent="0.5">
      <c r="A135" s="2661" t="s">
        <v>1322</v>
      </c>
      <c r="B135" s="2661" t="s">
        <v>1318</v>
      </c>
      <c r="C135" s="1084" t="s">
        <v>860</v>
      </c>
      <c r="D135" s="1085" t="s">
        <v>1174</v>
      </c>
      <c r="E135" s="1085" t="s">
        <v>1176</v>
      </c>
      <c r="F135" s="1085" t="s">
        <v>923</v>
      </c>
      <c r="G135" s="1085" t="s">
        <v>1173</v>
      </c>
      <c r="H135" s="1071"/>
      <c r="I135" s="1071"/>
      <c r="J135" s="1071"/>
    </row>
    <row r="136" spans="1:10" ht="21" customHeight="1" x14ac:dyDescent="0.5">
      <c r="A136" s="2662"/>
      <c r="B136" s="2671"/>
      <c r="C136" s="1074"/>
      <c r="D136" s="1074"/>
      <c r="E136" s="1074"/>
      <c r="F136" s="1074"/>
      <c r="G136" s="1074"/>
      <c r="H136" s="1074"/>
      <c r="I136" s="1074"/>
      <c r="J136" s="1074"/>
    </row>
    <row r="137" spans="1:10" ht="21" customHeight="1" x14ac:dyDescent="0.5">
      <c r="A137" s="2661" t="s">
        <v>1325</v>
      </c>
      <c r="B137" s="2661" t="s">
        <v>1318</v>
      </c>
      <c r="C137" s="1071"/>
      <c r="D137" s="1071"/>
      <c r="E137" s="1071"/>
      <c r="F137" s="1071"/>
      <c r="G137" s="1071"/>
      <c r="H137" s="1071"/>
      <c r="I137" s="1071"/>
      <c r="J137" s="1075"/>
    </row>
    <row r="138" spans="1:10" ht="21" customHeight="1" x14ac:dyDescent="0.5">
      <c r="A138" s="2662"/>
      <c r="B138" s="2671"/>
      <c r="C138" s="1074"/>
      <c r="D138" s="1074"/>
      <c r="E138" s="1074"/>
      <c r="F138" s="1074"/>
      <c r="G138" s="1074"/>
      <c r="H138" s="1074"/>
      <c r="I138" s="1074"/>
      <c r="J138" s="1076"/>
    </row>
    <row r="139" spans="1:10" ht="21" customHeight="1" x14ac:dyDescent="0.5">
      <c r="A139" s="2661" t="s">
        <v>1328</v>
      </c>
      <c r="B139" s="2661" t="s">
        <v>1318</v>
      </c>
      <c r="C139" s="1071"/>
      <c r="D139" s="1089"/>
      <c r="E139" s="1084" t="s">
        <v>1145</v>
      </c>
      <c r="F139" s="1084" t="s">
        <v>861</v>
      </c>
      <c r="G139" s="1569"/>
      <c r="H139" s="1570"/>
      <c r="I139" s="1071"/>
      <c r="J139" s="1071"/>
    </row>
    <row r="140" spans="1:10" ht="21" customHeight="1" x14ac:dyDescent="0.5">
      <c r="A140" s="2662"/>
      <c r="B140" s="2671"/>
      <c r="C140" s="1074"/>
      <c r="D140" s="1074"/>
      <c r="E140" s="1074"/>
      <c r="F140" s="1074"/>
      <c r="G140" s="1571"/>
      <c r="H140" s="1571"/>
      <c r="I140" s="1074"/>
      <c r="J140" s="1074"/>
    </row>
    <row r="141" spans="1:10" ht="21" customHeight="1" x14ac:dyDescent="0.5">
      <c r="A141" s="2661" t="s">
        <v>1331</v>
      </c>
      <c r="B141" s="2657" t="s">
        <v>1139</v>
      </c>
      <c r="C141" s="2658"/>
      <c r="D141" s="1084" t="s">
        <v>460</v>
      </c>
      <c r="E141" s="1084" t="s">
        <v>294</v>
      </c>
      <c r="F141" s="1651" t="s">
        <v>518</v>
      </c>
      <c r="G141" s="1071"/>
      <c r="H141" s="1084" t="s">
        <v>1146</v>
      </c>
      <c r="I141" s="1071"/>
      <c r="J141" s="1071"/>
    </row>
    <row r="142" spans="1:10" ht="21" customHeight="1" x14ac:dyDescent="0.5">
      <c r="A142" s="2662"/>
      <c r="B142" s="2659"/>
      <c r="C142" s="2660"/>
      <c r="D142" s="1074"/>
      <c r="E142" s="1074"/>
      <c r="F142" s="1652"/>
      <c r="G142" s="1074"/>
      <c r="H142" s="1074"/>
      <c r="I142" s="1074"/>
      <c r="J142" s="1074"/>
    </row>
    <row r="143" spans="1:10" ht="21" customHeight="1" x14ac:dyDescent="0.5">
      <c r="A143" s="1079" t="s">
        <v>483</v>
      </c>
      <c r="B143" s="1080"/>
      <c r="C143" s="1081"/>
      <c r="D143" s="1082"/>
      <c r="E143" s="1082"/>
      <c r="F143" s="1082"/>
      <c r="G143" s="1082"/>
      <c r="H143" s="1082"/>
      <c r="I143" s="1082"/>
      <c r="J143" s="1082"/>
    </row>
  </sheetData>
  <mergeCells count="282">
    <mergeCell ref="D114:D115"/>
    <mergeCell ref="E114:E115"/>
    <mergeCell ref="G114:G115"/>
    <mergeCell ref="H114:H115"/>
    <mergeCell ref="E116:E117"/>
    <mergeCell ref="F116:F117"/>
    <mergeCell ref="D118:D119"/>
    <mergeCell ref="I118:I119"/>
    <mergeCell ref="C114:C115"/>
    <mergeCell ref="C116:C117"/>
    <mergeCell ref="D116:D117"/>
    <mergeCell ref="G116:G117"/>
    <mergeCell ref="C118:C119"/>
    <mergeCell ref="E118:E119"/>
    <mergeCell ref="G118:G119"/>
    <mergeCell ref="H118:H119"/>
    <mergeCell ref="I105:I106"/>
    <mergeCell ref="J105:J106"/>
    <mergeCell ref="D105:D106"/>
    <mergeCell ref="E105:E106"/>
    <mergeCell ref="F105:F106"/>
    <mergeCell ref="G105:G106"/>
    <mergeCell ref="H105:H106"/>
    <mergeCell ref="I101:I102"/>
    <mergeCell ref="J101:J102"/>
    <mergeCell ref="D103:D104"/>
    <mergeCell ref="E103:E104"/>
    <mergeCell ref="F103:F104"/>
    <mergeCell ref="G103:G104"/>
    <mergeCell ref="H103:H104"/>
    <mergeCell ref="I103:I104"/>
    <mergeCell ref="J103:J104"/>
    <mergeCell ref="D101:D102"/>
    <mergeCell ref="E101:E102"/>
    <mergeCell ref="F101:F102"/>
    <mergeCell ref="G101:G102"/>
    <mergeCell ref="H101:H102"/>
    <mergeCell ref="D86:D87"/>
    <mergeCell ref="E86:E87"/>
    <mergeCell ref="F86:F87"/>
    <mergeCell ref="G86:G87"/>
    <mergeCell ref="H86:H87"/>
    <mergeCell ref="I86:I87"/>
    <mergeCell ref="J86:J87"/>
    <mergeCell ref="J97:J98"/>
    <mergeCell ref="D99:D100"/>
    <mergeCell ref="E99:E100"/>
    <mergeCell ref="F99:F100"/>
    <mergeCell ref="G99:G100"/>
    <mergeCell ref="H99:H100"/>
    <mergeCell ref="I99:I100"/>
    <mergeCell ref="J99:J100"/>
    <mergeCell ref="D97:D98"/>
    <mergeCell ref="E97:E98"/>
    <mergeCell ref="F97:F98"/>
    <mergeCell ref="G97:G98"/>
    <mergeCell ref="A101:A102"/>
    <mergeCell ref="B101:B102"/>
    <mergeCell ref="A103:A104"/>
    <mergeCell ref="B103:B104"/>
    <mergeCell ref="A105:A106"/>
    <mergeCell ref="B105:C106"/>
    <mergeCell ref="C101:C102"/>
    <mergeCell ref="A95:B95"/>
    <mergeCell ref="A97:A98"/>
    <mergeCell ref="B97:B98"/>
    <mergeCell ref="A99:A100"/>
    <mergeCell ref="B99:B100"/>
    <mergeCell ref="C99:C100"/>
    <mergeCell ref="C103:C104"/>
    <mergeCell ref="C97:C98"/>
    <mergeCell ref="G84:G85"/>
    <mergeCell ref="H80:H81"/>
    <mergeCell ref="I80:I81"/>
    <mergeCell ref="J80:J81"/>
    <mergeCell ref="C82:C83"/>
    <mergeCell ref="D82:D83"/>
    <mergeCell ref="E82:E83"/>
    <mergeCell ref="F82:F83"/>
    <mergeCell ref="G82:G83"/>
    <mergeCell ref="H82:H83"/>
    <mergeCell ref="I82:I83"/>
    <mergeCell ref="J82:J83"/>
    <mergeCell ref="C80:C81"/>
    <mergeCell ref="D80:D81"/>
    <mergeCell ref="E80:E81"/>
    <mergeCell ref="F80:F81"/>
    <mergeCell ref="G80:G81"/>
    <mergeCell ref="H84:H85"/>
    <mergeCell ref="I84:I85"/>
    <mergeCell ref="J84:J85"/>
    <mergeCell ref="B80:B81"/>
    <mergeCell ref="A82:A83"/>
    <mergeCell ref="B82:B83"/>
    <mergeCell ref="A84:A85"/>
    <mergeCell ref="B84:B85"/>
    <mergeCell ref="C84:C85"/>
    <mergeCell ref="D84:D85"/>
    <mergeCell ref="E84:E85"/>
    <mergeCell ref="F84:F85"/>
    <mergeCell ref="A1:J1"/>
    <mergeCell ref="A2:J2"/>
    <mergeCell ref="A3:J3"/>
    <mergeCell ref="A4:B4"/>
    <mergeCell ref="A6:A7"/>
    <mergeCell ref="B6:B7"/>
    <mergeCell ref="A14:A15"/>
    <mergeCell ref="B14:C15"/>
    <mergeCell ref="A20:J20"/>
    <mergeCell ref="A21:J21"/>
    <mergeCell ref="A8:A9"/>
    <mergeCell ref="B8:B9"/>
    <mergeCell ref="A10:A11"/>
    <mergeCell ref="B10:B11"/>
    <mergeCell ref="A12:A13"/>
    <mergeCell ref="B12:B13"/>
    <mergeCell ref="A27:A28"/>
    <mergeCell ref="B27:B28"/>
    <mergeCell ref="A22:J22"/>
    <mergeCell ref="A23:B23"/>
    <mergeCell ref="A25:A26"/>
    <mergeCell ref="B25:B26"/>
    <mergeCell ref="H8:I9"/>
    <mergeCell ref="H27:I28"/>
    <mergeCell ref="A33:A34"/>
    <mergeCell ref="B33:C34"/>
    <mergeCell ref="A29:A30"/>
    <mergeCell ref="B29:B30"/>
    <mergeCell ref="A31:A32"/>
    <mergeCell ref="B31:B32"/>
    <mergeCell ref="A109:J109"/>
    <mergeCell ref="A110:J110"/>
    <mergeCell ref="A111:J111"/>
    <mergeCell ref="A73:J73"/>
    <mergeCell ref="A74:J74"/>
    <mergeCell ref="A75:J75"/>
    <mergeCell ref="A76:B76"/>
    <mergeCell ref="A78:A79"/>
    <mergeCell ref="B78:B79"/>
    <mergeCell ref="C78:C79"/>
    <mergeCell ref="D78:D79"/>
    <mergeCell ref="E78:E79"/>
    <mergeCell ref="F78:F79"/>
    <mergeCell ref="G78:G79"/>
    <mergeCell ref="J78:J79"/>
    <mergeCell ref="A86:A87"/>
    <mergeCell ref="B86:C87"/>
    <mergeCell ref="A92:J92"/>
    <mergeCell ref="A112:B112"/>
    <mergeCell ref="A114:A115"/>
    <mergeCell ref="B114:B115"/>
    <mergeCell ref="A116:A117"/>
    <mergeCell ref="B116:B117"/>
    <mergeCell ref="A118:A119"/>
    <mergeCell ref="B118:B119"/>
    <mergeCell ref="A120:A121"/>
    <mergeCell ref="B120:B121"/>
    <mergeCell ref="A122:A123"/>
    <mergeCell ref="B122:C123"/>
    <mergeCell ref="A128:J128"/>
    <mergeCell ref="A129:J129"/>
    <mergeCell ref="A130:J130"/>
    <mergeCell ref="A141:A142"/>
    <mergeCell ref="B141:C142"/>
    <mergeCell ref="A137:A138"/>
    <mergeCell ref="B137:B138"/>
    <mergeCell ref="A139:A140"/>
    <mergeCell ref="B139:B140"/>
    <mergeCell ref="A131:B131"/>
    <mergeCell ref="A133:A134"/>
    <mergeCell ref="B133:B134"/>
    <mergeCell ref="A135:A136"/>
    <mergeCell ref="B135:B136"/>
    <mergeCell ref="A37:J37"/>
    <mergeCell ref="A38:J38"/>
    <mergeCell ref="A39:J39"/>
    <mergeCell ref="A40:B40"/>
    <mergeCell ref="A42:A43"/>
    <mergeCell ref="B42:B43"/>
    <mergeCell ref="C42:C43"/>
    <mergeCell ref="D42:D43"/>
    <mergeCell ref="E42:E43"/>
    <mergeCell ref="F42:F43"/>
    <mergeCell ref="G42:G43"/>
    <mergeCell ref="J42:J43"/>
    <mergeCell ref="H42:I43"/>
    <mergeCell ref="J44:J45"/>
    <mergeCell ref="A46:A47"/>
    <mergeCell ref="B46:B47"/>
    <mergeCell ref="C46:C47"/>
    <mergeCell ref="D46:D47"/>
    <mergeCell ref="E46:E47"/>
    <mergeCell ref="F46:F47"/>
    <mergeCell ref="G46:G47"/>
    <mergeCell ref="H46:H47"/>
    <mergeCell ref="I46:I47"/>
    <mergeCell ref="J46:J47"/>
    <mergeCell ref="A44:A45"/>
    <mergeCell ref="B44:B45"/>
    <mergeCell ref="C44:C45"/>
    <mergeCell ref="D44:D45"/>
    <mergeCell ref="E44:E45"/>
    <mergeCell ref="F44:F45"/>
    <mergeCell ref="G44:G45"/>
    <mergeCell ref="H44:H45"/>
    <mergeCell ref="I44:I45"/>
    <mergeCell ref="J48:J49"/>
    <mergeCell ref="A50:A51"/>
    <mergeCell ref="B50:C51"/>
    <mergeCell ref="D50:D51"/>
    <mergeCell ref="E50:E51"/>
    <mergeCell ref="F50:F51"/>
    <mergeCell ref="G50:G51"/>
    <mergeCell ref="H50:H51"/>
    <mergeCell ref="I50:I51"/>
    <mergeCell ref="J50:J51"/>
    <mergeCell ref="A48:A49"/>
    <mergeCell ref="B48:B49"/>
    <mergeCell ref="C48:C49"/>
    <mergeCell ref="D48:D49"/>
    <mergeCell ref="E48:E49"/>
    <mergeCell ref="F48:F49"/>
    <mergeCell ref="G48:G49"/>
    <mergeCell ref="H48:H49"/>
    <mergeCell ref="I48:I49"/>
    <mergeCell ref="A56:J56"/>
    <mergeCell ref="A57:J57"/>
    <mergeCell ref="A58:J58"/>
    <mergeCell ref="A59:B59"/>
    <mergeCell ref="A61:A62"/>
    <mergeCell ref="B61:B62"/>
    <mergeCell ref="C61:C62"/>
    <mergeCell ref="D61:D62"/>
    <mergeCell ref="E61:E62"/>
    <mergeCell ref="F61:F62"/>
    <mergeCell ref="G61:G62"/>
    <mergeCell ref="J61:J62"/>
    <mergeCell ref="H61:I62"/>
    <mergeCell ref="J63:J64"/>
    <mergeCell ref="A65:A66"/>
    <mergeCell ref="B65:B66"/>
    <mergeCell ref="C65:C66"/>
    <mergeCell ref="D65:D66"/>
    <mergeCell ref="E65:E66"/>
    <mergeCell ref="F65:F66"/>
    <mergeCell ref="G65:G66"/>
    <mergeCell ref="H65:H66"/>
    <mergeCell ref="I65:I66"/>
    <mergeCell ref="J65:J66"/>
    <mergeCell ref="A63:A64"/>
    <mergeCell ref="B63:B64"/>
    <mergeCell ref="C63:C64"/>
    <mergeCell ref="D63:D64"/>
    <mergeCell ref="E63:E64"/>
    <mergeCell ref="F63:F64"/>
    <mergeCell ref="G63:G64"/>
    <mergeCell ref="H63:H64"/>
    <mergeCell ref="I63:I64"/>
    <mergeCell ref="H78:I79"/>
    <mergeCell ref="H97:I98"/>
    <mergeCell ref="J67:J68"/>
    <mergeCell ref="A69:A70"/>
    <mergeCell ref="B69:C70"/>
    <mergeCell ref="D69:D70"/>
    <mergeCell ref="E69:E70"/>
    <mergeCell ref="F69:F70"/>
    <mergeCell ref="G69:G70"/>
    <mergeCell ref="H69:H70"/>
    <mergeCell ref="I69:I70"/>
    <mergeCell ref="J69:J70"/>
    <mergeCell ref="A67:A68"/>
    <mergeCell ref="B67:B68"/>
    <mergeCell ref="C67:C68"/>
    <mergeCell ref="D67:D68"/>
    <mergeCell ref="E67:E68"/>
    <mergeCell ref="F67:F68"/>
    <mergeCell ref="G67:G68"/>
    <mergeCell ref="H67:H68"/>
    <mergeCell ref="I67:I68"/>
    <mergeCell ref="A93:J93"/>
    <mergeCell ref="A94:J94"/>
    <mergeCell ref="A80:A81"/>
  </mergeCells>
  <pageMargins left="0.23622047244094499" right="0.118110236220472" top="0.56496062999999996" bottom="0.44685039399999998" header="0.118110236220472" footer="0.31496062992126"/>
  <pageSetup orientation="portrait" r:id="rId1"/>
  <headerFooter>
    <oddHeader>&amp;R&amp;"TH SarabunPSK,ธรรมดา"&amp;11 16/5/2566 [1]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H14" sqref="H14"/>
    </sheetView>
  </sheetViews>
  <sheetFormatPr defaultRowHeight="21.75" x14ac:dyDescent="0.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P1002"/>
  <sheetViews>
    <sheetView showGridLines="0" tabSelected="1" workbookViewId="0">
      <selection activeCell="A10" sqref="A10"/>
    </sheetView>
  </sheetViews>
  <sheetFormatPr defaultColWidth="10.140625" defaultRowHeight="15" customHeight="1" x14ac:dyDescent="0.5"/>
  <cols>
    <col min="1" max="1" width="6.28515625" style="429" customWidth="1"/>
    <col min="2" max="2" width="20.7109375" style="429" customWidth="1"/>
    <col min="3" max="4" width="3.5703125" style="429" customWidth="1"/>
    <col min="5" max="5" width="6.28515625" style="429" customWidth="1"/>
    <col min="6" max="6" width="20.7109375" style="429" customWidth="1"/>
    <col min="7" max="8" width="3.5703125" style="429" customWidth="1"/>
    <col min="9" max="9" width="6.28515625" style="2090" customWidth="1"/>
    <col min="10" max="10" width="20.7109375" style="2090" customWidth="1"/>
    <col min="11" max="12" width="3.5703125" style="2090" customWidth="1"/>
    <col min="13" max="13" width="6.28515625" style="2090" customWidth="1"/>
    <col min="14" max="14" width="20.7109375" style="2090" customWidth="1"/>
    <col min="15" max="16" width="3.5703125" style="2090" customWidth="1"/>
    <col min="17" max="17" width="6.28515625" style="2090" customWidth="1"/>
    <col min="18" max="18" width="20.7109375" style="2090" customWidth="1"/>
    <col min="19" max="20" width="3.5703125" style="2090" customWidth="1"/>
    <col min="21" max="21" width="6.28515625" style="2090" customWidth="1"/>
    <col min="22" max="22" width="20.7109375" style="2090" customWidth="1"/>
    <col min="23" max="24" width="3.5703125" style="2090" customWidth="1"/>
    <col min="25" max="25" width="7.42578125" style="2090" customWidth="1"/>
    <col min="26" max="26" width="7.28515625" style="2090" customWidth="1"/>
    <col min="27" max="27" width="10.140625" style="2090" customWidth="1"/>
    <col min="28" max="28" width="10.140625" style="2090"/>
  </cols>
  <sheetData>
    <row r="1" spans="1:42" ht="21.95" customHeight="1" x14ac:dyDescent="0.5">
      <c r="A1" s="2202" t="s">
        <v>0</v>
      </c>
      <c r="B1" s="2203"/>
      <c r="C1" s="2203"/>
      <c r="D1" s="2203"/>
      <c r="E1" s="2203"/>
      <c r="F1" s="2203"/>
      <c r="G1" s="2203"/>
      <c r="H1" s="2203"/>
      <c r="I1" s="2203"/>
      <c r="J1" s="2203"/>
      <c r="K1" s="2203"/>
      <c r="L1" s="2203"/>
      <c r="M1" s="2203"/>
      <c r="N1" s="2203"/>
      <c r="O1" s="2203"/>
      <c r="P1" s="2203"/>
      <c r="Q1" s="2203"/>
      <c r="R1" s="2203"/>
      <c r="S1" s="2203"/>
      <c r="T1" s="2203"/>
      <c r="U1" s="2203"/>
      <c r="V1" s="2203"/>
      <c r="W1" s="2203"/>
      <c r="X1" s="2203"/>
      <c r="Y1" s="2145"/>
      <c r="Z1" s="2145"/>
      <c r="AA1" s="2145"/>
      <c r="AB1" s="2145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2"/>
    </row>
    <row r="2" spans="1:42" ht="21.95" customHeight="1" x14ac:dyDescent="0.5">
      <c r="A2" s="2202" t="s">
        <v>1693</v>
      </c>
      <c r="B2" s="2203"/>
      <c r="C2" s="2203"/>
      <c r="D2" s="2203"/>
      <c r="E2" s="2203"/>
      <c r="F2" s="2203"/>
      <c r="G2" s="2203"/>
      <c r="H2" s="2203"/>
      <c r="I2" s="2203"/>
      <c r="J2" s="2203"/>
      <c r="K2" s="2203"/>
      <c r="L2" s="2203"/>
      <c r="M2" s="2203"/>
      <c r="N2" s="2203"/>
      <c r="O2" s="2203"/>
      <c r="P2" s="2203"/>
      <c r="Q2" s="2203"/>
      <c r="R2" s="2203"/>
      <c r="S2" s="2203"/>
      <c r="T2" s="2203"/>
      <c r="U2" s="2203"/>
      <c r="V2" s="2203"/>
      <c r="W2" s="2203"/>
      <c r="X2" s="2203"/>
      <c r="Y2" s="2145"/>
      <c r="Z2" s="2145"/>
      <c r="AA2" s="2145"/>
      <c r="AB2" s="2145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2"/>
    </row>
    <row r="3" spans="1:42" ht="21.95" customHeight="1" thickBot="1" x14ac:dyDescent="0.55000000000000004">
      <c r="A3" s="2204" t="s">
        <v>1694</v>
      </c>
      <c r="B3" s="2204"/>
      <c r="C3" s="2204"/>
      <c r="D3" s="2204"/>
      <c r="E3" s="2204"/>
      <c r="F3" s="2204"/>
      <c r="G3" s="2204"/>
      <c r="H3" s="2205"/>
      <c r="I3" s="2204" t="s">
        <v>1695</v>
      </c>
      <c r="J3" s="2204"/>
      <c r="K3" s="2204"/>
      <c r="L3" s="2204"/>
      <c r="M3" s="2204"/>
      <c r="N3" s="2204"/>
      <c r="O3" s="2204"/>
      <c r="P3" s="2204"/>
      <c r="Q3" s="2204"/>
      <c r="R3" s="2204"/>
      <c r="S3" s="2204"/>
      <c r="T3" s="2204"/>
      <c r="U3" s="2204"/>
      <c r="V3" s="2204"/>
      <c r="W3" s="2204"/>
      <c r="X3" s="2204"/>
      <c r="Y3" s="2146"/>
      <c r="Z3" s="2146"/>
      <c r="AA3" s="2146"/>
      <c r="AB3" s="2146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2"/>
    </row>
    <row r="4" spans="1:42" ht="18.95" customHeight="1" thickTop="1" thickBot="1" x14ac:dyDescent="0.55000000000000004">
      <c r="A4" s="2193" t="s">
        <v>1696</v>
      </c>
      <c r="B4" s="2194"/>
      <c r="C4" s="2194"/>
      <c r="D4" s="2194"/>
      <c r="E4" s="2194"/>
      <c r="F4" s="2194"/>
      <c r="G4" s="2194"/>
      <c r="H4" s="2195"/>
      <c r="I4" s="2196" t="s">
        <v>1697</v>
      </c>
      <c r="J4" s="2197"/>
      <c r="K4" s="2197"/>
      <c r="L4" s="2197"/>
      <c r="M4" s="2197"/>
      <c r="N4" s="2197"/>
      <c r="O4" s="2197"/>
      <c r="P4" s="2198"/>
      <c r="Q4" s="2193" t="s">
        <v>1698</v>
      </c>
      <c r="R4" s="2197"/>
      <c r="S4" s="2197"/>
      <c r="T4" s="2197"/>
      <c r="U4" s="2197"/>
      <c r="V4" s="2197"/>
      <c r="W4" s="2197"/>
      <c r="X4" s="2198"/>
      <c r="Y4" s="2147"/>
      <c r="Z4" s="2147"/>
      <c r="AA4" s="2147"/>
      <c r="AB4" s="2148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2"/>
    </row>
    <row r="5" spans="1:42" ht="18.95" customHeight="1" thickTop="1" thickBot="1" x14ac:dyDescent="0.55000000000000004">
      <c r="A5" s="2185" t="s">
        <v>1</v>
      </c>
      <c r="B5" s="2186"/>
      <c r="C5" s="2186"/>
      <c r="D5" s="2187"/>
      <c r="E5" s="2199" t="s">
        <v>2</v>
      </c>
      <c r="F5" s="2186"/>
      <c r="G5" s="2186"/>
      <c r="H5" s="2187"/>
      <c r="I5" s="2185" t="s">
        <v>1</v>
      </c>
      <c r="J5" s="2188"/>
      <c r="K5" s="2188"/>
      <c r="L5" s="2189"/>
      <c r="M5" s="2199" t="s">
        <v>2</v>
      </c>
      <c r="N5" s="2188"/>
      <c r="O5" s="2188"/>
      <c r="P5" s="2189"/>
      <c r="Q5" s="2185" t="s">
        <v>1</v>
      </c>
      <c r="R5" s="2188"/>
      <c r="S5" s="2188"/>
      <c r="T5" s="2189"/>
      <c r="U5" s="2199" t="s">
        <v>2</v>
      </c>
      <c r="V5" s="2188"/>
      <c r="W5" s="2188"/>
      <c r="X5" s="2189"/>
      <c r="Y5" s="2149"/>
      <c r="Z5" s="2149"/>
      <c r="AA5" s="2149"/>
      <c r="AB5" s="2147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2"/>
    </row>
    <row r="6" spans="1:42" ht="18.95" customHeight="1" thickTop="1" thickBot="1" x14ac:dyDescent="0.55000000000000004">
      <c r="A6" s="2150" t="s">
        <v>3</v>
      </c>
      <c r="B6" s="2151" t="s">
        <v>4</v>
      </c>
      <c r="C6" s="2152" t="s">
        <v>5</v>
      </c>
      <c r="D6" s="2153" t="s">
        <v>6</v>
      </c>
      <c r="E6" s="2152" t="s">
        <v>3</v>
      </c>
      <c r="F6" s="2151" t="s">
        <v>4</v>
      </c>
      <c r="G6" s="2152" t="s">
        <v>5</v>
      </c>
      <c r="H6" s="2154" t="s">
        <v>6</v>
      </c>
      <c r="I6" s="2155" t="s">
        <v>3</v>
      </c>
      <c r="J6" s="2156" t="s">
        <v>4</v>
      </c>
      <c r="K6" s="2157" t="s">
        <v>5</v>
      </c>
      <c r="L6" s="2158" t="s">
        <v>6</v>
      </c>
      <c r="M6" s="2152" t="s">
        <v>3</v>
      </c>
      <c r="N6" s="2151" t="s">
        <v>4</v>
      </c>
      <c r="O6" s="2152" t="s">
        <v>5</v>
      </c>
      <c r="P6" s="2154" t="s">
        <v>6</v>
      </c>
      <c r="Q6" s="2150" t="s">
        <v>3</v>
      </c>
      <c r="R6" s="2151" t="s">
        <v>4</v>
      </c>
      <c r="S6" s="2152" t="s">
        <v>5</v>
      </c>
      <c r="T6" s="2153" t="s">
        <v>6</v>
      </c>
      <c r="U6" s="2155" t="s">
        <v>3</v>
      </c>
      <c r="V6" s="2156" t="s">
        <v>4</v>
      </c>
      <c r="W6" s="2157" t="s">
        <v>5</v>
      </c>
      <c r="X6" s="2159" t="s">
        <v>6</v>
      </c>
      <c r="Y6" s="2147"/>
      <c r="Z6" s="2147"/>
      <c r="AA6" s="2147"/>
      <c r="AB6" s="2149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</row>
    <row r="7" spans="1:42" ht="18" customHeight="1" thickTop="1" x14ac:dyDescent="0.5">
      <c r="A7" s="2091" t="s">
        <v>7</v>
      </c>
      <c r="B7" s="2092" t="s">
        <v>8</v>
      </c>
      <c r="C7" s="2093" t="s">
        <v>7</v>
      </c>
      <c r="D7" s="2094"/>
      <c r="E7" s="2093" t="s">
        <v>7</v>
      </c>
      <c r="F7" s="2092" t="s">
        <v>8</v>
      </c>
      <c r="G7" s="2093" t="s">
        <v>7</v>
      </c>
      <c r="H7" s="2094"/>
      <c r="I7" s="2091" t="s">
        <v>7</v>
      </c>
      <c r="J7" s="2092" t="s">
        <v>8</v>
      </c>
      <c r="K7" s="2093" t="s">
        <v>7</v>
      </c>
      <c r="L7" s="2094"/>
      <c r="M7" s="2093" t="s">
        <v>7</v>
      </c>
      <c r="N7" s="2092" t="s">
        <v>8</v>
      </c>
      <c r="O7" s="2093" t="s">
        <v>7</v>
      </c>
      <c r="P7" s="2094"/>
      <c r="Q7" s="2091" t="s">
        <v>7</v>
      </c>
      <c r="R7" s="2092" t="s">
        <v>8</v>
      </c>
      <c r="S7" s="2093" t="s">
        <v>7</v>
      </c>
      <c r="T7" s="2094"/>
      <c r="U7" s="2091" t="s">
        <v>7</v>
      </c>
      <c r="V7" s="2092" t="s">
        <v>8</v>
      </c>
      <c r="W7" s="2093" t="s">
        <v>7</v>
      </c>
      <c r="X7" s="2094"/>
      <c r="Y7" s="2095"/>
      <c r="Z7" s="2095"/>
      <c r="AA7" s="2095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</row>
    <row r="8" spans="1:42" ht="18" customHeight="1" x14ac:dyDescent="0.5">
      <c r="A8" s="2091" t="s">
        <v>9</v>
      </c>
      <c r="B8" s="2096" t="s">
        <v>10</v>
      </c>
      <c r="C8" s="2093">
        <v>3</v>
      </c>
      <c r="D8" s="2097">
        <v>1.5</v>
      </c>
      <c r="E8" s="2093" t="s">
        <v>11</v>
      </c>
      <c r="F8" s="2096" t="s">
        <v>12</v>
      </c>
      <c r="G8" s="2093">
        <v>3</v>
      </c>
      <c r="H8" s="2097">
        <v>1.5</v>
      </c>
      <c r="I8" s="2091" t="s">
        <v>13</v>
      </c>
      <c r="J8" s="2096" t="s">
        <v>14</v>
      </c>
      <c r="K8" s="2093">
        <v>3</v>
      </c>
      <c r="L8" s="2097">
        <v>1.5</v>
      </c>
      <c r="M8" s="2093" t="s">
        <v>15</v>
      </c>
      <c r="N8" s="2096" t="s">
        <v>16</v>
      </c>
      <c r="O8" s="2093">
        <v>3</v>
      </c>
      <c r="P8" s="2098">
        <v>1.5</v>
      </c>
      <c r="Q8" s="2091" t="s">
        <v>17</v>
      </c>
      <c r="R8" s="2096" t="s">
        <v>18</v>
      </c>
      <c r="S8" s="2093">
        <v>3</v>
      </c>
      <c r="T8" s="2097">
        <v>1.5</v>
      </c>
      <c r="U8" s="9" t="s">
        <v>19</v>
      </c>
      <c r="V8" s="2099" t="s">
        <v>20</v>
      </c>
      <c r="W8" s="5">
        <v>3</v>
      </c>
      <c r="X8" s="10">
        <v>1.5</v>
      </c>
      <c r="Y8" s="2095"/>
      <c r="Z8" s="2095"/>
      <c r="AA8" s="2095"/>
      <c r="AB8" s="2095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</row>
    <row r="9" spans="1:42" ht="18" customHeight="1" x14ac:dyDescent="0.5">
      <c r="A9" s="2091" t="s">
        <v>21</v>
      </c>
      <c r="B9" s="2096" t="s">
        <v>22</v>
      </c>
      <c r="C9" s="2093">
        <v>3</v>
      </c>
      <c r="D9" s="2097">
        <v>1.5</v>
      </c>
      <c r="E9" s="2093" t="s">
        <v>23</v>
      </c>
      <c r="F9" s="2096" t="s">
        <v>24</v>
      </c>
      <c r="G9" s="2093">
        <v>3</v>
      </c>
      <c r="H9" s="2097">
        <v>1.5</v>
      </c>
      <c r="I9" s="2091" t="s">
        <v>25</v>
      </c>
      <c r="J9" s="2096" t="s">
        <v>26</v>
      </c>
      <c r="K9" s="2093">
        <v>3</v>
      </c>
      <c r="L9" s="2097">
        <v>1.5</v>
      </c>
      <c r="M9" s="2093" t="s">
        <v>27</v>
      </c>
      <c r="N9" s="2096" t="s">
        <v>28</v>
      </c>
      <c r="O9" s="2093">
        <v>3</v>
      </c>
      <c r="P9" s="2098">
        <v>1.5</v>
      </c>
      <c r="Q9" s="2091" t="s">
        <v>29</v>
      </c>
      <c r="R9" s="2096" t="s">
        <v>30</v>
      </c>
      <c r="S9" s="2093">
        <v>3</v>
      </c>
      <c r="T9" s="2097">
        <v>1.5</v>
      </c>
      <c r="U9" s="9" t="s">
        <v>31</v>
      </c>
      <c r="V9" s="2099" t="s">
        <v>32</v>
      </c>
      <c r="W9" s="5">
        <v>3</v>
      </c>
      <c r="X9" s="10">
        <v>1.5</v>
      </c>
      <c r="Y9" s="2095"/>
      <c r="Z9" s="2095"/>
      <c r="AA9" s="2095"/>
      <c r="AB9" s="2095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</row>
    <row r="10" spans="1:42" ht="18" customHeight="1" x14ac:dyDescent="0.5">
      <c r="A10" s="2091" t="s">
        <v>33</v>
      </c>
      <c r="B10" s="2096" t="s">
        <v>34</v>
      </c>
      <c r="C10" s="2093">
        <v>3</v>
      </c>
      <c r="D10" s="2100">
        <v>1.5</v>
      </c>
      <c r="E10" s="2093" t="s">
        <v>35</v>
      </c>
      <c r="F10" s="2096" t="s">
        <v>36</v>
      </c>
      <c r="G10" s="2093">
        <v>3</v>
      </c>
      <c r="H10" s="2100">
        <v>1.5</v>
      </c>
      <c r="I10" s="2091" t="s">
        <v>37</v>
      </c>
      <c r="J10" s="2096" t="s">
        <v>38</v>
      </c>
      <c r="K10" s="2093">
        <v>3</v>
      </c>
      <c r="L10" s="2100">
        <v>1.5</v>
      </c>
      <c r="M10" s="2093" t="s">
        <v>39</v>
      </c>
      <c r="N10" s="2096" t="s">
        <v>40</v>
      </c>
      <c r="O10" s="2093">
        <v>3</v>
      </c>
      <c r="P10" s="2101">
        <v>1.5</v>
      </c>
      <c r="Q10" s="2091" t="s">
        <v>41</v>
      </c>
      <c r="R10" s="2096" t="s">
        <v>42</v>
      </c>
      <c r="S10" s="2093">
        <v>3</v>
      </c>
      <c r="T10" s="2100">
        <v>1.5</v>
      </c>
      <c r="U10" s="9" t="s">
        <v>43</v>
      </c>
      <c r="V10" s="2099" t="s">
        <v>44</v>
      </c>
      <c r="W10" s="5">
        <v>3</v>
      </c>
      <c r="X10" s="11">
        <v>1.5</v>
      </c>
      <c r="Y10" s="2095"/>
      <c r="Z10" s="2095"/>
      <c r="AA10" s="2095"/>
      <c r="AB10" s="2095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</row>
    <row r="11" spans="1:42" ht="18" customHeight="1" x14ac:dyDescent="0.5">
      <c r="A11" s="2091" t="s">
        <v>45</v>
      </c>
      <c r="B11" s="2102" t="s">
        <v>46</v>
      </c>
      <c r="C11" s="2103" t="s">
        <v>47</v>
      </c>
      <c r="D11" s="2104">
        <v>2</v>
      </c>
      <c r="E11" s="2105" t="s">
        <v>48</v>
      </c>
      <c r="F11" s="2106" t="s">
        <v>49</v>
      </c>
      <c r="G11" s="2107" t="s">
        <v>48</v>
      </c>
      <c r="H11" s="2108" t="s">
        <v>48</v>
      </c>
      <c r="I11" s="2105" t="s">
        <v>48</v>
      </c>
      <c r="J11" s="2106" t="s">
        <v>49</v>
      </c>
      <c r="K11" s="2107" t="s">
        <v>48</v>
      </c>
      <c r="L11" s="2108" t="s">
        <v>48</v>
      </c>
      <c r="M11" s="2093" t="s">
        <v>50</v>
      </c>
      <c r="N11" s="2102" t="s">
        <v>51</v>
      </c>
      <c r="O11" s="2103" t="s">
        <v>47</v>
      </c>
      <c r="P11" s="2104">
        <v>2</v>
      </c>
      <c r="Q11" s="2105" t="s">
        <v>48</v>
      </c>
      <c r="R11" s="2106" t="s">
        <v>49</v>
      </c>
      <c r="S11" s="2107" t="s">
        <v>48</v>
      </c>
      <c r="T11" s="2108" t="s">
        <v>48</v>
      </c>
      <c r="U11" s="2091" t="s">
        <v>52</v>
      </c>
      <c r="V11" s="2102" t="s">
        <v>53</v>
      </c>
      <c r="W11" s="2103" t="s">
        <v>54</v>
      </c>
      <c r="X11" s="2097">
        <v>2</v>
      </c>
      <c r="Y11" s="2095"/>
      <c r="Z11" s="2095"/>
      <c r="AA11" s="2095"/>
      <c r="AB11" s="2095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</row>
    <row r="12" spans="1:42" ht="18" customHeight="1" x14ac:dyDescent="0.5">
      <c r="A12" s="2091" t="s">
        <v>55</v>
      </c>
      <c r="B12" s="2109" t="s">
        <v>56</v>
      </c>
      <c r="C12" s="2103" t="s">
        <v>57</v>
      </c>
      <c r="D12" s="2100">
        <v>1.5</v>
      </c>
      <c r="E12" s="2093" t="s">
        <v>58</v>
      </c>
      <c r="F12" s="2109" t="s">
        <v>59</v>
      </c>
      <c r="G12" s="2103" t="s">
        <v>57</v>
      </c>
      <c r="H12" s="2100">
        <v>1.5</v>
      </c>
      <c r="I12" s="2091" t="s">
        <v>60</v>
      </c>
      <c r="J12" s="2109" t="s">
        <v>61</v>
      </c>
      <c r="K12" s="2103" t="s">
        <v>57</v>
      </c>
      <c r="L12" s="2100">
        <v>1.5</v>
      </c>
      <c r="M12" s="2093" t="s">
        <v>62</v>
      </c>
      <c r="N12" s="2109" t="s">
        <v>63</v>
      </c>
      <c r="O12" s="2103" t="s">
        <v>57</v>
      </c>
      <c r="P12" s="2101">
        <v>1.5</v>
      </c>
      <c r="Q12" s="2091" t="s">
        <v>64</v>
      </c>
      <c r="R12" s="2109" t="s">
        <v>65</v>
      </c>
      <c r="S12" s="2103" t="s">
        <v>57</v>
      </c>
      <c r="T12" s="2100">
        <v>1.5</v>
      </c>
      <c r="U12" s="9" t="s">
        <v>66</v>
      </c>
      <c r="V12" s="2110" t="s">
        <v>67</v>
      </c>
      <c r="W12" s="12" t="s">
        <v>57</v>
      </c>
      <c r="X12" s="11">
        <v>1.5</v>
      </c>
      <c r="Y12" s="2095"/>
      <c r="Z12" s="2095"/>
      <c r="AA12" s="2095"/>
      <c r="AB12" s="2095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</row>
    <row r="13" spans="1:42" ht="18" customHeight="1" x14ac:dyDescent="0.5">
      <c r="A13" s="2091" t="s">
        <v>68</v>
      </c>
      <c r="B13" s="2096" t="s">
        <v>69</v>
      </c>
      <c r="C13" s="2093">
        <v>1</v>
      </c>
      <c r="D13" s="2097">
        <v>0.5</v>
      </c>
      <c r="E13" s="2093" t="s">
        <v>70</v>
      </c>
      <c r="F13" s="2096" t="s">
        <v>71</v>
      </c>
      <c r="G13" s="2093">
        <v>1</v>
      </c>
      <c r="H13" s="2097">
        <v>0.5</v>
      </c>
      <c r="I13" s="2091" t="s">
        <v>72</v>
      </c>
      <c r="J13" s="2096" t="s">
        <v>73</v>
      </c>
      <c r="K13" s="2093">
        <v>1</v>
      </c>
      <c r="L13" s="2097">
        <v>0.5</v>
      </c>
      <c r="M13" s="2093" t="s">
        <v>74</v>
      </c>
      <c r="N13" s="2096" t="s">
        <v>75</v>
      </c>
      <c r="O13" s="2093">
        <v>1</v>
      </c>
      <c r="P13" s="2098">
        <v>0.5</v>
      </c>
      <c r="Q13" s="2091" t="s">
        <v>76</v>
      </c>
      <c r="R13" s="2096" t="s">
        <v>77</v>
      </c>
      <c r="S13" s="2093">
        <v>1</v>
      </c>
      <c r="T13" s="2097">
        <v>0.5</v>
      </c>
      <c r="U13" s="9" t="s">
        <v>78</v>
      </c>
      <c r="V13" s="2099" t="s">
        <v>79</v>
      </c>
      <c r="W13" s="5">
        <v>1</v>
      </c>
      <c r="X13" s="10">
        <v>0.5</v>
      </c>
      <c r="Y13" s="2095"/>
      <c r="Z13" s="2095"/>
      <c r="AA13" s="2095"/>
      <c r="AB13" s="2095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</row>
    <row r="14" spans="1:42" ht="18" customHeight="1" x14ac:dyDescent="0.5">
      <c r="A14" s="2091" t="s">
        <v>80</v>
      </c>
      <c r="B14" s="2096" t="s">
        <v>81</v>
      </c>
      <c r="C14" s="2093">
        <v>1</v>
      </c>
      <c r="D14" s="2100">
        <v>0.5</v>
      </c>
      <c r="E14" s="2093" t="s">
        <v>82</v>
      </c>
      <c r="F14" s="2096" t="s">
        <v>83</v>
      </c>
      <c r="G14" s="2093">
        <v>1</v>
      </c>
      <c r="H14" s="2100">
        <v>0.5</v>
      </c>
      <c r="I14" s="2091" t="s">
        <v>84</v>
      </c>
      <c r="J14" s="2096" t="s">
        <v>85</v>
      </c>
      <c r="K14" s="2093">
        <v>1</v>
      </c>
      <c r="L14" s="2100">
        <v>0.5</v>
      </c>
      <c r="M14" s="2093" t="s">
        <v>86</v>
      </c>
      <c r="N14" s="2096" t="s">
        <v>87</v>
      </c>
      <c r="O14" s="2093">
        <v>1</v>
      </c>
      <c r="P14" s="2101">
        <v>0.5</v>
      </c>
      <c r="Q14" s="2091" t="s">
        <v>88</v>
      </c>
      <c r="R14" s="2096" t="s">
        <v>89</v>
      </c>
      <c r="S14" s="2093">
        <v>1</v>
      </c>
      <c r="T14" s="2100">
        <v>0.5</v>
      </c>
      <c r="U14" s="9" t="s">
        <v>90</v>
      </c>
      <c r="V14" s="2099" t="s">
        <v>91</v>
      </c>
      <c r="W14" s="5">
        <v>1</v>
      </c>
      <c r="X14" s="11">
        <v>0.5</v>
      </c>
      <c r="Y14" s="2095"/>
      <c r="Z14" s="2095"/>
      <c r="AA14" s="2095"/>
      <c r="AB14" s="2095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</row>
    <row r="15" spans="1:42" ht="18" customHeight="1" x14ac:dyDescent="0.5">
      <c r="A15" s="2091" t="s">
        <v>92</v>
      </c>
      <c r="B15" s="2096" t="s">
        <v>93</v>
      </c>
      <c r="C15" s="2093">
        <v>1</v>
      </c>
      <c r="D15" s="2100">
        <v>0.5</v>
      </c>
      <c r="E15" s="2093" t="s">
        <v>94</v>
      </c>
      <c r="F15" s="2096" t="s">
        <v>95</v>
      </c>
      <c r="G15" s="2093">
        <v>1</v>
      </c>
      <c r="H15" s="2100">
        <v>0.5</v>
      </c>
      <c r="I15" s="2091" t="s">
        <v>96</v>
      </c>
      <c r="J15" s="2096" t="s">
        <v>97</v>
      </c>
      <c r="K15" s="2093">
        <v>1</v>
      </c>
      <c r="L15" s="2100">
        <v>0.5</v>
      </c>
      <c r="M15" s="2093" t="s">
        <v>98</v>
      </c>
      <c r="N15" s="2096" t="s">
        <v>99</v>
      </c>
      <c r="O15" s="2093">
        <v>1</v>
      </c>
      <c r="P15" s="2101">
        <v>0.5</v>
      </c>
      <c r="Q15" s="2091" t="s">
        <v>100</v>
      </c>
      <c r="R15" s="2096" t="s">
        <v>101</v>
      </c>
      <c r="S15" s="2093">
        <v>1</v>
      </c>
      <c r="T15" s="2100">
        <v>0.5</v>
      </c>
      <c r="U15" s="9" t="s">
        <v>102</v>
      </c>
      <c r="V15" s="2099" t="s">
        <v>103</v>
      </c>
      <c r="W15" s="5">
        <v>1</v>
      </c>
      <c r="X15" s="11">
        <v>0.5</v>
      </c>
      <c r="Y15" s="2095"/>
      <c r="Z15" s="2095"/>
      <c r="AA15" s="2095"/>
      <c r="AB15" s="2095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</row>
    <row r="16" spans="1:42" ht="18" customHeight="1" x14ac:dyDescent="0.5">
      <c r="A16" s="2091" t="s">
        <v>104</v>
      </c>
      <c r="B16" s="2096" t="s">
        <v>105</v>
      </c>
      <c r="C16" s="2093">
        <v>1</v>
      </c>
      <c r="D16" s="2097">
        <v>0.5</v>
      </c>
      <c r="E16" s="2093" t="s">
        <v>106</v>
      </c>
      <c r="F16" s="2096" t="s">
        <v>107</v>
      </c>
      <c r="G16" s="2093">
        <v>1</v>
      </c>
      <c r="H16" s="2097">
        <v>0.5</v>
      </c>
      <c r="I16" s="2091" t="s">
        <v>108</v>
      </c>
      <c r="J16" s="2096" t="s">
        <v>109</v>
      </c>
      <c r="K16" s="2103" t="s">
        <v>110</v>
      </c>
      <c r="L16" s="2097">
        <v>0.5</v>
      </c>
      <c r="M16" s="2093" t="s">
        <v>111</v>
      </c>
      <c r="N16" s="2096" t="s">
        <v>112</v>
      </c>
      <c r="O16" s="2093">
        <v>1</v>
      </c>
      <c r="P16" s="2098">
        <v>0.5</v>
      </c>
      <c r="Q16" s="2091" t="s">
        <v>113</v>
      </c>
      <c r="R16" s="2096" t="s">
        <v>114</v>
      </c>
      <c r="S16" s="2103" t="s">
        <v>110</v>
      </c>
      <c r="T16" s="2097">
        <v>0.5</v>
      </c>
      <c r="U16" s="9" t="s">
        <v>115</v>
      </c>
      <c r="V16" s="2099" t="s">
        <v>116</v>
      </c>
      <c r="W16" s="5">
        <v>1</v>
      </c>
      <c r="X16" s="10">
        <v>0.5</v>
      </c>
      <c r="Y16" s="2095"/>
      <c r="Z16" s="2095"/>
      <c r="AA16" s="2095"/>
      <c r="AB16" s="2095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</row>
    <row r="17" spans="1:42" ht="18" customHeight="1" x14ac:dyDescent="0.5">
      <c r="A17" s="2105" t="s">
        <v>48</v>
      </c>
      <c r="B17" s="2106" t="s">
        <v>49</v>
      </c>
      <c r="C17" s="2107" t="s">
        <v>48</v>
      </c>
      <c r="D17" s="2108" t="s">
        <v>48</v>
      </c>
      <c r="E17" s="2091" t="s">
        <v>117</v>
      </c>
      <c r="F17" s="2096" t="s">
        <v>118</v>
      </c>
      <c r="G17" s="2093">
        <v>1</v>
      </c>
      <c r="H17" s="2097">
        <v>0.5</v>
      </c>
      <c r="I17" s="2091" t="s">
        <v>119</v>
      </c>
      <c r="J17" s="2096" t="s">
        <v>120</v>
      </c>
      <c r="K17" s="2093">
        <v>1</v>
      </c>
      <c r="L17" s="2097">
        <v>0.5</v>
      </c>
      <c r="M17" s="2105" t="s">
        <v>48</v>
      </c>
      <c r="N17" s="2106" t="s">
        <v>49</v>
      </c>
      <c r="O17" s="2107" t="s">
        <v>48</v>
      </c>
      <c r="P17" s="2108" t="s">
        <v>48</v>
      </c>
      <c r="Q17" s="2091" t="s">
        <v>121</v>
      </c>
      <c r="R17" s="2096" t="s">
        <v>122</v>
      </c>
      <c r="S17" s="2093">
        <v>1</v>
      </c>
      <c r="T17" s="2097">
        <v>0.5</v>
      </c>
      <c r="U17" s="13" t="s">
        <v>48</v>
      </c>
      <c r="V17" s="2111" t="s">
        <v>49</v>
      </c>
      <c r="W17" s="14" t="s">
        <v>48</v>
      </c>
      <c r="X17" s="15" t="s">
        <v>48</v>
      </c>
      <c r="Y17" s="2095"/>
      <c r="Z17" s="2095"/>
      <c r="AA17" s="2095"/>
      <c r="AB17" s="2095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</row>
    <row r="18" spans="1:42" ht="18" customHeight="1" x14ac:dyDescent="0.5">
      <c r="A18" s="2105" t="s">
        <v>48</v>
      </c>
      <c r="B18" s="2106" t="s">
        <v>49</v>
      </c>
      <c r="C18" s="2107" t="s">
        <v>48</v>
      </c>
      <c r="D18" s="2108" t="s">
        <v>48</v>
      </c>
      <c r="E18" s="2091" t="s">
        <v>123</v>
      </c>
      <c r="F18" s="2096" t="s">
        <v>124</v>
      </c>
      <c r="G18" s="2093">
        <v>1</v>
      </c>
      <c r="H18" s="2097">
        <v>0.5</v>
      </c>
      <c r="I18" s="2091" t="s">
        <v>125</v>
      </c>
      <c r="J18" s="2096" t="s">
        <v>126</v>
      </c>
      <c r="K18" s="2093">
        <v>1</v>
      </c>
      <c r="L18" s="2097">
        <v>0.5</v>
      </c>
      <c r="M18" s="2105" t="s">
        <v>48</v>
      </c>
      <c r="N18" s="2106" t="s">
        <v>49</v>
      </c>
      <c r="O18" s="2107" t="s">
        <v>48</v>
      </c>
      <c r="P18" s="2108" t="s">
        <v>48</v>
      </c>
      <c r="Q18" s="2091" t="s">
        <v>127</v>
      </c>
      <c r="R18" s="2096" t="s">
        <v>128</v>
      </c>
      <c r="S18" s="2093">
        <v>1</v>
      </c>
      <c r="T18" s="2097">
        <v>0.5</v>
      </c>
      <c r="U18" s="13" t="s">
        <v>48</v>
      </c>
      <c r="V18" s="2111" t="s">
        <v>49</v>
      </c>
      <c r="W18" s="14" t="s">
        <v>48</v>
      </c>
      <c r="X18" s="15" t="s">
        <v>48</v>
      </c>
      <c r="Y18" s="2095"/>
      <c r="Z18" s="2095"/>
      <c r="AA18" s="2095"/>
      <c r="AB18" s="2095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</row>
    <row r="19" spans="1:42" ht="18" customHeight="1" x14ac:dyDescent="0.5">
      <c r="A19" s="16" t="s">
        <v>129</v>
      </c>
      <c r="B19" s="2112" t="s">
        <v>130</v>
      </c>
      <c r="C19" s="2113">
        <v>3</v>
      </c>
      <c r="D19" s="2114">
        <v>1.5</v>
      </c>
      <c r="E19" s="2113" t="s">
        <v>131</v>
      </c>
      <c r="F19" s="2112" t="s">
        <v>132</v>
      </c>
      <c r="G19" s="2113">
        <v>3</v>
      </c>
      <c r="H19" s="2114">
        <v>1.5</v>
      </c>
      <c r="I19" s="16" t="s">
        <v>133</v>
      </c>
      <c r="J19" s="2112" t="s">
        <v>134</v>
      </c>
      <c r="K19" s="2113">
        <v>3</v>
      </c>
      <c r="L19" s="2114">
        <v>1.5</v>
      </c>
      <c r="M19" s="2093" t="s">
        <v>135</v>
      </c>
      <c r="N19" s="2096" t="s">
        <v>136</v>
      </c>
      <c r="O19" s="2093">
        <v>3</v>
      </c>
      <c r="P19" s="2101">
        <v>1.5</v>
      </c>
      <c r="Q19" s="2091" t="s">
        <v>137</v>
      </c>
      <c r="R19" s="2096" t="s">
        <v>138</v>
      </c>
      <c r="S19" s="2113">
        <v>3</v>
      </c>
      <c r="T19" s="2114">
        <v>1.5</v>
      </c>
      <c r="U19" s="9" t="s">
        <v>139</v>
      </c>
      <c r="V19" s="2099" t="s">
        <v>140</v>
      </c>
      <c r="W19" s="5">
        <v>3</v>
      </c>
      <c r="X19" s="11">
        <v>1.5</v>
      </c>
      <c r="Y19" s="2095"/>
      <c r="Z19" s="2095"/>
      <c r="AA19" s="2095"/>
      <c r="AB19" s="2095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</row>
    <row r="20" spans="1:42" ht="18" customHeight="1" x14ac:dyDescent="0.5">
      <c r="A20" s="17"/>
      <c r="B20" s="18" t="s">
        <v>141</v>
      </c>
      <c r="C20" s="2115">
        <f>SUM(C8:C19)+2+2</f>
        <v>20</v>
      </c>
      <c r="D20" s="19">
        <f>SUM(D8:D19)</f>
        <v>11.5</v>
      </c>
      <c r="E20" s="2116"/>
      <c r="F20" s="18" t="s">
        <v>141</v>
      </c>
      <c r="G20" s="2115">
        <f>SUM(G8:G19)+2</f>
        <v>20</v>
      </c>
      <c r="H20" s="20">
        <f>SUM(H8:H19)</f>
        <v>10.5</v>
      </c>
      <c r="I20" s="17"/>
      <c r="J20" s="18" t="s">
        <v>141</v>
      </c>
      <c r="K20" s="2115">
        <f>SUM(K8:K19)+2+1</f>
        <v>20</v>
      </c>
      <c r="L20" s="19">
        <f>SUM(L8:L19)</f>
        <v>10.5</v>
      </c>
      <c r="M20" s="2116"/>
      <c r="N20" s="18" t="s">
        <v>141</v>
      </c>
      <c r="O20" s="2115">
        <f>SUM(O8:O19)+1+1+2</f>
        <v>20</v>
      </c>
      <c r="P20" s="20">
        <f>SUM(P8:P19)</f>
        <v>11.5</v>
      </c>
      <c r="Q20" s="17"/>
      <c r="R20" s="18" t="s">
        <v>141</v>
      </c>
      <c r="S20" s="2115">
        <f>SUM(S8:S19)+2+1</f>
        <v>20</v>
      </c>
      <c r="T20" s="19">
        <f>SUM(T8:T19)</f>
        <v>10.5</v>
      </c>
      <c r="U20" s="17"/>
      <c r="V20" s="18" t="s">
        <v>141</v>
      </c>
      <c r="W20" s="2115">
        <f>SUM(W8:W19)+1+1+2</f>
        <v>20</v>
      </c>
      <c r="X20" s="19">
        <f>SUM(X8:X19)</f>
        <v>11.5</v>
      </c>
      <c r="Y20" s="21">
        <f>D20+H20+L20+P20+T20+X20</f>
        <v>66</v>
      </c>
      <c r="Z20" s="22" t="s">
        <v>142</v>
      </c>
      <c r="AA20" s="2"/>
      <c r="AB20" s="2095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</row>
    <row r="21" spans="1:42" ht="18" customHeight="1" x14ac:dyDescent="0.5">
      <c r="A21" s="9"/>
      <c r="B21" s="2117" t="s">
        <v>944</v>
      </c>
      <c r="C21" s="2"/>
      <c r="D21" s="23"/>
      <c r="E21" s="5"/>
      <c r="F21" s="2117" t="s">
        <v>944</v>
      </c>
      <c r="G21" s="2"/>
      <c r="H21" s="23"/>
      <c r="I21" s="9"/>
      <c r="J21" s="2117" t="s">
        <v>1692</v>
      </c>
      <c r="K21" s="2"/>
      <c r="L21" s="23"/>
      <c r="M21" s="5"/>
      <c r="N21" s="2117" t="s">
        <v>1692</v>
      </c>
      <c r="O21" s="2"/>
      <c r="P21" s="23"/>
      <c r="Q21" s="9"/>
      <c r="R21" s="2117" t="s">
        <v>1692</v>
      </c>
      <c r="S21" s="2"/>
      <c r="T21" s="23"/>
      <c r="U21" s="9"/>
      <c r="V21" s="2117" t="s">
        <v>1692</v>
      </c>
      <c r="W21" s="2"/>
      <c r="X21" s="23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</row>
    <row r="22" spans="1:42" ht="18" customHeight="1" x14ac:dyDescent="0.5">
      <c r="A22" s="2091" t="s">
        <v>143</v>
      </c>
      <c r="B22" s="2096" t="s">
        <v>144</v>
      </c>
      <c r="C22" s="2093">
        <v>2</v>
      </c>
      <c r="D22" s="2098">
        <v>1</v>
      </c>
      <c r="E22" s="2091" t="s">
        <v>145</v>
      </c>
      <c r="F22" s="2096" t="s">
        <v>146</v>
      </c>
      <c r="G22" s="2093">
        <v>2</v>
      </c>
      <c r="H22" s="2097">
        <v>1</v>
      </c>
      <c r="I22" s="2091" t="s">
        <v>147</v>
      </c>
      <c r="J22" s="2096" t="s">
        <v>148</v>
      </c>
      <c r="K22" s="2093">
        <v>2</v>
      </c>
      <c r="L22" s="2097">
        <v>1</v>
      </c>
      <c r="M22" s="2093" t="s">
        <v>149</v>
      </c>
      <c r="N22" s="2096" t="s">
        <v>150</v>
      </c>
      <c r="O22" s="2093">
        <v>2</v>
      </c>
      <c r="P22" s="2098">
        <v>1</v>
      </c>
      <c r="Q22" s="9" t="s">
        <v>151</v>
      </c>
      <c r="R22" s="2099" t="s">
        <v>152</v>
      </c>
      <c r="S22" s="5">
        <v>2</v>
      </c>
      <c r="T22" s="10">
        <v>1</v>
      </c>
      <c r="U22" s="9" t="s">
        <v>153</v>
      </c>
      <c r="V22" s="2099" t="s">
        <v>154</v>
      </c>
      <c r="W22" s="5">
        <v>2</v>
      </c>
      <c r="X22" s="10">
        <v>1</v>
      </c>
      <c r="Y22" s="2"/>
      <c r="Z22" s="2"/>
      <c r="AA22" s="2095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</row>
    <row r="23" spans="1:42" ht="18" customHeight="1" x14ac:dyDescent="0.5">
      <c r="A23" s="2091" t="s">
        <v>155</v>
      </c>
      <c r="B23" s="2102" t="s">
        <v>156</v>
      </c>
      <c r="C23" s="2093">
        <v>4</v>
      </c>
      <c r="D23" s="2098">
        <v>2</v>
      </c>
      <c r="E23" s="2091" t="s">
        <v>157</v>
      </c>
      <c r="F23" s="2102" t="s">
        <v>158</v>
      </c>
      <c r="G23" s="2093">
        <v>4</v>
      </c>
      <c r="H23" s="2097">
        <v>2</v>
      </c>
      <c r="I23" s="2091" t="s">
        <v>159</v>
      </c>
      <c r="J23" s="2102" t="s">
        <v>160</v>
      </c>
      <c r="K23" s="2093">
        <v>4</v>
      </c>
      <c r="L23" s="2097">
        <v>2</v>
      </c>
      <c r="M23" s="2093" t="s">
        <v>161</v>
      </c>
      <c r="N23" s="2102" t="s">
        <v>162</v>
      </c>
      <c r="O23" s="2093">
        <v>4</v>
      </c>
      <c r="P23" s="2097">
        <v>2</v>
      </c>
      <c r="Q23" s="9" t="s">
        <v>163</v>
      </c>
      <c r="R23" s="2118" t="s">
        <v>164</v>
      </c>
      <c r="S23" s="5">
        <v>4</v>
      </c>
      <c r="T23" s="10">
        <v>2</v>
      </c>
      <c r="U23" s="9" t="s">
        <v>165</v>
      </c>
      <c r="V23" s="2118" t="s">
        <v>166</v>
      </c>
      <c r="W23" s="5">
        <v>4</v>
      </c>
      <c r="X23" s="10">
        <v>2</v>
      </c>
      <c r="Y23" s="2"/>
      <c r="Z23" s="2"/>
      <c r="AA23" s="2095"/>
      <c r="AB23" s="2095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</row>
    <row r="24" spans="1:42" ht="18" customHeight="1" x14ac:dyDescent="0.5">
      <c r="A24" s="2091" t="s">
        <v>167</v>
      </c>
      <c r="B24" s="2102" t="s">
        <v>168</v>
      </c>
      <c r="C24" s="2093">
        <v>2</v>
      </c>
      <c r="D24" s="2098">
        <v>1</v>
      </c>
      <c r="E24" s="2091" t="s">
        <v>169</v>
      </c>
      <c r="F24" s="2102" t="s">
        <v>170</v>
      </c>
      <c r="G24" s="2093">
        <v>2</v>
      </c>
      <c r="H24" s="2097">
        <v>1</v>
      </c>
      <c r="I24" s="2091" t="s">
        <v>171</v>
      </c>
      <c r="J24" s="2102" t="s">
        <v>172</v>
      </c>
      <c r="K24" s="2093">
        <v>2</v>
      </c>
      <c r="L24" s="2097">
        <v>1</v>
      </c>
      <c r="M24" s="2093" t="s">
        <v>173</v>
      </c>
      <c r="N24" s="2102" t="s">
        <v>174</v>
      </c>
      <c r="O24" s="2093">
        <v>2</v>
      </c>
      <c r="P24" s="2098">
        <v>1</v>
      </c>
      <c r="Q24" s="9" t="s">
        <v>175</v>
      </c>
      <c r="R24" s="2118" t="s">
        <v>176</v>
      </c>
      <c r="S24" s="5">
        <v>2</v>
      </c>
      <c r="T24" s="10">
        <v>1</v>
      </c>
      <c r="U24" s="9" t="s">
        <v>177</v>
      </c>
      <c r="V24" s="2118" t="s">
        <v>178</v>
      </c>
      <c r="W24" s="5">
        <v>2</v>
      </c>
      <c r="X24" s="10">
        <v>1</v>
      </c>
      <c r="Y24" s="2"/>
      <c r="Z24" s="2"/>
      <c r="AA24" s="2095"/>
      <c r="AB24" s="2095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</row>
    <row r="25" spans="1:42" ht="18" customHeight="1" x14ac:dyDescent="0.5">
      <c r="A25" s="2091" t="s">
        <v>179</v>
      </c>
      <c r="B25" s="2102" t="s">
        <v>180</v>
      </c>
      <c r="C25" s="2093">
        <v>4</v>
      </c>
      <c r="D25" s="2098">
        <v>2</v>
      </c>
      <c r="E25" s="2091" t="s">
        <v>181</v>
      </c>
      <c r="F25" s="2102" t="s">
        <v>182</v>
      </c>
      <c r="G25" s="2093">
        <v>4</v>
      </c>
      <c r="H25" s="2097">
        <v>2</v>
      </c>
      <c r="I25" s="2091" t="s">
        <v>183</v>
      </c>
      <c r="J25" s="2102" t="s">
        <v>184</v>
      </c>
      <c r="K25" s="2093">
        <v>4</v>
      </c>
      <c r="L25" s="2097">
        <v>2</v>
      </c>
      <c r="M25" s="2093" t="s">
        <v>185</v>
      </c>
      <c r="N25" s="2102" t="s">
        <v>186</v>
      </c>
      <c r="O25" s="2093">
        <v>4</v>
      </c>
      <c r="P25" s="2097">
        <v>2</v>
      </c>
      <c r="Q25" s="9" t="s">
        <v>187</v>
      </c>
      <c r="R25" s="2118" t="s">
        <v>188</v>
      </c>
      <c r="S25" s="5">
        <v>4</v>
      </c>
      <c r="T25" s="10">
        <v>2</v>
      </c>
      <c r="U25" s="9" t="s">
        <v>189</v>
      </c>
      <c r="V25" s="2118" t="s">
        <v>190</v>
      </c>
      <c r="W25" s="5">
        <v>4</v>
      </c>
      <c r="X25" s="10">
        <v>2</v>
      </c>
      <c r="Y25" s="2"/>
      <c r="Z25" s="2"/>
      <c r="AA25" s="2095"/>
      <c r="AB25" s="2095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</row>
    <row r="26" spans="1:42" ht="18" customHeight="1" x14ac:dyDescent="0.5">
      <c r="A26" s="2091" t="s">
        <v>191</v>
      </c>
      <c r="B26" s="2096" t="s">
        <v>192</v>
      </c>
      <c r="C26" s="2093">
        <v>1</v>
      </c>
      <c r="D26" s="2097">
        <v>0.5</v>
      </c>
      <c r="E26" s="2091" t="s">
        <v>193</v>
      </c>
      <c r="F26" s="2096" t="s">
        <v>194</v>
      </c>
      <c r="G26" s="2093">
        <v>1</v>
      </c>
      <c r="H26" s="2098">
        <v>0.5</v>
      </c>
      <c r="I26" s="2091" t="s">
        <v>195</v>
      </c>
      <c r="J26" s="2096" t="s">
        <v>196</v>
      </c>
      <c r="K26" s="2093">
        <v>1</v>
      </c>
      <c r="L26" s="2097">
        <v>0.5</v>
      </c>
      <c r="M26" s="2091" t="s">
        <v>197</v>
      </c>
      <c r="N26" s="2096" t="s">
        <v>198</v>
      </c>
      <c r="O26" s="2093">
        <v>1</v>
      </c>
      <c r="P26" s="2098">
        <v>0.5</v>
      </c>
      <c r="Q26" s="9" t="s">
        <v>199</v>
      </c>
      <c r="R26" s="2099" t="s">
        <v>200</v>
      </c>
      <c r="S26" s="5">
        <v>1</v>
      </c>
      <c r="T26" s="10">
        <v>0.5</v>
      </c>
      <c r="U26" s="9" t="s">
        <v>201</v>
      </c>
      <c r="V26" s="2099" t="s">
        <v>202</v>
      </c>
      <c r="W26" s="5">
        <v>1</v>
      </c>
      <c r="X26" s="10">
        <v>0.5</v>
      </c>
      <c r="Y26" s="2"/>
      <c r="Z26" s="2"/>
      <c r="AA26" s="2095"/>
      <c r="AB26" s="2095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</row>
    <row r="27" spans="1:42" ht="18" customHeight="1" x14ac:dyDescent="0.5">
      <c r="A27" s="2091" t="s">
        <v>203</v>
      </c>
      <c r="B27" s="2102" t="s">
        <v>204</v>
      </c>
      <c r="C27" s="2093">
        <v>2</v>
      </c>
      <c r="D27" s="2098">
        <v>1</v>
      </c>
      <c r="E27" s="2091" t="s">
        <v>205</v>
      </c>
      <c r="F27" s="2102" t="s">
        <v>206</v>
      </c>
      <c r="G27" s="2093">
        <v>2</v>
      </c>
      <c r="H27" s="2097">
        <v>1</v>
      </c>
      <c r="I27" s="2091" t="s">
        <v>207</v>
      </c>
      <c r="J27" s="2102" t="s">
        <v>208</v>
      </c>
      <c r="K27" s="2093">
        <v>2</v>
      </c>
      <c r="L27" s="2097">
        <v>1</v>
      </c>
      <c r="M27" s="2093" t="s">
        <v>209</v>
      </c>
      <c r="N27" s="2102" t="s">
        <v>210</v>
      </c>
      <c r="O27" s="2093">
        <v>2</v>
      </c>
      <c r="P27" s="2098">
        <v>1</v>
      </c>
      <c r="Q27" s="9" t="s">
        <v>211</v>
      </c>
      <c r="R27" s="2118" t="s">
        <v>212</v>
      </c>
      <c r="S27" s="5">
        <v>2</v>
      </c>
      <c r="T27" s="10">
        <v>1</v>
      </c>
      <c r="U27" s="9" t="s">
        <v>213</v>
      </c>
      <c r="V27" s="2118" t="s">
        <v>214</v>
      </c>
      <c r="W27" s="5">
        <v>2</v>
      </c>
      <c r="X27" s="10">
        <v>1</v>
      </c>
      <c r="Y27" s="2"/>
      <c r="Z27" s="2"/>
      <c r="AA27" s="2095"/>
      <c r="AB27" s="2095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</row>
    <row r="28" spans="1:42" ht="18" customHeight="1" x14ac:dyDescent="0.5">
      <c r="A28" s="2091" t="s">
        <v>215</v>
      </c>
      <c r="B28" s="2102" t="s">
        <v>216</v>
      </c>
      <c r="C28" s="2103" t="s">
        <v>110</v>
      </c>
      <c r="D28" s="2098">
        <v>0.5</v>
      </c>
      <c r="E28" s="2091" t="s">
        <v>217</v>
      </c>
      <c r="F28" s="2102" t="s">
        <v>218</v>
      </c>
      <c r="G28" s="2103" t="s">
        <v>110</v>
      </c>
      <c r="H28" s="2098">
        <v>0.5</v>
      </c>
      <c r="I28" s="2091" t="s">
        <v>219</v>
      </c>
      <c r="J28" s="2102" t="s">
        <v>220</v>
      </c>
      <c r="K28" s="2093">
        <v>1</v>
      </c>
      <c r="L28" s="2098">
        <v>0.5</v>
      </c>
      <c r="M28" s="2091" t="s">
        <v>221</v>
      </c>
      <c r="N28" s="2102" t="s">
        <v>222</v>
      </c>
      <c r="O28" s="2103" t="s">
        <v>110</v>
      </c>
      <c r="P28" s="2098">
        <v>0.5</v>
      </c>
      <c r="Q28" s="2105" t="s">
        <v>223</v>
      </c>
      <c r="R28" s="2119" t="s">
        <v>224</v>
      </c>
      <c r="S28" s="2093">
        <v>1</v>
      </c>
      <c r="T28" s="2098">
        <v>0.5</v>
      </c>
      <c r="U28" s="2105" t="s">
        <v>225</v>
      </c>
      <c r="V28" s="2119" t="s">
        <v>226</v>
      </c>
      <c r="W28" s="2103" t="s">
        <v>110</v>
      </c>
      <c r="X28" s="2097">
        <v>0.5</v>
      </c>
      <c r="Y28" s="2095"/>
      <c r="Z28" s="2095"/>
      <c r="AA28" s="2095"/>
      <c r="AB28" s="2095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</row>
    <row r="29" spans="1:42" ht="18" customHeight="1" thickBot="1" x14ac:dyDescent="0.55000000000000004">
      <c r="A29" s="24"/>
      <c r="B29" s="2120" t="s">
        <v>141</v>
      </c>
      <c r="C29" s="2121">
        <f>SUM(C22:C28)+1</f>
        <v>16</v>
      </c>
      <c r="D29" s="2122">
        <f>SUM(D22:D28)</f>
        <v>8</v>
      </c>
      <c r="E29" s="2123"/>
      <c r="F29" s="2120" t="s">
        <v>141</v>
      </c>
      <c r="G29" s="2121">
        <f>SUM(G22:G28)+1</f>
        <v>16</v>
      </c>
      <c r="H29" s="2122">
        <f>SUM(H22:H28)</f>
        <v>8</v>
      </c>
      <c r="I29" s="24"/>
      <c r="J29" s="2120" t="s">
        <v>141</v>
      </c>
      <c r="K29" s="2121">
        <f>SUM(K22:K28)</f>
        <v>16</v>
      </c>
      <c r="L29" s="2122">
        <f>SUM(L22:L28)</f>
        <v>8</v>
      </c>
      <c r="M29" s="2123"/>
      <c r="N29" s="2120" t="s">
        <v>141</v>
      </c>
      <c r="O29" s="2121">
        <f>SUM(O22:O28)+1</f>
        <v>16</v>
      </c>
      <c r="P29" s="2122">
        <f>SUM(P22:P28)</f>
        <v>8</v>
      </c>
      <c r="Q29" s="24"/>
      <c r="R29" s="2120" t="s">
        <v>141</v>
      </c>
      <c r="S29" s="2121">
        <f>SUM(S22:S28)</f>
        <v>16</v>
      </c>
      <c r="T29" s="2122">
        <f>SUM(T22:T28)</f>
        <v>8</v>
      </c>
      <c r="U29" s="24"/>
      <c r="V29" s="2120" t="s">
        <v>141</v>
      </c>
      <c r="W29" s="2121">
        <f>SUM(W22:W28)+1</f>
        <v>16</v>
      </c>
      <c r="X29" s="2122">
        <f>SUM(X22:X28)</f>
        <v>8</v>
      </c>
      <c r="Y29" s="21">
        <f>D29+H29+L29+P29+T29+X29</f>
        <v>48</v>
      </c>
      <c r="Z29" s="22" t="s">
        <v>227</v>
      </c>
      <c r="AA29" s="2"/>
      <c r="AB29" s="2095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</row>
    <row r="30" spans="1:42" ht="18" customHeight="1" thickTop="1" thickBot="1" x14ac:dyDescent="0.55000000000000004">
      <c r="A30" s="25"/>
      <c r="B30" s="26" t="s">
        <v>228</v>
      </c>
      <c r="C30" s="2124">
        <f>C20+C29</f>
        <v>36</v>
      </c>
      <c r="D30" s="27">
        <f>D20+D29</f>
        <v>19.5</v>
      </c>
      <c r="E30" s="2125"/>
      <c r="F30" s="26" t="s">
        <v>228</v>
      </c>
      <c r="G30" s="2124">
        <f>G20+G29</f>
        <v>36</v>
      </c>
      <c r="H30" s="28">
        <f>H20+H29</f>
        <v>18.5</v>
      </c>
      <c r="I30" s="25"/>
      <c r="J30" s="26" t="s">
        <v>228</v>
      </c>
      <c r="K30" s="2124">
        <f>K20+K29</f>
        <v>36</v>
      </c>
      <c r="L30" s="27">
        <f>L20+L29</f>
        <v>18.5</v>
      </c>
      <c r="M30" s="2125"/>
      <c r="N30" s="26" t="s">
        <v>228</v>
      </c>
      <c r="O30" s="2124">
        <f>O20+O29</f>
        <v>36</v>
      </c>
      <c r="P30" s="28">
        <f>P20+P29</f>
        <v>19.5</v>
      </c>
      <c r="Q30" s="25"/>
      <c r="R30" s="26" t="s">
        <v>228</v>
      </c>
      <c r="S30" s="2124">
        <f>S20+S29</f>
        <v>36</v>
      </c>
      <c r="T30" s="27">
        <f>T20+T29</f>
        <v>18.5</v>
      </c>
      <c r="U30" s="25"/>
      <c r="V30" s="26" t="s">
        <v>228</v>
      </c>
      <c r="W30" s="2124">
        <f>W20+W29</f>
        <v>36</v>
      </c>
      <c r="X30" s="27">
        <f>X20+X29</f>
        <v>19.5</v>
      </c>
      <c r="Y30" s="21">
        <f>D30+H30+L30+P30+T30+X30</f>
        <v>114</v>
      </c>
      <c r="Z30" s="22" t="s">
        <v>229</v>
      </c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</row>
    <row r="31" spans="1:42" ht="18" customHeight="1" thickTop="1" thickBot="1" x14ac:dyDescent="0.55000000000000004">
      <c r="A31" s="29" t="s">
        <v>230</v>
      </c>
      <c r="B31" s="26" t="s">
        <v>231</v>
      </c>
      <c r="C31" s="2126" t="s">
        <v>5</v>
      </c>
      <c r="D31" s="30" t="s">
        <v>232</v>
      </c>
      <c r="E31" s="31" t="s">
        <v>230</v>
      </c>
      <c r="F31" s="26" t="s">
        <v>231</v>
      </c>
      <c r="G31" s="2126" t="s">
        <v>5</v>
      </c>
      <c r="H31" s="30" t="s">
        <v>232</v>
      </c>
      <c r="I31" s="29" t="s">
        <v>230</v>
      </c>
      <c r="J31" s="26" t="s">
        <v>231</v>
      </c>
      <c r="K31" s="2126" t="s">
        <v>5</v>
      </c>
      <c r="L31" s="30" t="s">
        <v>232</v>
      </c>
      <c r="M31" s="31" t="s">
        <v>230</v>
      </c>
      <c r="N31" s="26" t="s">
        <v>231</v>
      </c>
      <c r="O31" s="2126" t="s">
        <v>5</v>
      </c>
      <c r="P31" s="30" t="s">
        <v>232</v>
      </c>
      <c r="Q31" s="29" t="s">
        <v>230</v>
      </c>
      <c r="R31" s="26" t="s">
        <v>231</v>
      </c>
      <c r="S31" s="2126" t="s">
        <v>5</v>
      </c>
      <c r="T31" s="30" t="s">
        <v>232</v>
      </c>
      <c r="U31" s="32" t="s">
        <v>230</v>
      </c>
      <c r="V31" s="26" t="s">
        <v>231</v>
      </c>
      <c r="W31" s="2126" t="s">
        <v>5</v>
      </c>
      <c r="X31" s="30" t="s">
        <v>232</v>
      </c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</row>
    <row r="32" spans="1:42" ht="18" customHeight="1" thickTop="1" x14ac:dyDescent="0.5">
      <c r="A32" s="33" t="s">
        <v>7</v>
      </c>
      <c r="B32" s="2117" t="s">
        <v>233</v>
      </c>
      <c r="C32" s="2"/>
      <c r="D32" s="34" t="s">
        <v>7</v>
      </c>
      <c r="E32" s="35" t="s">
        <v>7</v>
      </c>
      <c r="F32" s="2117" t="s">
        <v>233</v>
      </c>
      <c r="G32" s="2"/>
      <c r="H32" s="2127" t="s">
        <v>7</v>
      </c>
      <c r="I32" s="33" t="s">
        <v>7</v>
      </c>
      <c r="J32" s="2117" t="s">
        <v>233</v>
      </c>
      <c r="K32" s="2"/>
      <c r="L32" s="34" t="s">
        <v>7</v>
      </c>
      <c r="M32" s="35" t="s">
        <v>7</v>
      </c>
      <c r="N32" s="2117" t="s">
        <v>233</v>
      </c>
      <c r="O32" s="2"/>
      <c r="P32" s="2127" t="s">
        <v>7</v>
      </c>
      <c r="Q32" s="33" t="s">
        <v>7</v>
      </c>
      <c r="R32" s="2117" t="s">
        <v>233</v>
      </c>
      <c r="S32" s="2"/>
      <c r="T32" s="34" t="s">
        <v>7</v>
      </c>
      <c r="U32" s="33" t="s">
        <v>7</v>
      </c>
      <c r="V32" s="2117" t="s">
        <v>233</v>
      </c>
      <c r="W32" s="2"/>
      <c r="X32" s="34" t="s">
        <v>7</v>
      </c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</row>
    <row r="33" spans="1:42" ht="18" customHeight="1" x14ac:dyDescent="0.5">
      <c r="A33" s="2128"/>
      <c r="B33" s="2099" t="s">
        <v>234</v>
      </c>
      <c r="C33" s="5" t="s">
        <v>7</v>
      </c>
      <c r="D33" s="23"/>
      <c r="E33" s="2129"/>
      <c r="F33" s="2099" t="s">
        <v>234</v>
      </c>
      <c r="G33" s="5" t="s">
        <v>7</v>
      </c>
      <c r="H33" s="2130"/>
      <c r="I33" s="2128"/>
      <c r="J33" s="2099" t="s">
        <v>234</v>
      </c>
      <c r="K33" s="5" t="s">
        <v>7</v>
      </c>
      <c r="L33" s="23"/>
      <c r="M33" s="2129"/>
      <c r="N33" s="2099" t="s">
        <v>234</v>
      </c>
      <c r="O33" s="5" t="s">
        <v>7</v>
      </c>
      <c r="P33" s="2130"/>
      <c r="Q33" s="2128"/>
      <c r="R33" s="2099" t="s">
        <v>234</v>
      </c>
      <c r="S33" s="5" t="s">
        <v>7</v>
      </c>
      <c r="T33" s="23"/>
      <c r="U33" s="2128"/>
      <c r="V33" s="2099" t="s">
        <v>234</v>
      </c>
      <c r="W33" s="5" t="s">
        <v>7</v>
      </c>
      <c r="X33" s="23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</row>
    <row r="34" spans="1:42" ht="18" customHeight="1" x14ac:dyDescent="0.5">
      <c r="A34" s="2128" t="s">
        <v>235</v>
      </c>
      <c r="B34" s="2099" t="s">
        <v>1715</v>
      </c>
      <c r="C34" s="36">
        <v>1</v>
      </c>
      <c r="D34" s="11" t="s">
        <v>236</v>
      </c>
      <c r="E34" s="2129" t="s">
        <v>235</v>
      </c>
      <c r="F34" s="2099" t="s">
        <v>1715</v>
      </c>
      <c r="G34" s="36">
        <v>1</v>
      </c>
      <c r="H34" s="11" t="s">
        <v>236</v>
      </c>
      <c r="I34" s="2128" t="s">
        <v>235</v>
      </c>
      <c r="J34" s="2099" t="s">
        <v>1716</v>
      </c>
      <c r="K34" s="36">
        <v>1</v>
      </c>
      <c r="L34" s="11" t="s">
        <v>236</v>
      </c>
      <c r="M34" s="2129" t="s">
        <v>235</v>
      </c>
      <c r="N34" s="2099" t="s">
        <v>1716</v>
      </c>
      <c r="O34" s="36">
        <v>1</v>
      </c>
      <c r="P34" s="11" t="s">
        <v>236</v>
      </c>
      <c r="Q34" s="2128" t="s">
        <v>235</v>
      </c>
      <c r="R34" s="2099" t="s">
        <v>1716</v>
      </c>
      <c r="S34" s="36">
        <v>1</v>
      </c>
      <c r="T34" s="11" t="s">
        <v>236</v>
      </c>
      <c r="U34" s="2128" t="s">
        <v>235</v>
      </c>
      <c r="V34" s="2099" t="s">
        <v>1716</v>
      </c>
      <c r="W34" s="36">
        <v>1</v>
      </c>
      <c r="X34" s="11" t="s">
        <v>236</v>
      </c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</row>
    <row r="35" spans="1:42" ht="18" customHeight="1" x14ac:dyDescent="0.5">
      <c r="A35" s="2128" t="s">
        <v>235</v>
      </c>
      <c r="B35" s="2099" t="s">
        <v>1717</v>
      </c>
      <c r="C35" s="36">
        <v>1</v>
      </c>
      <c r="D35" s="11" t="s">
        <v>236</v>
      </c>
      <c r="E35" s="2129" t="s">
        <v>235</v>
      </c>
      <c r="F35" s="2099" t="s">
        <v>1717</v>
      </c>
      <c r="G35" s="36">
        <v>1</v>
      </c>
      <c r="H35" s="11" t="s">
        <v>236</v>
      </c>
      <c r="I35" s="2128" t="s">
        <v>235</v>
      </c>
      <c r="J35" s="2099" t="s">
        <v>1717</v>
      </c>
      <c r="K35" s="36">
        <v>1</v>
      </c>
      <c r="L35" s="11" t="s">
        <v>236</v>
      </c>
      <c r="M35" s="2129" t="s">
        <v>235</v>
      </c>
      <c r="N35" s="2099" t="s">
        <v>1717</v>
      </c>
      <c r="O35" s="36">
        <v>1</v>
      </c>
      <c r="P35" s="11" t="s">
        <v>236</v>
      </c>
      <c r="Q35" s="2128" t="s">
        <v>235</v>
      </c>
      <c r="R35" s="2099" t="s">
        <v>1717</v>
      </c>
      <c r="S35" s="36">
        <v>1</v>
      </c>
      <c r="T35" s="11" t="s">
        <v>236</v>
      </c>
      <c r="U35" s="2128" t="s">
        <v>235</v>
      </c>
      <c r="V35" s="2099" t="s">
        <v>1717</v>
      </c>
      <c r="W35" s="36">
        <v>1</v>
      </c>
      <c r="X35" s="11" t="s">
        <v>236</v>
      </c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</row>
    <row r="36" spans="1:42" ht="18" customHeight="1" x14ac:dyDescent="0.5">
      <c r="A36" s="2128" t="s">
        <v>235</v>
      </c>
      <c r="B36" s="2099" t="s">
        <v>237</v>
      </c>
      <c r="C36" s="36">
        <v>1</v>
      </c>
      <c r="D36" s="11" t="s">
        <v>236</v>
      </c>
      <c r="E36" s="2129" t="s">
        <v>235</v>
      </c>
      <c r="F36" s="2099" t="s">
        <v>237</v>
      </c>
      <c r="G36" s="36">
        <v>1</v>
      </c>
      <c r="H36" s="11" t="s">
        <v>236</v>
      </c>
      <c r="I36" s="2128" t="s">
        <v>235</v>
      </c>
      <c r="J36" s="2099" t="s">
        <v>237</v>
      </c>
      <c r="K36" s="36">
        <v>1</v>
      </c>
      <c r="L36" s="11" t="s">
        <v>236</v>
      </c>
      <c r="M36" s="2129" t="s">
        <v>235</v>
      </c>
      <c r="N36" s="2099" t="s">
        <v>237</v>
      </c>
      <c r="O36" s="36">
        <v>1</v>
      </c>
      <c r="P36" s="11" t="s">
        <v>236</v>
      </c>
      <c r="Q36" s="2128" t="s">
        <v>235</v>
      </c>
      <c r="R36" s="2099" t="s">
        <v>237</v>
      </c>
      <c r="S36" s="36">
        <v>1</v>
      </c>
      <c r="T36" s="11" t="s">
        <v>236</v>
      </c>
      <c r="U36" s="2128" t="s">
        <v>235</v>
      </c>
      <c r="V36" s="2099" t="s">
        <v>237</v>
      </c>
      <c r="W36" s="36">
        <v>1</v>
      </c>
      <c r="X36" s="11" t="s">
        <v>236</v>
      </c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</row>
    <row r="37" spans="1:42" ht="18" customHeight="1" x14ac:dyDescent="0.5">
      <c r="A37" s="2128"/>
      <c r="B37" s="2099" t="s">
        <v>238</v>
      </c>
      <c r="C37" s="36"/>
      <c r="D37" s="11"/>
      <c r="E37" s="2129"/>
      <c r="F37" s="2099" t="s">
        <v>238</v>
      </c>
      <c r="G37" s="36"/>
      <c r="H37" s="11"/>
      <c r="I37" s="2128"/>
      <c r="J37" s="2099" t="s">
        <v>238</v>
      </c>
      <c r="K37" s="36"/>
      <c r="L37" s="11"/>
      <c r="M37" s="2129"/>
      <c r="N37" s="2099" t="s">
        <v>238</v>
      </c>
      <c r="O37" s="36"/>
      <c r="P37" s="11"/>
      <c r="Q37" s="2128"/>
      <c r="R37" s="2099" t="s">
        <v>238</v>
      </c>
      <c r="S37" s="36"/>
      <c r="T37" s="11"/>
      <c r="U37" s="2128"/>
      <c r="V37" s="2099" t="s">
        <v>238</v>
      </c>
      <c r="W37" s="36"/>
      <c r="X37" s="11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</row>
    <row r="38" spans="1:42" ht="18" customHeight="1" x14ac:dyDescent="0.5">
      <c r="A38" s="2128" t="s">
        <v>235</v>
      </c>
      <c r="B38" s="2099" t="s">
        <v>239</v>
      </c>
      <c r="C38" s="36">
        <v>1</v>
      </c>
      <c r="D38" s="11" t="s">
        <v>236</v>
      </c>
      <c r="E38" s="2129" t="s">
        <v>235</v>
      </c>
      <c r="F38" s="2099" t="s">
        <v>240</v>
      </c>
      <c r="G38" s="36">
        <v>1</v>
      </c>
      <c r="H38" s="11" t="s">
        <v>236</v>
      </c>
      <c r="I38" s="2128" t="s">
        <v>235</v>
      </c>
      <c r="J38" s="2099" t="s">
        <v>240</v>
      </c>
      <c r="K38" s="36">
        <v>1</v>
      </c>
      <c r="L38" s="11" t="s">
        <v>236</v>
      </c>
      <c r="M38" s="2129" t="s">
        <v>235</v>
      </c>
      <c r="N38" s="2099" t="s">
        <v>240</v>
      </c>
      <c r="O38" s="36">
        <v>1</v>
      </c>
      <c r="P38" s="11" t="s">
        <v>236</v>
      </c>
      <c r="Q38" s="2128" t="s">
        <v>235</v>
      </c>
      <c r="R38" s="2099" t="s">
        <v>240</v>
      </c>
      <c r="S38" s="36">
        <v>1</v>
      </c>
      <c r="T38" s="11" t="s">
        <v>236</v>
      </c>
      <c r="U38" s="2128" t="s">
        <v>235</v>
      </c>
      <c r="V38" s="2099" t="s">
        <v>240</v>
      </c>
      <c r="W38" s="36">
        <v>1</v>
      </c>
      <c r="X38" s="11" t="s">
        <v>236</v>
      </c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</row>
    <row r="39" spans="1:42" ht="18" customHeight="1" x14ac:dyDescent="0.5">
      <c r="A39" s="2128"/>
      <c r="B39" s="2110" t="s">
        <v>1718</v>
      </c>
      <c r="C39" s="36" t="s">
        <v>236</v>
      </c>
      <c r="D39" s="11" t="s">
        <v>236</v>
      </c>
      <c r="E39" s="2129"/>
      <c r="F39" s="2110" t="s">
        <v>1718</v>
      </c>
      <c r="G39" s="36" t="s">
        <v>236</v>
      </c>
      <c r="H39" s="11" t="s">
        <v>236</v>
      </c>
      <c r="I39" s="2128"/>
      <c r="J39" s="2110" t="s">
        <v>1718</v>
      </c>
      <c r="K39" s="36" t="s">
        <v>236</v>
      </c>
      <c r="L39" s="11" t="s">
        <v>236</v>
      </c>
      <c r="M39" s="2129"/>
      <c r="N39" s="2110" t="s">
        <v>1718</v>
      </c>
      <c r="O39" s="36" t="s">
        <v>236</v>
      </c>
      <c r="P39" s="11" t="s">
        <v>236</v>
      </c>
      <c r="Q39" s="2128"/>
      <c r="R39" s="2110" t="s">
        <v>1718</v>
      </c>
      <c r="S39" s="36" t="s">
        <v>236</v>
      </c>
      <c r="T39" s="11" t="s">
        <v>236</v>
      </c>
      <c r="U39" s="2128"/>
      <c r="V39" s="2110" t="s">
        <v>1718</v>
      </c>
      <c r="W39" s="36" t="s">
        <v>236</v>
      </c>
      <c r="X39" s="11" t="s">
        <v>236</v>
      </c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</row>
    <row r="40" spans="1:42" ht="18" customHeight="1" thickBot="1" x14ac:dyDescent="0.55000000000000004">
      <c r="A40" s="2128"/>
      <c r="B40" s="2099"/>
      <c r="C40" s="37"/>
      <c r="D40" s="11"/>
      <c r="E40" s="2129"/>
      <c r="F40" s="2099"/>
      <c r="G40" s="37"/>
      <c r="H40" s="11"/>
      <c r="I40" s="2128"/>
      <c r="J40" s="2099"/>
      <c r="K40" s="37"/>
      <c r="L40" s="11"/>
      <c r="M40" s="2129"/>
      <c r="N40" s="2099"/>
      <c r="O40" s="37"/>
      <c r="P40" s="11"/>
      <c r="Q40" s="2128"/>
      <c r="R40" s="2099"/>
      <c r="S40" s="37"/>
      <c r="T40" s="11"/>
      <c r="U40" s="2128"/>
      <c r="V40" s="2099"/>
      <c r="W40" s="37"/>
      <c r="X40" s="11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</row>
    <row r="41" spans="1:42" ht="18" customHeight="1" thickTop="1" thickBot="1" x14ac:dyDescent="0.55000000000000004">
      <c r="A41" s="25"/>
      <c r="B41" s="26" t="s">
        <v>228</v>
      </c>
      <c r="C41" s="2131">
        <f>SUM(C34:C40)</f>
        <v>4</v>
      </c>
      <c r="D41" s="27" t="s">
        <v>236</v>
      </c>
      <c r="E41" s="2125"/>
      <c r="F41" s="26" t="s">
        <v>228</v>
      </c>
      <c r="G41" s="2131">
        <f>SUM(G34:G40)</f>
        <v>4</v>
      </c>
      <c r="H41" s="27" t="s">
        <v>236</v>
      </c>
      <c r="I41" s="25"/>
      <c r="J41" s="26" t="s">
        <v>228</v>
      </c>
      <c r="K41" s="2131">
        <f>SUM(K34:K40)</f>
        <v>4</v>
      </c>
      <c r="L41" s="27" t="s">
        <v>236</v>
      </c>
      <c r="M41" s="2125"/>
      <c r="N41" s="26" t="s">
        <v>228</v>
      </c>
      <c r="O41" s="2131">
        <f>SUM(O34:O40)</f>
        <v>4</v>
      </c>
      <c r="P41" s="27" t="s">
        <v>236</v>
      </c>
      <c r="Q41" s="25"/>
      <c r="R41" s="26" t="s">
        <v>228</v>
      </c>
      <c r="S41" s="2131">
        <f>SUM(S34:S40)</f>
        <v>4</v>
      </c>
      <c r="T41" s="27" t="s">
        <v>236</v>
      </c>
      <c r="U41" s="25"/>
      <c r="V41" s="26" t="s">
        <v>228</v>
      </c>
      <c r="W41" s="2131">
        <f>SUM(W34:W40)</f>
        <v>4</v>
      </c>
      <c r="X41" s="27" t="s">
        <v>236</v>
      </c>
      <c r="Y41" s="21"/>
      <c r="Z41" s="22" t="s">
        <v>241</v>
      </c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</row>
    <row r="42" spans="1:42" ht="18" customHeight="1" thickTop="1" x14ac:dyDescent="0.5">
      <c r="A42" s="5"/>
      <c r="B42" s="37">
        <f>((((C30+C41)*50)/60)*20)*2</f>
        <v>1333.3333333333335</v>
      </c>
      <c r="C42" s="38">
        <f>C30+C41</f>
        <v>40</v>
      </c>
      <c r="D42" s="39"/>
      <c r="E42" s="5"/>
      <c r="F42" s="4"/>
      <c r="G42" s="38">
        <f>G30+G41</f>
        <v>40</v>
      </c>
      <c r="H42" s="39"/>
      <c r="I42" s="5"/>
      <c r="J42" s="4"/>
      <c r="K42" s="38">
        <f>K30+K41</f>
        <v>40</v>
      </c>
      <c r="L42" s="39"/>
      <c r="M42" s="5"/>
      <c r="N42" s="4"/>
      <c r="O42" s="38">
        <f>O30+O41</f>
        <v>40</v>
      </c>
      <c r="P42" s="39"/>
      <c r="Q42" s="5"/>
      <c r="R42" s="4"/>
      <c r="S42" s="38">
        <f>S30+S41</f>
        <v>40</v>
      </c>
      <c r="T42" s="39"/>
      <c r="U42" s="5"/>
      <c r="V42" s="4"/>
      <c r="W42" s="38">
        <f>W30+W41</f>
        <v>40</v>
      </c>
      <c r="X42" s="39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</row>
    <row r="43" spans="1:42" ht="18" customHeight="1" x14ac:dyDescent="0.5">
      <c r="A43" s="4" t="s">
        <v>242</v>
      </c>
      <c r="B43" s="2"/>
      <c r="C43" s="346"/>
      <c r="D43" s="347"/>
      <c r="E43" s="346"/>
      <c r="F43" s="348"/>
      <c r="G43" s="346"/>
      <c r="H43" s="347"/>
      <c r="I43" s="346"/>
      <c r="J43" s="348"/>
      <c r="K43" s="346"/>
      <c r="L43" s="346"/>
      <c r="M43" s="346"/>
      <c r="N43" s="348"/>
      <c r="O43" s="346"/>
      <c r="P43" s="346"/>
      <c r="Q43" s="346"/>
      <c r="R43" s="348"/>
      <c r="S43" s="349"/>
      <c r="T43" s="349"/>
      <c r="U43" s="347"/>
      <c r="V43" s="348"/>
      <c r="W43" s="348"/>
      <c r="X43" s="348"/>
      <c r="Y43" s="348"/>
      <c r="Z43" s="348"/>
      <c r="AA43" s="348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</row>
    <row r="44" spans="1:42" ht="21.95" customHeight="1" x14ac:dyDescent="0.55000000000000004">
      <c r="A44" s="2200" t="s">
        <v>0</v>
      </c>
      <c r="B44" s="2201"/>
      <c r="C44" s="2201"/>
      <c r="D44" s="2201"/>
      <c r="E44" s="2201"/>
      <c r="F44" s="2201"/>
      <c r="G44" s="2201"/>
      <c r="H44" s="2201"/>
      <c r="I44" s="2201"/>
      <c r="J44" s="2201"/>
      <c r="K44" s="2201"/>
      <c r="L44" s="2201"/>
      <c r="M44" s="2201"/>
      <c r="N44" s="2201"/>
      <c r="O44" s="2201"/>
      <c r="P44" s="2201"/>
      <c r="Q44" s="2201"/>
      <c r="R44" s="2201"/>
      <c r="S44" s="2201"/>
      <c r="T44" s="2201"/>
      <c r="U44" s="2201"/>
      <c r="V44" s="2201"/>
      <c r="W44" s="2201"/>
      <c r="X44" s="2201"/>
      <c r="Y44" s="2160"/>
      <c r="Z44" s="2160"/>
      <c r="AA44" s="2160"/>
      <c r="AB44" s="2160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</row>
    <row r="45" spans="1:42" ht="21.95" customHeight="1" x14ac:dyDescent="0.55000000000000004">
      <c r="A45" s="2200" t="s">
        <v>1693</v>
      </c>
      <c r="B45" s="2201"/>
      <c r="C45" s="2201"/>
      <c r="D45" s="2201"/>
      <c r="E45" s="2201"/>
      <c r="F45" s="2201"/>
      <c r="G45" s="2201"/>
      <c r="H45" s="2201"/>
      <c r="I45" s="2201"/>
      <c r="J45" s="2201"/>
      <c r="K45" s="2201"/>
      <c r="L45" s="2201"/>
      <c r="M45" s="2201"/>
      <c r="N45" s="2201"/>
      <c r="O45" s="2201"/>
      <c r="P45" s="2201"/>
      <c r="Q45" s="2201"/>
      <c r="R45" s="2201"/>
      <c r="S45" s="2201"/>
      <c r="T45" s="2201"/>
      <c r="U45" s="2201"/>
      <c r="V45" s="2201"/>
      <c r="W45" s="2201"/>
      <c r="X45" s="2201"/>
      <c r="Y45" s="2160"/>
      <c r="Z45" s="2160"/>
      <c r="AA45" s="2160"/>
      <c r="AB45" s="2160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</row>
    <row r="46" spans="1:42" ht="21.95" customHeight="1" thickBot="1" x14ac:dyDescent="0.55000000000000004">
      <c r="A46" s="2190" t="s">
        <v>1699</v>
      </c>
      <c r="B46" s="2190"/>
      <c r="C46" s="2190"/>
      <c r="D46" s="2190"/>
      <c r="E46" s="2190"/>
      <c r="F46" s="2190"/>
      <c r="G46" s="2190"/>
      <c r="H46" s="2190"/>
      <c r="I46" s="2190"/>
      <c r="J46" s="2190"/>
      <c r="K46" s="2190"/>
      <c r="L46" s="2190"/>
      <c r="M46" s="2190"/>
      <c r="N46" s="2190"/>
      <c r="O46" s="2190"/>
      <c r="P46" s="2190"/>
      <c r="Q46" s="2190"/>
      <c r="R46" s="2190"/>
      <c r="S46" s="2190"/>
      <c r="T46" s="2190"/>
      <c r="U46" s="2190"/>
      <c r="V46" s="2190"/>
      <c r="W46" s="2190"/>
      <c r="X46" s="2190"/>
      <c r="Y46" s="2161"/>
      <c r="Z46" s="2161"/>
      <c r="AA46" s="2161"/>
      <c r="AB46" s="2161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</row>
    <row r="47" spans="1:42" ht="18.95" customHeight="1" thickTop="1" thickBot="1" x14ac:dyDescent="0.55000000000000004">
      <c r="A47" s="2193" t="s">
        <v>1700</v>
      </c>
      <c r="B47" s="2194"/>
      <c r="C47" s="2194"/>
      <c r="D47" s="2194"/>
      <c r="E47" s="2194"/>
      <c r="F47" s="2194"/>
      <c r="G47" s="2194"/>
      <c r="H47" s="2195"/>
      <c r="I47" s="2193" t="s">
        <v>1701</v>
      </c>
      <c r="J47" s="2197"/>
      <c r="K47" s="2197"/>
      <c r="L47" s="2197"/>
      <c r="M47" s="2197"/>
      <c r="N47" s="2197"/>
      <c r="O47" s="2197"/>
      <c r="P47" s="2198"/>
      <c r="Q47" s="2193" t="s">
        <v>1702</v>
      </c>
      <c r="R47" s="2197"/>
      <c r="S47" s="2197"/>
      <c r="T47" s="2197"/>
      <c r="U47" s="2197"/>
      <c r="V47" s="2197"/>
      <c r="W47" s="2197"/>
      <c r="X47" s="2198"/>
      <c r="Y47" s="2147"/>
      <c r="Z47" s="2147"/>
      <c r="AA47" s="2147"/>
      <c r="AB47" s="2147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</row>
    <row r="48" spans="1:42" ht="18.95" customHeight="1" thickTop="1" thickBot="1" x14ac:dyDescent="0.55000000000000004">
      <c r="A48" s="2185" t="s">
        <v>1</v>
      </c>
      <c r="B48" s="2186"/>
      <c r="C48" s="2186"/>
      <c r="D48" s="2187"/>
      <c r="E48" s="2185" t="s">
        <v>2</v>
      </c>
      <c r="F48" s="2186"/>
      <c r="G48" s="2186"/>
      <c r="H48" s="2187"/>
      <c r="I48" s="2185" t="s">
        <v>1</v>
      </c>
      <c r="J48" s="2188"/>
      <c r="K48" s="2188"/>
      <c r="L48" s="2189"/>
      <c r="M48" s="2199" t="s">
        <v>2</v>
      </c>
      <c r="N48" s="2188"/>
      <c r="O48" s="2188"/>
      <c r="P48" s="2189"/>
      <c r="Q48" s="2185" t="s">
        <v>1</v>
      </c>
      <c r="R48" s="2188"/>
      <c r="S48" s="2188"/>
      <c r="T48" s="2189"/>
      <c r="U48" s="2185" t="s">
        <v>2</v>
      </c>
      <c r="V48" s="2188"/>
      <c r="W48" s="2188"/>
      <c r="X48" s="2189"/>
      <c r="Y48" s="2149"/>
      <c r="Z48" s="2149"/>
      <c r="AA48" s="2149"/>
      <c r="AB48" s="2149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</row>
    <row r="49" spans="1:42" ht="18.95" customHeight="1" thickTop="1" thickBot="1" x14ac:dyDescent="0.55000000000000004">
      <c r="A49" s="2150" t="s">
        <v>3</v>
      </c>
      <c r="B49" s="2151" t="s">
        <v>4</v>
      </c>
      <c r="C49" s="2152" t="s">
        <v>5</v>
      </c>
      <c r="D49" s="2153" t="s">
        <v>6</v>
      </c>
      <c r="E49" s="2150" t="s">
        <v>3</v>
      </c>
      <c r="F49" s="2151" t="s">
        <v>4</v>
      </c>
      <c r="G49" s="2152" t="s">
        <v>5</v>
      </c>
      <c r="H49" s="2154" t="s">
        <v>6</v>
      </c>
      <c r="I49" s="2155" t="s">
        <v>3</v>
      </c>
      <c r="J49" s="2156" t="s">
        <v>4</v>
      </c>
      <c r="K49" s="2157" t="s">
        <v>5</v>
      </c>
      <c r="L49" s="2158" t="s">
        <v>6</v>
      </c>
      <c r="M49" s="2152" t="s">
        <v>3</v>
      </c>
      <c r="N49" s="2151" t="s">
        <v>4</v>
      </c>
      <c r="O49" s="2152" t="s">
        <v>5</v>
      </c>
      <c r="P49" s="2154" t="s">
        <v>6</v>
      </c>
      <c r="Q49" s="2155" t="s">
        <v>3</v>
      </c>
      <c r="R49" s="2156" t="s">
        <v>4</v>
      </c>
      <c r="S49" s="2157" t="s">
        <v>5</v>
      </c>
      <c r="T49" s="2158" t="s">
        <v>6</v>
      </c>
      <c r="U49" s="2155" t="s">
        <v>3</v>
      </c>
      <c r="V49" s="2156" t="s">
        <v>4</v>
      </c>
      <c r="W49" s="2157" t="s">
        <v>5</v>
      </c>
      <c r="X49" s="2158" t="s">
        <v>6</v>
      </c>
      <c r="Y49" s="2147"/>
      <c r="Z49" s="2147"/>
      <c r="AA49" s="2147"/>
      <c r="AB49" s="2147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</row>
    <row r="50" spans="1:42" ht="18" customHeight="1" thickTop="1" x14ac:dyDescent="0.5">
      <c r="A50" s="2091"/>
      <c r="B50" s="2092" t="s">
        <v>8</v>
      </c>
      <c r="C50" s="2093" t="s">
        <v>7</v>
      </c>
      <c r="D50" s="2094"/>
      <c r="E50" s="2091" t="s">
        <v>7</v>
      </c>
      <c r="F50" s="2092" t="s">
        <v>8</v>
      </c>
      <c r="G50" s="2093" t="s">
        <v>7</v>
      </c>
      <c r="H50" s="2094"/>
      <c r="I50" s="9" t="s">
        <v>7</v>
      </c>
      <c r="J50" s="2117" t="s">
        <v>8</v>
      </c>
      <c r="K50" s="5" t="s">
        <v>7</v>
      </c>
      <c r="L50" s="2099"/>
      <c r="M50" s="9" t="s">
        <v>7</v>
      </c>
      <c r="N50" s="2117" t="s">
        <v>8</v>
      </c>
      <c r="O50" s="5" t="s">
        <v>7</v>
      </c>
      <c r="P50" s="23"/>
      <c r="Q50" s="9" t="s">
        <v>7</v>
      </c>
      <c r="R50" s="2117" t="s">
        <v>8</v>
      </c>
      <c r="S50" s="5" t="s">
        <v>7</v>
      </c>
      <c r="T50" s="2099"/>
      <c r="U50" s="9" t="s">
        <v>7</v>
      </c>
      <c r="V50" s="2117" t="s">
        <v>8</v>
      </c>
      <c r="W50" s="5" t="s">
        <v>7</v>
      </c>
      <c r="X50" s="23"/>
      <c r="Y50" s="2095"/>
      <c r="Z50" s="2095"/>
      <c r="AA50" s="2095"/>
      <c r="AB50" s="2095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</row>
    <row r="51" spans="1:42" ht="18" customHeight="1" x14ac:dyDescent="0.5">
      <c r="A51" s="2091" t="s">
        <v>9</v>
      </c>
      <c r="B51" s="2096" t="s">
        <v>10</v>
      </c>
      <c r="C51" s="2093">
        <v>3</v>
      </c>
      <c r="D51" s="2097">
        <v>1.5</v>
      </c>
      <c r="E51" s="2091" t="s">
        <v>11</v>
      </c>
      <c r="F51" s="2096" t="s">
        <v>12</v>
      </c>
      <c r="G51" s="2093">
        <v>3</v>
      </c>
      <c r="H51" s="2097">
        <v>1.5</v>
      </c>
      <c r="I51" s="9" t="s">
        <v>13</v>
      </c>
      <c r="J51" s="2099" t="s">
        <v>14</v>
      </c>
      <c r="K51" s="5">
        <v>3</v>
      </c>
      <c r="L51" s="10">
        <v>1.5</v>
      </c>
      <c r="M51" s="5" t="s">
        <v>15</v>
      </c>
      <c r="N51" s="2099" t="s">
        <v>16</v>
      </c>
      <c r="O51" s="5">
        <v>3</v>
      </c>
      <c r="P51" s="2132">
        <v>1.5</v>
      </c>
      <c r="Q51" s="9" t="s">
        <v>17</v>
      </c>
      <c r="R51" s="2099" t="s">
        <v>18</v>
      </c>
      <c r="S51" s="2093">
        <v>3</v>
      </c>
      <c r="T51" s="2097">
        <v>1.5</v>
      </c>
      <c r="U51" s="9" t="s">
        <v>19</v>
      </c>
      <c r="V51" s="2099" t="s">
        <v>20</v>
      </c>
      <c r="W51" s="5">
        <v>3</v>
      </c>
      <c r="X51" s="10">
        <v>1.5</v>
      </c>
      <c r="Y51" s="2095"/>
      <c r="Z51" s="2095"/>
      <c r="AA51" s="2095"/>
      <c r="AB51" s="2095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</row>
    <row r="52" spans="1:42" ht="18" customHeight="1" x14ac:dyDescent="0.5">
      <c r="A52" s="2091" t="s">
        <v>21</v>
      </c>
      <c r="B52" s="2096" t="s">
        <v>22</v>
      </c>
      <c r="C52" s="2093">
        <v>3</v>
      </c>
      <c r="D52" s="2097">
        <v>1.5</v>
      </c>
      <c r="E52" s="2091" t="s">
        <v>23</v>
      </c>
      <c r="F52" s="2096" t="s">
        <v>24</v>
      </c>
      <c r="G52" s="2093">
        <v>3</v>
      </c>
      <c r="H52" s="2097">
        <v>1.5</v>
      </c>
      <c r="I52" s="9" t="s">
        <v>25</v>
      </c>
      <c r="J52" s="2099" t="s">
        <v>26</v>
      </c>
      <c r="K52" s="5">
        <v>3</v>
      </c>
      <c r="L52" s="10">
        <v>1.5</v>
      </c>
      <c r="M52" s="5" t="s">
        <v>27</v>
      </c>
      <c r="N52" s="2099" t="s">
        <v>28</v>
      </c>
      <c r="O52" s="5">
        <v>3</v>
      </c>
      <c r="P52" s="2132">
        <v>1.5</v>
      </c>
      <c r="Q52" s="9" t="s">
        <v>29</v>
      </c>
      <c r="R52" s="2099" t="s">
        <v>30</v>
      </c>
      <c r="S52" s="2093">
        <v>3</v>
      </c>
      <c r="T52" s="2097">
        <v>1.5</v>
      </c>
      <c r="U52" s="9" t="s">
        <v>31</v>
      </c>
      <c r="V52" s="2099" t="s">
        <v>32</v>
      </c>
      <c r="W52" s="5">
        <v>3</v>
      </c>
      <c r="X52" s="10">
        <v>1.5</v>
      </c>
      <c r="Y52" s="2095"/>
      <c r="Z52" s="2095"/>
      <c r="AA52" s="2095"/>
      <c r="AB52" s="2095"/>
      <c r="AC52" s="40"/>
      <c r="AD52" s="40"/>
      <c r="AE52" s="40"/>
      <c r="AF52" s="40"/>
      <c r="AG52" s="40"/>
      <c r="AH52" s="40"/>
      <c r="AI52" s="40"/>
      <c r="AJ52" s="40"/>
      <c r="AK52" s="40"/>
      <c r="AL52" s="40"/>
      <c r="AM52" s="40"/>
      <c r="AN52" s="40"/>
      <c r="AO52" s="40"/>
      <c r="AP52" s="40"/>
    </row>
    <row r="53" spans="1:42" ht="18" customHeight="1" x14ac:dyDescent="0.5">
      <c r="A53" s="2091" t="s">
        <v>33</v>
      </c>
      <c r="B53" s="2096" t="s">
        <v>34</v>
      </c>
      <c r="C53" s="2093">
        <v>3</v>
      </c>
      <c r="D53" s="2100">
        <v>1.5</v>
      </c>
      <c r="E53" s="2091" t="s">
        <v>35</v>
      </c>
      <c r="F53" s="2096" t="s">
        <v>36</v>
      </c>
      <c r="G53" s="2093">
        <v>3</v>
      </c>
      <c r="H53" s="2100">
        <v>1.5</v>
      </c>
      <c r="I53" s="9" t="s">
        <v>37</v>
      </c>
      <c r="J53" s="2099" t="s">
        <v>38</v>
      </c>
      <c r="K53" s="5">
        <v>3</v>
      </c>
      <c r="L53" s="11">
        <v>1.5</v>
      </c>
      <c r="M53" s="5" t="s">
        <v>39</v>
      </c>
      <c r="N53" s="2099" t="s">
        <v>40</v>
      </c>
      <c r="O53" s="5">
        <v>3</v>
      </c>
      <c r="P53" s="2133">
        <v>1.5</v>
      </c>
      <c r="Q53" s="9" t="s">
        <v>41</v>
      </c>
      <c r="R53" s="2099" t="s">
        <v>42</v>
      </c>
      <c r="S53" s="2093">
        <v>3</v>
      </c>
      <c r="T53" s="2100">
        <v>1.5</v>
      </c>
      <c r="U53" s="9" t="s">
        <v>43</v>
      </c>
      <c r="V53" s="2099" t="s">
        <v>44</v>
      </c>
      <c r="W53" s="5">
        <v>3</v>
      </c>
      <c r="X53" s="11">
        <v>1.5</v>
      </c>
      <c r="Y53" s="2095"/>
      <c r="Z53" s="2095"/>
      <c r="AA53" s="2095"/>
      <c r="AB53" s="2095"/>
      <c r="AC53" s="40"/>
      <c r="AD53" s="40"/>
      <c r="AE53" s="40"/>
      <c r="AF53" s="40"/>
      <c r="AG53" s="40"/>
      <c r="AH53" s="40"/>
      <c r="AI53" s="40"/>
      <c r="AJ53" s="40"/>
      <c r="AK53" s="40"/>
      <c r="AL53" s="40"/>
      <c r="AM53" s="40"/>
      <c r="AN53" s="40"/>
      <c r="AO53" s="40"/>
      <c r="AP53" s="40"/>
    </row>
    <row r="54" spans="1:42" ht="18" customHeight="1" x14ac:dyDescent="0.5">
      <c r="A54" s="2105" t="s">
        <v>48</v>
      </c>
      <c r="B54" s="2106" t="s">
        <v>49</v>
      </c>
      <c r="C54" s="2107" t="s">
        <v>48</v>
      </c>
      <c r="D54" s="2108" t="s">
        <v>48</v>
      </c>
      <c r="E54" s="2093" t="s">
        <v>45</v>
      </c>
      <c r="F54" s="2102" t="s">
        <v>46</v>
      </c>
      <c r="G54" s="2103" t="s">
        <v>47</v>
      </c>
      <c r="H54" s="2097">
        <v>2</v>
      </c>
      <c r="I54" s="2093" t="s">
        <v>50</v>
      </c>
      <c r="J54" s="2102" t="s">
        <v>51</v>
      </c>
      <c r="K54" s="2103" t="s">
        <v>47</v>
      </c>
      <c r="L54" s="2104">
        <v>2</v>
      </c>
      <c r="M54" s="2105" t="s">
        <v>48</v>
      </c>
      <c r="N54" s="2106" t="s">
        <v>49</v>
      </c>
      <c r="O54" s="2107" t="s">
        <v>48</v>
      </c>
      <c r="P54" s="2108" t="s">
        <v>48</v>
      </c>
      <c r="Q54" s="2091" t="s">
        <v>52</v>
      </c>
      <c r="R54" s="2102" t="s">
        <v>53</v>
      </c>
      <c r="S54" s="2103" t="s">
        <v>47</v>
      </c>
      <c r="T54" s="2104">
        <v>2</v>
      </c>
      <c r="U54" s="2105" t="s">
        <v>48</v>
      </c>
      <c r="V54" s="2106" t="s">
        <v>49</v>
      </c>
      <c r="W54" s="2107" t="s">
        <v>48</v>
      </c>
      <c r="X54" s="2108" t="s">
        <v>48</v>
      </c>
      <c r="Y54" s="2095"/>
      <c r="Z54" s="2095"/>
      <c r="AA54" s="2095"/>
      <c r="AB54" s="2095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</row>
    <row r="55" spans="1:42" ht="18" customHeight="1" x14ac:dyDescent="0.5">
      <c r="A55" s="2091" t="s">
        <v>55</v>
      </c>
      <c r="B55" s="2109" t="s">
        <v>56</v>
      </c>
      <c r="C55" s="2103" t="s">
        <v>57</v>
      </c>
      <c r="D55" s="2100">
        <v>1.5</v>
      </c>
      <c r="E55" s="2093" t="s">
        <v>58</v>
      </c>
      <c r="F55" s="2109" t="s">
        <v>59</v>
      </c>
      <c r="G55" s="2103" t="s">
        <v>57</v>
      </c>
      <c r="H55" s="2100">
        <v>1.5</v>
      </c>
      <c r="I55" s="9" t="s">
        <v>60</v>
      </c>
      <c r="J55" s="2110" t="s">
        <v>61</v>
      </c>
      <c r="K55" s="12" t="s">
        <v>57</v>
      </c>
      <c r="L55" s="11">
        <v>1.5</v>
      </c>
      <c r="M55" s="5" t="s">
        <v>62</v>
      </c>
      <c r="N55" s="2110" t="s">
        <v>63</v>
      </c>
      <c r="O55" s="12" t="s">
        <v>57</v>
      </c>
      <c r="P55" s="2133">
        <v>1.5</v>
      </c>
      <c r="Q55" s="9" t="s">
        <v>64</v>
      </c>
      <c r="R55" s="2110" t="s">
        <v>65</v>
      </c>
      <c r="S55" s="2103" t="s">
        <v>57</v>
      </c>
      <c r="T55" s="2100">
        <v>1.5</v>
      </c>
      <c r="U55" s="5" t="s">
        <v>66</v>
      </c>
      <c r="V55" s="2110" t="s">
        <v>67</v>
      </c>
      <c r="W55" s="12" t="s">
        <v>57</v>
      </c>
      <c r="X55" s="11">
        <v>1.5</v>
      </c>
      <c r="Y55" s="2095"/>
      <c r="Z55" s="2095"/>
      <c r="AA55" s="2095"/>
      <c r="AB55" s="2095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</row>
    <row r="56" spans="1:42" ht="18" customHeight="1" x14ac:dyDescent="0.5">
      <c r="A56" s="2091" t="s">
        <v>68</v>
      </c>
      <c r="B56" s="2096" t="s">
        <v>69</v>
      </c>
      <c r="C56" s="2093">
        <v>1</v>
      </c>
      <c r="D56" s="2097">
        <v>0.5</v>
      </c>
      <c r="E56" s="2093" t="s">
        <v>70</v>
      </c>
      <c r="F56" s="2096" t="s">
        <v>71</v>
      </c>
      <c r="G56" s="2093">
        <v>1</v>
      </c>
      <c r="H56" s="2097">
        <v>0.5</v>
      </c>
      <c r="I56" s="9" t="s">
        <v>72</v>
      </c>
      <c r="J56" s="2099" t="s">
        <v>73</v>
      </c>
      <c r="K56" s="5">
        <v>1</v>
      </c>
      <c r="L56" s="10">
        <v>0.5</v>
      </c>
      <c r="M56" s="5" t="s">
        <v>74</v>
      </c>
      <c r="N56" s="2099" t="s">
        <v>75</v>
      </c>
      <c r="O56" s="5">
        <v>1</v>
      </c>
      <c r="P56" s="2132">
        <v>0.5</v>
      </c>
      <c r="Q56" s="9" t="s">
        <v>76</v>
      </c>
      <c r="R56" s="2099" t="s">
        <v>77</v>
      </c>
      <c r="S56" s="2093">
        <v>1</v>
      </c>
      <c r="T56" s="2097">
        <v>0.5</v>
      </c>
      <c r="U56" s="5" t="s">
        <v>78</v>
      </c>
      <c r="V56" s="2099" t="s">
        <v>79</v>
      </c>
      <c r="W56" s="5">
        <v>1</v>
      </c>
      <c r="X56" s="10">
        <v>0.5</v>
      </c>
      <c r="Y56" s="2095"/>
      <c r="Z56" s="2095"/>
      <c r="AA56" s="2095"/>
      <c r="AB56" s="2095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</row>
    <row r="57" spans="1:42" ht="18" customHeight="1" x14ac:dyDescent="0.5">
      <c r="A57" s="2091" t="s">
        <v>80</v>
      </c>
      <c r="B57" s="2096" t="s">
        <v>81</v>
      </c>
      <c r="C57" s="2093">
        <v>1</v>
      </c>
      <c r="D57" s="2100">
        <v>0.5</v>
      </c>
      <c r="E57" s="2093" t="s">
        <v>82</v>
      </c>
      <c r="F57" s="2096" t="s">
        <v>83</v>
      </c>
      <c r="G57" s="2093">
        <v>1</v>
      </c>
      <c r="H57" s="2100">
        <v>0.5</v>
      </c>
      <c r="I57" s="9" t="s">
        <v>84</v>
      </c>
      <c r="J57" s="2099" t="s">
        <v>85</v>
      </c>
      <c r="K57" s="5">
        <v>1</v>
      </c>
      <c r="L57" s="11">
        <v>0.5</v>
      </c>
      <c r="M57" s="5" t="s">
        <v>86</v>
      </c>
      <c r="N57" s="2099" t="s">
        <v>87</v>
      </c>
      <c r="O57" s="5">
        <v>1</v>
      </c>
      <c r="P57" s="2133">
        <v>0.5</v>
      </c>
      <c r="Q57" s="9" t="s">
        <v>88</v>
      </c>
      <c r="R57" s="2099" t="s">
        <v>89</v>
      </c>
      <c r="S57" s="2093">
        <v>1</v>
      </c>
      <c r="T57" s="2100">
        <v>0.5</v>
      </c>
      <c r="U57" s="5" t="s">
        <v>90</v>
      </c>
      <c r="V57" s="2099" t="s">
        <v>91</v>
      </c>
      <c r="W57" s="5">
        <v>1</v>
      </c>
      <c r="X57" s="11">
        <v>0.5</v>
      </c>
      <c r="Y57" s="2095"/>
      <c r="Z57" s="2095"/>
      <c r="AA57" s="2095"/>
      <c r="AB57" s="2095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</row>
    <row r="58" spans="1:42" ht="18" customHeight="1" x14ac:dyDescent="0.5">
      <c r="A58" s="2091" t="s">
        <v>92</v>
      </c>
      <c r="B58" s="2096" t="s">
        <v>93</v>
      </c>
      <c r="C58" s="2093">
        <v>1</v>
      </c>
      <c r="D58" s="2100">
        <v>0.5</v>
      </c>
      <c r="E58" s="2093" t="s">
        <v>94</v>
      </c>
      <c r="F58" s="2096" t="s">
        <v>95</v>
      </c>
      <c r="G58" s="2093">
        <v>1</v>
      </c>
      <c r="H58" s="2100">
        <v>0.5</v>
      </c>
      <c r="I58" s="9" t="s">
        <v>96</v>
      </c>
      <c r="J58" s="2099" t="s">
        <v>97</v>
      </c>
      <c r="K58" s="5">
        <v>1</v>
      </c>
      <c r="L58" s="11">
        <v>0.5</v>
      </c>
      <c r="M58" s="5" t="s">
        <v>98</v>
      </c>
      <c r="N58" s="2099" t="s">
        <v>99</v>
      </c>
      <c r="O58" s="5">
        <v>1</v>
      </c>
      <c r="P58" s="2133">
        <v>0.5</v>
      </c>
      <c r="Q58" s="9" t="s">
        <v>100</v>
      </c>
      <c r="R58" s="2099" t="s">
        <v>101</v>
      </c>
      <c r="S58" s="2093">
        <v>1</v>
      </c>
      <c r="T58" s="2100">
        <v>0.5</v>
      </c>
      <c r="U58" s="5" t="s">
        <v>102</v>
      </c>
      <c r="V58" s="2099" t="s">
        <v>103</v>
      </c>
      <c r="W58" s="5">
        <v>1</v>
      </c>
      <c r="X58" s="11">
        <v>0.5</v>
      </c>
      <c r="Y58" s="2095"/>
      <c r="Z58" s="2095"/>
      <c r="AA58" s="2095"/>
      <c r="AB58" s="2095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</row>
    <row r="59" spans="1:42" ht="18" customHeight="1" x14ac:dyDescent="0.5">
      <c r="A59" s="2091" t="s">
        <v>104</v>
      </c>
      <c r="B59" s="2096" t="s">
        <v>105</v>
      </c>
      <c r="C59" s="2093">
        <v>1</v>
      </c>
      <c r="D59" s="2097">
        <v>0.5</v>
      </c>
      <c r="E59" s="2093" t="s">
        <v>106</v>
      </c>
      <c r="F59" s="2096" t="s">
        <v>107</v>
      </c>
      <c r="G59" s="2093">
        <v>1</v>
      </c>
      <c r="H59" s="2097">
        <v>0.5</v>
      </c>
      <c r="I59" s="9" t="s">
        <v>108</v>
      </c>
      <c r="J59" s="2099" t="s">
        <v>109</v>
      </c>
      <c r="K59" s="5">
        <v>1</v>
      </c>
      <c r="L59" s="10">
        <v>0.5</v>
      </c>
      <c r="M59" s="5" t="s">
        <v>111</v>
      </c>
      <c r="N59" s="2099" t="s">
        <v>112</v>
      </c>
      <c r="O59" s="12" t="s">
        <v>110</v>
      </c>
      <c r="P59" s="10">
        <v>0.5</v>
      </c>
      <c r="Q59" s="2091" t="s">
        <v>113</v>
      </c>
      <c r="R59" s="2096" t="s">
        <v>114</v>
      </c>
      <c r="S59" s="2093">
        <v>1</v>
      </c>
      <c r="T59" s="2097">
        <v>0.5</v>
      </c>
      <c r="U59" s="9" t="s">
        <v>115</v>
      </c>
      <c r="V59" s="2099" t="s">
        <v>116</v>
      </c>
      <c r="W59" s="5">
        <v>1</v>
      </c>
      <c r="X59" s="10">
        <v>0.5</v>
      </c>
      <c r="Y59" s="2095"/>
      <c r="Z59" s="2095"/>
      <c r="AA59" s="2095"/>
      <c r="AB59" s="2095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</row>
    <row r="60" spans="1:42" ht="18" customHeight="1" x14ac:dyDescent="0.5">
      <c r="A60" s="2091" t="s">
        <v>117</v>
      </c>
      <c r="B60" s="2096" t="s">
        <v>118</v>
      </c>
      <c r="C60" s="2093">
        <v>1</v>
      </c>
      <c r="D60" s="2097">
        <v>0.5</v>
      </c>
      <c r="E60" s="2105" t="s">
        <v>48</v>
      </c>
      <c r="F60" s="2106" t="s">
        <v>49</v>
      </c>
      <c r="G60" s="2107" t="s">
        <v>48</v>
      </c>
      <c r="H60" s="2108" t="s">
        <v>48</v>
      </c>
      <c r="I60" s="13" t="s">
        <v>48</v>
      </c>
      <c r="J60" s="2111" t="s">
        <v>49</v>
      </c>
      <c r="K60" s="14" t="s">
        <v>48</v>
      </c>
      <c r="L60" s="15" t="s">
        <v>48</v>
      </c>
      <c r="M60" s="5" t="s">
        <v>119</v>
      </c>
      <c r="N60" s="2099" t="s">
        <v>120</v>
      </c>
      <c r="O60" s="5">
        <v>1</v>
      </c>
      <c r="P60" s="2132">
        <v>0.5</v>
      </c>
      <c r="Q60" s="13" t="s">
        <v>48</v>
      </c>
      <c r="R60" s="2111" t="s">
        <v>49</v>
      </c>
      <c r="S60" s="2107" t="s">
        <v>48</v>
      </c>
      <c r="T60" s="2108" t="s">
        <v>48</v>
      </c>
      <c r="U60" s="5" t="s">
        <v>121</v>
      </c>
      <c r="V60" s="2099" t="s">
        <v>122</v>
      </c>
      <c r="W60" s="5">
        <v>1</v>
      </c>
      <c r="X60" s="10">
        <v>0.5</v>
      </c>
      <c r="Y60" s="2095"/>
      <c r="Z60" s="2095"/>
      <c r="AA60" s="2095"/>
      <c r="AB60" s="2095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</row>
    <row r="61" spans="1:42" ht="18" customHeight="1" x14ac:dyDescent="0.5">
      <c r="A61" s="2091" t="s">
        <v>123</v>
      </c>
      <c r="B61" s="2096" t="s">
        <v>124</v>
      </c>
      <c r="C61" s="2093">
        <v>1</v>
      </c>
      <c r="D61" s="2097">
        <v>0.5</v>
      </c>
      <c r="E61" s="2105" t="s">
        <v>48</v>
      </c>
      <c r="F61" s="2106" t="s">
        <v>49</v>
      </c>
      <c r="G61" s="2107" t="s">
        <v>48</v>
      </c>
      <c r="H61" s="2108" t="s">
        <v>48</v>
      </c>
      <c r="I61" s="13" t="s">
        <v>48</v>
      </c>
      <c r="J61" s="2111" t="s">
        <v>49</v>
      </c>
      <c r="K61" s="14" t="s">
        <v>48</v>
      </c>
      <c r="L61" s="15" t="s">
        <v>48</v>
      </c>
      <c r="M61" s="5" t="s">
        <v>125</v>
      </c>
      <c r="N61" s="2099" t="s">
        <v>126</v>
      </c>
      <c r="O61" s="5">
        <v>1</v>
      </c>
      <c r="P61" s="2132">
        <v>0.5</v>
      </c>
      <c r="Q61" s="13" t="s">
        <v>48</v>
      </c>
      <c r="R61" s="2111" t="s">
        <v>49</v>
      </c>
      <c r="S61" s="2107" t="s">
        <v>48</v>
      </c>
      <c r="T61" s="2108" t="s">
        <v>48</v>
      </c>
      <c r="U61" s="5" t="s">
        <v>127</v>
      </c>
      <c r="V61" s="2099" t="s">
        <v>128</v>
      </c>
      <c r="W61" s="5">
        <v>1</v>
      </c>
      <c r="X61" s="10">
        <v>0.5</v>
      </c>
      <c r="Y61" s="2095"/>
      <c r="Z61" s="2095"/>
      <c r="AA61" s="2095"/>
      <c r="AB61" s="2095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</row>
    <row r="62" spans="1:42" ht="18" customHeight="1" x14ac:dyDescent="0.5">
      <c r="A62" s="16" t="s">
        <v>129</v>
      </c>
      <c r="B62" s="2112" t="s">
        <v>130</v>
      </c>
      <c r="C62" s="2113">
        <v>3</v>
      </c>
      <c r="D62" s="2114">
        <v>1.5</v>
      </c>
      <c r="E62" s="2093" t="s">
        <v>131</v>
      </c>
      <c r="F62" s="2096" t="s">
        <v>132</v>
      </c>
      <c r="G62" s="2093">
        <v>3</v>
      </c>
      <c r="H62" s="2100">
        <v>1.5</v>
      </c>
      <c r="I62" s="9" t="s">
        <v>133</v>
      </c>
      <c r="J62" s="2099" t="s">
        <v>134</v>
      </c>
      <c r="K62" s="5">
        <v>3</v>
      </c>
      <c r="L62" s="11">
        <v>1.5</v>
      </c>
      <c r="M62" s="5" t="s">
        <v>135</v>
      </c>
      <c r="N62" s="2099" t="s">
        <v>136</v>
      </c>
      <c r="O62" s="5">
        <v>3</v>
      </c>
      <c r="P62" s="2133">
        <v>1.5</v>
      </c>
      <c r="Q62" s="9" t="s">
        <v>137</v>
      </c>
      <c r="R62" s="2099" t="s">
        <v>138</v>
      </c>
      <c r="S62" s="2093">
        <v>3</v>
      </c>
      <c r="T62" s="2100">
        <v>1.5</v>
      </c>
      <c r="U62" s="5" t="s">
        <v>139</v>
      </c>
      <c r="V62" s="2099" t="s">
        <v>140</v>
      </c>
      <c r="W62" s="5">
        <v>3</v>
      </c>
      <c r="X62" s="11">
        <v>1.5</v>
      </c>
      <c r="Y62" s="2095"/>
      <c r="Z62" s="2095"/>
      <c r="AA62" s="2095"/>
      <c r="AB62" s="2095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</row>
    <row r="63" spans="1:42" ht="18" customHeight="1" x14ac:dyDescent="0.5">
      <c r="A63" s="17"/>
      <c r="B63" s="18" t="s">
        <v>141</v>
      </c>
      <c r="C63" s="2115">
        <f>SUM(C51:C62)+2</f>
        <v>20</v>
      </c>
      <c r="D63" s="19">
        <f>SUM(D51:D62)</f>
        <v>10.5</v>
      </c>
      <c r="E63" s="2116"/>
      <c r="F63" s="18" t="s">
        <v>141</v>
      </c>
      <c r="G63" s="2115">
        <f>SUM(G51:G62)+1+1+2</f>
        <v>20</v>
      </c>
      <c r="H63" s="19">
        <f>SUM(H51:H62)</f>
        <v>11.5</v>
      </c>
      <c r="I63" s="17"/>
      <c r="J63" s="18" t="s">
        <v>141</v>
      </c>
      <c r="K63" s="2115">
        <f>SUM(K51:K62)+1+1+2</f>
        <v>20</v>
      </c>
      <c r="L63" s="19">
        <f>SUM(L51:L62)</f>
        <v>11.5</v>
      </c>
      <c r="M63" s="2116"/>
      <c r="N63" s="18" t="s">
        <v>141</v>
      </c>
      <c r="O63" s="2115">
        <f>SUM(O51:O62)+2+1</f>
        <v>20</v>
      </c>
      <c r="P63" s="20">
        <f>SUM(P51:P62)</f>
        <v>10.5</v>
      </c>
      <c r="Q63" s="17"/>
      <c r="R63" s="18" t="s">
        <v>141</v>
      </c>
      <c r="S63" s="2115">
        <f>SUM(S51:S62)+1+1+2</f>
        <v>20</v>
      </c>
      <c r="T63" s="19">
        <f>SUM(T51:T62)</f>
        <v>11.5</v>
      </c>
      <c r="U63" s="2116"/>
      <c r="V63" s="18" t="s">
        <v>141</v>
      </c>
      <c r="W63" s="2115">
        <f>SUM(W51:W62)+2</f>
        <v>20</v>
      </c>
      <c r="X63" s="19">
        <f>SUM(X51:X62)</f>
        <v>10.5</v>
      </c>
      <c r="Y63" s="21">
        <f>D63+H63+L63+P63+T63+X63</f>
        <v>66</v>
      </c>
      <c r="Z63" s="22" t="s">
        <v>142</v>
      </c>
      <c r="AA63" s="2"/>
      <c r="AB63" s="2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</row>
    <row r="64" spans="1:42" ht="18" customHeight="1" x14ac:dyDescent="0.5">
      <c r="A64" s="9"/>
      <c r="B64" s="2117" t="s">
        <v>944</v>
      </c>
      <c r="C64" s="2"/>
      <c r="D64" s="23"/>
      <c r="E64" s="9"/>
      <c r="F64" s="2117" t="s">
        <v>944</v>
      </c>
      <c r="G64" s="2"/>
      <c r="H64" s="23"/>
      <c r="I64" s="9"/>
      <c r="J64" s="2117" t="s">
        <v>1692</v>
      </c>
      <c r="K64" s="2"/>
      <c r="L64" s="2099"/>
      <c r="M64" s="9"/>
      <c r="N64" s="2117" t="s">
        <v>1692</v>
      </c>
      <c r="O64" s="2"/>
      <c r="P64" s="2099"/>
      <c r="Q64" s="9"/>
      <c r="R64" s="2117" t="s">
        <v>1692</v>
      </c>
      <c r="S64" s="2"/>
      <c r="T64" s="2099"/>
      <c r="U64" s="9"/>
      <c r="V64" s="2117" t="s">
        <v>1692</v>
      </c>
      <c r="W64" s="2"/>
      <c r="X64" s="23"/>
      <c r="Y64" s="2095"/>
      <c r="Z64" s="2095"/>
      <c r="AA64" s="2"/>
      <c r="AB64" s="2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</row>
    <row r="65" spans="1:42" ht="18" customHeight="1" x14ac:dyDescent="0.5">
      <c r="A65" s="2091" t="s">
        <v>143</v>
      </c>
      <c r="B65" s="2096" t="s">
        <v>144</v>
      </c>
      <c r="C65" s="2093">
        <v>2</v>
      </c>
      <c r="D65" s="2097">
        <v>1</v>
      </c>
      <c r="E65" s="2091" t="s">
        <v>145</v>
      </c>
      <c r="F65" s="2096" t="s">
        <v>146</v>
      </c>
      <c r="G65" s="2093">
        <v>2</v>
      </c>
      <c r="H65" s="2097">
        <v>1</v>
      </c>
      <c r="I65" s="9" t="s">
        <v>147</v>
      </c>
      <c r="J65" s="2099" t="s">
        <v>148</v>
      </c>
      <c r="K65" s="5">
        <v>2</v>
      </c>
      <c r="L65" s="10">
        <v>1</v>
      </c>
      <c r="M65" s="9" t="s">
        <v>149</v>
      </c>
      <c r="N65" s="2099" t="s">
        <v>150</v>
      </c>
      <c r="O65" s="5">
        <v>2</v>
      </c>
      <c r="P65" s="10">
        <v>1</v>
      </c>
      <c r="Q65" s="9" t="s">
        <v>151</v>
      </c>
      <c r="R65" s="2099" t="s">
        <v>152</v>
      </c>
      <c r="S65" s="5">
        <v>2</v>
      </c>
      <c r="T65" s="10">
        <v>1</v>
      </c>
      <c r="U65" s="9" t="s">
        <v>153</v>
      </c>
      <c r="V65" s="2099" t="s">
        <v>154</v>
      </c>
      <c r="W65" s="5">
        <v>2</v>
      </c>
      <c r="X65" s="10">
        <v>1</v>
      </c>
      <c r="Y65" s="2"/>
      <c r="Z65" s="2"/>
      <c r="AA65" s="2095"/>
      <c r="AB65" s="2095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</row>
    <row r="66" spans="1:42" ht="18" customHeight="1" x14ac:dyDescent="0.5">
      <c r="A66" s="2091" t="s">
        <v>243</v>
      </c>
      <c r="B66" s="2096" t="s">
        <v>244</v>
      </c>
      <c r="C66" s="2093">
        <v>1</v>
      </c>
      <c r="D66" s="2097">
        <v>0.5</v>
      </c>
      <c r="E66" s="2091" t="s">
        <v>245</v>
      </c>
      <c r="F66" s="2096" t="s">
        <v>246</v>
      </c>
      <c r="G66" s="2093">
        <v>1</v>
      </c>
      <c r="H66" s="2097">
        <v>0.5</v>
      </c>
      <c r="I66" s="2091" t="s">
        <v>247</v>
      </c>
      <c r="J66" s="2096" t="s">
        <v>248</v>
      </c>
      <c r="K66" s="2093">
        <v>1</v>
      </c>
      <c r="L66" s="2097">
        <v>0.5</v>
      </c>
      <c r="M66" s="2091" t="s">
        <v>249</v>
      </c>
      <c r="N66" s="2096" t="s">
        <v>250</v>
      </c>
      <c r="O66" s="2093">
        <v>1</v>
      </c>
      <c r="P66" s="2097">
        <v>0.5</v>
      </c>
      <c r="Q66" s="2091" t="s">
        <v>251</v>
      </c>
      <c r="R66" s="2096" t="s">
        <v>252</v>
      </c>
      <c r="S66" s="2093">
        <v>1</v>
      </c>
      <c r="T66" s="2097">
        <v>0.5</v>
      </c>
      <c r="U66" s="2091" t="s">
        <v>253</v>
      </c>
      <c r="V66" s="2096" t="s">
        <v>254</v>
      </c>
      <c r="W66" s="2093">
        <v>1</v>
      </c>
      <c r="X66" s="2097">
        <v>0.5</v>
      </c>
      <c r="Y66" s="2095"/>
      <c r="Z66" s="2095"/>
      <c r="AA66" s="2095"/>
      <c r="AB66" s="2095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</row>
    <row r="67" spans="1:42" ht="18" customHeight="1" x14ac:dyDescent="0.5">
      <c r="A67" s="2091" t="s">
        <v>167</v>
      </c>
      <c r="B67" s="2102" t="s">
        <v>168</v>
      </c>
      <c r="C67" s="2093">
        <v>2</v>
      </c>
      <c r="D67" s="2097">
        <v>1</v>
      </c>
      <c r="E67" s="2091" t="s">
        <v>169</v>
      </c>
      <c r="F67" s="2102" t="s">
        <v>170</v>
      </c>
      <c r="G67" s="2093">
        <v>2</v>
      </c>
      <c r="H67" s="2097">
        <v>1</v>
      </c>
      <c r="I67" s="2091" t="s">
        <v>171</v>
      </c>
      <c r="J67" s="2102" t="s">
        <v>172</v>
      </c>
      <c r="K67" s="2093">
        <v>2</v>
      </c>
      <c r="L67" s="2097">
        <v>1</v>
      </c>
      <c r="M67" s="2091" t="s">
        <v>173</v>
      </c>
      <c r="N67" s="2102" t="s">
        <v>174</v>
      </c>
      <c r="O67" s="2093">
        <v>2</v>
      </c>
      <c r="P67" s="2097">
        <v>1</v>
      </c>
      <c r="Q67" s="2091" t="s">
        <v>175</v>
      </c>
      <c r="R67" s="2102" t="s">
        <v>176</v>
      </c>
      <c r="S67" s="2093">
        <v>2</v>
      </c>
      <c r="T67" s="2097">
        <v>1</v>
      </c>
      <c r="U67" s="2091" t="s">
        <v>177</v>
      </c>
      <c r="V67" s="2102" t="s">
        <v>178</v>
      </c>
      <c r="W67" s="2093">
        <v>2</v>
      </c>
      <c r="X67" s="2097">
        <v>1</v>
      </c>
      <c r="Y67" s="2095"/>
      <c r="Z67" s="2095"/>
      <c r="AA67" s="2095"/>
      <c r="AB67" s="2095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</row>
    <row r="68" spans="1:42" ht="18" customHeight="1" x14ac:dyDescent="0.5">
      <c r="A68" s="2091" t="s">
        <v>255</v>
      </c>
      <c r="B68" s="2102" t="s">
        <v>256</v>
      </c>
      <c r="C68" s="2093">
        <v>1</v>
      </c>
      <c r="D68" s="2104">
        <v>0.5</v>
      </c>
      <c r="E68" s="2091" t="s">
        <v>257</v>
      </c>
      <c r="F68" s="2102" t="s">
        <v>258</v>
      </c>
      <c r="G68" s="2093">
        <v>1</v>
      </c>
      <c r="H68" s="2097">
        <v>0.5</v>
      </c>
      <c r="I68" s="2091" t="s">
        <v>259</v>
      </c>
      <c r="J68" s="2102" t="s">
        <v>260</v>
      </c>
      <c r="K68" s="2093">
        <v>1</v>
      </c>
      <c r="L68" s="2104">
        <v>0.5</v>
      </c>
      <c r="M68" s="2091" t="s">
        <v>261</v>
      </c>
      <c r="N68" s="2102" t="s">
        <v>262</v>
      </c>
      <c r="O68" s="2093">
        <v>1</v>
      </c>
      <c r="P68" s="2104">
        <v>0.5</v>
      </c>
      <c r="Q68" s="2091" t="s">
        <v>263</v>
      </c>
      <c r="R68" s="2102" t="s">
        <v>264</v>
      </c>
      <c r="S68" s="2093">
        <v>1</v>
      </c>
      <c r="T68" s="2104">
        <v>0.5</v>
      </c>
      <c r="U68" s="2091" t="s">
        <v>265</v>
      </c>
      <c r="V68" s="2102" t="s">
        <v>266</v>
      </c>
      <c r="W68" s="2093">
        <v>1</v>
      </c>
      <c r="X68" s="2097">
        <v>0.5</v>
      </c>
      <c r="Y68" s="2095"/>
      <c r="Z68" s="2095"/>
      <c r="AA68" s="2095"/>
      <c r="AB68" s="2095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</row>
    <row r="69" spans="1:42" ht="18" customHeight="1" x14ac:dyDescent="0.5">
      <c r="A69" s="2091" t="s">
        <v>267</v>
      </c>
      <c r="B69" s="2102" t="s">
        <v>268</v>
      </c>
      <c r="C69" s="2093">
        <v>1</v>
      </c>
      <c r="D69" s="2101">
        <v>0.5</v>
      </c>
      <c r="E69" s="2091" t="s">
        <v>269</v>
      </c>
      <c r="F69" s="2102" t="s">
        <v>270</v>
      </c>
      <c r="G69" s="2093">
        <v>1</v>
      </c>
      <c r="H69" s="2100">
        <v>0.5</v>
      </c>
      <c r="I69" s="2091" t="s">
        <v>271</v>
      </c>
      <c r="J69" s="2102" t="s">
        <v>272</v>
      </c>
      <c r="K69" s="2093">
        <v>1</v>
      </c>
      <c r="L69" s="2101">
        <v>0.5</v>
      </c>
      <c r="M69" s="2091" t="s">
        <v>273</v>
      </c>
      <c r="N69" s="2102" t="s">
        <v>274</v>
      </c>
      <c r="O69" s="2093">
        <v>1</v>
      </c>
      <c r="P69" s="2101">
        <v>0.5</v>
      </c>
      <c r="Q69" s="2091" t="s">
        <v>275</v>
      </c>
      <c r="R69" s="2102" t="s">
        <v>276</v>
      </c>
      <c r="S69" s="2093">
        <v>1</v>
      </c>
      <c r="T69" s="2101">
        <v>0.5</v>
      </c>
      <c r="U69" s="2091" t="s">
        <v>277</v>
      </c>
      <c r="V69" s="2102" t="s">
        <v>278</v>
      </c>
      <c r="W69" s="2093">
        <v>1</v>
      </c>
      <c r="X69" s="2100">
        <v>0.5</v>
      </c>
      <c r="Y69" s="2"/>
      <c r="Z69" s="2"/>
      <c r="AA69" s="2095"/>
      <c r="AB69" s="2095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</row>
    <row r="70" spans="1:42" ht="18" customHeight="1" x14ac:dyDescent="0.5">
      <c r="A70" s="2091" t="s">
        <v>191</v>
      </c>
      <c r="B70" s="2096" t="s">
        <v>192</v>
      </c>
      <c r="C70" s="2093">
        <v>1</v>
      </c>
      <c r="D70" s="2097">
        <v>0.5</v>
      </c>
      <c r="E70" s="2091" t="s">
        <v>193</v>
      </c>
      <c r="F70" s="2096" t="s">
        <v>194</v>
      </c>
      <c r="G70" s="2093">
        <v>1</v>
      </c>
      <c r="H70" s="2097">
        <v>0.5</v>
      </c>
      <c r="I70" s="9" t="s">
        <v>195</v>
      </c>
      <c r="J70" s="2099" t="s">
        <v>196</v>
      </c>
      <c r="K70" s="5">
        <v>1</v>
      </c>
      <c r="L70" s="10">
        <v>0.5</v>
      </c>
      <c r="M70" s="9" t="s">
        <v>197</v>
      </c>
      <c r="N70" s="2099" t="s">
        <v>198</v>
      </c>
      <c r="O70" s="5">
        <v>1</v>
      </c>
      <c r="P70" s="10">
        <v>0.5</v>
      </c>
      <c r="Q70" s="9" t="s">
        <v>199</v>
      </c>
      <c r="R70" s="2099" t="s">
        <v>200</v>
      </c>
      <c r="S70" s="5">
        <v>1</v>
      </c>
      <c r="T70" s="10">
        <v>0.5</v>
      </c>
      <c r="U70" s="9" t="s">
        <v>201</v>
      </c>
      <c r="V70" s="2099" t="s">
        <v>202</v>
      </c>
      <c r="W70" s="5">
        <v>1</v>
      </c>
      <c r="X70" s="10">
        <v>0.5</v>
      </c>
      <c r="Y70" s="2"/>
      <c r="Z70" s="2"/>
      <c r="AA70" s="2095"/>
      <c r="AB70" s="2095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</row>
    <row r="71" spans="1:42" ht="18" customHeight="1" x14ac:dyDescent="0.5">
      <c r="A71" s="2091" t="s">
        <v>203</v>
      </c>
      <c r="B71" s="2102" t="s">
        <v>204</v>
      </c>
      <c r="C71" s="2093">
        <v>2</v>
      </c>
      <c r="D71" s="2098">
        <v>1</v>
      </c>
      <c r="E71" s="2091" t="s">
        <v>205</v>
      </c>
      <c r="F71" s="2102" t="s">
        <v>206</v>
      </c>
      <c r="G71" s="2093">
        <v>2</v>
      </c>
      <c r="H71" s="2097">
        <v>1</v>
      </c>
      <c r="I71" s="2091" t="s">
        <v>207</v>
      </c>
      <c r="J71" s="2102" t="s">
        <v>208</v>
      </c>
      <c r="K71" s="2093">
        <v>2</v>
      </c>
      <c r="L71" s="2097">
        <v>1</v>
      </c>
      <c r="M71" s="2093" t="s">
        <v>209</v>
      </c>
      <c r="N71" s="2102" t="s">
        <v>210</v>
      </c>
      <c r="O71" s="2093">
        <v>2</v>
      </c>
      <c r="P71" s="2097">
        <v>1</v>
      </c>
      <c r="Q71" s="9" t="s">
        <v>211</v>
      </c>
      <c r="R71" s="2118" t="s">
        <v>212</v>
      </c>
      <c r="S71" s="5">
        <v>2</v>
      </c>
      <c r="T71" s="10">
        <v>1</v>
      </c>
      <c r="U71" s="9" t="s">
        <v>213</v>
      </c>
      <c r="V71" s="2118" t="s">
        <v>214</v>
      </c>
      <c r="W71" s="5">
        <v>2</v>
      </c>
      <c r="X71" s="10">
        <v>1</v>
      </c>
      <c r="Y71" s="2"/>
      <c r="Z71" s="2"/>
      <c r="AA71" s="2095"/>
      <c r="AB71" s="2095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</row>
    <row r="72" spans="1:42" ht="18" customHeight="1" x14ac:dyDescent="0.5">
      <c r="A72" s="2091" t="s">
        <v>215</v>
      </c>
      <c r="B72" s="2102" t="s">
        <v>216</v>
      </c>
      <c r="C72" s="2103" t="s">
        <v>110</v>
      </c>
      <c r="D72" s="2098">
        <v>0.5</v>
      </c>
      <c r="E72" s="2091" t="s">
        <v>217</v>
      </c>
      <c r="F72" s="2102" t="s">
        <v>218</v>
      </c>
      <c r="G72" s="2103" t="s">
        <v>110</v>
      </c>
      <c r="H72" s="2097">
        <v>0.5</v>
      </c>
      <c r="I72" s="9" t="s">
        <v>219</v>
      </c>
      <c r="J72" s="2118" t="s">
        <v>220</v>
      </c>
      <c r="K72" s="12" t="s">
        <v>110</v>
      </c>
      <c r="L72" s="2132">
        <v>0.5</v>
      </c>
      <c r="M72" s="9" t="s">
        <v>221</v>
      </c>
      <c r="N72" s="2118" t="s">
        <v>222</v>
      </c>
      <c r="O72" s="12" t="s">
        <v>110</v>
      </c>
      <c r="P72" s="2132">
        <v>0.5</v>
      </c>
      <c r="Q72" s="2105" t="s">
        <v>223</v>
      </c>
      <c r="R72" s="2119" t="s">
        <v>224</v>
      </c>
      <c r="S72" s="2093">
        <v>1</v>
      </c>
      <c r="T72" s="2098">
        <v>0.5</v>
      </c>
      <c r="U72" s="2105" t="s">
        <v>225</v>
      </c>
      <c r="V72" s="2119" t="s">
        <v>226</v>
      </c>
      <c r="W72" s="2093">
        <v>1</v>
      </c>
      <c r="X72" s="2134">
        <v>0.5</v>
      </c>
      <c r="Y72" s="2"/>
      <c r="Z72" s="2"/>
      <c r="AA72" s="2095"/>
      <c r="AB72" s="2095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</row>
    <row r="73" spans="1:42" ht="18" customHeight="1" thickBot="1" x14ac:dyDescent="0.55000000000000004">
      <c r="A73" s="24"/>
      <c r="B73" s="2120" t="s">
        <v>141</v>
      </c>
      <c r="C73" s="2121">
        <f>SUM(C65:C72)+1</f>
        <v>11</v>
      </c>
      <c r="D73" s="2122">
        <f>SUM(D65:D72)</f>
        <v>5.5</v>
      </c>
      <c r="E73" s="2123"/>
      <c r="F73" s="2120" t="s">
        <v>141</v>
      </c>
      <c r="G73" s="2121">
        <f>SUM(G65:G72)+1</f>
        <v>11</v>
      </c>
      <c r="H73" s="2122">
        <f>SUM(H65:H72)</f>
        <v>5.5</v>
      </c>
      <c r="I73" s="24"/>
      <c r="J73" s="2120" t="s">
        <v>141</v>
      </c>
      <c r="K73" s="2121">
        <f>SUM(K65:K72)+1</f>
        <v>11</v>
      </c>
      <c r="L73" s="2122">
        <f>SUM(L65:L72)</f>
        <v>5.5</v>
      </c>
      <c r="M73" s="2123"/>
      <c r="N73" s="2120" t="s">
        <v>141</v>
      </c>
      <c r="O73" s="2121">
        <f>SUM(O65:O72)+1</f>
        <v>11</v>
      </c>
      <c r="P73" s="2122">
        <f>SUM(P65:P72)</f>
        <v>5.5</v>
      </c>
      <c r="Q73" s="24"/>
      <c r="R73" s="2120" t="s">
        <v>141</v>
      </c>
      <c r="S73" s="2121">
        <f>SUM(S65:S72)</f>
        <v>11</v>
      </c>
      <c r="T73" s="2122">
        <f>SUM(T65:T72)</f>
        <v>5.5</v>
      </c>
      <c r="U73" s="2123"/>
      <c r="V73" s="2120" t="s">
        <v>141</v>
      </c>
      <c r="W73" s="2121">
        <f>SUM(W65:W72)</f>
        <v>11</v>
      </c>
      <c r="X73" s="2122">
        <f>SUM(X65:X72)</f>
        <v>5.5</v>
      </c>
      <c r="Y73" s="21">
        <f>D73+H73+L73+P73+T73+X73</f>
        <v>33</v>
      </c>
      <c r="Z73" s="22" t="s">
        <v>227</v>
      </c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</row>
    <row r="74" spans="1:42" ht="18" customHeight="1" thickTop="1" thickBot="1" x14ac:dyDescent="0.55000000000000004">
      <c r="A74" s="25"/>
      <c r="B74" s="26" t="s">
        <v>228</v>
      </c>
      <c r="C74" s="2124">
        <f>C63+C73</f>
        <v>31</v>
      </c>
      <c r="D74" s="27">
        <f>D63+D73</f>
        <v>16</v>
      </c>
      <c r="E74" s="2135"/>
      <c r="F74" s="26" t="s">
        <v>228</v>
      </c>
      <c r="G74" s="2124">
        <f>G63+G73</f>
        <v>31</v>
      </c>
      <c r="H74" s="27">
        <f>H63+H73</f>
        <v>17</v>
      </c>
      <c r="I74" s="25"/>
      <c r="J74" s="26" t="s">
        <v>228</v>
      </c>
      <c r="K74" s="2124">
        <f>+K63+K73</f>
        <v>31</v>
      </c>
      <c r="L74" s="27">
        <f>+L63+L73</f>
        <v>17</v>
      </c>
      <c r="M74" s="2135"/>
      <c r="N74" s="26" t="s">
        <v>228</v>
      </c>
      <c r="O74" s="2124">
        <f>+O63+O73</f>
        <v>31</v>
      </c>
      <c r="P74" s="27">
        <f>+P63+P73</f>
        <v>16</v>
      </c>
      <c r="Q74" s="25"/>
      <c r="R74" s="26" t="s">
        <v>228</v>
      </c>
      <c r="S74" s="2124">
        <f>+S63+S73</f>
        <v>31</v>
      </c>
      <c r="T74" s="27">
        <f>+T63+T73</f>
        <v>17</v>
      </c>
      <c r="U74" s="2135"/>
      <c r="V74" s="26" t="s">
        <v>228</v>
      </c>
      <c r="W74" s="2124">
        <f>+W63+W73</f>
        <v>31</v>
      </c>
      <c r="X74" s="27">
        <f>+X63+X73</f>
        <v>16</v>
      </c>
      <c r="Y74" s="21">
        <f>D74+H74+L74+P74+T74+X74</f>
        <v>99</v>
      </c>
      <c r="Z74" s="22" t="s">
        <v>229</v>
      </c>
      <c r="AA74" s="41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</row>
    <row r="75" spans="1:42" ht="18" customHeight="1" thickTop="1" thickBot="1" x14ac:dyDescent="0.55000000000000004">
      <c r="A75" s="29" t="s">
        <v>230</v>
      </c>
      <c r="B75" s="26" t="s">
        <v>231</v>
      </c>
      <c r="C75" s="2126" t="s">
        <v>5</v>
      </c>
      <c r="D75" s="30" t="s">
        <v>232</v>
      </c>
      <c r="E75" s="32" t="s">
        <v>230</v>
      </c>
      <c r="F75" s="26" t="s">
        <v>231</v>
      </c>
      <c r="G75" s="2126" t="s">
        <v>5</v>
      </c>
      <c r="H75" s="30" t="s">
        <v>232</v>
      </c>
      <c r="I75" s="29" t="s">
        <v>230</v>
      </c>
      <c r="J75" s="26" t="s">
        <v>231</v>
      </c>
      <c r="K75" s="2126" t="s">
        <v>5</v>
      </c>
      <c r="L75" s="30" t="s">
        <v>232</v>
      </c>
      <c r="M75" s="32" t="s">
        <v>230</v>
      </c>
      <c r="N75" s="26" t="s">
        <v>231</v>
      </c>
      <c r="O75" s="2126" t="s">
        <v>5</v>
      </c>
      <c r="P75" s="30" t="s">
        <v>232</v>
      </c>
      <c r="Q75" s="29" t="s">
        <v>230</v>
      </c>
      <c r="R75" s="26" t="s">
        <v>231</v>
      </c>
      <c r="S75" s="2126" t="s">
        <v>5</v>
      </c>
      <c r="T75" s="30" t="s">
        <v>232</v>
      </c>
      <c r="U75" s="32" t="s">
        <v>230</v>
      </c>
      <c r="V75" s="26" t="s">
        <v>231</v>
      </c>
      <c r="W75" s="2126" t="s">
        <v>5</v>
      </c>
      <c r="X75" s="30" t="s">
        <v>232</v>
      </c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</row>
    <row r="76" spans="1:42" ht="18" customHeight="1" thickTop="1" x14ac:dyDescent="0.5">
      <c r="A76" s="33" t="s">
        <v>7</v>
      </c>
      <c r="B76" s="2117" t="s">
        <v>233</v>
      </c>
      <c r="C76" s="2"/>
      <c r="D76" s="34" t="s">
        <v>7</v>
      </c>
      <c r="E76" s="35" t="s">
        <v>7</v>
      </c>
      <c r="F76" s="2117" t="s">
        <v>233</v>
      </c>
      <c r="G76" s="2"/>
      <c r="H76" s="34" t="s">
        <v>7</v>
      </c>
      <c r="I76" s="33" t="s">
        <v>7</v>
      </c>
      <c r="J76" s="2117" t="s">
        <v>233</v>
      </c>
      <c r="K76" s="2"/>
      <c r="L76" s="34" t="s">
        <v>7</v>
      </c>
      <c r="M76" s="35" t="s">
        <v>7</v>
      </c>
      <c r="N76" s="2117" t="s">
        <v>233</v>
      </c>
      <c r="O76" s="2"/>
      <c r="P76" s="34" t="s">
        <v>7</v>
      </c>
      <c r="Q76" s="33" t="s">
        <v>7</v>
      </c>
      <c r="R76" s="2117" t="s">
        <v>233</v>
      </c>
      <c r="S76" s="2"/>
      <c r="T76" s="34" t="s">
        <v>7</v>
      </c>
      <c r="U76" s="35" t="s">
        <v>7</v>
      </c>
      <c r="V76" s="2117" t="s">
        <v>233</v>
      </c>
      <c r="W76" s="2"/>
      <c r="X76" s="34" t="s">
        <v>7</v>
      </c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</row>
    <row r="77" spans="1:42" ht="18" customHeight="1" x14ac:dyDescent="0.5">
      <c r="A77" s="2128"/>
      <c r="B77" s="2099" t="s">
        <v>234</v>
      </c>
      <c r="C77" s="5" t="s">
        <v>7</v>
      </c>
      <c r="D77" s="23"/>
      <c r="E77" s="2129"/>
      <c r="F77" s="2099" t="s">
        <v>234</v>
      </c>
      <c r="G77" s="5" t="s">
        <v>7</v>
      </c>
      <c r="H77" s="2130"/>
      <c r="I77" s="2128"/>
      <c r="J77" s="2099" t="s">
        <v>234</v>
      </c>
      <c r="K77" s="5" t="s">
        <v>7</v>
      </c>
      <c r="L77" s="23"/>
      <c r="M77" s="2129"/>
      <c r="N77" s="2099" t="s">
        <v>234</v>
      </c>
      <c r="O77" s="5" t="s">
        <v>7</v>
      </c>
      <c r="P77" s="2130"/>
      <c r="Q77" s="2128"/>
      <c r="R77" s="2099" t="s">
        <v>234</v>
      </c>
      <c r="S77" s="5" t="s">
        <v>7</v>
      </c>
      <c r="T77" s="23"/>
      <c r="U77" s="2128"/>
      <c r="V77" s="2099" t="s">
        <v>234</v>
      </c>
      <c r="W77" s="5" t="s">
        <v>7</v>
      </c>
      <c r="X77" s="23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</row>
    <row r="78" spans="1:42" ht="18" customHeight="1" x14ac:dyDescent="0.5">
      <c r="A78" s="2128" t="s">
        <v>235</v>
      </c>
      <c r="B78" s="2099" t="s">
        <v>1715</v>
      </c>
      <c r="C78" s="36">
        <v>1</v>
      </c>
      <c r="D78" s="11" t="s">
        <v>236</v>
      </c>
      <c r="E78" s="2129" t="s">
        <v>235</v>
      </c>
      <c r="F78" s="2099" t="s">
        <v>1715</v>
      </c>
      <c r="G78" s="36">
        <v>1</v>
      </c>
      <c r="H78" s="11" t="s">
        <v>236</v>
      </c>
      <c r="I78" s="2128" t="s">
        <v>235</v>
      </c>
      <c r="J78" s="2099" t="s">
        <v>1716</v>
      </c>
      <c r="K78" s="36">
        <v>1</v>
      </c>
      <c r="L78" s="11" t="s">
        <v>236</v>
      </c>
      <c r="M78" s="2129" t="s">
        <v>235</v>
      </c>
      <c r="N78" s="2099" t="s">
        <v>1716</v>
      </c>
      <c r="O78" s="36">
        <v>1</v>
      </c>
      <c r="P78" s="11" t="s">
        <v>236</v>
      </c>
      <c r="Q78" s="2128" t="s">
        <v>235</v>
      </c>
      <c r="R78" s="2099" t="s">
        <v>1716</v>
      </c>
      <c r="S78" s="36">
        <v>1</v>
      </c>
      <c r="T78" s="11" t="s">
        <v>236</v>
      </c>
      <c r="U78" s="2128" t="s">
        <v>235</v>
      </c>
      <c r="V78" s="2099" t="s">
        <v>1716</v>
      </c>
      <c r="W78" s="36">
        <v>1</v>
      </c>
      <c r="X78" s="11" t="s">
        <v>236</v>
      </c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</row>
    <row r="79" spans="1:42" ht="18" customHeight="1" x14ac:dyDescent="0.5">
      <c r="A79" s="2128" t="s">
        <v>235</v>
      </c>
      <c r="B79" s="2099" t="s">
        <v>1717</v>
      </c>
      <c r="C79" s="36">
        <v>1</v>
      </c>
      <c r="D79" s="11" t="s">
        <v>236</v>
      </c>
      <c r="E79" s="2129" t="s">
        <v>235</v>
      </c>
      <c r="F79" s="2099" t="s">
        <v>1717</v>
      </c>
      <c r="G79" s="36">
        <v>1</v>
      </c>
      <c r="H79" s="11" t="s">
        <v>236</v>
      </c>
      <c r="I79" s="2128" t="s">
        <v>235</v>
      </c>
      <c r="J79" s="2099" t="s">
        <v>1717</v>
      </c>
      <c r="K79" s="36">
        <v>1</v>
      </c>
      <c r="L79" s="11" t="s">
        <v>236</v>
      </c>
      <c r="M79" s="2129" t="s">
        <v>235</v>
      </c>
      <c r="N79" s="2099" t="s">
        <v>1717</v>
      </c>
      <c r="O79" s="36">
        <v>1</v>
      </c>
      <c r="P79" s="11" t="s">
        <v>236</v>
      </c>
      <c r="Q79" s="2128" t="s">
        <v>235</v>
      </c>
      <c r="R79" s="2099" t="s">
        <v>1717</v>
      </c>
      <c r="S79" s="36">
        <v>1</v>
      </c>
      <c r="T79" s="11" t="s">
        <v>236</v>
      </c>
      <c r="U79" s="2128" t="s">
        <v>235</v>
      </c>
      <c r="V79" s="2099" t="s">
        <v>1717</v>
      </c>
      <c r="W79" s="36">
        <v>1</v>
      </c>
      <c r="X79" s="11" t="s">
        <v>236</v>
      </c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</row>
    <row r="80" spans="1:42" ht="18" customHeight="1" x14ac:dyDescent="0.5">
      <c r="A80" s="2128" t="s">
        <v>235</v>
      </c>
      <c r="B80" s="2099" t="s">
        <v>237</v>
      </c>
      <c r="C80" s="36">
        <v>1</v>
      </c>
      <c r="D80" s="11" t="s">
        <v>236</v>
      </c>
      <c r="E80" s="2129" t="s">
        <v>235</v>
      </c>
      <c r="F80" s="2099" t="s">
        <v>237</v>
      </c>
      <c r="G80" s="36">
        <v>1</v>
      </c>
      <c r="H80" s="11" t="s">
        <v>236</v>
      </c>
      <c r="I80" s="2128" t="s">
        <v>235</v>
      </c>
      <c r="J80" s="2099" t="s">
        <v>237</v>
      </c>
      <c r="K80" s="36">
        <v>1</v>
      </c>
      <c r="L80" s="11" t="s">
        <v>236</v>
      </c>
      <c r="M80" s="2129" t="s">
        <v>235</v>
      </c>
      <c r="N80" s="2099" t="s">
        <v>237</v>
      </c>
      <c r="O80" s="36">
        <v>1</v>
      </c>
      <c r="P80" s="11" t="s">
        <v>236</v>
      </c>
      <c r="Q80" s="2128" t="s">
        <v>235</v>
      </c>
      <c r="R80" s="2099" t="s">
        <v>237</v>
      </c>
      <c r="S80" s="36">
        <v>1</v>
      </c>
      <c r="T80" s="11" t="s">
        <v>236</v>
      </c>
      <c r="U80" s="2128" t="s">
        <v>235</v>
      </c>
      <c r="V80" s="2099" t="s">
        <v>237</v>
      </c>
      <c r="W80" s="36">
        <v>1</v>
      </c>
      <c r="X80" s="11" t="s">
        <v>236</v>
      </c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</row>
    <row r="81" spans="1:42" ht="18" customHeight="1" x14ac:dyDescent="0.5">
      <c r="A81" s="2128"/>
      <c r="B81" s="2099" t="s">
        <v>238</v>
      </c>
      <c r="C81" s="36"/>
      <c r="D81" s="11"/>
      <c r="E81" s="2129"/>
      <c r="F81" s="2099" t="s">
        <v>238</v>
      </c>
      <c r="G81" s="36"/>
      <c r="H81" s="11"/>
      <c r="I81" s="2128"/>
      <c r="J81" s="2099" t="s">
        <v>238</v>
      </c>
      <c r="K81" s="36"/>
      <c r="L81" s="11"/>
      <c r="M81" s="2129"/>
      <c r="N81" s="2099" t="s">
        <v>238</v>
      </c>
      <c r="O81" s="36"/>
      <c r="P81" s="11"/>
      <c r="Q81" s="2128"/>
      <c r="R81" s="2099" t="s">
        <v>238</v>
      </c>
      <c r="S81" s="36"/>
      <c r="T81" s="11"/>
      <c r="U81" s="2128"/>
      <c r="V81" s="2099" t="s">
        <v>238</v>
      </c>
      <c r="W81" s="36"/>
      <c r="X81" s="11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</row>
    <row r="82" spans="1:42" ht="18" customHeight="1" x14ac:dyDescent="0.5">
      <c r="A82" s="2128" t="s">
        <v>235</v>
      </c>
      <c r="B82" s="2099" t="s">
        <v>239</v>
      </c>
      <c r="C82" s="36">
        <v>1</v>
      </c>
      <c r="D82" s="11" t="s">
        <v>236</v>
      </c>
      <c r="E82" s="2129" t="s">
        <v>235</v>
      </c>
      <c r="F82" s="2099" t="s">
        <v>240</v>
      </c>
      <c r="G82" s="36">
        <v>1</v>
      </c>
      <c r="H82" s="11" t="s">
        <v>236</v>
      </c>
      <c r="I82" s="2128" t="s">
        <v>235</v>
      </c>
      <c r="J82" s="2099" t="s">
        <v>240</v>
      </c>
      <c r="K82" s="36">
        <v>1</v>
      </c>
      <c r="L82" s="11" t="s">
        <v>236</v>
      </c>
      <c r="M82" s="2129" t="s">
        <v>235</v>
      </c>
      <c r="N82" s="2099" t="s">
        <v>240</v>
      </c>
      <c r="O82" s="36">
        <v>1</v>
      </c>
      <c r="P82" s="11" t="s">
        <v>236</v>
      </c>
      <c r="Q82" s="2128" t="s">
        <v>235</v>
      </c>
      <c r="R82" s="2099" t="s">
        <v>240</v>
      </c>
      <c r="S82" s="36">
        <v>1</v>
      </c>
      <c r="T82" s="11" t="s">
        <v>236</v>
      </c>
      <c r="U82" s="2128" t="s">
        <v>235</v>
      </c>
      <c r="V82" s="2099" t="s">
        <v>240</v>
      </c>
      <c r="W82" s="36">
        <v>1</v>
      </c>
      <c r="X82" s="11" t="s">
        <v>236</v>
      </c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</row>
    <row r="83" spans="1:42" ht="18" customHeight="1" x14ac:dyDescent="0.5">
      <c r="A83" s="2128"/>
      <c r="B83" s="2110" t="s">
        <v>1718</v>
      </c>
      <c r="C83" s="36" t="s">
        <v>236</v>
      </c>
      <c r="D83" s="11" t="s">
        <v>236</v>
      </c>
      <c r="E83" s="2129"/>
      <c r="F83" s="2110" t="s">
        <v>1718</v>
      </c>
      <c r="G83" s="36" t="s">
        <v>236</v>
      </c>
      <c r="H83" s="11" t="s">
        <v>236</v>
      </c>
      <c r="I83" s="2128"/>
      <c r="J83" s="2110" t="s">
        <v>1718</v>
      </c>
      <c r="K83" s="36" t="s">
        <v>236</v>
      </c>
      <c r="L83" s="11" t="s">
        <v>236</v>
      </c>
      <c r="M83" s="2129"/>
      <c r="N83" s="2110" t="s">
        <v>1718</v>
      </c>
      <c r="O83" s="36" t="s">
        <v>236</v>
      </c>
      <c r="P83" s="11" t="s">
        <v>236</v>
      </c>
      <c r="Q83" s="2128"/>
      <c r="R83" s="2110" t="s">
        <v>1718</v>
      </c>
      <c r="S83" s="36" t="s">
        <v>236</v>
      </c>
      <c r="T83" s="11" t="s">
        <v>236</v>
      </c>
      <c r="U83" s="2128"/>
      <c r="V83" s="2110" t="s">
        <v>1718</v>
      </c>
      <c r="W83" s="36" t="s">
        <v>236</v>
      </c>
      <c r="X83" s="11" t="s">
        <v>236</v>
      </c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</row>
    <row r="84" spans="1:42" ht="18" customHeight="1" thickBot="1" x14ac:dyDescent="0.55000000000000004">
      <c r="A84" s="2128"/>
      <c r="B84" s="2099"/>
      <c r="C84" s="37"/>
      <c r="D84" s="11"/>
      <c r="E84" s="2129"/>
      <c r="F84" s="2099"/>
      <c r="G84" s="37"/>
      <c r="H84" s="11"/>
      <c r="I84" s="2128"/>
      <c r="J84" s="2099"/>
      <c r="K84" s="37"/>
      <c r="L84" s="11"/>
      <c r="M84" s="2129"/>
      <c r="N84" s="2099"/>
      <c r="O84" s="37"/>
      <c r="P84" s="11"/>
      <c r="Q84" s="2128"/>
      <c r="R84" s="2099"/>
      <c r="S84" s="37"/>
      <c r="T84" s="11"/>
      <c r="U84" s="2128"/>
      <c r="V84" s="2099"/>
      <c r="W84" s="37"/>
      <c r="X84" s="11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</row>
    <row r="85" spans="1:42" ht="18" customHeight="1" thickTop="1" thickBot="1" x14ac:dyDescent="0.55000000000000004">
      <c r="A85" s="25"/>
      <c r="B85" s="26" t="s">
        <v>228</v>
      </c>
      <c r="C85" s="2131">
        <f>SUM(C78:C84)</f>
        <v>4</v>
      </c>
      <c r="D85" s="27" t="s">
        <v>236</v>
      </c>
      <c r="E85" s="2125"/>
      <c r="F85" s="26" t="s">
        <v>228</v>
      </c>
      <c r="G85" s="2131">
        <f>SUM(G78:G84)</f>
        <v>4</v>
      </c>
      <c r="H85" s="27" t="s">
        <v>236</v>
      </c>
      <c r="I85" s="25"/>
      <c r="J85" s="26" t="s">
        <v>228</v>
      </c>
      <c r="K85" s="2131">
        <f>SUM(K78:K84)</f>
        <v>4</v>
      </c>
      <c r="L85" s="27" t="s">
        <v>236</v>
      </c>
      <c r="M85" s="2125"/>
      <c r="N85" s="26" t="s">
        <v>228</v>
      </c>
      <c r="O85" s="2131">
        <f>SUM(O78:O84)</f>
        <v>4</v>
      </c>
      <c r="P85" s="27" t="s">
        <v>236</v>
      </c>
      <c r="Q85" s="25"/>
      <c r="R85" s="26" t="s">
        <v>228</v>
      </c>
      <c r="S85" s="2131">
        <f>SUM(S78:S84)</f>
        <v>4</v>
      </c>
      <c r="T85" s="27" t="s">
        <v>236</v>
      </c>
      <c r="U85" s="2125"/>
      <c r="V85" s="26" t="s">
        <v>228</v>
      </c>
      <c r="W85" s="2131">
        <f>SUM(W78:W84)</f>
        <v>4</v>
      </c>
      <c r="X85" s="27" t="s">
        <v>236</v>
      </c>
      <c r="Y85" s="21"/>
      <c r="Z85" s="22" t="s">
        <v>241</v>
      </c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</row>
    <row r="86" spans="1:42" ht="12" customHeight="1" thickTop="1" x14ac:dyDescent="0.5">
      <c r="A86" s="5"/>
      <c r="B86" s="37">
        <f>((((C74+C85)*50)/60)*20)*2</f>
        <v>1166.6666666666667</v>
      </c>
      <c r="C86" s="38">
        <f>C74+C85</f>
        <v>35</v>
      </c>
      <c r="D86" s="39"/>
      <c r="E86" s="5"/>
      <c r="F86" s="4"/>
      <c r="G86" s="38">
        <f>G74+G85</f>
        <v>35</v>
      </c>
      <c r="H86" s="39"/>
      <c r="I86" s="5"/>
      <c r="J86" s="4"/>
      <c r="K86" s="38">
        <f>K74+K85</f>
        <v>35</v>
      </c>
      <c r="L86" s="39"/>
      <c r="M86" s="5"/>
      <c r="N86" s="4"/>
      <c r="O86" s="38">
        <f>O74+O85</f>
        <v>35</v>
      </c>
      <c r="P86" s="39"/>
      <c r="Q86" s="5"/>
      <c r="R86" s="4"/>
      <c r="S86" s="38">
        <f>S74+S85</f>
        <v>35</v>
      </c>
      <c r="T86" s="39"/>
      <c r="U86" s="5"/>
      <c r="V86" s="4"/>
      <c r="W86" s="38">
        <f>W74+W85</f>
        <v>35</v>
      </c>
      <c r="X86" s="39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</row>
    <row r="87" spans="1:42" ht="12" customHeight="1" x14ac:dyDescent="0.5">
      <c r="A87" s="4" t="s">
        <v>242</v>
      </c>
      <c r="B87" s="4" t="s">
        <v>1652</v>
      </c>
      <c r="C87" s="346"/>
      <c r="D87" s="347"/>
      <c r="E87" s="346"/>
      <c r="F87" s="348"/>
      <c r="G87" s="346"/>
      <c r="H87" s="347"/>
      <c r="I87" s="346"/>
      <c r="J87" s="348"/>
      <c r="K87" s="346"/>
      <c r="L87" s="346"/>
      <c r="M87" s="346"/>
      <c r="N87" s="348"/>
      <c r="O87" s="346"/>
      <c r="P87" s="346"/>
      <c r="Q87" s="5"/>
      <c r="R87" s="4"/>
      <c r="S87" s="36"/>
      <c r="T87" s="39"/>
      <c r="U87" s="5"/>
      <c r="V87" s="4"/>
      <c r="W87" s="36"/>
      <c r="X87" s="39"/>
      <c r="Y87" s="2"/>
      <c r="Z87" s="2"/>
      <c r="AA87" s="348"/>
      <c r="AB87" s="348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</row>
    <row r="88" spans="1:42" ht="21.95" customHeight="1" x14ac:dyDescent="0.55000000000000004">
      <c r="A88" s="2200" t="s">
        <v>0</v>
      </c>
      <c r="B88" s="2201"/>
      <c r="C88" s="2201"/>
      <c r="D88" s="2201"/>
      <c r="E88" s="2201"/>
      <c r="F88" s="2201"/>
      <c r="G88" s="2201"/>
      <c r="H88" s="2201"/>
      <c r="I88" s="2201"/>
      <c r="J88" s="2201"/>
      <c r="K88" s="2201"/>
      <c r="L88" s="2201"/>
      <c r="M88" s="2201"/>
      <c r="N88" s="2201"/>
      <c r="O88" s="2201"/>
      <c r="P88" s="2201"/>
      <c r="Q88" s="2201"/>
      <c r="R88" s="2201"/>
      <c r="S88" s="2201"/>
      <c r="T88" s="2201"/>
      <c r="U88" s="2201"/>
      <c r="V88" s="2201"/>
      <c r="W88" s="2201"/>
      <c r="X88" s="2201"/>
      <c r="Y88" s="2160"/>
      <c r="Z88" s="2160"/>
      <c r="AA88" s="2160"/>
      <c r="AB88" s="2160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</row>
    <row r="89" spans="1:42" ht="21.95" customHeight="1" x14ac:dyDescent="0.55000000000000004">
      <c r="A89" s="2200" t="s">
        <v>1693</v>
      </c>
      <c r="B89" s="2201"/>
      <c r="C89" s="2201"/>
      <c r="D89" s="2201"/>
      <c r="E89" s="2201"/>
      <c r="F89" s="2201"/>
      <c r="G89" s="2201"/>
      <c r="H89" s="2201"/>
      <c r="I89" s="2201"/>
      <c r="J89" s="2201"/>
      <c r="K89" s="2201"/>
      <c r="L89" s="2201"/>
      <c r="M89" s="2201"/>
      <c r="N89" s="2201"/>
      <c r="O89" s="2201"/>
      <c r="P89" s="2201"/>
      <c r="Q89" s="2201"/>
      <c r="R89" s="2201"/>
      <c r="S89" s="2201"/>
      <c r="T89" s="2201"/>
      <c r="U89" s="2201"/>
      <c r="V89" s="2201"/>
      <c r="W89" s="2201"/>
      <c r="X89" s="2201"/>
      <c r="Y89" s="2160"/>
      <c r="Z89" s="2160"/>
      <c r="AA89" s="2160"/>
      <c r="AB89" s="2160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</row>
    <row r="90" spans="1:42" ht="21.95" customHeight="1" thickBot="1" x14ac:dyDescent="0.55000000000000004">
      <c r="A90" s="2190" t="s">
        <v>1703</v>
      </c>
      <c r="B90" s="2190"/>
      <c r="C90" s="2190"/>
      <c r="D90" s="2190"/>
      <c r="E90" s="2190"/>
      <c r="F90" s="2190"/>
      <c r="G90" s="2190"/>
      <c r="H90" s="2190"/>
      <c r="I90" s="2190"/>
      <c r="J90" s="2190"/>
      <c r="K90" s="2190"/>
      <c r="L90" s="2190"/>
      <c r="M90" s="2190"/>
      <c r="N90" s="2190"/>
      <c r="O90" s="2190"/>
      <c r="P90" s="2190"/>
      <c r="Q90" s="2190"/>
      <c r="R90" s="2190"/>
      <c r="S90" s="2190"/>
      <c r="T90" s="2190"/>
      <c r="U90" s="2190"/>
      <c r="V90" s="2190"/>
      <c r="W90" s="2190"/>
      <c r="X90" s="2190"/>
      <c r="Y90" s="2161"/>
      <c r="Z90" s="2161"/>
      <c r="AA90" s="2161"/>
      <c r="AB90" s="2161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</row>
    <row r="91" spans="1:42" ht="18.95" customHeight="1" thickTop="1" thickBot="1" x14ac:dyDescent="0.55000000000000004">
      <c r="A91" s="2193" t="s">
        <v>1704</v>
      </c>
      <c r="B91" s="2194"/>
      <c r="C91" s="2194"/>
      <c r="D91" s="2194"/>
      <c r="E91" s="2194"/>
      <c r="F91" s="2194"/>
      <c r="G91" s="2194"/>
      <c r="H91" s="2195"/>
      <c r="I91" s="2196" t="s">
        <v>1705</v>
      </c>
      <c r="J91" s="2197"/>
      <c r="K91" s="2197"/>
      <c r="L91" s="2197"/>
      <c r="M91" s="2197"/>
      <c r="N91" s="2197"/>
      <c r="O91" s="2197"/>
      <c r="P91" s="2198"/>
      <c r="Q91" s="2193" t="s">
        <v>1706</v>
      </c>
      <c r="R91" s="2197"/>
      <c r="S91" s="2197"/>
      <c r="T91" s="2197"/>
      <c r="U91" s="2197"/>
      <c r="V91" s="2197"/>
      <c r="W91" s="2197"/>
      <c r="X91" s="2198"/>
      <c r="Y91" s="2147"/>
      <c r="Z91" s="2147"/>
      <c r="AA91" s="2147"/>
      <c r="AB91" s="2148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</row>
    <row r="92" spans="1:42" ht="18.95" customHeight="1" thickTop="1" thickBot="1" x14ac:dyDescent="0.55000000000000004">
      <c r="A92" s="2185" t="s">
        <v>1</v>
      </c>
      <c r="B92" s="2186"/>
      <c r="C92" s="2186"/>
      <c r="D92" s="2187"/>
      <c r="E92" s="2185" t="s">
        <v>2</v>
      </c>
      <c r="F92" s="2186"/>
      <c r="G92" s="2186"/>
      <c r="H92" s="2187"/>
      <c r="I92" s="2199" t="s">
        <v>1</v>
      </c>
      <c r="J92" s="2188"/>
      <c r="K92" s="2188"/>
      <c r="L92" s="2189"/>
      <c r="M92" s="2199" t="s">
        <v>2</v>
      </c>
      <c r="N92" s="2188"/>
      <c r="O92" s="2188"/>
      <c r="P92" s="2189"/>
      <c r="Q92" s="2185" t="s">
        <v>1</v>
      </c>
      <c r="R92" s="2188"/>
      <c r="S92" s="2188"/>
      <c r="T92" s="2189"/>
      <c r="U92" s="2185" t="s">
        <v>2</v>
      </c>
      <c r="V92" s="2188"/>
      <c r="W92" s="2188"/>
      <c r="X92" s="2189"/>
      <c r="Y92" s="2149"/>
      <c r="Z92" s="2149"/>
      <c r="AA92" s="2149"/>
      <c r="AB92" s="2147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</row>
    <row r="93" spans="1:42" ht="18.95" customHeight="1" thickTop="1" thickBot="1" x14ac:dyDescent="0.55000000000000004">
      <c r="A93" s="2150" t="s">
        <v>3</v>
      </c>
      <c r="B93" s="2151" t="s">
        <v>4</v>
      </c>
      <c r="C93" s="2152" t="s">
        <v>5</v>
      </c>
      <c r="D93" s="2153" t="s">
        <v>6</v>
      </c>
      <c r="E93" s="2150" t="s">
        <v>3</v>
      </c>
      <c r="F93" s="2151" t="s">
        <v>4</v>
      </c>
      <c r="G93" s="2152" t="s">
        <v>5</v>
      </c>
      <c r="H93" s="2154" t="s">
        <v>6</v>
      </c>
      <c r="I93" s="2157" t="s">
        <v>3</v>
      </c>
      <c r="J93" s="2156" t="s">
        <v>4</v>
      </c>
      <c r="K93" s="2157" t="s">
        <v>5</v>
      </c>
      <c r="L93" s="2158" t="s">
        <v>6</v>
      </c>
      <c r="M93" s="2155" t="s">
        <v>3</v>
      </c>
      <c r="N93" s="2156" t="s">
        <v>4</v>
      </c>
      <c r="O93" s="2157" t="s">
        <v>5</v>
      </c>
      <c r="P93" s="2158" t="s">
        <v>6</v>
      </c>
      <c r="Q93" s="2155" t="s">
        <v>3</v>
      </c>
      <c r="R93" s="2156" t="s">
        <v>4</v>
      </c>
      <c r="S93" s="2157" t="s">
        <v>5</v>
      </c>
      <c r="T93" s="2158" t="s">
        <v>6</v>
      </c>
      <c r="U93" s="2155" t="s">
        <v>3</v>
      </c>
      <c r="V93" s="2156" t="s">
        <v>4</v>
      </c>
      <c r="W93" s="2157" t="s">
        <v>5</v>
      </c>
      <c r="X93" s="2158" t="s">
        <v>6</v>
      </c>
      <c r="Y93" s="2147"/>
      <c r="Z93" s="2147"/>
      <c r="AA93" s="2147"/>
      <c r="AB93" s="2149"/>
      <c r="AC93" s="40"/>
      <c r="AD93" s="40"/>
      <c r="AE93" s="40"/>
      <c r="AF93" s="40"/>
      <c r="AG93" s="40"/>
      <c r="AH93" s="40"/>
      <c r="AI93" s="40"/>
      <c r="AJ93" s="40"/>
      <c r="AK93" s="40"/>
      <c r="AL93" s="40"/>
      <c r="AM93" s="40"/>
      <c r="AN93" s="40"/>
      <c r="AO93" s="40"/>
      <c r="AP93" s="40"/>
    </row>
    <row r="94" spans="1:42" ht="18" customHeight="1" thickTop="1" x14ac:dyDescent="0.5">
      <c r="A94" s="2091"/>
      <c r="B94" s="2092" t="s">
        <v>8</v>
      </c>
      <c r="C94" s="2093" t="s">
        <v>7</v>
      </c>
      <c r="D94" s="2094"/>
      <c r="E94" s="2091" t="s">
        <v>7</v>
      </c>
      <c r="F94" s="2092" t="s">
        <v>8</v>
      </c>
      <c r="G94" s="2093" t="s">
        <v>7</v>
      </c>
      <c r="H94" s="2094"/>
      <c r="I94" s="5" t="s">
        <v>7</v>
      </c>
      <c r="J94" s="2117" t="s">
        <v>8</v>
      </c>
      <c r="K94" s="5" t="s">
        <v>7</v>
      </c>
      <c r="L94" s="2099"/>
      <c r="M94" s="9" t="s">
        <v>7</v>
      </c>
      <c r="N94" s="2117" t="s">
        <v>8</v>
      </c>
      <c r="O94" s="5" t="s">
        <v>7</v>
      </c>
      <c r="P94" s="23"/>
      <c r="Q94" s="9" t="s">
        <v>7</v>
      </c>
      <c r="R94" s="2117" t="s">
        <v>8</v>
      </c>
      <c r="S94" s="5" t="s">
        <v>7</v>
      </c>
      <c r="T94" s="2099"/>
      <c r="U94" s="9" t="s">
        <v>7</v>
      </c>
      <c r="V94" s="2117" t="s">
        <v>8</v>
      </c>
      <c r="W94" s="5" t="s">
        <v>7</v>
      </c>
      <c r="X94" s="23"/>
      <c r="Y94" s="2095"/>
      <c r="Z94" s="2095"/>
      <c r="AA94" s="2095"/>
      <c r="AB94" s="6"/>
      <c r="AC94" s="40"/>
      <c r="AD94" s="40"/>
      <c r="AE94" s="40"/>
      <c r="AF94" s="40"/>
      <c r="AG94" s="40"/>
      <c r="AH94" s="40"/>
      <c r="AI94" s="40"/>
      <c r="AJ94" s="40"/>
      <c r="AK94" s="40"/>
      <c r="AL94" s="40"/>
      <c r="AM94" s="40"/>
      <c r="AN94" s="40"/>
      <c r="AO94" s="40"/>
      <c r="AP94" s="40"/>
    </row>
    <row r="95" spans="1:42" ht="18" customHeight="1" x14ac:dyDescent="0.5">
      <c r="A95" s="2091" t="s">
        <v>9</v>
      </c>
      <c r="B95" s="2096" t="s">
        <v>10</v>
      </c>
      <c r="C95" s="2093">
        <v>3</v>
      </c>
      <c r="D95" s="2097">
        <v>1.5</v>
      </c>
      <c r="E95" s="2091" t="s">
        <v>11</v>
      </c>
      <c r="F95" s="2096" t="s">
        <v>12</v>
      </c>
      <c r="G95" s="2093">
        <v>3</v>
      </c>
      <c r="H95" s="2097">
        <v>1.5</v>
      </c>
      <c r="I95" s="5" t="s">
        <v>13</v>
      </c>
      <c r="J95" s="2099" t="s">
        <v>14</v>
      </c>
      <c r="K95" s="5">
        <v>3</v>
      </c>
      <c r="L95" s="10">
        <v>1.5</v>
      </c>
      <c r="M95" s="5" t="s">
        <v>15</v>
      </c>
      <c r="N95" s="2099" t="s">
        <v>16</v>
      </c>
      <c r="O95" s="5">
        <v>3</v>
      </c>
      <c r="P95" s="2132">
        <v>1.5</v>
      </c>
      <c r="Q95" s="9" t="s">
        <v>17</v>
      </c>
      <c r="R95" s="2099" t="s">
        <v>18</v>
      </c>
      <c r="S95" s="2093">
        <v>3</v>
      </c>
      <c r="T95" s="2097">
        <v>1.5</v>
      </c>
      <c r="U95" s="9" t="s">
        <v>19</v>
      </c>
      <c r="V95" s="2099" t="s">
        <v>20</v>
      </c>
      <c r="W95" s="5">
        <v>3</v>
      </c>
      <c r="X95" s="10">
        <v>1.5</v>
      </c>
      <c r="Y95" s="2095"/>
      <c r="Z95" s="2095"/>
      <c r="AA95" s="2095"/>
      <c r="AB95" s="2095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</row>
    <row r="96" spans="1:42" ht="18" customHeight="1" x14ac:dyDescent="0.5">
      <c r="A96" s="2091" t="s">
        <v>21</v>
      </c>
      <c r="B96" s="2096" t="s">
        <v>22</v>
      </c>
      <c r="C96" s="2093">
        <v>3</v>
      </c>
      <c r="D96" s="2097">
        <v>1.5</v>
      </c>
      <c r="E96" s="2091" t="s">
        <v>23</v>
      </c>
      <c r="F96" s="2096" t="s">
        <v>24</v>
      </c>
      <c r="G96" s="2093">
        <v>3</v>
      </c>
      <c r="H96" s="2097">
        <v>1.5</v>
      </c>
      <c r="I96" s="5" t="s">
        <v>25</v>
      </c>
      <c r="J96" s="2099" t="s">
        <v>26</v>
      </c>
      <c r="K96" s="5">
        <v>3</v>
      </c>
      <c r="L96" s="10">
        <v>1.5</v>
      </c>
      <c r="M96" s="5" t="s">
        <v>27</v>
      </c>
      <c r="N96" s="2099" t="s">
        <v>28</v>
      </c>
      <c r="O96" s="5">
        <v>3</v>
      </c>
      <c r="P96" s="2132">
        <v>1.5</v>
      </c>
      <c r="Q96" s="9" t="s">
        <v>29</v>
      </c>
      <c r="R96" s="2099" t="s">
        <v>30</v>
      </c>
      <c r="S96" s="2093">
        <v>3</v>
      </c>
      <c r="T96" s="2097">
        <v>1.5</v>
      </c>
      <c r="U96" s="9" t="s">
        <v>31</v>
      </c>
      <c r="V96" s="2099" t="s">
        <v>32</v>
      </c>
      <c r="W96" s="5">
        <v>3</v>
      </c>
      <c r="X96" s="10">
        <v>1.5</v>
      </c>
      <c r="Y96" s="2095"/>
      <c r="Z96" s="2095"/>
      <c r="AA96" s="2095"/>
      <c r="AB96" s="2095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</row>
    <row r="97" spans="1:42" ht="18" customHeight="1" x14ac:dyDescent="0.5">
      <c r="A97" s="2091" t="s">
        <v>33</v>
      </c>
      <c r="B97" s="2096" t="s">
        <v>34</v>
      </c>
      <c r="C97" s="2093">
        <v>3</v>
      </c>
      <c r="D97" s="2100">
        <v>1.5</v>
      </c>
      <c r="E97" s="2091" t="s">
        <v>35</v>
      </c>
      <c r="F97" s="2096" t="s">
        <v>36</v>
      </c>
      <c r="G97" s="2093">
        <v>3</v>
      </c>
      <c r="H97" s="2100">
        <v>1.5</v>
      </c>
      <c r="I97" s="5" t="s">
        <v>37</v>
      </c>
      <c r="J97" s="2099" t="s">
        <v>38</v>
      </c>
      <c r="K97" s="5">
        <v>3</v>
      </c>
      <c r="L97" s="11">
        <v>1.5</v>
      </c>
      <c r="M97" s="5" t="s">
        <v>39</v>
      </c>
      <c r="N97" s="2099" t="s">
        <v>40</v>
      </c>
      <c r="O97" s="5">
        <v>3</v>
      </c>
      <c r="P97" s="2133">
        <v>1.5</v>
      </c>
      <c r="Q97" s="9" t="s">
        <v>41</v>
      </c>
      <c r="R97" s="2099" t="s">
        <v>42</v>
      </c>
      <c r="S97" s="2093">
        <v>3</v>
      </c>
      <c r="T97" s="2100">
        <v>1.5</v>
      </c>
      <c r="U97" s="9" t="s">
        <v>43</v>
      </c>
      <c r="V97" s="2099" t="s">
        <v>44</v>
      </c>
      <c r="W97" s="5">
        <v>3</v>
      </c>
      <c r="X97" s="11">
        <v>1.5</v>
      </c>
      <c r="Y97" s="2095"/>
      <c r="Z97" s="2095"/>
      <c r="AA97" s="2095"/>
      <c r="AB97" s="2095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</row>
    <row r="98" spans="1:42" ht="18" customHeight="1" x14ac:dyDescent="0.5">
      <c r="A98" s="2105" t="s">
        <v>48</v>
      </c>
      <c r="B98" s="2106" t="s">
        <v>49</v>
      </c>
      <c r="C98" s="2107" t="s">
        <v>48</v>
      </c>
      <c r="D98" s="2108" t="s">
        <v>48</v>
      </c>
      <c r="E98" s="2093" t="s">
        <v>45</v>
      </c>
      <c r="F98" s="2102" t="s">
        <v>46</v>
      </c>
      <c r="G98" s="2103" t="s">
        <v>47</v>
      </c>
      <c r="H98" s="2097">
        <v>2</v>
      </c>
      <c r="I98" s="2093" t="s">
        <v>50</v>
      </c>
      <c r="J98" s="2102" t="s">
        <v>51</v>
      </c>
      <c r="K98" s="2103" t="s">
        <v>47</v>
      </c>
      <c r="L98" s="2104">
        <v>2</v>
      </c>
      <c r="M98" s="2105" t="s">
        <v>48</v>
      </c>
      <c r="N98" s="2106" t="s">
        <v>49</v>
      </c>
      <c r="O98" s="2107" t="s">
        <v>48</v>
      </c>
      <c r="P98" s="2108" t="s">
        <v>48</v>
      </c>
      <c r="Q98" s="2091" t="s">
        <v>52</v>
      </c>
      <c r="R98" s="2102" t="s">
        <v>53</v>
      </c>
      <c r="S98" s="2103" t="s">
        <v>47</v>
      </c>
      <c r="T98" s="2104">
        <v>2</v>
      </c>
      <c r="U98" s="2105" t="s">
        <v>48</v>
      </c>
      <c r="V98" s="2106" t="s">
        <v>49</v>
      </c>
      <c r="W98" s="2107" t="s">
        <v>48</v>
      </c>
      <c r="X98" s="2108" t="s">
        <v>48</v>
      </c>
      <c r="Y98" s="2095"/>
      <c r="Z98" s="2095"/>
      <c r="AA98" s="2095"/>
      <c r="AB98" s="2095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</row>
    <row r="99" spans="1:42" ht="18" customHeight="1" x14ac:dyDescent="0.5">
      <c r="A99" s="2091" t="s">
        <v>55</v>
      </c>
      <c r="B99" s="2109" t="s">
        <v>56</v>
      </c>
      <c r="C99" s="2103" t="s">
        <v>57</v>
      </c>
      <c r="D99" s="2100">
        <v>1.5</v>
      </c>
      <c r="E99" s="2093" t="s">
        <v>58</v>
      </c>
      <c r="F99" s="2109" t="s">
        <v>59</v>
      </c>
      <c r="G99" s="2103" t="s">
        <v>57</v>
      </c>
      <c r="H99" s="2100">
        <v>1.5</v>
      </c>
      <c r="I99" s="5" t="s">
        <v>60</v>
      </c>
      <c r="J99" s="2110" t="s">
        <v>61</v>
      </c>
      <c r="K99" s="12" t="s">
        <v>57</v>
      </c>
      <c r="L99" s="11">
        <v>1.5</v>
      </c>
      <c r="M99" s="5" t="s">
        <v>62</v>
      </c>
      <c r="N99" s="2110" t="s">
        <v>63</v>
      </c>
      <c r="O99" s="12" t="s">
        <v>57</v>
      </c>
      <c r="P99" s="2133">
        <v>1.5</v>
      </c>
      <c r="Q99" s="9" t="s">
        <v>64</v>
      </c>
      <c r="R99" s="2110" t="s">
        <v>65</v>
      </c>
      <c r="S99" s="2103" t="s">
        <v>57</v>
      </c>
      <c r="T99" s="2100">
        <v>1.5</v>
      </c>
      <c r="U99" s="5" t="s">
        <v>66</v>
      </c>
      <c r="V99" s="2110" t="s">
        <v>67</v>
      </c>
      <c r="W99" s="12" t="s">
        <v>57</v>
      </c>
      <c r="X99" s="11">
        <v>1.5</v>
      </c>
      <c r="Y99" s="2095"/>
      <c r="Z99" s="2095"/>
      <c r="AA99" s="2095"/>
      <c r="AB99" s="2095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</row>
    <row r="100" spans="1:42" ht="18" customHeight="1" x14ac:dyDescent="0.5">
      <c r="A100" s="2091" t="s">
        <v>68</v>
      </c>
      <c r="B100" s="2096" t="s">
        <v>69</v>
      </c>
      <c r="C100" s="2093">
        <v>1</v>
      </c>
      <c r="D100" s="2097">
        <v>0.5</v>
      </c>
      <c r="E100" s="2093" t="s">
        <v>70</v>
      </c>
      <c r="F100" s="2096" t="s">
        <v>71</v>
      </c>
      <c r="G100" s="2093">
        <v>1</v>
      </c>
      <c r="H100" s="2097">
        <v>0.5</v>
      </c>
      <c r="I100" s="5" t="s">
        <v>72</v>
      </c>
      <c r="J100" s="2099" t="s">
        <v>73</v>
      </c>
      <c r="K100" s="5">
        <v>1</v>
      </c>
      <c r="L100" s="10">
        <v>0.5</v>
      </c>
      <c r="M100" s="5" t="s">
        <v>74</v>
      </c>
      <c r="N100" s="2099" t="s">
        <v>75</v>
      </c>
      <c r="O100" s="5">
        <v>1</v>
      </c>
      <c r="P100" s="2132">
        <v>0.5</v>
      </c>
      <c r="Q100" s="9" t="s">
        <v>76</v>
      </c>
      <c r="R100" s="2099" t="s">
        <v>77</v>
      </c>
      <c r="S100" s="2093">
        <v>1</v>
      </c>
      <c r="T100" s="2097">
        <v>0.5</v>
      </c>
      <c r="U100" s="5" t="s">
        <v>78</v>
      </c>
      <c r="V100" s="2099" t="s">
        <v>79</v>
      </c>
      <c r="W100" s="5">
        <v>1</v>
      </c>
      <c r="X100" s="10">
        <v>0.5</v>
      </c>
      <c r="Y100" s="2095"/>
      <c r="Z100" s="2095"/>
      <c r="AA100" s="2095"/>
      <c r="AB100" s="2095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</row>
    <row r="101" spans="1:42" ht="18" customHeight="1" x14ac:dyDescent="0.5">
      <c r="A101" s="2091" t="s">
        <v>80</v>
      </c>
      <c r="B101" s="2096" t="s">
        <v>81</v>
      </c>
      <c r="C101" s="2093">
        <v>1</v>
      </c>
      <c r="D101" s="2100">
        <v>0.5</v>
      </c>
      <c r="E101" s="2093" t="s">
        <v>82</v>
      </c>
      <c r="F101" s="2096" t="s">
        <v>83</v>
      </c>
      <c r="G101" s="2093">
        <v>1</v>
      </c>
      <c r="H101" s="2100">
        <v>0.5</v>
      </c>
      <c r="I101" s="5" t="s">
        <v>84</v>
      </c>
      <c r="J101" s="2099" t="s">
        <v>85</v>
      </c>
      <c r="K101" s="5">
        <v>1</v>
      </c>
      <c r="L101" s="11">
        <v>0.5</v>
      </c>
      <c r="M101" s="5" t="s">
        <v>86</v>
      </c>
      <c r="N101" s="2099" t="s">
        <v>87</v>
      </c>
      <c r="O101" s="5">
        <v>1</v>
      </c>
      <c r="P101" s="2133">
        <v>0.5</v>
      </c>
      <c r="Q101" s="9" t="s">
        <v>88</v>
      </c>
      <c r="R101" s="2099" t="s">
        <v>89</v>
      </c>
      <c r="S101" s="2093">
        <v>1</v>
      </c>
      <c r="T101" s="2100">
        <v>0.5</v>
      </c>
      <c r="U101" s="5" t="s">
        <v>90</v>
      </c>
      <c r="V101" s="2099" t="s">
        <v>91</v>
      </c>
      <c r="W101" s="5">
        <v>1</v>
      </c>
      <c r="X101" s="11">
        <v>0.5</v>
      </c>
      <c r="Y101" s="2095"/>
      <c r="Z101" s="2095"/>
      <c r="AA101" s="2095"/>
      <c r="AB101" s="2095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</row>
    <row r="102" spans="1:42" ht="18" customHeight="1" x14ac:dyDescent="0.5">
      <c r="A102" s="2091" t="s">
        <v>92</v>
      </c>
      <c r="B102" s="2096" t="s">
        <v>93</v>
      </c>
      <c r="C102" s="2093">
        <v>1</v>
      </c>
      <c r="D102" s="2100">
        <v>0.5</v>
      </c>
      <c r="E102" s="2093" t="s">
        <v>94</v>
      </c>
      <c r="F102" s="2096" t="s">
        <v>95</v>
      </c>
      <c r="G102" s="2093">
        <v>1</v>
      </c>
      <c r="H102" s="2100">
        <v>0.5</v>
      </c>
      <c r="I102" s="5" t="s">
        <v>96</v>
      </c>
      <c r="J102" s="2099" t="s">
        <v>97</v>
      </c>
      <c r="K102" s="5">
        <v>1</v>
      </c>
      <c r="L102" s="11">
        <v>0.5</v>
      </c>
      <c r="M102" s="5" t="s">
        <v>98</v>
      </c>
      <c r="N102" s="2099" t="s">
        <v>99</v>
      </c>
      <c r="O102" s="5">
        <v>1</v>
      </c>
      <c r="P102" s="2133">
        <v>0.5</v>
      </c>
      <c r="Q102" s="9" t="s">
        <v>100</v>
      </c>
      <c r="R102" s="2099" t="s">
        <v>101</v>
      </c>
      <c r="S102" s="2093">
        <v>1</v>
      </c>
      <c r="T102" s="2100">
        <v>0.5</v>
      </c>
      <c r="U102" s="5" t="s">
        <v>102</v>
      </c>
      <c r="V102" s="2099" t="s">
        <v>103</v>
      </c>
      <c r="W102" s="5">
        <v>1</v>
      </c>
      <c r="X102" s="11">
        <v>0.5</v>
      </c>
      <c r="Y102" s="2095"/>
      <c r="Z102" s="2095"/>
      <c r="AA102" s="2095"/>
      <c r="AB102" s="2095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</row>
    <row r="103" spans="1:42" ht="18" customHeight="1" x14ac:dyDescent="0.5">
      <c r="A103" s="2091" t="s">
        <v>104</v>
      </c>
      <c r="B103" s="2096" t="s">
        <v>105</v>
      </c>
      <c r="C103" s="2093">
        <v>1</v>
      </c>
      <c r="D103" s="2097">
        <v>0.5</v>
      </c>
      <c r="E103" s="2093" t="s">
        <v>106</v>
      </c>
      <c r="F103" s="2096" t="s">
        <v>107</v>
      </c>
      <c r="G103" s="2093">
        <v>1</v>
      </c>
      <c r="H103" s="2097">
        <v>0.5</v>
      </c>
      <c r="I103" s="5" t="s">
        <v>108</v>
      </c>
      <c r="J103" s="2099" t="s">
        <v>109</v>
      </c>
      <c r="K103" s="5">
        <v>1</v>
      </c>
      <c r="L103" s="10">
        <v>0.5</v>
      </c>
      <c r="M103" s="5" t="s">
        <v>111</v>
      </c>
      <c r="N103" s="2099" t="s">
        <v>112</v>
      </c>
      <c r="O103" s="12" t="s">
        <v>110</v>
      </c>
      <c r="P103" s="10">
        <v>0.5</v>
      </c>
      <c r="Q103" s="2091" t="s">
        <v>113</v>
      </c>
      <c r="R103" s="2096" t="s">
        <v>114</v>
      </c>
      <c r="S103" s="2093">
        <v>1</v>
      </c>
      <c r="T103" s="2097">
        <v>0.5</v>
      </c>
      <c r="U103" s="9" t="s">
        <v>115</v>
      </c>
      <c r="V103" s="2099" t="s">
        <v>116</v>
      </c>
      <c r="W103" s="5">
        <v>1</v>
      </c>
      <c r="X103" s="10">
        <v>0.5</v>
      </c>
      <c r="Y103" s="2095"/>
      <c r="Z103" s="2095"/>
      <c r="AA103" s="2095"/>
      <c r="AB103" s="2095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</row>
    <row r="104" spans="1:42" ht="18" customHeight="1" x14ac:dyDescent="0.5">
      <c r="A104" s="2091" t="s">
        <v>117</v>
      </c>
      <c r="B104" s="2096" t="s">
        <v>118</v>
      </c>
      <c r="C104" s="2093">
        <v>1</v>
      </c>
      <c r="D104" s="2097">
        <v>0.5</v>
      </c>
      <c r="E104" s="2105" t="s">
        <v>48</v>
      </c>
      <c r="F104" s="2106" t="s">
        <v>49</v>
      </c>
      <c r="G104" s="2107" t="s">
        <v>48</v>
      </c>
      <c r="H104" s="2108" t="s">
        <v>48</v>
      </c>
      <c r="I104" s="14" t="s">
        <v>48</v>
      </c>
      <c r="J104" s="2111" t="s">
        <v>49</v>
      </c>
      <c r="K104" s="14" t="s">
        <v>48</v>
      </c>
      <c r="L104" s="15" t="s">
        <v>48</v>
      </c>
      <c r="M104" s="5" t="s">
        <v>119</v>
      </c>
      <c r="N104" s="2099" t="s">
        <v>120</v>
      </c>
      <c r="O104" s="5">
        <v>1</v>
      </c>
      <c r="P104" s="2132">
        <v>0.5</v>
      </c>
      <c r="Q104" s="13" t="s">
        <v>48</v>
      </c>
      <c r="R104" s="2111" t="s">
        <v>49</v>
      </c>
      <c r="S104" s="2107" t="s">
        <v>48</v>
      </c>
      <c r="T104" s="2108" t="s">
        <v>48</v>
      </c>
      <c r="U104" s="5" t="s">
        <v>121</v>
      </c>
      <c r="V104" s="2099" t="s">
        <v>122</v>
      </c>
      <c r="W104" s="5">
        <v>1</v>
      </c>
      <c r="X104" s="10">
        <v>0.5</v>
      </c>
      <c r="Y104" s="2095"/>
      <c r="Z104" s="2095"/>
      <c r="AA104" s="2095"/>
      <c r="AB104" s="2095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</row>
    <row r="105" spans="1:42" ht="18" customHeight="1" x14ac:dyDescent="0.5">
      <c r="A105" s="2091" t="s">
        <v>123</v>
      </c>
      <c r="B105" s="2096" t="s">
        <v>124</v>
      </c>
      <c r="C105" s="2093">
        <v>1</v>
      </c>
      <c r="D105" s="2097">
        <v>0.5</v>
      </c>
      <c r="E105" s="2105" t="s">
        <v>48</v>
      </c>
      <c r="F105" s="2106" t="s">
        <v>49</v>
      </c>
      <c r="G105" s="2107" t="s">
        <v>48</v>
      </c>
      <c r="H105" s="2108" t="s">
        <v>48</v>
      </c>
      <c r="I105" s="14" t="s">
        <v>48</v>
      </c>
      <c r="J105" s="2111" t="s">
        <v>49</v>
      </c>
      <c r="K105" s="14" t="s">
        <v>48</v>
      </c>
      <c r="L105" s="15" t="s">
        <v>48</v>
      </c>
      <c r="M105" s="5" t="s">
        <v>125</v>
      </c>
      <c r="N105" s="2099" t="s">
        <v>126</v>
      </c>
      <c r="O105" s="5">
        <v>1</v>
      </c>
      <c r="P105" s="2132">
        <v>0.5</v>
      </c>
      <c r="Q105" s="13" t="s">
        <v>48</v>
      </c>
      <c r="R105" s="2111" t="s">
        <v>49</v>
      </c>
      <c r="S105" s="2107" t="s">
        <v>48</v>
      </c>
      <c r="T105" s="2108" t="s">
        <v>48</v>
      </c>
      <c r="U105" s="5" t="s">
        <v>127</v>
      </c>
      <c r="V105" s="2099" t="s">
        <v>128</v>
      </c>
      <c r="W105" s="5">
        <v>1</v>
      </c>
      <c r="X105" s="10">
        <v>0.5</v>
      </c>
      <c r="Y105" s="2095"/>
      <c r="Z105" s="2095"/>
      <c r="AA105" s="2095"/>
      <c r="AB105" s="2095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</row>
    <row r="106" spans="1:42" ht="18" customHeight="1" x14ac:dyDescent="0.5">
      <c r="A106" s="16" t="s">
        <v>129</v>
      </c>
      <c r="B106" s="2112" t="s">
        <v>130</v>
      </c>
      <c r="C106" s="2113">
        <v>3</v>
      </c>
      <c r="D106" s="2114">
        <v>1.5</v>
      </c>
      <c r="E106" s="2093" t="s">
        <v>131</v>
      </c>
      <c r="F106" s="2096" t="s">
        <v>132</v>
      </c>
      <c r="G106" s="2093">
        <v>3</v>
      </c>
      <c r="H106" s="2100">
        <v>1.5</v>
      </c>
      <c r="I106" s="5" t="s">
        <v>133</v>
      </c>
      <c r="J106" s="2099" t="s">
        <v>134</v>
      </c>
      <c r="K106" s="5">
        <v>3</v>
      </c>
      <c r="L106" s="11">
        <v>1.5</v>
      </c>
      <c r="M106" s="5" t="s">
        <v>135</v>
      </c>
      <c r="N106" s="2099" t="s">
        <v>136</v>
      </c>
      <c r="O106" s="5">
        <v>3</v>
      </c>
      <c r="P106" s="2133">
        <v>1.5</v>
      </c>
      <c r="Q106" s="9" t="s">
        <v>137</v>
      </c>
      <c r="R106" s="2099" t="s">
        <v>138</v>
      </c>
      <c r="S106" s="2093">
        <v>3</v>
      </c>
      <c r="T106" s="2100">
        <v>1.5</v>
      </c>
      <c r="U106" s="5" t="s">
        <v>139</v>
      </c>
      <c r="V106" s="2099" t="s">
        <v>140</v>
      </c>
      <c r="W106" s="5">
        <v>3</v>
      </c>
      <c r="X106" s="11">
        <v>1.5</v>
      </c>
      <c r="Y106" s="2095"/>
      <c r="Z106" s="2095"/>
      <c r="AA106" s="2095"/>
      <c r="AB106" s="2095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</row>
    <row r="107" spans="1:42" ht="18" customHeight="1" x14ac:dyDescent="0.5">
      <c r="A107" s="17"/>
      <c r="B107" s="18" t="s">
        <v>141</v>
      </c>
      <c r="C107" s="2115">
        <f>SUM(C95:C106)+2</f>
        <v>20</v>
      </c>
      <c r="D107" s="19">
        <f>SUM(D95:D106)</f>
        <v>10.5</v>
      </c>
      <c r="E107" s="2116"/>
      <c r="F107" s="18" t="s">
        <v>141</v>
      </c>
      <c r="G107" s="2115">
        <f>SUM(G95:G106)+1+1+2</f>
        <v>20</v>
      </c>
      <c r="H107" s="19">
        <f>SUM(H95:H106)</f>
        <v>11.5</v>
      </c>
      <c r="I107" s="2116"/>
      <c r="J107" s="18" t="s">
        <v>141</v>
      </c>
      <c r="K107" s="2115">
        <f>SUM(K95:K106)+1+1+2</f>
        <v>20</v>
      </c>
      <c r="L107" s="19">
        <f>SUM(L95:L106)</f>
        <v>11.5</v>
      </c>
      <c r="M107" s="2116"/>
      <c r="N107" s="18" t="s">
        <v>141</v>
      </c>
      <c r="O107" s="2115">
        <f>SUM(O95:O106)+2+1</f>
        <v>20</v>
      </c>
      <c r="P107" s="20">
        <f>SUM(P95:P106)</f>
        <v>10.5</v>
      </c>
      <c r="Q107" s="17"/>
      <c r="R107" s="18" t="s">
        <v>141</v>
      </c>
      <c r="S107" s="2115">
        <f>SUM(S95:S106)+1+1+2</f>
        <v>20</v>
      </c>
      <c r="T107" s="19">
        <f>SUM(T95:T106)</f>
        <v>11.5</v>
      </c>
      <c r="U107" s="2116"/>
      <c r="V107" s="18" t="s">
        <v>141</v>
      </c>
      <c r="W107" s="2115">
        <f>SUM(W95:W106)+2</f>
        <v>20</v>
      </c>
      <c r="X107" s="19">
        <f>SUM(X95:X106)</f>
        <v>10.5</v>
      </c>
      <c r="Y107" s="21">
        <f>D107+H107+L107+P107+T107+X107</f>
        <v>66</v>
      </c>
      <c r="Z107" s="22" t="s">
        <v>142</v>
      </c>
      <c r="AA107" s="2"/>
      <c r="AB107" s="2095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</row>
    <row r="108" spans="1:42" ht="18" customHeight="1" x14ac:dyDescent="0.5">
      <c r="A108" s="9"/>
      <c r="B108" s="2117" t="s">
        <v>944</v>
      </c>
      <c r="C108" s="2"/>
      <c r="D108" s="23"/>
      <c r="E108" s="9"/>
      <c r="F108" s="2117" t="s">
        <v>944</v>
      </c>
      <c r="G108" s="2"/>
      <c r="H108" s="23"/>
      <c r="I108" s="9"/>
      <c r="J108" s="2117" t="s">
        <v>1692</v>
      </c>
      <c r="K108" s="2"/>
      <c r="L108" s="2099"/>
      <c r="M108" s="9"/>
      <c r="N108" s="2117" t="s">
        <v>1692</v>
      </c>
      <c r="O108" s="2"/>
      <c r="P108" s="2099"/>
      <c r="Q108" s="9"/>
      <c r="R108" s="2117" t="s">
        <v>1692</v>
      </c>
      <c r="S108" s="2"/>
      <c r="T108" s="2099"/>
      <c r="U108" s="9"/>
      <c r="V108" s="2117" t="s">
        <v>1692</v>
      </c>
      <c r="W108" s="2"/>
      <c r="X108" s="23"/>
      <c r="Y108" s="2"/>
      <c r="Z108" s="2"/>
      <c r="AA108" s="2"/>
      <c r="AB108" s="2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</row>
    <row r="109" spans="1:42" ht="18" customHeight="1" x14ac:dyDescent="0.5">
      <c r="A109" s="9" t="s">
        <v>143</v>
      </c>
      <c r="B109" s="2099" t="s">
        <v>144</v>
      </c>
      <c r="C109" s="5">
        <v>2</v>
      </c>
      <c r="D109" s="10">
        <v>1</v>
      </c>
      <c r="E109" s="9" t="s">
        <v>145</v>
      </c>
      <c r="F109" s="2099" t="s">
        <v>146</v>
      </c>
      <c r="G109" s="5">
        <v>2</v>
      </c>
      <c r="H109" s="10">
        <v>1</v>
      </c>
      <c r="I109" s="9" t="s">
        <v>147</v>
      </c>
      <c r="J109" s="2099" t="s">
        <v>148</v>
      </c>
      <c r="K109" s="5">
        <v>2</v>
      </c>
      <c r="L109" s="2132">
        <v>1</v>
      </c>
      <c r="M109" s="9" t="s">
        <v>149</v>
      </c>
      <c r="N109" s="2099" t="s">
        <v>150</v>
      </c>
      <c r="O109" s="5">
        <v>2</v>
      </c>
      <c r="P109" s="2132">
        <v>1</v>
      </c>
      <c r="Q109" s="9" t="s">
        <v>151</v>
      </c>
      <c r="R109" s="2099" t="s">
        <v>152</v>
      </c>
      <c r="S109" s="5">
        <v>2</v>
      </c>
      <c r="T109" s="2132">
        <v>1</v>
      </c>
      <c r="U109" s="9" t="s">
        <v>153</v>
      </c>
      <c r="V109" s="2099" t="s">
        <v>154</v>
      </c>
      <c r="W109" s="5">
        <v>2</v>
      </c>
      <c r="X109" s="10">
        <v>1</v>
      </c>
      <c r="Y109" s="2"/>
      <c r="Z109" s="2"/>
      <c r="AA109" s="2"/>
      <c r="AB109" s="2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</row>
    <row r="110" spans="1:42" ht="18" customHeight="1" x14ac:dyDescent="0.5">
      <c r="A110" s="9" t="s">
        <v>167</v>
      </c>
      <c r="B110" s="2118" t="s">
        <v>168</v>
      </c>
      <c r="C110" s="5">
        <v>2</v>
      </c>
      <c r="D110" s="10">
        <v>1</v>
      </c>
      <c r="E110" s="9" t="s">
        <v>169</v>
      </c>
      <c r="F110" s="2118" t="s">
        <v>170</v>
      </c>
      <c r="G110" s="5">
        <v>2</v>
      </c>
      <c r="H110" s="10">
        <v>1</v>
      </c>
      <c r="I110" s="9" t="s">
        <v>171</v>
      </c>
      <c r="J110" s="2118" t="s">
        <v>172</v>
      </c>
      <c r="K110" s="5">
        <v>2</v>
      </c>
      <c r="L110" s="2132">
        <v>1</v>
      </c>
      <c r="M110" s="9" t="s">
        <v>173</v>
      </c>
      <c r="N110" s="2118" t="s">
        <v>174</v>
      </c>
      <c r="O110" s="5">
        <v>2</v>
      </c>
      <c r="P110" s="2132">
        <v>1</v>
      </c>
      <c r="Q110" s="9" t="s">
        <v>175</v>
      </c>
      <c r="R110" s="2118" t="s">
        <v>176</v>
      </c>
      <c r="S110" s="5">
        <v>2</v>
      </c>
      <c r="T110" s="2132">
        <v>1</v>
      </c>
      <c r="U110" s="9" t="s">
        <v>177</v>
      </c>
      <c r="V110" s="2118" t="s">
        <v>178</v>
      </c>
      <c r="W110" s="5">
        <v>2</v>
      </c>
      <c r="X110" s="10">
        <v>1</v>
      </c>
      <c r="Y110" s="2"/>
      <c r="Z110" s="2"/>
      <c r="AA110" s="2"/>
      <c r="AB110" s="2095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</row>
    <row r="111" spans="1:42" ht="18" customHeight="1" x14ac:dyDescent="0.5">
      <c r="A111" s="9" t="s">
        <v>279</v>
      </c>
      <c r="B111" s="2118" t="s">
        <v>280</v>
      </c>
      <c r="C111" s="5">
        <v>3</v>
      </c>
      <c r="D111" s="2133">
        <v>1.5</v>
      </c>
      <c r="E111" s="9" t="s">
        <v>281</v>
      </c>
      <c r="F111" s="2118" t="s">
        <v>282</v>
      </c>
      <c r="G111" s="5">
        <v>3</v>
      </c>
      <c r="H111" s="11">
        <v>1.5</v>
      </c>
      <c r="I111" s="9" t="s">
        <v>283</v>
      </c>
      <c r="J111" s="2118" t="s">
        <v>284</v>
      </c>
      <c r="K111" s="5">
        <v>3</v>
      </c>
      <c r="L111" s="2133">
        <v>1.5</v>
      </c>
      <c r="M111" s="9" t="s">
        <v>285</v>
      </c>
      <c r="N111" s="2118" t="s">
        <v>286</v>
      </c>
      <c r="O111" s="5">
        <v>3</v>
      </c>
      <c r="P111" s="2133">
        <v>1.5</v>
      </c>
      <c r="Q111" s="9" t="s">
        <v>287</v>
      </c>
      <c r="R111" s="2118" t="s">
        <v>288</v>
      </c>
      <c r="S111" s="5">
        <v>3</v>
      </c>
      <c r="T111" s="2133">
        <v>1.5</v>
      </c>
      <c r="U111" s="9" t="s">
        <v>289</v>
      </c>
      <c r="V111" s="2118" t="s">
        <v>290</v>
      </c>
      <c r="W111" s="5">
        <v>3</v>
      </c>
      <c r="X111" s="10">
        <v>1.5</v>
      </c>
      <c r="Y111" s="2"/>
      <c r="Z111" s="2"/>
      <c r="AA111" s="2"/>
      <c r="AB111" s="2095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</row>
    <row r="112" spans="1:42" ht="18" customHeight="1" x14ac:dyDescent="0.5">
      <c r="A112" s="9" t="s">
        <v>191</v>
      </c>
      <c r="B112" s="2099" t="s">
        <v>192</v>
      </c>
      <c r="C112" s="5">
        <v>1</v>
      </c>
      <c r="D112" s="10">
        <v>0.5</v>
      </c>
      <c r="E112" s="9" t="s">
        <v>193</v>
      </c>
      <c r="F112" s="2099" t="s">
        <v>194</v>
      </c>
      <c r="G112" s="5">
        <v>1</v>
      </c>
      <c r="H112" s="10">
        <v>0.5</v>
      </c>
      <c r="I112" s="9" t="s">
        <v>195</v>
      </c>
      <c r="J112" s="2099" t="s">
        <v>196</v>
      </c>
      <c r="K112" s="5">
        <v>1</v>
      </c>
      <c r="L112" s="10">
        <v>0.5</v>
      </c>
      <c r="M112" s="9" t="s">
        <v>197</v>
      </c>
      <c r="N112" s="2099" t="s">
        <v>198</v>
      </c>
      <c r="O112" s="5">
        <v>1</v>
      </c>
      <c r="P112" s="2132">
        <v>0.5</v>
      </c>
      <c r="Q112" s="9" t="s">
        <v>199</v>
      </c>
      <c r="R112" s="2099" t="s">
        <v>200</v>
      </c>
      <c r="S112" s="5">
        <v>1</v>
      </c>
      <c r="T112" s="10">
        <v>0.5</v>
      </c>
      <c r="U112" s="9" t="s">
        <v>201</v>
      </c>
      <c r="V112" s="2099" t="s">
        <v>202</v>
      </c>
      <c r="W112" s="5">
        <v>1</v>
      </c>
      <c r="X112" s="10">
        <v>0.5</v>
      </c>
      <c r="Y112" s="2"/>
      <c r="Z112" s="2"/>
      <c r="AA112" s="2"/>
      <c r="AB112" s="2095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</row>
    <row r="113" spans="1:42" ht="18" customHeight="1" x14ac:dyDescent="0.5">
      <c r="A113" s="9" t="s">
        <v>203</v>
      </c>
      <c r="B113" s="2118" t="s">
        <v>204</v>
      </c>
      <c r="C113" s="5">
        <v>2</v>
      </c>
      <c r="D113" s="2132">
        <v>1</v>
      </c>
      <c r="E113" s="9" t="s">
        <v>205</v>
      </c>
      <c r="F113" s="2118" t="s">
        <v>206</v>
      </c>
      <c r="G113" s="5">
        <v>2</v>
      </c>
      <c r="H113" s="10">
        <v>1</v>
      </c>
      <c r="I113" s="9" t="s">
        <v>207</v>
      </c>
      <c r="J113" s="2118" t="s">
        <v>208</v>
      </c>
      <c r="K113" s="5">
        <v>2</v>
      </c>
      <c r="L113" s="2132">
        <v>1</v>
      </c>
      <c r="M113" s="9" t="s">
        <v>209</v>
      </c>
      <c r="N113" s="2118" t="s">
        <v>210</v>
      </c>
      <c r="O113" s="5">
        <v>2</v>
      </c>
      <c r="P113" s="2132">
        <v>1</v>
      </c>
      <c r="Q113" s="9" t="s">
        <v>211</v>
      </c>
      <c r="R113" s="2118" t="s">
        <v>212</v>
      </c>
      <c r="S113" s="5">
        <v>2</v>
      </c>
      <c r="T113" s="2132">
        <v>1</v>
      </c>
      <c r="U113" s="9" t="s">
        <v>213</v>
      </c>
      <c r="V113" s="2118" t="s">
        <v>214</v>
      </c>
      <c r="W113" s="5">
        <v>2</v>
      </c>
      <c r="X113" s="10">
        <v>1</v>
      </c>
      <c r="Y113" s="2"/>
      <c r="Z113" s="2"/>
      <c r="AA113" s="2"/>
      <c r="AB113" s="2095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</row>
    <row r="114" spans="1:42" ht="18" customHeight="1" x14ac:dyDescent="0.5">
      <c r="A114" s="9" t="s">
        <v>215</v>
      </c>
      <c r="B114" s="2118" t="s">
        <v>216</v>
      </c>
      <c r="C114" s="12" t="s">
        <v>110</v>
      </c>
      <c r="D114" s="2132">
        <v>0.5</v>
      </c>
      <c r="E114" s="9" t="s">
        <v>217</v>
      </c>
      <c r="F114" s="2118" t="s">
        <v>218</v>
      </c>
      <c r="G114" s="12" t="s">
        <v>110</v>
      </c>
      <c r="H114" s="10">
        <v>0.5</v>
      </c>
      <c r="I114" s="9" t="s">
        <v>219</v>
      </c>
      <c r="J114" s="2118" t="s">
        <v>220</v>
      </c>
      <c r="K114" s="5">
        <v>1</v>
      </c>
      <c r="L114" s="2132">
        <v>0.5</v>
      </c>
      <c r="M114" s="9" t="s">
        <v>221</v>
      </c>
      <c r="N114" s="2118" t="s">
        <v>222</v>
      </c>
      <c r="O114" s="12" t="s">
        <v>110</v>
      </c>
      <c r="P114" s="2132">
        <v>0.5</v>
      </c>
      <c r="Q114" s="13" t="s">
        <v>223</v>
      </c>
      <c r="R114" s="2136" t="s">
        <v>224</v>
      </c>
      <c r="S114" s="12" t="s">
        <v>110</v>
      </c>
      <c r="T114" s="2132">
        <v>0.5</v>
      </c>
      <c r="U114" s="13" t="s">
        <v>225</v>
      </c>
      <c r="V114" s="2136" t="s">
        <v>226</v>
      </c>
      <c r="W114" s="12" t="s">
        <v>110</v>
      </c>
      <c r="X114" s="10">
        <v>0.5</v>
      </c>
      <c r="Y114" s="2"/>
      <c r="Z114" s="2"/>
      <c r="AA114" s="2"/>
      <c r="AB114" s="2095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</row>
    <row r="115" spans="1:42" ht="18" customHeight="1" thickBot="1" x14ac:dyDescent="0.55000000000000004">
      <c r="A115" s="24"/>
      <c r="B115" s="2120" t="s">
        <v>141</v>
      </c>
      <c r="C115" s="2121">
        <f>SUM(C109:C114)+1</f>
        <v>11</v>
      </c>
      <c r="D115" s="2122">
        <f>SUM(D109:D114)</f>
        <v>5.5</v>
      </c>
      <c r="E115" s="2123"/>
      <c r="F115" s="2120" t="s">
        <v>141</v>
      </c>
      <c r="G115" s="2121">
        <f>SUM(G109:G114)+1</f>
        <v>11</v>
      </c>
      <c r="H115" s="2122">
        <f>SUM(H109:H114)</f>
        <v>5.5</v>
      </c>
      <c r="I115" s="24"/>
      <c r="J115" s="2120" t="s">
        <v>141</v>
      </c>
      <c r="K115" s="2137">
        <f>+K109+K110+K111+K112+K113+K114</f>
        <v>11</v>
      </c>
      <c r="L115" s="43">
        <f>SUM(L109:L114)</f>
        <v>5.5</v>
      </c>
      <c r="M115" s="24"/>
      <c r="N115" s="2120" t="s">
        <v>141</v>
      </c>
      <c r="O115" s="2137">
        <f>+O109+O110+O111+O112+O113+O114</f>
        <v>11</v>
      </c>
      <c r="P115" s="43">
        <f>SUM(P109:P114)</f>
        <v>5.5</v>
      </c>
      <c r="Q115" s="24"/>
      <c r="R115" s="2120" t="s">
        <v>141</v>
      </c>
      <c r="S115" s="2137">
        <f>+S109+S110+S111+S112+S113+S114</f>
        <v>11</v>
      </c>
      <c r="T115" s="43">
        <f>SUM(T109:T114)</f>
        <v>5.5</v>
      </c>
      <c r="U115" s="24"/>
      <c r="V115" s="2120" t="s">
        <v>141</v>
      </c>
      <c r="W115" s="2137">
        <f>+W109+W110+W111+W112+W113+W114</f>
        <v>11</v>
      </c>
      <c r="X115" s="2122">
        <f>SUM(X109:X114)</f>
        <v>5.5</v>
      </c>
      <c r="Y115" s="21">
        <f>D116+H116+L116+P116+T115+X115</f>
        <v>77</v>
      </c>
      <c r="Z115" s="22" t="s">
        <v>227</v>
      </c>
      <c r="AA115" s="2"/>
      <c r="AB115" s="2095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</row>
    <row r="116" spans="1:42" ht="18" customHeight="1" thickTop="1" thickBot="1" x14ac:dyDescent="0.55000000000000004">
      <c r="A116" s="25"/>
      <c r="B116" s="26" t="s">
        <v>228</v>
      </c>
      <c r="C116" s="2124">
        <f>C107+C115</f>
        <v>31</v>
      </c>
      <c r="D116" s="27">
        <f>D107+D115</f>
        <v>16</v>
      </c>
      <c r="E116" s="2135"/>
      <c r="F116" s="26" t="s">
        <v>228</v>
      </c>
      <c r="G116" s="2124">
        <f>G107+G115</f>
        <v>31</v>
      </c>
      <c r="H116" s="27">
        <f>H107+H115</f>
        <v>17</v>
      </c>
      <c r="I116" s="25"/>
      <c r="J116" s="26" t="s">
        <v>228</v>
      </c>
      <c r="K116" s="2138">
        <f>K107+K115</f>
        <v>31</v>
      </c>
      <c r="L116" s="28">
        <f>L107+L115</f>
        <v>17</v>
      </c>
      <c r="M116" s="25"/>
      <c r="N116" s="26" t="s">
        <v>228</v>
      </c>
      <c r="O116" s="2138">
        <f>O107+O115</f>
        <v>31</v>
      </c>
      <c r="P116" s="28">
        <f>P107+P115</f>
        <v>16</v>
      </c>
      <c r="Q116" s="25"/>
      <c r="R116" s="26" t="s">
        <v>228</v>
      </c>
      <c r="S116" s="2138">
        <f>S107+S115</f>
        <v>31</v>
      </c>
      <c r="T116" s="28">
        <f>T107+T115</f>
        <v>17</v>
      </c>
      <c r="U116" s="25"/>
      <c r="V116" s="26" t="s">
        <v>228</v>
      </c>
      <c r="W116" s="2138">
        <f>W107+W115</f>
        <v>31</v>
      </c>
      <c r="X116" s="27">
        <f>X107+X115</f>
        <v>16</v>
      </c>
      <c r="Y116" s="21">
        <f>D116+H116+L116+P116+T116+X116</f>
        <v>99</v>
      </c>
      <c r="Z116" s="22" t="s">
        <v>227</v>
      </c>
      <c r="AA116" s="41"/>
      <c r="AB116" s="2095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</row>
    <row r="117" spans="1:42" ht="18" customHeight="1" thickTop="1" thickBot="1" x14ac:dyDescent="0.55000000000000004">
      <c r="A117" s="29" t="s">
        <v>230</v>
      </c>
      <c r="B117" s="26" t="s">
        <v>231</v>
      </c>
      <c r="C117" s="2126" t="s">
        <v>5</v>
      </c>
      <c r="D117" s="30" t="s">
        <v>232</v>
      </c>
      <c r="E117" s="32" t="s">
        <v>230</v>
      </c>
      <c r="F117" s="26" t="s">
        <v>231</v>
      </c>
      <c r="G117" s="2126" t="s">
        <v>5</v>
      </c>
      <c r="H117" s="30" t="s">
        <v>232</v>
      </c>
      <c r="I117" s="29" t="s">
        <v>230</v>
      </c>
      <c r="J117" s="26" t="s">
        <v>231</v>
      </c>
      <c r="K117" s="2126" t="s">
        <v>5</v>
      </c>
      <c r="L117" s="30" t="s">
        <v>232</v>
      </c>
      <c r="M117" s="44" t="s">
        <v>230</v>
      </c>
      <c r="N117" s="26" t="s">
        <v>231</v>
      </c>
      <c r="O117" s="2126" t="s">
        <v>5</v>
      </c>
      <c r="P117" s="30" t="s">
        <v>232</v>
      </c>
      <c r="Q117" s="29" t="s">
        <v>230</v>
      </c>
      <c r="R117" s="26" t="s">
        <v>231</v>
      </c>
      <c r="S117" s="2126" t="s">
        <v>5</v>
      </c>
      <c r="T117" s="30" t="s">
        <v>232</v>
      </c>
      <c r="U117" s="44" t="s">
        <v>230</v>
      </c>
      <c r="V117" s="26" t="s">
        <v>231</v>
      </c>
      <c r="W117" s="2126" t="s">
        <v>5</v>
      </c>
      <c r="X117" s="30" t="s">
        <v>232</v>
      </c>
      <c r="Y117" s="21"/>
      <c r="Z117" s="22"/>
      <c r="AA117" s="2"/>
      <c r="AB117" s="2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</row>
    <row r="118" spans="1:42" ht="18" customHeight="1" thickTop="1" x14ac:dyDescent="0.5">
      <c r="A118" s="33" t="s">
        <v>7</v>
      </c>
      <c r="B118" s="2117" t="s">
        <v>233</v>
      </c>
      <c r="C118" s="2"/>
      <c r="D118" s="34" t="s">
        <v>7</v>
      </c>
      <c r="E118" s="35" t="s">
        <v>7</v>
      </c>
      <c r="F118" s="2117" t="s">
        <v>233</v>
      </c>
      <c r="G118" s="2"/>
      <c r="H118" s="34" t="s">
        <v>7</v>
      </c>
      <c r="I118" s="33" t="s">
        <v>7</v>
      </c>
      <c r="J118" s="2117" t="s">
        <v>233</v>
      </c>
      <c r="K118" s="2"/>
      <c r="L118" s="34" t="s">
        <v>7</v>
      </c>
      <c r="M118" s="35" t="s">
        <v>7</v>
      </c>
      <c r="N118" s="2117" t="s">
        <v>233</v>
      </c>
      <c r="O118" s="2"/>
      <c r="P118" s="2127" t="s">
        <v>7</v>
      </c>
      <c r="Q118" s="33" t="s">
        <v>7</v>
      </c>
      <c r="R118" s="2117" t="s">
        <v>233</v>
      </c>
      <c r="S118" s="2"/>
      <c r="T118" s="34" t="s">
        <v>7</v>
      </c>
      <c r="U118" s="35" t="s">
        <v>7</v>
      </c>
      <c r="V118" s="2117" t="s">
        <v>233</v>
      </c>
      <c r="W118" s="2"/>
      <c r="X118" s="34" t="s">
        <v>7</v>
      </c>
      <c r="Y118" s="2"/>
      <c r="Z118" s="2"/>
      <c r="AA118" s="2"/>
      <c r="AB118" s="2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</row>
    <row r="119" spans="1:42" ht="18" customHeight="1" x14ac:dyDescent="0.5">
      <c r="A119" s="2128"/>
      <c r="B119" s="2099" t="s">
        <v>234</v>
      </c>
      <c r="C119" s="5" t="s">
        <v>7</v>
      </c>
      <c r="D119" s="23"/>
      <c r="E119" s="2129"/>
      <c r="F119" s="2099" t="s">
        <v>234</v>
      </c>
      <c r="G119" s="5" t="s">
        <v>7</v>
      </c>
      <c r="H119" s="2130"/>
      <c r="I119" s="2128"/>
      <c r="J119" s="2099" t="s">
        <v>234</v>
      </c>
      <c r="K119" s="5" t="s">
        <v>7</v>
      </c>
      <c r="L119" s="23"/>
      <c r="M119" s="2129"/>
      <c r="N119" s="2099" t="s">
        <v>234</v>
      </c>
      <c r="O119" s="5" t="s">
        <v>7</v>
      </c>
      <c r="P119" s="2130"/>
      <c r="Q119" s="2128"/>
      <c r="R119" s="2099" t="s">
        <v>234</v>
      </c>
      <c r="S119" s="5" t="s">
        <v>7</v>
      </c>
      <c r="T119" s="23"/>
      <c r="U119" s="2128"/>
      <c r="V119" s="2099" t="s">
        <v>234</v>
      </c>
      <c r="W119" s="5" t="s">
        <v>7</v>
      </c>
      <c r="X119" s="23"/>
      <c r="Y119" s="2"/>
      <c r="Z119" s="2"/>
      <c r="AA119" s="2"/>
      <c r="AB119" s="2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</row>
    <row r="120" spans="1:42" ht="18" customHeight="1" x14ac:dyDescent="0.5">
      <c r="A120" s="2128" t="s">
        <v>235</v>
      </c>
      <c r="B120" s="2099" t="s">
        <v>1715</v>
      </c>
      <c r="C120" s="36">
        <v>1</v>
      </c>
      <c r="D120" s="11" t="s">
        <v>236</v>
      </c>
      <c r="E120" s="2129" t="s">
        <v>235</v>
      </c>
      <c r="F120" s="2099" t="s">
        <v>1715</v>
      </c>
      <c r="G120" s="36">
        <v>1</v>
      </c>
      <c r="H120" s="11" t="s">
        <v>236</v>
      </c>
      <c r="I120" s="2128" t="s">
        <v>235</v>
      </c>
      <c r="J120" s="2099" t="s">
        <v>1716</v>
      </c>
      <c r="K120" s="36">
        <v>1</v>
      </c>
      <c r="L120" s="11" t="s">
        <v>236</v>
      </c>
      <c r="M120" s="2129" t="s">
        <v>235</v>
      </c>
      <c r="N120" s="2099" t="s">
        <v>1716</v>
      </c>
      <c r="O120" s="36">
        <v>1</v>
      </c>
      <c r="P120" s="11" t="s">
        <v>236</v>
      </c>
      <c r="Q120" s="2128" t="s">
        <v>235</v>
      </c>
      <c r="R120" s="2099" t="s">
        <v>1716</v>
      </c>
      <c r="S120" s="36">
        <v>1</v>
      </c>
      <c r="T120" s="11" t="s">
        <v>236</v>
      </c>
      <c r="U120" s="2128" t="s">
        <v>235</v>
      </c>
      <c r="V120" s="2099" t="s">
        <v>1716</v>
      </c>
      <c r="W120" s="36">
        <v>1</v>
      </c>
      <c r="X120" s="11" t="s">
        <v>236</v>
      </c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</row>
    <row r="121" spans="1:42" ht="18" customHeight="1" x14ac:dyDescent="0.5">
      <c r="A121" s="2128" t="s">
        <v>235</v>
      </c>
      <c r="B121" s="2099" t="s">
        <v>1717</v>
      </c>
      <c r="C121" s="36">
        <v>1</v>
      </c>
      <c r="D121" s="11" t="s">
        <v>236</v>
      </c>
      <c r="E121" s="2129" t="s">
        <v>235</v>
      </c>
      <c r="F121" s="2099" t="s">
        <v>1717</v>
      </c>
      <c r="G121" s="36">
        <v>1</v>
      </c>
      <c r="H121" s="11" t="s">
        <v>236</v>
      </c>
      <c r="I121" s="2128" t="s">
        <v>235</v>
      </c>
      <c r="J121" s="2099" t="s">
        <v>1717</v>
      </c>
      <c r="K121" s="36">
        <v>1</v>
      </c>
      <c r="L121" s="11" t="s">
        <v>236</v>
      </c>
      <c r="M121" s="2129" t="s">
        <v>235</v>
      </c>
      <c r="N121" s="2099" t="s">
        <v>1717</v>
      </c>
      <c r="O121" s="36">
        <v>1</v>
      </c>
      <c r="P121" s="11" t="s">
        <v>236</v>
      </c>
      <c r="Q121" s="2128" t="s">
        <v>235</v>
      </c>
      <c r="R121" s="2099" t="s">
        <v>1717</v>
      </c>
      <c r="S121" s="36">
        <v>1</v>
      </c>
      <c r="T121" s="11" t="s">
        <v>236</v>
      </c>
      <c r="U121" s="2128" t="s">
        <v>235</v>
      </c>
      <c r="V121" s="2099" t="s">
        <v>1717</v>
      </c>
      <c r="W121" s="36">
        <v>1</v>
      </c>
      <c r="X121" s="11" t="s">
        <v>236</v>
      </c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</row>
    <row r="122" spans="1:42" ht="18" customHeight="1" x14ac:dyDescent="0.5">
      <c r="A122" s="2128" t="s">
        <v>235</v>
      </c>
      <c r="B122" s="2099" t="s">
        <v>237</v>
      </c>
      <c r="C122" s="36">
        <v>1</v>
      </c>
      <c r="D122" s="11" t="s">
        <v>236</v>
      </c>
      <c r="E122" s="2129" t="s">
        <v>235</v>
      </c>
      <c r="F122" s="2099" t="s">
        <v>237</v>
      </c>
      <c r="G122" s="36">
        <v>1</v>
      </c>
      <c r="H122" s="11" t="s">
        <v>236</v>
      </c>
      <c r="I122" s="2128" t="s">
        <v>235</v>
      </c>
      <c r="J122" s="2099" t="s">
        <v>237</v>
      </c>
      <c r="K122" s="36">
        <v>1</v>
      </c>
      <c r="L122" s="11" t="s">
        <v>236</v>
      </c>
      <c r="M122" s="2129" t="s">
        <v>235</v>
      </c>
      <c r="N122" s="2099" t="s">
        <v>237</v>
      </c>
      <c r="O122" s="36">
        <v>1</v>
      </c>
      <c r="P122" s="11" t="s">
        <v>236</v>
      </c>
      <c r="Q122" s="2128" t="s">
        <v>235</v>
      </c>
      <c r="R122" s="2099" t="s">
        <v>237</v>
      </c>
      <c r="S122" s="36">
        <v>1</v>
      </c>
      <c r="T122" s="11" t="s">
        <v>236</v>
      </c>
      <c r="U122" s="2128" t="s">
        <v>235</v>
      </c>
      <c r="V122" s="2099" t="s">
        <v>237</v>
      </c>
      <c r="W122" s="36">
        <v>1</v>
      </c>
      <c r="X122" s="11" t="s">
        <v>236</v>
      </c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</row>
    <row r="123" spans="1:42" ht="18" customHeight="1" x14ac:dyDescent="0.5">
      <c r="A123" s="2128"/>
      <c r="B123" s="2099" t="s">
        <v>238</v>
      </c>
      <c r="C123" s="36"/>
      <c r="D123" s="11"/>
      <c r="E123" s="2129"/>
      <c r="F123" s="2099" t="s">
        <v>238</v>
      </c>
      <c r="G123" s="36"/>
      <c r="H123" s="11"/>
      <c r="I123" s="2128"/>
      <c r="J123" s="2099" t="s">
        <v>238</v>
      </c>
      <c r="K123" s="36"/>
      <c r="L123" s="11"/>
      <c r="M123" s="2129"/>
      <c r="N123" s="2099" t="s">
        <v>238</v>
      </c>
      <c r="O123" s="36"/>
      <c r="P123" s="11"/>
      <c r="Q123" s="2128"/>
      <c r="R123" s="2099" t="s">
        <v>238</v>
      </c>
      <c r="S123" s="36"/>
      <c r="T123" s="11"/>
      <c r="U123" s="2128"/>
      <c r="V123" s="2099" t="s">
        <v>238</v>
      </c>
      <c r="W123" s="36"/>
      <c r="X123" s="11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</row>
    <row r="124" spans="1:42" ht="18" customHeight="1" x14ac:dyDescent="0.5">
      <c r="A124" s="2128" t="s">
        <v>235</v>
      </c>
      <c r="B124" s="2099" t="s">
        <v>239</v>
      </c>
      <c r="C124" s="36">
        <v>1</v>
      </c>
      <c r="D124" s="11" t="s">
        <v>236</v>
      </c>
      <c r="E124" s="2129" t="s">
        <v>235</v>
      </c>
      <c r="F124" s="2099" t="s">
        <v>240</v>
      </c>
      <c r="G124" s="36">
        <v>1</v>
      </c>
      <c r="H124" s="11" t="s">
        <v>236</v>
      </c>
      <c r="I124" s="2128" t="s">
        <v>235</v>
      </c>
      <c r="J124" s="2099" t="s">
        <v>240</v>
      </c>
      <c r="K124" s="36">
        <v>1</v>
      </c>
      <c r="L124" s="11" t="s">
        <v>236</v>
      </c>
      <c r="M124" s="2129" t="s">
        <v>235</v>
      </c>
      <c r="N124" s="2099" t="s">
        <v>240</v>
      </c>
      <c r="O124" s="36">
        <v>1</v>
      </c>
      <c r="P124" s="11" t="s">
        <v>236</v>
      </c>
      <c r="Q124" s="2128" t="s">
        <v>235</v>
      </c>
      <c r="R124" s="2099" t="s">
        <v>240</v>
      </c>
      <c r="S124" s="36">
        <v>1</v>
      </c>
      <c r="T124" s="11" t="s">
        <v>236</v>
      </c>
      <c r="U124" s="2128" t="s">
        <v>235</v>
      </c>
      <c r="V124" s="2099" t="s">
        <v>240</v>
      </c>
      <c r="W124" s="36">
        <v>1</v>
      </c>
      <c r="X124" s="11" t="s">
        <v>236</v>
      </c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</row>
    <row r="125" spans="1:42" ht="18" customHeight="1" x14ac:dyDescent="0.5">
      <c r="A125" s="2128"/>
      <c r="B125" s="2110" t="s">
        <v>1718</v>
      </c>
      <c r="C125" s="36" t="s">
        <v>236</v>
      </c>
      <c r="D125" s="11" t="s">
        <v>236</v>
      </c>
      <c r="E125" s="2129"/>
      <c r="F125" s="2110" t="s">
        <v>1718</v>
      </c>
      <c r="G125" s="36" t="s">
        <v>236</v>
      </c>
      <c r="H125" s="11" t="s">
        <v>236</v>
      </c>
      <c r="I125" s="2128"/>
      <c r="J125" s="2110" t="s">
        <v>1718</v>
      </c>
      <c r="K125" s="36" t="s">
        <v>236</v>
      </c>
      <c r="L125" s="11" t="s">
        <v>236</v>
      </c>
      <c r="M125" s="2129"/>
      <c r="N125" s="2110" t="s">
        <v>1718</v>
      </c>
      <c r="O125" s="36" t="s">
        <v>236</v>
      </c>
      <c r="P125" s="11" t="s">
        <v>236</v>
      </c>
      <c r="Q125" s="2128"/>
      <c r="R125" s="2110" t="s">
        <v>1718</v>
      </c>
      <c r="S125" s="36" t="s">
        <v>236</v>
      </c>
      <c r="T125" s="11" t="s">
        <v>236</v>
      </c>
      <c r="U125" s="2128"/>
      <c r="V125" s="2110" t="s">
        <v>1718</v>
      </c>
      <c r="W125" s="36" t="s">
        <v>236</v>
      </c>
      <c r="X125" s="11" t="s">
        <v>236</v>
      </c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</row>
    <row r="126" spans="1:42" ht="18" customHeight="1" thickBot="1" x14ac:dyDescent="0.55000000000000004">
      <c r="A126" s="2128"/>
      <c r="B126" s="2099"/>
      <c r="C126" s="37"/>
      <c r="D126" s="11"/>
      <c r="E126" s="2129"/>
      <c r="F126" s="2099"/>
      <c r="G126" s="37"/>
      <c r="H126" s="11"/>
      <c r="I126" s="2128"/>
      <c r="J126" s="2099"/>
      <c r="K126" s="37"/>
      <c r="L126" s="11"/>
      <c r="M126" s="2129"/>
      <c r="N126" s="2099"/>
      <c r="O126" s="37"/>
      <c r="P126" s="11"/>
      <c r="Q126" s="2128"/>
      <c r="R126" s="2099"/>
      <c r="S126" s="37"/>
      <c r="T126" s="11"/>
      <c r="U126" s="2128"/>
      <c r="V126" s="2099"/>
      <c r="W126" s="37"/>
      <c r="X126" s="11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</row>
    <row r="127" spans="1:42" ht="18" customHeight="1" thickTop="1" thickBot="1" x14ac:dyDescent="0.55000000000000004">
      <c r="A127" s="25"/>
      <c r="B127" s="26" t="s">
        <v>228</v>
      </c>
      <c r="C127" s="2131">
        <f>SUM(C120:C126)</f>
        <v>4</v>
      </c>
      <c r="D127" s="27" t="s">
        <v>236</v>
      </c>
      <c r="E127" s="2125"/>
      <c r="F127" s="26" t="s">
        <v>228</v>
      </c>
      <c r="G127" s="2131">
        <f>SUM(G120:G126)</f>
        <v>4</v>
      </c>
      <c r="H127" s="27" t="s">
        <v>236</v>
      </c>
      <c r="I127" s="25"/>
      <c r="J127" s="26" t="s">
        <v>228</v>
      </c>
      <c r="K127" s="2131">
        <f>SUM(K120:K126)</f>
        <v>4</v>
      </c>
      <c r="L127" s="27" t="s">
        <v>236</v>
      </c>
      <c r="M127" s="2125"/>
      <c r="N127" s="26" t="s">
        <v>228</v>
      </c>
      <c r="O127" s="2131">
        <f>SUM(O120:O126)</f>
        <v>4</v>
      </c>
      <c r="P127" s="27" t="s">
        <v>236</v>
      </c>
      <c r="Q127" s="25"/>
      <c r="R127" s="26" t="s">
        <v>228</v>
      </c>
      <c r="S127" s="2131">
        <f>SUM(S120:S126)</f>
        <v>4</v>
      </c>
      <c r="T127" s="27" t="s">
        <v>236</v>
      </c>
      <c r="U127" s="2125"/>
      <c r="V127" s="26" t="s">
        <v>228</v>
      </c>
      <c r="W127" s="2131">
        <f>SUM(W120:W126)</f>
        <v>4</v>
      </c>
      <c r="X127" s="27" t="s">
        <v>236</v>
      </c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</row>
    <row r="128" spans="1:42" ht="18" customHeight="1" thickTop="1" x14ac:dyDescent="0.5">
      <c r="A128" s="5"/>
      <c r="B128" s="37">
        <f>((((C116+C127)*50)/60)*20)*2</f>
        <v>1166.6666666666667</v>
      </c>
      <c r="C128" s="38">
        <f>C116+C127</f>
        <v>35</v>
      </c>
      <c r="D128" s="39"/>
      <c r="E128" s="5"/>
      <c r="F128" s="4"/>
      <c r="G128" s="38">
        <f>G116+G127</f>
        <v>35</v>
      </c>
      <c r="H128" s="39"/>
      <c r="I128" s="5"/>
      <c r="J128" s="4"/>
      <c r="K128" s="38">
        <f>K116+K127</f>
        <v>35</v>
      </c>
      <c r="L128" s="39"/>
      <c r="M128" s="5"/>
      <c r="N128" s="4"/>
      <c r="O128" s="38">
        <f>O116+O127</f>
        <v>35</v>
      </c>
      <c r="P128" s="39"/>
      <c r="Q128" s="5"/>
      <c r="R128" s="4"/>
      <c r="S128" s="38">
        <f>S116+S127</f>
        <v>35</v>
      </c>
      <c r="T128" s="39"/>
      <c r="U128" s="5"/>
      <c r="V128" s="4"/>
      <c r="W128" s="38">
        <f>W116+W127</f>
        <v>35</v>
      </c>
      <c r="X128" s="39"/>
      <c r="Y128" s="21"/>
      <c r="Z128" s="2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</row>
    <row r="129" spans="1:42" ht="18" customHeight="1" x14ac:dyDescent="0.5">
      <c r="A129" s="4" t="s">
        <v>242</v>
      </c>
      <c r="B129" s="4" t="s">
        <v>1652</v>
      </c>
      <c r="C129" s="346"/>
      <c r="D129" s="347"/>
      <c r="E129" s="346"/>
      <c r="F129" s="348"/>
      <c r="G129" s="346"/>
      <c r="H129" s="347"/>
      <c r="I129" s="4"/>
      <c r="J129" s="348"/>
      <c r="K129" s="346"/>
      <c r="L129" s="346"/>
      <c r="M129" s="346"/>
      <c r="N129" s="348"/>
      <c r="O129" s="346"/>
      <c r="P129" s="346"/>
      <c r="Q129" s="346"/>
      <c r="R129" s="348"/>
      <c r="S129" s="349"/>
      <c r="T129" s="349"/>
      <c r="U129" s="347"/>
      <c r="V129" s="348"/>
      <c r="W129" s="348"/>
      <c r="X129" s="348"/>
      <c r="Y129" s="348"/>
      <c r="Z129" s="348"/>
      <c r="AA129" s="348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</row>
    <row r="130" spans="1:42" ht="18" customHeight="1" x14ac:dyDescent="0.5">
      <c r="A130" s="348"/>
      <c r="B130" s="4" t="s">
        <v>291</v>
      </c>
      <c r="C130" s="346"/>
      <c r="D130" s="347"/>
      <c r="E130" s="346"/>
      <c r="F130" s="348"/>
      <c r="G130" s="346"/>
      <c r="H130" s="347"/>
      <c r="I130" s="346"/>
      <c r="J130" s="5"/>
      <c r="K130" s="4"/>
      <c r="L130" s="346"/>
      <c r="M130" s="346"/>
      <c r="N130" s="348"/>
      <c r="O130" s="346"/>
      <c r="P130" s="346"/>
      <c r="Q130" s="346"/>
      <c r="R130" s="348"/>
      <c r="S130" s="349"/>
      <c r="T130" s="349"/>
      <c r="U130" s="347"/>
      <c r="V130" s="348"/>
      <c r="W130" s="348"/>
      <c r="X130" s="348"/>
      <c r="Y130" s="348"/>
      <c r="Z130" s="2139"/>
      <c r="AA130" s="348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</row>
    <row r="131" spans="1:42" ht="21.95" customHeight="1" x14ac:dyDescent="0.55000000000000004">
      <c r="A131" s="2200" t="s">
        <v>0</v>
      </c>
      <c r="B131" s="2201"/>
      <c r="C131" s="2201"/>
      <c r="D131" s="2201"/>
      <c r="E131" s="2201"/>
      <c r="F131" s="2201"/>
      <c r="G131" s="2201"/>
      <c r="H131" s="2201"/>
      <c r="I131" s="2201"/>
      <c r="J131" s="2201"/>
      <c r="K131" s="2201"/>
      <c r="L131" s="2201"/>
      <c r="M131" s="2201"/>
      <c r="N131" s="2201"/>
      <c r="O131" s="2201"/>
      <c r="P131" s="2201"/>
      <c r="Q131" s="2201"/>
      <c r="R131" s="2201"/>
      <c r="S131" s="2201"/>
      <c r="T131" s="2201"/>
      <c r="U131" s="2201"/>
      <c r="V131" s="2201"/>
      <c r="W131" s="2201"/>
      <c r="X131" s="2201"/>
      <c r="Y131" s="40"/>
      <c r="Z131" s="40"/>
      <c r="AA131" s="40"/>
      <c r="AB131" s="40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</row>
    <row r="132" spans="1:42" ht="21.95" customHeight="1" x14ac:dyDescent="0.55000000000000004">
      <c r="A132" s="2200" t="s">
        <v>1693</v>
      </c>
      <c r="B132" s="2201"/>
      <c r="C132" s="2201"/>
      <c r="D132" s="2201"/>
      <c r="E132" s="2201"/>
      <c r="F132" s="2201"/>
      <c r="G132" s="2201"/>
      <c r="H132" s="2201"/>
      <c r="I132" s="2201"/>
      <c r="J132" s="2201"/>
      <c r="K132" s="2201"/>
      <c r="L132" s="2201"/>
      <c r="M132" s="2201"/>
      <c r="N132" s="2201"/>
      <c r="O132" s="2201"/>
      <c r="P132" s="2201"/>
      <c r="Q132" s="2201"/>
      <c r="R132" s="2201"/>
      <c r="S132" s="2201"/>
      <c r="T132" s="2201"/>
      <c r="U132" s="2201"/>
      <c r="V132" s="2201"/>
      <c r="W132" s="2201"/>
      <c r="X132" s="2201"/>
      <c r="Y132" s="1"/>
      <c r="Z132" s="1"/>
      <c r="AA132" s="1"/>
      <c r="AB132" s="1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</row>
    <row r="133" spans="1:42" ht="21.95" customHeight="1" thickBot="1" x14ac:dyDescent="0.55000000000000004">
      <c r="A133" s="2162"/>
      <c r="B133" s="2163"/>
      <c r="C133" s="2164"/>
      <c r="D133" s="2165"/>
      <c r="E133" s="2164"/>
      <c r="F133" s="2162"/>
      <c r="G133" s="2164"/>
      <c r="H133" s="2165"/>
      <c r="I133" s="2192" t="s">
        <v>1707</v>
      </c>
      <c r="J133" s="2190"/>
      <c r="K133" s="2190"/>
      <c r="L133" s="2190"/>
      <c r="M133" s="2190"/>
      <c r="N133" s="2190"/>
      <c r="O133" s="2190"/>
      <c r="P133" s="2190"/>
      <c r="Q133" s="2190"/>
      <c r="R133" s="2190"/>
      <c r="S133" s="2190"/>
      <c r="T133" s="2190"/>
      <c r="U133" s="2190"/>
      <c r="V133" s="2190"/>
      <c r="W133" s="2190"/>
      <c r="X133" s="2190"/>
      <c r="Y133" s="2162"/>
      <c r="Z133" s="2162"/>
      <c r="AA133" s="2162"/>
      <c r="AB133" s="2162"/>
      <c r="AC133" s="40"/>
      <c r="AD133" s="40"/>
      <c r="AE133" s="40"/>
      <c r="AF133" s="40"/>
      <c r="AG133" s="40"/>
      <c r="AH133" s="40"/>
      <c r="AI133" s="40"/>
      <c r="AJ133" s="40"/>
      <c r="AK133" s="40"/>
      <c r="AL133" s="40"/>
      <c r="AM133" s="40"/>
      <c r="AN133" s="40"/>
      <c r="AO133" s="40"/>
      <c r="AP133" s="40"/>
    </row>
    <row r="134" spans="1:42" ht="18.95" customHeight="1" thickTop="1" thickBot="1" x14ac:dyDescent="0.55000000000000004">
      <c r="A134" s="2193"/>
      <c r="B134" s="2194"/>
      <c r="C134" s="2194"/>
      <c r="D134" s="2194"/>
      <c r="E134" s="2194"/>
      <c r="F134" s="2194"/>
      <c r="G134" s="2194"/>
      <c r="H134" s="2195"/>
      <c r="I134" s="2196" t="s">
        <v>1708</v>
      </c>
      <c r="J134" s="2194"/>
      <c r="K134" s="2194"/>
      <c r="L134" s="2194"/>
      <c r="M134" s="2194"/>
      <c r="N134" s="2194"/>
      <c r="O134" s="2194"/>
      <c r="P134" s="2195"/>
      <c r="Q134" s="2193" t="s">
        <v>1709</v>
      </c>
      <c r="R134" s="2194"/>
      <c r="S134" s="2194"/>
      <c r="T134" s="2194"/>
      <c r="U134" s="2194"/>
      <c r="V134" s="2194"/>
      <c r="W134" s="2194"/>
      <c r="X134" s="2195"/>
      <c r="Y134" s="2147"/>
      <c r="Z134" s="2147"/>
      <c r="AA134" s="2147"/>
      <c r="AB134" s="2148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</row>
    <row r="135" spans="1:42" ht="18.95" customHeight="1" thickTop="1" thickBot="1" x14ac:dyDescent="0.55000000000000004">
      <c r="A135" s="2185"/>
      <c r="B135" s="2186"/>
      <c r="C135" s="2186"/>
      <c r="D135" s="2187"/>
      <c r="E135" s="2199"/>
      <c r="F135" s="2186"/>
      <c r="G135" s="2186"/>
      <c r="H135" s="2187"/>
      <c r="I135" s="2185" t="s">
        <v>1</v>
      </c>
      <c r="J135" s="2186"/>
      <c r="K135" s="2186"/>
      <c r="L135" s="2187"/>
      <c r="M135" s="2199" t="s">
        <v>2</v>
      </c>
      <c r="N135" s="2186"/>
      <c r="O135" s="2186"/>
      <c r="P135" s="2187"/>
      <c r="Q135" s="2185" t="s">
        <v>1</v>
      </c>
      <c r="R135" s="2186"/>
      <c r="S135" s="2186"/>
      <c r="T135" s="2187"/>
      <c r="U135" s="2185" t="s">
        <v>2</v>
      </c>
      <c r="V135" s="2186"/>
      <c r="W135" s="2186"/>
      <c r="X135" s="2187"/>
      <c r="Y135" s="2149"/>
      <c r="Z135" s="2149"/>
      <c r="AA135" s="2149"/>
      <c r="AB135" s="2147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</row>
    <row r="136" spans="1:42" ht="18.95" customHeight="1" thickTop="1" thickBot="1" x14ac:dyDescent="0.55000000000000004">
      <c r="A136" s="2155"/>
      <c r="B136" s="2156"/>
      <c r="C136" s="2157"/>
      <c r="D136" s="2158"/>
      <c r="E136" s="2155"/>
      <c r="F136" s="2156"/>
      <c r="G136" s="2157"/>
      <c r="H136" s="2158"/>
      <c r="I136" s="2155" t="s">
        <v>3</v>
      </c>
      <c r="J136" s="2156" t="s">
        <v>4</v>
      </c>
      <c r="K136" s="2157" t="s">
        <v>5</v>
      </c>
      <c r="L136" s="2158" t="s">
        <v>6</v>
      </c>
      <c r="M136" s="2155" t="s">
        <v>3</v>
      </c>
      <c r="N136" s="2156" t="s">
        <v>4</v>
      </c>
      <c r="O136" s="2157" t="s">
        <v>5</v>
      </c>
      <c r="P136" s="2158" t="s">
        <v>6</v>
      </c>
      <c r="Q136" s="2155" t="s">
        <v>3</v>
      </c>
      <c r="R136" s="2156" t="s">
        <v>4</v>
      </c>
      <c r="S136" s="2157" t="s">
        <v>5</v>
      </c>
      <c r="T136" s="2158" t="s">
        <v>6</v>
      </c>
      <c r="U136" s="2155" t="s">
        <v>3</v>
      </c>
      <c r="V136" s="2156" t="s">
        <v>4</v>
      </c>
      <c r="W136" s="2157" t="s">
        <v>5</v>
      </c>
      <c r="X136" s="2158" t="s">
        <v>6</v>
      </c>
      <c r="Y136" s="2147"/>
      <c r="Z136" s="2147"/>
      <c r="AA136" s="2147"/>
      <c r="AB136" s="2149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</row>
    <row r="137" spans="1:42" ht="18" customHeight="1" thickTop="1" x14ac:dyDescent="0.5">
      <c r="A137" s="2091"/>
      <c r="B137" s="2092"/>
      <c r="C137" s="2093"/>
      <c r="D137" s="2096"/>
      <c r="E137" s="2091"/>
      <c r="F137" s="2092"/>
      <c r="G137" s="2093"/>
      <c r="H137" s="2094"/>
      <c r="I137" s="2091" t="s">
        <v>7</v>
      </c>
      <c r="J137" s="2092" t="s">
        <v>8</v>
      </c>
      <c r="K137" s="2093" t="s">
        <v>7</v>
      </c>
      <c r="L137" s="2096"/>
      <c r="M137" s="2091" t="s">
        <v>7</v>
      </c>
      <c r="N137" s="2092" t="s">
        <v>8</v>
      </c>
      <c r="O137" s="2093" t="s">
        <v>7</v>
      </c>
      <c r="P137" s="2094"/>
      <c r="Q137" s="9" t="s">
        <v>7</v>
      </c>
      <c r="R137" s="2117" t="s">
        <v>8</v>
      </c>
      <c r="S137" s="5" t="s">
        <v>7</v>
      </c>
      <c r="T137" s="2099"/>
      <c r="U137" s="9" t="s">
        <v>7</v>
      </c>
      <c r="V137" s="2117" t="s">
        <v>8</v>
      </c>
      <c r="W137" s="5" t="s">
        <v>7</v>
      </c>
      <c r="X137" s="23"/>
      <c r="Y137" s="2"/>
      <c r="Z137" s="2"/>
      <c r="AA137" s="2095"/>
      <c r="AB137" s="6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</row>
    <row r="138" spans="1:42" ht="18" customHeight="1" x14ac:dyDescent="0.5">
      <c r="A138" s="2091"/>
      <c r="B138" s="2096"/>
      <c r="C138" s="2093"/>
      <c r="D138" s="2098"/>
      <c r="E138" s="2091"/>
      <c r="F138" s="2096"/>
      <c r="G138" s="2093"/>
      <c r="H138" s="2097"/>
      <c r="I138" s="2091" t="s">
        <v>13</v>
      </c>
      <c r="J138" s="2096" t="s">
        <v>14</v>
      </c>
      <c r="K138" s="2093">
        <v>3</v>
      </c>
      <c r="L138" s="2097">
        <v>1.5</v>
      </c>
      <c r="M138" s="2093" t="s">
        <v>15</v>
      </c>
      <c r="N138" s="2096" t="s">
        <v>16</v>
      </c>
      <c r="O138" s="2093">
        <v>3</v>
      </c>
      <c r="P138" s="2098">
        <v>1.5</v>
      </c>
      <c r="Q138" s="9" t="s">
        <v>17</v>
      </c>
      <c r="R138" s="2099" t="s">
        <v>18</v>
      </c>
      <c r="S138" s="2093">
        <v>3</v>
      </c>
      <c r="T138" s="2097">
        <v>1.5</v>
      </c>
      <c r="U138" s="9" t="s">
        <v>19</v>
      </c>
      <c r="V138" s="2099" t="s">
        <v>20</v>
      </c>
      <c r="W138" s="5">
        <v>3</v>
      </c>
      <c r="X138" s="10">
        <v>1.5</v>
      </c>
      <c r="Y138" s="2"/>
      <c r="Z138" s="2"/>
      <c r="AA138" s="2095"/>
      <c r="AB138" s="2095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</row>
    <row r="139" spans="1:42" ht="18" customHeight="1" x14ac:dyDescent="0.5">
      <c r="A139" s="2091"/>
      <c r="B139" s="2096"/>
      <c r="C139" s="2093"/>
      <c r="D139" s="2098"/>
      <c r="E139" s="2091"/>
      <c r="F139" s="2096"/>
      <c r="G139" s="2093"/>
      <c r="H139" s="2097"/>
      <c r="I139" s="2091" t="s">
        <v>25</v>
      </c>
      <c r="J139" s="2096" t="s">
        <v>26</v>
      </c>
      <c r="K139" s="2093">
        <v>3</v>
      </c>
      <c r="L139" s="2097">
        <v>1.5</v>
      </c>
      <c r="M139" s="2093" t="s">
        <v>27</v>
      </c>
      <c r="N139" s="2096" t="s">
        <v>28</v>
      </c>
      <c r="O139" s="2093">
        <v>3</v>
      </c>
      <c r="P139" s="2098">
        <v>1.5</v>
      </c>
      <c r="Q139" s="9" t="s">
        <v>29</v>
      </c>
      <c r="R139" s="2099" t="s">
        <v>30</v>
      </c>
      <c r="S139" s="2093">
        <v>3</v>
      </c>
      <c r="T139" s="2097">
        <v>1.5</v>
      </c>
      <c r="U139" s="9" t="s">
        <v>31</v>
      </c>
      <c r="V139" s="2099" t="s">
        <v>32</v>
      </c>
      <c r="W139" s="5">
        <v>3</v>
      </c>
      <c r="X139" s="10">
        <v>1.5</v>
      </c>
      <c r="Y139" s="2"/>
      <c r="Z139" s="2"/>
      <c r="AA139" s="2095"/>
      <c r="AB139" s="2095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</row>
    <row r="140" spans="1:42" ht="18" customHeight="1" x14ac:dyDescent="0.5">
      <c r="A140" s="2091"/>
      <c r="B140" s="2096"/>
      <c r="C140" s="2093"/>
      <c r="D140" s="2101"/>
      <c r="E140" s="2091"/>
      <c r="F140" s="2096"/>
      <c r="G140" s="2093"/>
      <c r="H140" s="2100"/>
      <c r="I140" s="2091" t="s">
        <v>37</v>
      </c>
      <c r="J140" s="2096" t="s">
        <v>38</v>
      </c>
      <c r="K140" s="2093">
        <v>3</v>
      </c>
      <c r="L140" s="2100">
        <v>1.5</v>
      </c>
      <c r="M140" s="2093" t="s">
        <v>39</v>
      </c>
      <c r="N140" s="2096" t="s">
        <v>40</v>
      </c>
      <c r="O140" s="2093">
        <v>3</v>
      </c>
      <c r="P140" s="2101">
        <v>1.5</v>
      </c>
      <c r="Q140" s="9" t="s">
        <v>41</v>
      </c>
      <c r="R140" s="2099" t="s">
        <v>42</v>
      </c>
      <c r="S140" s="2093">
        <v>3</v>
      </c>
      <c r="T140" s="2100">
        <v>1.5</v>
      </c>
      <c r="U140" s="9" t="s">
        <v>43</v>
      </c>
      <c r="V140" s="2099" t="s">
        <v>44</v>
      </c>
      <c r="W140" s="5">
        <v>3</v>
      </c>
      <c r="X140" s="11">
        <v>1.5</v>
      </c>
      <c r="Y140" s="2"/>
      <c r="Z140" s="2"/>
      <c r="AA140" s="2095"/>
      <c r="AB140" s="2095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</row>
    <row r="141" spans="1:42" ht="18" customHeight="1" x14ac:dyDescent="0.5">
      <c r="A141" s="2091"/>
      <c r="B141" s="2102"/>
      <c r="C141" s="2103"/>
      <c r="D141" s="2104"/>
      <c r="E141" s="2091"/>
      <c r="F141" s="2101"/>
      <c r="G141" s="2093"/>
      <c r="H141" s="2097"/>
      <c r="I141" s="2093" t="s">
        <v>50</v>
      </c>
      <c r="J141" s="2102" t="s">
        <v>51</v>
      </c>
      <c r="K141" s="2103" t="s">
        <v>47</v>
      </c>
      <c r="L141" s="2104">
        <v>2</v>
      </c>
      <c r="M141" s="2105" t="s">
        <v>48</v>
      </c>
      <c r="N141" s="2106" t="s">
        <v>49</v>
      </c>
      <c r="O141" s="2107" t="s">
        <v>48</v>
      </c>
      <c r="P141" s="2108" t="s">
        <v>48</v>
      </c>
      <c r="Q141" s="2091" t="s">
        <v>52</v>
      </c>
      <c r="R141" s="2102" t="s">
        <v>53</v>
      </c>
      <c r="S141" s="2103" t="s">
        <v>47</v>
      </c>
      <c r="T141" s="2104">
        <v>2</v>
      </c>
      <c r="U141" s="2105" t="s">
        <v>48</v>
      </c>
      <c r="V141" s="2106" t="s">
        <v>49</v>
      </c>
      <c r="W141" s="2107" t="s">
        <v>48</v>
      </c>
      <c r="X141" s="2108" t="s">
        <v>48</v>
      </c>
      <c r="Y141" s="2095"/>
      <c r="Z141" s="2095"/>
      <c r="AA141" s="2095"/>
      <c r="AB141" s="2095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</row>
    <row r="142" spans="1:42" ht="18" customHeight="1" x14ac:dyDescent="0.5">
      <c r="A142" s="2091"/>
      <c r="B142" s="2109"/>
      <c r="C142" s="2103"/>
      <c r="D142" s="2100"/>
      <c r="E142" s="2093"/>
      <c r="F142" s="2109"/>
      <c r="G142" s="2103"/>
      <c r="H142" s="2100"/>
      <c r="I142" s="2091" t="s">
        <v>60</v>
      </c>
      <c r="J142" s="2109" t="s">
        <v>61</v>
      </c>
      <c r="K142" s="2103" t="s">
        <v>57</v>
      </c>
      <c r="L142" s="2100">
        <v>1.5</v>
      </c>
      <c r="M142" s="2093" t="s">
        <v>62</v>
      </c>
      <c r="N142" s="2109" t="s">
        <v>63</v>
      </c>
      <c r="O142" s="2103" t="s">
        <v>57</v>
      </c>
      <c r="P142" s="2101">
        <v>1.5</v>
      </c>
      <c r="Q142" s="9" t="s">
        <v>64</v>
      </c>
      <c r="R142" s="2110" t="s">
        <v>65</v>
      </c>
      <c r="S142" s="2103" t="s">
        <v>57</v>
      </c>
      <c r="T142" s="2100">
        <v>1.5</v>
      </c>
      <c r="U142" s="5" t="s">
        <v>66</v>
      </c>
      <c r="V142" s="2110" t="s">
        <v>67</v>
      </c>
      <c r="W142" s="12" t="s">
        <v>57</v>
      </c>
      <c r="X142" s="11">
        <v>1.5</v>
      </c>
      <c r="Y142" s="2"/>
      <c r="Z142" s="2"/>
      <c r="AA142" s="2095"/>
      <c r="AB142" s="2095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</row>
    <row r="143" spans="1:42" ht="18" customHeight="1" x14ac:dyDescent="0.5">
      <c r="A143" s="45"/>
      <c r="B143" s="2096"/>
      <c r="C143" s="2093"/>
      <c r="D143" s="2097"/>
      <c r="E143" s="2093"/>
      <c r="F143" s="2096"/>
      <c r="G143" s="2093"/>
      <c r="H143" s="2097"/>
      <c r="I143" s="2091" t="s">
        <v>72</v>
      </c>
      <c r="J143" s="2096" t="s">
        <v>73</v>
      </c>
      <c r="K143" s="2093">
        <v>1</v>
      </c>
      <c r="L143" s="2097">
        <v>0.5</v>
      </c>
      <c r="M143" s="2093" t="s">
        <v>74</v>
      </c>
      <c r="N143" s="2096" t="s">
        <v>75</v>
      </c>
      <c r="O143" s="2093">
        <v>1</v>
      </c>
      <c r="P143" s="2098">
        <v>0.5</v>
      </c>
      <c r="Q143" s="9" t="s">
        <v>76</v>
      </c>
      <c r="R143" s="2099" t="s">
        <v>77</v>
      </c>
      <c r="S143" s="2093">
        <v>1</v>
      </c>
      <c r="T143" s="2097">
        <v>0.5</v>
      </c>
      <c r="U143" s="5" t="s">
        <v>78</v>
      </c>
      <c r="V143" s="2099" t="s">
        <v>79</v>
      </c>
      <c r="W143" s="5">
        <v>1</v>
      </c>
      <c r="X143" s="10">
        <v>0.5</v>
      </c>
      <c r="Y143" s="2"/>
      <c r="Z143" s="2"/>
      <c r="AA143" s="2095"/>
      <c r="AB143" s="2095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</row>
    <row r="144" spans="1:42" ht="18" customHeight="1" x14ac:dyDescent="0.5">
      <c r="A144" s="45"/>
      <c r="B144" s="2096"/>
      <c r="C144" s="2093"/>
      <c r="D144" s="2100"/>
      <c r="E144" s="2093"/>
      <c r="F144" s="2096"/>
      <c r="G144" s="2093"/>
      <c r="H144" s="2100"/>
      <c r="I144" s="2091" t="s">
        <v>84</v>
      </c>
      <c r="J144" s="2096" t="s">
        <v>85</v>
      </c>
      <c r="K144" s="2093">
        <v>1</v>
      </c>
      <c r="L144" s="2100">
        <v>0.5</v>
      </c>
      <c r="M144" s="2093" t="s">
        <v>86</v>
      </c>
      <c r="N144" s="2096" t="s">
        <v>87</v>
      </c>
      <c r="O144" s="2093">
        <v>1</v>
      </c>
      <c r="P144" s="2101">
        <v>0.5</v>
      </c>
      <c r="Q144" s="9" t="s">
        <v>88</v>
      </c>
      <c r="R144" s="2099" t="s">
        <v>89</v>
      </c>
      <c r="S144" s="2093">
        <v>1</v>
      </c>
      <c r="T144" s="2100">
        <v>0.5</v>
      </c>
      <c r="U144" s="5" t="s">
        <v>90</v>
      </c>
      <c r="V144" s="2099" t="s">
        <v>91</v>
      </c>
      <c r="W144" s="5">
        <v>1</v>
      </c>
      <c r="X144" s="11">
        <v>0.5</v>
      </c>
      <c r="Y144" s="2"/>
      <c r="Z144" s="2"/>
      <c r="AA144" s="2095"/>
      <c r="AB144" s="2095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</row>
    <row r="145" spans="1:42" ht="18" customHeight="1" x14ac:dyDescent="0.5">
      <c r="A145" s="45"/>
      <c r="B145" s="2096"/>
      <c r="C145" s="2093"/>
      <c r="D145" s="2100"/>
      <c r="E145" s="2093"/>
      <c r="F145" s="2096"/>
      <c r="G145" s="2093"/>
      <c r="H145" s="2100"/>
      <c r="I145" s="2091" t="s">
        <v>96</v>
      </c>
      <c r="J145" s="2096" t="s">
        <v>97</v>
      </c>
      <c r="K145" s="2093">
        <v>1</v>
      </c>
      <c r="L145" s="2100">
        <v>0.5</v>
      </c>
      <c r="M145" s="2093" t="s">
        <v>98</v>
      </c>
      <c r="N145" s="2096" t="s">
        <v>99</v>
      </c>
      <c r="O145" s="2093">
        <v>1</v>
      </c>
      <c r="P145" s="2101">
        <v>0.5</v>
      </c>
      <c r="Q145" s="9" t="s">
        <v>100</v>
      </c>
      <c r="R145" s="2099" t="s">
        <v>101</v>
      </c>
      <c r="S145" s="2093">
        <v>1</v>
      </c>
      <c r="T145" s="2100">
        <v>0.5</v>
      </c>
      <c r="U145" s="5" t="s">
        <v>102</v>
      </c>
      <c r="V145" s="2099" t="s">
        <v>103</v>
      </c>
      <c r="W145" s="5">
        <v>1</v>
      </c>
      <c r="X145" s="11">
        <v>0.5</v>
      </c>
      <c r="Y145" s="2"/>
      <c r="Z145" s="2"/>
      <c r="AA145" s="2095"/>
      <c r="AB145" s="2095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</row>
    <row r="146" spans="1:42" ht="18" customHeight="1" x14ac:dyDescent="0.5">
      <c r="A146" s="45"/>
      <c r="B146" s="2096"/>
      <c r="C146" s="2093"/>
      <c r="D146" s="2097"/>
      <c r="E146" s="2093"/>
      <c r="F146" s="2096"/>
      <c r="G146" s="2093"/>
      <c r="H146" s="2097"/>
      <c r="I146" s="2091" t="s">
        <v>108</v>
      </c>
      <c r="J146" s="2096" t="s">
        <v>109</v>
      </c>
      <c r="K146" s="2093">
        <v>1</v>
      </c>
      <c r="L146" s="2097">
        <v>0.5</v>
      </c>
      <c r="M146" s="2093" t="s">
        <v>111</v>
      </c>
      <c r="N146" s="2096" t="s">
        <v>112</v>
      </c>
      <c r="O146" s="2103" t="s">
        <v>110</v>
      </c>
      <c r="P146" s="2097">
        <v>0.5</v>
      </c>
      <c r="Q146" s="2091" t="s">
        <v>113</v>
      </c>
      <c r="R146" s="2096" t="s">
        <v>114</v>
      </c>
      <c r="S146" s="2093">
        <v>1</v>
      </c>
      <c r="T146" s="2097">
        <v>0.5</v>
      </c>
      <c r="U146" s="9" t="s">
        <v>115</v>
      </c>
      <c r="V146" s="2099" t="s">
        <v>116</v>
      </c>
      <c r="W146" s="5">
        <v>1</v>
      </c>
      <c r="X146" s="10">
        <v>0.5</v>
      </c>
      <c r="Y146" s="2"/>
      <c r="Z146" s="2"/>
      <c r="AA146" s="2095"/>
      <c r="AB146" s="2095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</row>
    <row r="147" spans="1:42" ht="18" customHeight="1" x14ac:dyDescent="0.5">
      <c r="A147" s="2091"/>
      <c r="B147" s="2101"/>
      <c r="C147" s="2093"/>
      <c r="D147" s="2097"/>
      <c r="E147" s="2091"/>
      <c r="F147" s="2096"/>
      <c r="G147" s="2093"/>
      <c r="H147" s="2097"/>
      <c r="I147" s="2105" t="s">
        <v>48</v>
      </c>
      <c r="J147" s="2106" t="s">
        <v>49</v>
      </c>
      <c r="K147" s="2107" t="s">
        <v>48</v>
      </c>
      <c r="L147" s="2108" t="s">
        <v>48</v>
      </c>
      <c r="M147" s="2093" t="s">
        <v>119</v>
      </c>
      <c r="N147" s="2096" t="s">
        <v>120</v>
      </c>
      <c r="O147" s="2093">
        <v>1</v>
      </c>
      <c r="P147" s="2104">
        <v>0.5</v>
      </c>
      <c r="Q147" s="13" t="s">
        <v>48</v>
      </c>
      <c r="R147" s="2111" t="s">
        <v>49</v>
      </c>
      <c r="S147" s="2107" t="s">
        <v>48</v>
      </c>
      <c r="T147" s="2108" t="s">
        <v>48</v>
      </c>
      <c r="U147" s="5" t="s">
        <v>121</v>
      </c>
      <c r="V147" s="2099" t="s">
        <v>122</v>
      </c>
      <c r="W147" s="5">
        <v>1</v>
      </c>
      <c r="X147" s="10">
        <v>0.5</v>
      </c>
      <c r="Y147" s="2"/>
      <c r="Z147" s="2"/>
      <c r="AA147" s="2095"/>
      <c r="AB147" s="2095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</row>
    <row r="148" spans="1:42" ht="18" customHeight="1" x14ac:dyDescent="0.5">
      <c r="A148" s="2091"/>
      <c r="B148" s="2101"/>
      <c r="C148" s="2093"/>
      <c r="D148" s="2097"/>
      <c r="E148" s="2091"/>
      <c r="F148" s="2096"/>
      <c r="G148" s="2093"/>
      <c r="H148" s="2097"/>
      <c r="I148" s="2105" t="s">
        <v>48</v>
      </c>
      <c r="J148" s="2106" t="s">
        <v>49</v>
      </c>
      <c r="K148" s="2107" t="s">
        <v>48</v>
      </c>
      <c r="L148" s="2108" t="s">
        <v>48</v>
      </c>
      <c r="M148" s="2093" t="s">
        <v>125</v>
      </c>
      <c r="N148" s="2096" t="s">
        <v>126</v>
      </c>
      <c r="O148" s="2093">
        <v>1</v>
      </c>
      <c r="P148" s="2104">
        <v>0.5</v>
      </c>
      <c r="Q148" s="13" t="s">
        <v>48</v>
      </c>
      <c r="R148" s="2111" t="s">
        <v>49</v>
      </c>
      <c r="S148" s="2107" t="s">
        <v>48</v>
      </c>
      <c r="T148" s="2108" t="s">
        <v>48</v>
      </c>
      <c r="U148" s="5" t="s">
        <v>127</v>
      </c>
      <c r="V148" s="2099" t="s">
        <v>128</v>
      </c>
      <c r="W148" s="5">
        <v>1</v>
      </c>
      <c r="X148" s="10">
        <v>0.5</v>
      </c>
      <c r="Y148" s="2"/>
      <c r="Z148" s="2"/>
      <c r="AA148" s="2095"/>
      <c r="AB148" s="2095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</row>
    <row r="149" spans="1:42" ht="18" customHeight="1" x14ac:dyDescent="0.5">
      <c r="A149" s="46"/>
      <c r="B149" s="2096"/>
      <c r="C149" s="2093"/>
      <c r="D149" s="2100"/>
      <c r="E149" s="2093"/>
      <c r="F149" s="2096"/>
      <c r="G149" s="2093"/>
      <c r="H149" s="2100"/>
      <c r="I149" s="2091" t="s">
        <v>133</v>
      </c>
      <c r="J149" s="2096" t="s">
        <v>134</v>
      </c>
      <c r="K149" s="2093">
        <v>3</v>
      </c>
      <c r="L149" s="2100">
        <v>1.5</v>
      </c>
      <c r="M149" s="2093" t="s">
        <v>135</v>
      </c>
      <c r="N149" s="2096" t="s">
        <v>136</v>
      </c>
      <c r="O149" s="2093">
        <v>3</v>
      </c>
      <c r="P149" s="2101">
        <v>1.5</v>
      </c>
      <c r="Q149" s="9" t="s">
        <v>137</v>
      </c>
      <c r="R149" s="2099" t="s">
        <v>138</v>
      </c>
      <c r="S149" s="2093">
        <v>3</v>
      </c>
      <c r="T149" s="2100">
        <v>1.5</v>
      </c>
      <c r="U149" s="5" t="s">
        <v>139</v>
      </c>
      <c r="V149" s="2099" t="s">
        <v>140</v>
      </c>
      <c r="W149" s="5">
        <v>3</v>
      </c>
      <c r="X149" s="11">
        <v>1.5</v>
      </c>
      <c r="Y149" s="2"/>
      <c r="Z149" s="2"/>
      <c r="AA149" s="2095"/>
      <c r="AB149" s="2095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</row>
    <row r="150" spans="1:42" ht="18" customHeight="1" x14ac:dyDescent="0.5">
      <c r="A150" s="17"/>
      <c r="B150" s="18"/>
      <c r="C150" s="2115"/>
      <c r="D150" s="19"/>
      <c r="E150" s="2116"/>
      <c r="F150" s="18"/>
      <c r="G150" s="2115"/>
      <c r="H150" s="19"/>
      <c r="I150" s="17"/>
      <c r="J150" s="18" t="s">
        <v>141</v>
      </c>
      <c r="K150" s="2115">
        <f>SUM(K138:K149)+1+1+2</f>
        <v>20</v>
      </c>
      <c r="L150" s="19">
        <f>SUM(L138:L149)</f>
        <v>11.5</v>
      </c>
      <c r="M150" s="2116"/>
      <c r="N150" s="18" t="s">
        <v>141</v>
      </c>
      <c r="O150" s="2115">
        <f>SUM(O138:O149)+2+1</f>
        <v>20</v>
      </c>
      <c r="P150" s="20">
        <f>SUM(P138:P149)</f>
        <v>10.5</v>
      </c>
      <c r="Q150" s="17"/>
      <c r="R150" s="18" t="s">
        <v>141</v>
      </c>
      <c r="S150" s="2115">
        <f>SUM(S138:S149)+1+1+2</f>
        <v>20</v>
      </c>
      <c r="T150" s="19">
        <f>SUM(T138:T149)</f>
        <v>11.5</v>
      </c>
      <c r="U150" s="2116"/>
      <c r="V150" s="18" t="s">
        <v>141</v>
      </c>
      <c r="W150" s="2115">
        <f>SUM(W138:W149)+2</f>
        <v>20</v>
      </c>
      <c r="X150" s="19">
        <f>SUM(X138:X149)</f>
        <v>10.5</v>
      </c>
      <c r="Y150" s="21">
        <f>D150+H150+L150+P150+T150+X150</f>
        <v>44</v>
      </c>
      <c r="Z150" s="22" t="s">
        <v>142</v>
      </c>
      <c r="AA150" s="2"/>
      <c r="AB150" s="2095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</row>
    <row r="151" spans="1:42" ht="18" customHeight="1" x14ac:dyDescent="0.5">
      <c r="A151" s="2091"/>
      <c r="B151" s="2092"/>
      <c r="C151" s="2095"/>
      <c r="D151" s="2096"/>
      <c r="E151" s="2091"/>
      <c r="F151" s="2092"/>
      <c r="G151" s="2095"/>
      <c r="H151" s="2094"/>
      <c r="I151" s="2091"/>
      <c r="J151" s="2092" t="s">
        <v>1692</v>
      </c>
      <c r="K151" s="2095"/>
      <c r="L151" s="2096"/>
      <c r="M151" s="2091"/>
      <c r="N151" s="2092" t="s">
        <v>1692</v>
      </c>
      <c r="O151" s="2095"/>
      <c r="P151" s="2096"/>
      <c r="Q151" s="2091"/>
      <c r="R151" s="2092" t="s">
        <v>1692</v>
      </c>
      <c r="S151" s="2095"/>
      <c r="T151" s="2096"/>
      <c r="U151" s="2091"/>
      <c r="V151" s="2092" t="s">
        <v>1692</v>
      </c>
      <c r="W151" s="2095"/>
      <c r="X151" s="2094"/>
      <c r="Y151" s="2095"/>
      <c r="Z151" s="2095"/>
      <c r="AA151" s="2095"/>
      <c r="AB151" s="2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</row>
    <row r="152" spans="1:42" ht="18" customHeight="1" x14ac:dyDescent="0.5">
      <c r="A152" s="2091"/>
      <c r="B152" s="2096"/>
      <c r="C152" s="2093"/>
      <c r="D152" s="2098"/>
      <c r="E152" s="2091"/>
      <c r="F152" s="2096"/>
      <c r="G152" s="2093"/>
      <c r="H152" s="2097"/>
      <c r="I152" s="2091" t="s">
        <v>147</v>
      </c>
      <c r="J152" s="2096" t="s">
        <v>148</v>
      </c>
      <c r="K152" s="2093">
        <v>2</v>
      </c>
      <c r="L152" s="2098">
        <v>1</v>
      </c>
      <c r="M152" s="2091" t="s">
        <v>149</v>
      </c>
      <c r="N152" s="2096" t="s">
        <v>150</v>
      </c>
      <c r="O152" s="2093">
        <v>2</v>
      </c>
      <c r="P152" s="2098">
        <v>1</v>
      </c>
      <c r="Q152" s="9" t="s">
        <v>151</v>
      </c>
      <c r="R152" s="2099" t="s">
        <v>152</v>
      </c>
      <c r="S152" s="5">
        <v>2</v>
      </c>
      <c r="T152" s="2132">
        <v>1</v>
      </c>
      <c r="U152" s="9" t="s">
        <v>153</v>
      </c>
      <c r="V152" s="2099" t="s">
        <v>154</v>
      </c>
      <c r="W152" s="5">
        <v>2</v>
      </c>
      <c r="X152" s="10">
        <v>1</v>
      </c>
      <c r="Y152" s="2"/>
      <c r="Z152" s="2"/>
      <c r="AA152" s="2095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</row>
    <row r="153" spans="1:42" ht="18" customHeight="1" x14ac:dyDescent="0.5">
      <c r="A153" s="2091"/>
      <c r="B153" s="2102"/>
      <c r="C153" s="2093"/>
      <c r="D153" s="2098"/>
      <c r="E153" s="2091"/>
      <c r="F153" s="2102"/>
      <c r="G153" s="2093"/>
      <c r="H153" s="2097"/>
      <c r="I153" s="2091" t="s">
        <v>171</v>
      </c>
      <c r="J153" s="2102" t="s">
        <v>172</v>
      </c>
      <c r="K153" s="2093">
        <v>2</v>
      </c>
      <c r="L153" s="2098">
        <v>1</v>
      </c>
      <c r="M153" s="2091" t="s">
        <v>173</v>
      </c>
      <c r="N153" s="2102" t="s">
        <v>174</v>
      </c>
      <c r="O153" s="2093">
        <v>2</v>
      </c>
      <c r="P153" s="2098">
        <v>1</v>
      </c>
      <c r="Q153" s="9" t="s">
        <v>175</v>
      </c>
      <c r="R153" s="2118" t="s">
        <v>176</v>
      </c>
      <c r="S153" s="5">
        <v>2</v>
      </c>
      <c r="T153" s="2132">
        <v>1</v>
      </c>
      <c r="U153" s="9" t="s">
        <v>177</v>
      </c>
      <c r="V153" s="2118" t="s">
        <v>178</v>
      </c>
      <c r="W153" s="5">
        <v>2</v>
      </c>
      <c r="X153" s="10">
        <v>1</v>
      </c>
      <c r="Y153" s="2"/>
      <c r="Z153" s="2"/>
      <c r="AA153" s="2095"/>
      <c r="AB153" s="2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</row>
    <row r="154" spans="1:42" ht="18" customHeight="1" x14ac:dyDescent="0.5">
      <c r="A154" s="2091"/>
      <c r="B154" s="2102"/>
      <c r="C154" s="2093"/>
      <c r="D154" s="2101"/>
      <c r="E154" s="2091"/>
      <c r="F154" s="2102"/>
      <c r="G154" s="2093"/>
      <c r="H154" s="2100"/>
      <c r="I154" s="2091" t="s">
        <v>271</v>
      </c>
      <c r="J154" s="2102" t="s">
        <v>272</v>
      </c>
      <c r="K154" s="2093">
        <v>1</v>
      </c>
      <c r="L154" s="2101">
        <v>0.5</v>
      </c>
      <c r="M154" s="2091" t="s">
        <v>273</v>
      </c>
      <c r="N154" s="2102" t="s">
        <v>274</v>
      </c>
      <c r="O154" s="2093">
        <v>1</v>
      </c>
      <c r="P154" s="2101">
        <v>0.5</v>
      </c>
      <c r="Q154" s="2091" t="s">
        <v>275</v>
      </c>
      <c r="R154" s="2102" t="s">
        <v>276</v>
      </c>
      <c r="S154" s="2093">
        <v>1</v>
      </c>
      <c r="T154" s="2101">
        <v>0.5</v>
      </c>
      <c r="U154" s="2091" t="s">
        <v>277</v>
      </c>
      <c r="V154" s="2102" t="s">
        <v>278</v>
      </c>
      <c r="W154" s="2093">
        <v>1</v>
      </c>
      <c r="X154" s="2100">
        <v>0.5</v>
      </c>
      <c r="Y154" s="2095"/>
      <c r="Z154" s="2095"/>
      <c r="AA154" s="2095"/>
      <c r="AB154" s="2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</row>
    <row r="155" spans="1:42" ht="18" customHeight="1" x14ac:dyDescent="0.5">
      <c r="A155" s="2091"/>
      <c r="B155" s="2096"/>
      <c r="C155" s="2093"/>
      <c r="D155" s="2097"/>
      <c r="E155" s="2091"/>
      <c r="F155" s="2096"/>
      <c r="G155" s="2093"/>
      <c r="H155" s="2097"/>
      <c r="I155" s="2091" t="s">
        <v>195</v>
      </c>
      <c r="J155" s="2096" t="s">
        <v>196</v>
      </c>
      <c r="K155" s="2093">
        <v>1</v>
      </c>
      <c r="L155" s="2097">
        <v>0.5</v>
      </c>
      <c r="M155" s="2091" t="s">
        <v>197</v>
      </c>
      <c r="N155" s="2096" t="s">
        <v>198</v>
      </c>
      <c r="O155" s="2093">
        <v>1</v>
      </c>
      <c r="P155" s="2098">
        <v>0.5</v>
      </c>
      <c r="Q155" s="9" t="s">
        <v>199</v>
      </c>
      <c r="R155" s="2099" t="s">
        <v>200</v>
      </c>
      <c r="S155" s="5">
        <v>1</v>
      </c>
      <c r="T155" s="10">
        <v>0.5</v>
      </c>
      <c r="U155" s="9" t="s">
        <v>201</v>
      </c>
      <c r="V155" s="2099" t="s">
        <v>202</v>
      </c>
      <c r="W155" s="5">
        <v>1</v>
      </c>
      <c r="X155" s="10">
        <v>0.5</v>
      </c>
      <c r="Y155" s="2"/>
      <c r="Z155" s="2"/>
      <c r="AA155" s="2095"/>
      <c r="AB155" s="2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</row>
    <row r="156" spans="1:42" ht="18" customHeight="1" x14ac:dyDescent="0.5">
      <c r="A156" s="2091"/>
      <c r="B156" s="2102"/>
      <c r="C156" s="2093"/>
      <c r="D156" s="2098"/>
      <c r="E156" s="2091"/>
      <c r="F156" s="2102"/>
      <c r="G156" s="2093"/>
      <c r="H156" s="2097"/>
      <c r="I156" s="2091" t="s">
        <v>207</v>
      </c>
      <c r="J156" s="2102" t="s">
        <v>208</v>
      </c>
      <c r="K156" s="2093">
        <v>2</v>
      </c>
      <c r="L156" s="2098">
        <v>1</v>
      </c>
      <c r="M156" s="2091" t="s">
        <v>209</v>
      </c>
      <c r="N156" s="2102" t="s">
        <v>210</v>
      </c>
      <c r="O156" s="2093">
        <v>2</v>
      </c>
      <c r="P156" s="2098">
        <v>1</v>
      </c>
      <c r="Q156" s="9" t="s">
        <v>211</v>
      </c>
      <c r="R156" s="2118" t="s">
        <v>212</v>
      </c>
      <c r="S156" s="5">
        <v>2</v>
      </c>
      <c r="T156" s="2132">
        <v>1</v>
      </c>
      <c r="U156" s="9" t="s">
        <v>213</v>
      </c>
      <c r="V156" s="2118" t="s">
        <v>214</v>
      </c>
      <c r="W156" s="5">
        <v>2</v>
      </c>
      <c r="X156" s="10">
        <v>1</v>
      </c>
      <c r="Y156" s="2"/>
      <c r="Z156" s="2"/>
      <c r="AA156" s="2095"/>
      <c r="AB156" s="2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</row>
    <row r="157" spans="1:42" ht="18" customHeight="1" x14ac:dyDescent="0.5">
      <c r="A157" s="2091"/>
      <c r="B157" s="2102"/>
      <c r="C157" s="2103"/>
      <c r="D157" s="2098"/>
      <c r="E157" s="2091"/>
      <c r="F157" s="2102"/>
      <c r="G157" s="2103"/>
      <c r="H157" s="2097"/>
      <c r="I157" s="2091" t="s">
        <v>292</v>
      </c>
      <c r="J157" s="2102" t="s">
        <v>293</v>
      </c>
      <c r="K157" s="2103" t="s">
        <v>294</v>
      </c>
      <c r="L157" s="2098">
        <v>1</v>
      </c>
      <c r="M157" s="2091" t="s">
        <v>295</v>
      </c>
      <c r="N157" s="2102" t="s">
        <v>296</v>
      </c>
      <c r="O157" s="2103" t="s">
        <v>294</v>
      </c>
      <c r="P157" s="2098">
        <v>1</v>
      </c>
      <c r="Q157" s="9" t="s">
        <v>297</v>
      </c>
      <c r="R157" s="2118" t="s">
        <v>298</v>
      </c>
      <c r="S157" s="12" t="s">
        <v>294</v>
      </c>
      <c r="T157" s="2132">
        <v>1</v>
      </c>
      <c r="U157" s="9" t="s">
        <v>299</v>
      </c>
      <c r="V157" s="2118" t="s">
        <v>300</v>
      </c>
      <c r="W157" s="12" t="s">
        <v>294</v>
      </c>
      <c r="X157" s="47">
        <v>1</v>
      </c>
      <c r="Y157" s="2"/>
      <c r="Z157" s="2"/>
      <c r="AA157" s="2095"/>
      <c r="AB157" s="2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</row>
    <row r="158" spans="1:42" ht="18" customHeight="1" thickBot="1" x14ac:dyDescent="0.55000000000000004">
      <c r="A158" s="24"/>
      <c r="B158" s="2120"/>
      <c r="C158" s="2121"/>
      <c r="D158" s="43"/>
      <c r="E158" s="24"/>
      <c r="F158" s="2120"/>
      <c r="G158" s="2121"/>
      <c r="H158" s="2122"/>
      <c r="I158" s="24"/>
      <c r="J158" s="2120" t="s">
        <v>141</v>
      </c>
      <c r="K158" s="2121">
        <f>SUM(K152:K157)+3</f>
        <v>11</v>
      </c>
      <c r="L158" s="43">
        <f>SUM(L152:L157)</f>
        <v>5</v>
      </c>
      <c r="M158" s="24"/>
      <c r="N158" s="2120" t="s">
        <v>141</v>
      </c>
      <c r="O158" s="2121">
        <f>SUM(O152:O157)+3</f>
        <v>11</v>
      </c>
      <c r="P158" s="43">
        <f>SUM(P152:P157)</f>
        <v>5</v>
      </c>
      <c r="Q158" s="24"/>
      <c r="R158" s="2120" t="s">
        <v>141</v>
      </c>
      <c r="S158" s="2121">
        <f>SUM(S152:S157)+3</f>
        <v>11</v>
      </c>
      <c r="T158" s="43">
        <f>SUM(T152:T157)</f>
        <v>5</v>
      </c>
      <c r="U158" s="24"/>
      <c r="V158" s="2120" t="s">
        <v>141</v>
      </c>
      <c r="W158" s="2121">
        <f>SUM(W152:W157)+3</f>
        <v>11</v>
      </c>
      <c r="X158" s="2122">
        <f>SUM(X152:X157)</f>
        <v>5</v>
      </c>
      <c r="Y158" s="21">
        <f>D158+H158+L158+P158+T158+X158</f>
        <v>20</v>
      </c>
      <c r="Z158" s="22" t="s">
        <v>227</v>
      </c>
      <c r="AA158" s="2"/>
      <c r="AB158" s="2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</row>
    <row r="159" spans="1:42" ht="18" customHeight="1" thickTop="1" thickBot="1" x14ac:dyDescent="0.55000000000000004">
      <c r="A159" s="25"/>
      <c r="B159" s="26"/>
      <c r="C159" s="2124"/>
      <c r="D159" s="28"/>
      <c r="E159" s="25"/>
      <c r="F159" s="26"/>
      <c r="G159" s="2124"/>
      <c r="H159" s="27"/>
      <c r="I159" s="25"/>
      <c r="J159" s="26" t="s">
        <v>228</v>
      </c>
      <c r="K159" s="2124">
        <f>K150+K158</f>
        <v>31</v>
      </c>
      <c r="L159" s="28">
        <f>L150+L158</f>
        <v>16.5</v>
      </c>
      <c r="M159" s="25"/>
      <c r="N159" s="26" t="s">
        <v>228</v>
      </c>
      <c r="O159" s="2124">
        <f>O150+O158</f>
        <v>31</v>
      </c>
      <c r="P159" s="28">
        <f>P150+P158</f>
        <v>15.5</v>
      </c>
      <c r="Q159" s="25"/>
      <c r="R159" s="26" t="s">
        <v>228</v>
      </c>
      <c r="S159" s="2124">
        <f>S150+S158</f>
        <v>31</v>
      </c>
      <c r="T159" s="28">
        <f>T150+T158</f>
        <v>16.5</v>
      </c>
      <c r="U159" s="25"/>
      <c r="V159" s="26" t="s">
        <v>228</v>
      </c>
      <c r="W159" s="2124">
        <f>W150+W158</f>
        <v>31</v>
      </c>
      <c r="X159" s="27">
        <f>X150+X158</f>
        <v>15.5</v>
      </c>
      <c r="Y159" s="21">
        <f>D159+H159+L159+P159+T159+X159</f>
        <v>64</v>
      </c>
      <c r="Z159" s="22" t="s">
        <v>229</v>
      </c>
      <c r="AA159" s="41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</row>
    <row r="160" spans="1:42" ht="18" customHeight="1" thickTop="1" thickBot="1" x14ac:dyDescent="0.55000000000000004">
      <c r="A160" s="29"/>
      <c r="B160" s="26"/>
      <c r="C160" s="2126"/>
      <c r="D160" s="30"/>
      <c r="E160" s="31"/>
      <c r="F160" s="26"/>
      <c r="G160" s="2126"/>
      <c r="H160" s="30"/>
      <c r="I160" s="29" t="s">
        <v>230</v>
      </c>
      <c r="J160" s="26" t="s">
        <v>231</v>
      </c>
      <c r="K160" s="2126" t="s">
        <v>5</v>
      </c>
      <c r="L160" s="30" t="s">
        <v>232</v>
      </c>
      <c r="M160" s="44" t="s">
        <v>230</v>
      </c>
      <c r="N160" s="26" t="s">
        <v>231</v>
      </c>
      <c r="O160" s="2126" t="s">
        <v>5</v>
      </c>
      <c r="P160" s="30" t="s">
        <v>232</v>
      </c>
      <c r="Q160" s="29" t="s">
        <v>230</v>
      </c>
      <c r="R160" s="26" t="s">
        <v>231</v>
      </c>
      <c r="S160" s="2126" t="s">
        <v>5</v>
      </c>
      <c r="T160" s="30" t="s">
        <v>232</v>
      </c>
      <c r="U160" s="44" t="s">
        <v>230</v>
      </c>
      <c r="V160" s="26" t="s">
        <v>231</v>
      </c>
      <c r="W160" s="2126" t="s">
        <v>5</v>
      </c>
      <c r="X160" s="30" t="s">
        <v>232</v>
      </c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</row>
    <row r="161" spans="1:42" ht="18" customHeight="1" thickTop="1" x14ac:dyDescent="0.5">
      <c r="A161" s="33"/>
      <c r="B161" s="2117"/>
      <c r="C161" s="2"/>
      <c r="D161" s="34"/>
      <c r="E161" s="35"/>
      <c r="F161" s="2117"/>
      <c r="G161" s="2"/>
      <c r="H161" s="34"/>
      <c r="I161" s="33" t="s">
        <v>7</v>
      </c>
      <c r="J161" s="2117" t="s">
        <v>233</v>
      </c>
      <c r="K161" s="2"/>
      <c r="L161" s="34" t="s">
        <v>7</v>
      </c>
      <c r="M161" s="35" t="s">
        <v>7</v>
      </c>
      <c r="N161" s="2117" t="s">
        <v>233</v>
      </c>
      <c r="O161" s="2"/>
      <c r="P161" s="2127" t="s">
        <v>7</v>
      </c>
      <c r="Q161" s="33" t="s">
        <v>7</v>
      </c>
      <c r="R161" s="2117" t="s">
        <v>233</v>
      </c>
      <c r="S161" s="2"/>
      <c r="T161" s="34" t="s">
        <v>7</v>
      </c>
      <c r="U161" s="35" t="s">
        <v>7</v>
      </c>
      <c r="V161" s="2117" t="s">
        <v>233</v>
      </c>
      <c r="W161" s="2"/>
      <c r="X161" s="34" t="s">
        <v>7</v>
      </c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</row>
    <row r="162" spans="1:42" ht="18" customHeight="1" x14ac:dyDescent="0.5">
      <c r="A162" s="2128"/>
      <c r="B162" s="2099"/>
      <c r="C162" s="5"/>
      <c r="D162" s="23"/>
      <c r="E162" s="2129"/>
      <c r="F162" s="2099"/>
      <c r="G162" s="5"/>
      <c r="H162" s="23"/>
      <c r="I162" s="2128"/>
      <c r="J162" s="2099" t="s">
        <v>234</v>
      </c>
      <c r="K162" s="5" t="s">
        <v>7</v>
      </c>
      <c r="L162" s="23"/>
      <c r="M162" s="2129"/>
      <c r="N162" s="2099" t="s">
        <v>234</v>
      </c>
      <c r="O162" s="5" t="s">
        <v>7</v>
      </c>
      <c r="P162" s="2130"/>
      <c r="Q162" s="2128"/>
      <c r="R162" s="2099" t="s">
        <v>234</v>
      </c>
      <c r="S162" s="5" t="s">
        <v>7</v>
      </c>
      <c r="T162" s="23"/>
      <c r="U162" s="2128"/>
      <c r="V162" s="2099" t="s">
        <v>234</v>
      </c>
      <c r="W162" s="5" t="s">
        <v>7</v>
      </c>
      <c r="X162" s="23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</row>
    <row r="163" spans="1:42" ht="18" customHeight="1" x14ac:dyDescent="0.5">
      <c r="A163" s="2128"/>
      <c r="B163" s="2099"/>
      <c r="C163" s="36"/>
      <c r="D163" s="11"/>
      <c r="E163" s="2129"/>
      <c r="F163" s="2099"/>
      <c r="G163" s="36"/>
      <c r="H163" s="11"/>
      <c r="I163" s="2128" t="s">
        <v>235</v>
      </c>
      <c r="J163" s="2099" t="s">
        <v>1716</v>
      </c>
      <c r="K163" s="36">
        <v>1</v>
      </c>
      <c r="L163" s="11" t="s">
        <v>236</v>
      </c>
      <c r="M163" s="2129" t="s">
        <v>235</v>
      </c>
      <c r="N163" s="2099" t="s">
        <v>1716</v>
      </c>
      <c r="O163" s="36">
        <v>1</v>
      </c>
      <c r="P163" s="11" t="s">
        <v>236</v>
      </c>
      <c r="Q163" s="2128" t="s">
        <v>235</v>
      </c>
      <c r="R163" s="2099" t="s">
        <v>1716</v>
      </c>
      <c r="S163" s="36">
        <v>1</v>
      </c>
      <c r="T163" s="11" t="s">
        <v>236</v>
      </c>
      <c r="U163" s="2128" t="s">
        <v>235</v>
      </c>
      <c r="V163" s="2099" t="s">
        <v>1716</v>
      </c>
      <c r="W163" s="36">
        <v>1</v>
      </c>
      <c r="X163" s="11" t="s">
        <v>236</v>
      </c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</row>
    <row r="164" spans="1:42" ht="18" customHeight="1" x14ac:dyDescent="0.5">
      <c r="A164" s="2128"/>
      <c r="B164" s="2099"/>
      <c r="C164" s="36"/>
      <c r="D164" s="11"/>
      <c r="E164" s="2129"/>
      <c r="F164" s="2099"/>
      <c r="G164" s="36"/>
      <c r="H164" s="11"/>
      <c r="I164" s="2128" t="s">
        <v>235</v>
      </c>
      <c r="J164" s="2099" t="s">
        <v>1717</v>
      </c>
      <c r="K164" s="36">
        <v>1</v>
      </c>
      <c r="L164" s="11" t="s">
        <v>236</v>
      </c>
      <c r="M164" s="2129" t="s">
        <v>235</v>
      </c>
      <c r="N164" s="2099" t="s">
        <v>1717</v>
      </c>
      <c r="O164" s="36">
        <v>1</v>
      </c>
      <c r="P164" s="11" t="s">
        <v>236</v>
      </c>
      <c r="Q164" s="2128" t="s">
        <v>235</v>
      </c>
      <c r="R164" s="2099" t="s">
        <v>1717</v>
      </c>
      <c r="S164" s="36">
        <v>1</v>
      </c>
      <c r="T164" s="11" t="s">
        <v>236</v>
      </c>
      <c r="U164" s="2128" t="s">
        <v>235</v>
      </c>
      <c r="V164" s="2099" t="s">
        <v>1717</v>
      </c>
      <c r="W164" s="36">
        <v>1</v>
      </c>
      <c r="X164" s="11" t="s">
        <v>236</v>
      </c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</row>
    <row r="165" spans="1:42" ht="18" customHeight="1" x14ac:dyDescent="0.5">
      <c r="A165" s="2128"/>
      <c r="B165" s="2099"/>
      <c r="C165" s="36"/>
      <c r="D165" s="11"/>
      <c r="E165" s="2129"/>
      <c r="F165" s="2099"/>
      <c r="G165" s="36"/>
      <c r="H165" s="11"/>
      <c r="I165" s="2128" t="s">
        <v>235</v>
      </c>
      <c r="J165" s="2099" t="s">
        <v>237</v>
      </c>
      <c r="K165" s="36">
        <v>1</v>
      </c>
      <c r="L165" s="11" t="s">
        <v>236</v>
      </c>
      <c r="M165" s="2129" t="s">
        <v>235</v>
      </c>
      <c r="N165" s="2099" t="s">
        <v>237</v>
      </c>
      <c r="O165" s="36">
        <v>1</v>
      </c>
      <c r="P165" s="11" t="s">
        <v>236</v>
      </c>
      <c r="Q165" s="2128" t="s">
        <v>235</v>
      </c>
      <c r="R165" s="2099" t="s">
        <v>237</v>
      </c>
      <c r="S165" s="36">
        <v>1</v>
      </c>
      <c r="T165" s="11" t="s">
        <v>236</v>
      </c>
      <c r="U165" s="2128" t="s">
        <v>235</v>
      </c>
      <c r="V165" s="2099" t="s">
        <v>237</v>
      </c>
      <c r="W165" s="36">
        <v>1</v>
      </c>
      <c r="X165" s="11" t="s">
        <v>236</v>
      </c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</row>
    <row r="166" spans="1:42" ht="18" customHeight="1" x14ac:dyDescent="0.5">
      <c r="A166" s="2128"/>
      <c r="B166" s="2099"/>
      <c r="C166" s="36"/>
      <c r="D166" s="11"/>
      <c r="E166" s="2129"/>
      <c r="F166" s="2099"/>
      <c r="G166" s="36"/>
      <c r="H166" s="11"/>
      <c r="I166" s="2128"/>
      <c r="J166" s="2099" t="s">
        <v>238</v>
      </c>
      <c r="K166" s="36"/>
      <c r="L166" s="11"/>
      <c r="M166" s="2129"/>
      <c r="N166" s="2099" t="s">
        <v>238</v>
      </c>
      <c r="O166" s="36"/>
      <c r="P166" s="11"/>
      <c r="Q166" s="2128"/>
      <c r="R166" s="2099" t="s">
        <v>238</v>
      </c>
      <c r="S166" s="36"/>
      <c r="T166" s="11"/>
      <c r="U166" s="2128"/>
      <c r="V166" s="2099" t="s">
        <v>238</v>
      </c>
      <c r="W166" s="36"/>
      <c r="X166" s="11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</row>
    <row r="167" spans="1:42" ht="18" customHeight="1" x14ac:dyDescent="0.5">
      <c r="A167" s="2128"/>
      <c r="B167" s="2099"/>
      <c r="C167" s="36"/>
      <c r="D167" s="11"/>
      <c r="E167" s="2129"/>
      <c r="F167" s="2099"/>
      <c r="G167" s="36"/>
      <c r="H167" s="11"/>
      <c r="I167" s="2128" t="s">
        <v>235</v>
      </c>
      <c r="J167" s="2099" t="s">
        <v>240</v>
      </c>
      <c r="K167" s="36">
        <v>1</v>
      </c>
      <c r="L167" s="11" t="s">
        <v>236</v>
      </c>
      <c r="M167" s="2129" t="s">
        <v>235</v>
      </c>
      <c r="N167" s="2099" t="s">
        <v>240</v>
      </c>
      <c r="O167" s="36">
        <v>1</v>
      </c>
      <c r="P167" s="11" t="s">
        <v>236</v>
      </c>
      <c r="Q167" s="2128" t="s">
        <v>235</v>
      </c>
      <c r="R167" s="2099" t="s">
        <v>240</v>
      </c>
      <c r="S167" s="36">
        <v>1</v>
      </c>
      <c r="T167" s="11" t="s">
        <v>236</v>
      </c>
      <c r="U167" s="2128" t="s">
        <v>235</v>
      </c>
      <c r="V167" s="2099" t="s">
        <v>240</v>
      </c>
      <c r="W167" s="36">
        <v>1</v>
      </c>
      <c r="X167" s="11" t="s">
        <v>236</v>
      </c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</row>
    <row r="168" spans="1:42" ht="18" customHeight="1" x14ac:dyDescent="0.5">
      <c r="A168" s="2128"/>
      <c r="B168" s="2099"/>
      <c r="C168" s="36"/>
      <c r="D168" s="11"/>
      <c r="E168" s="2129"/>
      <c r="F168" s="2099"/>
      <c r="G168" s="36"/>
      <c r="H168" s="11"/>
      <c r="I168" s="2128"/>
      <c r="J168" s="2110" t="s">
        <v>1718</v>
      </c>
      <c r="K168" s="36" t="s">
        <v>236</v>
      </c>
      <c r="L168" s="11" t="s">
        <v>236</v>
      </c>
      <c r="M168" s="2129"/>
      <c r="N168" s="2110" t="s">
        <v>1718</v>
      </c>
      <c r="O168" s="36" t="s">
        <v>236</v>
      </c>
      <c r="P168" s="11" t="s">
        <v>236</v>
      </c>
      <c r="Q168" s="2128"/>
      <c r="R168" s="2110" t="s">
        <v>1718</v>
      </c>
      <c r="S168" s="36" t="s">
        <v>236</v>
      </c>
      <c r="T168" s="11" t="s">
        <v>236</v>
      </c>
      <c r="U168" s="2128"/>
      <c r="V168" s="2110" t="s">
        <v>1718</v>
      </c>
      <c r="W168" s="36" t="s">
        <v>236</v>
      </c>
      <c r="X168" s="11" t="s">
        <v>236</v>
      </c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</row>
    <row r="169" spans="1:42" ht="18" customHeight="1" thickBot="1" x14ac:dyDescent="0.55000000000000004">
      <c r="A169" s="2128"/>
      <c r="B169" s="2099"/>
      <c r="C169" s="37"/>
      <c r="D169" s="11"/>
      <c r="E169" s="2129"/>
      <c r="F169" s="2099"/>
      <c r="G169" s="37"/>
      <c r="H169" s="11"/>
      <c r="I169" s="2128"/>
      <c r="J169" s="2099"/>
      <c r="K169" s="37"/>
      <c r="L169" s="11"/>
      <c r="M169" s="2129"/>
      <c r="N169" s="2099"/>
      <c r="O169" s="37"/>
      <c r="P169" s="11"/>
      <c r="Q169" s="2128"/>
      <c r="R169" s="2099"/>
      <c r="S169" s="37"/>
      <c r="T169" s="11"/>
      <c r="U169" s="2128"/>
      <c r="V169" s="2099"/>
      <c r="W169" s="37"/>
      <c r="X169" s="11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</row>
    <row r="170" spans="1:42" ht="18" customHeight="1" thickTop="1" thickBot="1" x14ac:dyDescent="0.55000000000000004">
      <c r="A170" s="25"/>
      <c r="B170" s="26"/>
      <c r="C170" s="2131"/>
      <c r="D170" s="27"/>
      <c r="E170" s="2125"/>
      <c r="F170" s="26"/>
      <c r="G170" s="2131"/>
      <c r="H170" s="27"/>
      <c r="I170" s="25"/>
      <c r="J170" s="26" t="s">
        <v>228</v>
      </c>
      <c r="K170" s="2131">
        <f>SUM(K163:K169)</f>
        <v>4</v>
      </c>
      <c r="L170" s="27" t="s">
        <v>236</v>
      </c>
      <c r="M170" s="2125"/>
      <c r="N170" s="26" t="s">
        <v>228</v>
      </c>
      <c r="O170" s="2131">
        <f>SUM(O163:O169)</f>
        <v>4</v>
      </c>
      <c r="P170" s="27" t="s">
        <v>236</v>
      </c>
      <c r="Q170" s="25"/>
      <c r="R170" s="26" t="s">
        <v>228</v>
      </c>
      <c r="S170" s="2131">
        <f>SUM(S163:S169)</f>
        <v>4</v>
      </c>
      <c r="T170" s="27" t="s">
        <v>236</v>
      </c>
      <c r="U170" s="2125"/>
      <c r="V170" s="26" t="s">
        <v>228</v>
      </c>
      <c r="W170" s="2131">
        <f>SUM(W163:W169)</f>
        <v>4</v>
      </c>
      <c r="X170" s="27" t="s">
        <v>236</v>
      </c>
      <c r="Y170" s="21"/>
      <c r="Z170" s="22" t="s">
        <v>241</v>
      </c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</row>
    <row r="171" spans="1:42" ht="18" customHeight="1" thickTop="1" x14ac:dyDescent="0.5">
      <c r="A171" s="5"/>
      <c r="B171" s="37">
        <f>((((C159+C170)*50)/60)*20)*2</f>
        <v>0</v>
      </c>
      <c r="C171" s="38">
        <f>C159+C170</f>
        <v>0</v>
      </c>
      <c r="D171" s="39"/>
      <c r="E171" s="5"/>
      <c r="F171" s="4"/>
      <c r="G171" s="38">
        <f>G159+G170</f>
        <v>0</v>
      </c>
      <c r="H171" s="39"/>
      <c r="I171" s="5"/>
      <c r="J171" s="4"/>
      <c r="K171" s="38">
        <f>K159+K170</f>
        <v>35</v>
      </c>
      <c r="L171" s="39"/>
      <c r="M171" s="5"/>
      <c r="N171" s="4"/>
      <c r="O171" s="38">
        <f>O159+O170</f>
        <v>35</v>
      </c>
      <c r="P171" s="39"/>
      <c r="Q171" s="5"/>
      <c r="R171" s="4"/>
      <c r="S171" s="38">
        <f>S159+S170</f>
        <v>35</v>
      </c>
      <c r="T171" s="39"/>
      <c r="U171" s="5"/>
      <c r="V171" s="4"/>
      <c r="W171" s="38">
        <f>W159+W170</f>
        <v>35</v>
      </c>
      <c r="X171" s="39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</row>
    <row r="172" spans="1:42" ht="18" customHeight="1" x14ac:dyDescent="0.5">
      <c r="A172" s="4" t="s">
        <v>242</v>
      </c>
      <c r="B172" s="4" t="s">
        <v>291</v>
      </c>
      <c r="C172" s="346"/>
      <c r="D172" s="347"/>
      <c r="E172" s="346"/>
      <c r="F172" s="348"/>
      <c r="G172" s="346"/>
      <c r="H172" s="347"/>
      <c r="I172" s="346"/>
      <c r="J172" s="348"/>
      <c r="K172" s="346"/>
      <c r="L172" s="346"/>
      <c r="M172" s="346"/>
      <c r="N172" s="348"/>
      <c r="O172" s="346"/>
      <c r="P172" s="346"/>
      <c r="Q172" s="346"/>
      <c r="R172" s="348"/>
      <c r="S172" s="349"/>
      <c r="T172" s="349"/>
      <c r="U172" s="347"/>
      <c r="V172" s="348"/>
      <c r="W172" s="348"/>
      <c r="X172" s="348"/>
      <c r="Y172" s="348"/>
      <c r="Z172" s="348"/>
      <c r="AA172" s="348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</row>
    <row r="173" spans="1:42" ht="18" customHeight="1" x14ac:dyDescent="0.5">
      <c r="A173" s="4"/>
      <c r="B173" s="4"/>
      <c r="C173" s="346"/>
      <c r="D173" s="347"/>
      <c r="E173" s="346"/>
      <c r="F173" s="348"/>
      <c r="G173" s="346"/>
      <c r="H173" s="347"/>
      <c r="I173" s="346"/>
      <c r="J173" s="348"/>
      <c r="K173" s="346"/>
      <c r="L173" s="346"/>
      <c r="M173" s="346"/>
      <c r="N173" s="348"/>
      <c r="O173" s="346"/>
      <c r="P173" s="346"/>
      <c r="Q173" s="346"/>
      <c r="R173" s="348"/>
      <c r="S173" s="349"/>
      <c r="T173" s="349"/>
      <c r="U173" s="347"/>
      <c r="V173" s="348"/>
      <c r="W173" s="348"/>
      <c r="X173" s="348"/>
      <c r="Y173" s="348"/>
      <c r="Z173" s="348"/>
      <c r="AA173" s="348"/>
      <c r="AB173" s="2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</row>
    <row r="174" spans="1:42" ht="21.95" customHeight="1" x14ac:dyDescent="0.5">
      <c r="A174" s="2206" t="s">
        <v>0</v>
      </c>
      <c r="B174" s="2203"/>
      <c r="C174" s="2203"/>
      <c r="D174" s="2203"/>
      <c r="E174" s="2203"/>
      <c r="F174" s="2203"/>
      <c r="G174" s="2203"/>
      <c r="H174" s="2203"/>
      <c r="I174" s="2203"/>
      <c r="J174" s="2203"/>
      <c r="K174" s="2203"/>
      <c r="L174" s="2203"/>
      <c r="M174" s="2203"/>
      <c r="N174" s="2203"/>
      <c r="O174" s="2203"/>
      <c r="P174" s="2203"/>
      <c r="Q174" s="2203"/>
      <c r="R174" s="2203"/>
      <c r="S174" s="2203"/>
      <c r="T174" s="2203"/>
      <c r="U174" s="2203"/>
      <c r="V174" s="2203"/>
      <c r="W174" s="2203"/>
      <c r="X174" s="2203"/>
      <c r="Y174" s="40"/>
      <c r="Z174" s="40"/>
      <c r="AA174" s="40"/>
      <c r="AB174" s="40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</row>
    <row r="175" spans="1:42" ht="21.95" customHeight="1" x14ac:dyDescent="0.5">
      <c r="A175" s="2200" t="s">
        <v>1691</v>
      </c>
      <c r="B175" s="2203"/>
      <c r="C175" s="2203"/>
      <c r="D175" s="2203"/>
      <c r="E175" s="2203"/>
      <c r="F175" s="2203"/>
      <c r="G175" s="2203"/>
      <c r="H175" s="2203"/>
      <c r="I175" s="2203"/>
      <c r="J175" s="2203"/>
      <c r="K175" s="2203"/>
      <c r="L175" s="2203"/>
      <c r="M175" s="2203"/>
      <c r="N175" s="2203"/>
      <c r="O175" s="2203"/>
      <c r="P175" s="2203"/>
      <c r="Q175" s="2203"/>
      <c r="R175" s="2203"/>
      <c r="S175" s="2203"/>
      <c r="T175" s="2203"/>
      <c r="U175" s="2203"/>
      <c r="V175" s="2203"/>
      <c r="W175" s="2203"/>
      <c r="X175" s="2203"/>
      <c r="Y175" s="1"/>
      <c r="Z175" s="1"/>
      <c r="AA175" s="1"/>
      <c r="AB175" s="1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</row>
    <row r="176" spans="1:42" ht="21.95" customHeight="1" thickBot="1" x14ac:dyDescent="0.55000000000000004">
      <c r="A176" s="2190" t="s">
        <v>1710</v>
      </c>
      <c r="B176" s="2190"/>
      <c r="C176" s="2190"/>
      <c r="D176" s="2190"/>
      <c r="E176" s="2190"/>
      <c r="F176" s="2190"/>
      <c r="G176" s="2190"/>
      <c r="H176" s="2191"/>
      <c r="I176" s="2192" t="s">
        <v>1711</v>
      </c>
      <c r="J176" s="2190"/>
      <c r="K176" s="2190"/>
      <c r="L176" s="2190"/>
      <c r="M176" s="2190"/>
      <c r="N176" s="2190"/>
      <c r="O176" s="2190"/>
      <c r="P176" s="2190"/>
      <c r="Q176" s="2190"/>
      <c r="R176" s="2190"/>
      <c r="S176" s="2190"/>
      <c r="T176" s="2190"/>
      <c r="U176" s="2190"/>
      <c r="V176" s="2190"/>
      <c r="W176" s="2190"/>
      <c r="X176" s="2190"/>
      <c r="Y176" s="2162"/>
      <c r="Z176" s="2162"/>
      <c r="AA176" s="2162"/>
      <c r="AB176" s="2162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</row>
    <row r="177" spans="1:42" ht="18.95" customHeight="1" thickTop="1" thickBot="1" x14ac:dyDescent="0.55000000000000004">
      <c r="A177" s="2193" t="s">
        <v>1712</v>
      </c>
      <c r="B177" s="2194"/>
      <c r="C177" s="2194"/>
      <c r="D177" s="2194"/>
      <c r="E177" s="2194"/>
      <c r="F177" s="2194"/>
      <c r="G177" s="2194"/>
      <c r="H177" s="2195"/>
      <c r="I177" s="2196" t="s">
        <v>1713</v>
      </c>
      <c r="J177" s="2197"/>
      <c r="K177" s="2197"/>
      <c r="L177" s="2197"/>
      <c r="M177" s="2197"/>
      <c r="N177" s="2197"/>
      <c r="O177" s="2197"/>
      <c r="P177" s="2198"/>
      <c r="Q177" s="2193" t="s">
        <v>1714</v>
      </c>
      <c r="R177" s="2197"/>
      <c r="S177" s="2197"/>
      <c r="T177" s="2197"/>
      <c r="U177" s="2197"/>
      <c r="V177" s="2197"/>
      <c r="W177" s="2197"/>
      <c r="X177" s="2198"/>
      <c r="Y177" s="2147"/>
      <c r="Z177" s="2147"/>
      <c r="AA177" s="2147"/>
      <c r="AB177" s="2148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</row>
    <row r="178" spans="1:42" ht="18.95" customHeight="1" thickTop="1" thickBot="1" x14ac:dyDescent="0.55000000000000004">
      <c r="A178" s="2185" t="s">
        <v>1</v>
      </c>
      <c r="B178" s="2186"/>
      <c r="C178" s="2186"/>
      <c r="D178" s="2187"/>
      <c r="E178" s="2185" t="s">
        <v>2</v>
      </c>
      <c r="F178" s="2186"/>
      <c r="G178" s="2186"/>
      <c r="H178" s="2187"/>
      <c r="I178" s="2185" t="s">
        <v>1</v>
      </c>
      <c r="J178" s="2188"/>
      <c r="K178" s="2188"/>
      <c r="L178" s="2189"/>
      <c r="M178" s="2185" t="s">
        <v>2</v>
      </c>
      <c r="N178" s="2188"/>
      <c r="O178" s="2188"/>
      <c r="P178" s="2189"/>
      <c r="Q178" s="2185" t="s">
        <v>1</v>
      </c>
      <c r="R178" s="2188"/>
      <c r="S178" s="2188"/>
      <c r="T178" s="2188"/>
      <c r="U178" s="2185" t="s">
        <v>2</v>
      </c>
      <c r="V178" s="2188"/>
      <c r="W178" s="2188"/>
      <c r="X178" s="2189"/>
      <c r="Y178" s="2149"/>
      <c r="Z178" s="2149"/>
      <c r="AA178" s="2149"/>
      <c r="AB178" s="2147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</row>
    <row r="179" spans="1:42" ht="18.95" customHeight="1" thickTop="1" thickBot="1" x14ac:dyDescent="0.55000000000000004">
      <c r="A179" s="2150" t="s">
        <v>3</v>
      </c>
      <c r="B179" s="2151" t="s">
        <v>4</v>
      </c>
      <c r="C179" s="2152" t="s">
        <v>5</v>
      </c>
      <c r="D179" s="2153" t="s">
        <v>6</v>
      </c>
      <c r="E179" s="2150" t="s">
        <v>3</v>
      </c>
      <c r="F179" s="2151" t="s">
        <v>4</v>
      </c>
      <c r="G179" s="2152" t="s">
        <v>5</v>
      </c>
      <c r="H179" s="2154" t="s">
        <v>6</v>
      </c>
      <c r="I179" s="2150" t="s">
        <v>3</v>
      </c>
      <c r="J179" s="2151" t="s">
        <v>4</v>
      </c>
      <c r="K179" s="2152" t="s">
        <v>5</v>
      </c>
      <c r="L179" s="2153" t="s">
        <v>6</v>
      </c>
      <c r="M179" s="2150" t="s">
        <v>3</v>
      </c>
      <c r="N179" s="2151" t="s">
        <v>4</v>
      </c>
      <c r="O179" s="2152" t="s">
        <v>5</v>
      </c>
      <c r="P179" s="2154" t="s">
        <v>6</v>
      </c>
      <c r="Q179" s="2150" t="s">
        <v>3</v>
      </c>
      <c r="R179" s="2151" t="s">
        <v>4</v>
      </c>
      <c r="S179" s="2152" t="s">
        <v>5</v>
      </c>
      <c r="T179" s="2166" t="s">
        <v>6</v>
      </c>
      <c r="U179" s="2150" t="s">
        <v>3</v>
      </c>
      <c r="V179" s="2151" t="s">
        <v>4</v>
      </c>
      <c r="W179" s="2152" t="s">
        <v>5</v>
      </c>
      <c r="X179" s="2154" t="s">
        <v>6</v>
      </c>
      <c r="Y179" s="2147"/>
      <c r="Z179" s="2147"/>
      <c r="AA179" s="2147"/>
      <c r="AB179" s="2149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</row>
    <row r="180" spans="1:42" ht="18" customHeight="1" thickTop="1" x14ac:dyDescent="0.5">
      <c r="A180" s="2091" t="s">
        <v>7</v>
      </c>
      <c r="B180" s="2092" t="s">
        <v>8</v>
      </c>
      <c r="C180" s="2093" t="s">
        <v>7</v>
      </c>
      <c r="D180" s="2094"/>
      <c r="E180" s="2093" t="s">
        <v>7</v>
      </c>
      <c r="F180" s="2092" t="s">
        <v>8</v>
      </c>
      <c r="G180" s="2093" t="s">
        <v>7</v>
      </c>
      <c r="H180" s="2094"/>
      <c r="I180" s="2091" t="s">
        <v>7</v>
      </c>
      <c r="J180" s="2092" t="s">
        <v>8</v>
      </c>
      <c r="K180" s="2093" t="s">
        <v>7</v>
      </c>
      <c r="L180" s="2094"/>
      <c r="M180" s="2091" t="s">
        <v>7</v>
      </c>
      <c r="N180" s="2092" t="s">
        <v>8</v>
      </c>
      <c r="O180" s="2093" t="s">
        <v>7</v>
      </c>
      <c r="P180" s="2094"/>
      <c r="Q180" s="2091" t="s">
        <v>7</v>
      </c>
      <c r="R180" s="2092" t="s">
        <v>8</v>
      </c>
      <c r="S180" s="2093" t="s">
        <v>7</v>
      </c>
      <c r="T180" s="2140"/>
      <c r="U180" s="2091" t="s">
        <v>7</v>
      </c>
      <c r="V180" s="2092" t="s">
        <v>8</v>
      </c>
      <c r="W180" s="2093" t="s">
        <v>7</v>
      </c>
      <c r="X180" s="2094"/>
      <c r="Y180" s="2095"/>
      <c r="Z180" s="2095"/>
      <c r="AA180" s="2095"/>
      <c r="AB180" s="6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</row>
    <row r="181" spans="1:42" ht="18" customHeight="1" x14ac:dyDescent="0.5">
      <c r="A181" s="2091" t="s">
        <v>9</v>
      </c>
      <c r="B181" s="2096" t="s">
        <v>10</v>
      </c>
      <c r="C181" s="2093">
        <v>3</v>
      </c>
      <c r="D181" s="2097">
        <v>1.5</v>
      </c>
      <c r="E181" s="2093" t="s">
        <v>11</v>
      </c>
      <c r="F181" s="2096" t="s">
        <v>12</v>
      </c>
      <c r="G181" s="2093">
        <v>3</v>
      </c>
      <c r="H181" s="2097">
        <v>1.5</v>
      </c>
      <c r="I181" s="2091" t="s">
        <v>13</v>
      </c>
      <c r="J181" s="2096" t="s">
        <v>14</v>
      </c>
      <c r="K181" s="2093">
        <v>3</v>
      </c>
      <c r="L181" s="2097">
        <v>1.5</v>
      </c>
      <c r="M181" s="2093" t="s">
        <v>15</v>
      </c>
      <c r="N181" s="2096" t="s">
        <v>16</v>
      </c>
      <c r="O181" s="2093">
        <v>3</v>
      </c>
      <c r="P181" s="2098">
        <v>1.5</v>
      </c>
      <c r="Q181" s="2091" t="s">
        <v>17</v>
      </c>
      <c r="R181" s="2096" t="s">
        <v>18</v>
      </c>
      <c r="S181" s="2093">
        <v>3</v>
      </c>
      <c r="T181" s="2104">
        <v>1.5</v>
      </c>
      <c r="U181" s="2091" t="s">
        <v>19</v>
      </c>
      <c r="V181" s="2096" t="s">
        <v>20</v>
      </c>
      <c r="W181" s="2093">
        <v>3</v>
      </c>
      <c r="X181" s="2097">
        <v>1.5</v>
      </c>
      <c r="Y181" s="2095"/>
      <c r="Z181" s="2095"/>
      <c r="AA181" s="2095"/>
      <c r="AB181" s="2095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</row>
    <row r="182" spans="1:42" ht="18" customHeight="1" x14ac:dyDescent="0.5">
      <c r="A182" s="2091" t="s">
        <v>21</v>
      </c>
      <c r="B182" s="2096" t="s">
        <v>22</v>
      </c>
      <c r="C182" s="2093">
        <v>3</v>
      </c>
      <c r="D182" s="2097">
        <v>1.5</v>
      </c>
      <c r="E182" s="2093" t="s">
        <v>23</v>
      </c>
      <c r="F182" s="2096" t="s">
        <v>24</v>
      </c>
      <c r="G182" s="2093">
        <v>3</v>
      </c>
      <c r="H182" s="2097">
        <v>1.5</v>
      </c>
      <c r="I182" s="2091" t="s">
        <v>25</v>
      </c>
      <c r="J182" s="2096" t="s">
        <v>26</v>
      </c>
      <c r="K182" s="2093">
        <v>3</v>
      </c>
      <c r="L182" s="2097">
        <v>1.5</v>
      </c>
      <c r="M182" s="2093" t="s">
        <v>27</v>
      </c>
      <c r="N182" s="2096" t="s">
        <v>28</v>
      </c>
      <c r="O182" s="2093">
        <v>3</v>
      </c>
      <c r="P182" s="2098">
        <v>1.5</v>
      </c>
      <c r="Q182" s="2091" t="s">
        <v>29</v>
      </c>
      <c r="R182" s="2096" t="s">
        <v>30</v>
      </c>
      <c r="S182" s="2093">
        <v>3</v>
      </c>
      <c r="T182" s="2104">
        <v>1.5</v>
      </c>
      <c r="U182" s="2091" t="s">
        <v>31</v>
      </c>
      <c r="V182" s="2096" t="s">
        <v>32</v>
      </c>
      <c r="W182" s="2093">
        <v>3</v>
      </c>
      <c r="X182" s="2097">
        <v>1.5</v>
      </c>
      <c r="Y182" s="2095"/>
      <c r="Z182" s="2095"/>
      <c r="AA182" s="2095"/>
      <c r="AB182" s="2095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</row>
    <row r="183" spans="1:42" ht="18" customHeight="1" x14ac:dyDescent="0.5">
      <c r="A183" s="2091" t="s">
        <v>33</v>
      </c>
      <c r="B183" s="2096" t="s">
        <v>34</v>
      </c>
      <c r="C183" s="2093">
        <v>3</v>
      </c>
      <c r="D183" s="2100">
        <v>1.5</v>
      </c>
      <c r="E183" s="2093" t="s">
        <v>35</v>
      </c>
      <c r="F183" s="2096" t="s">
        <v>36</v>
      </c>
      <c r="G183" s="2093">
        <v>3</v>
      </c>
      <c r="H183" s="2100">
        <v>1.5</v>
      </c>
      <c r="I183" s="2091" t="s">
        <v>37</v>
      </c>
      <c r="J183" s="2096" t="s">
        <v>38</v>
      </c>
      <c r="K183" s="2093">
        <v>3</v>
      </c>
      <c r="L183" s="2100">
        <v>1.5</v>
      </c>
      <c r="M183" s="2093" t="s">
        <v>39</v>
      </c>
      <c r="N183" s="2096" t="s">
        <v>40</v>
      </c>
      <c r="O183" s="2093">
        <v>3</v>
      </c>
      <c r="P183" s="2101">
        <v>1.5</v>
      </c>
      <c r="Q183" s="2091" t="s">
        <v>41</v>
      </c>
      <c r="R183" s="2096" t="s">
        <v>42</v>
      </c>
      <c r="S183" s="2093">
        <v>3</v>
      </c>
      <c r="T183" s="2141">
        <v>1.5</v>
      </c>
      <c r="U183" s="2091" t="s">
        <v>43</v>
      </c>
      <c r="V183" s="2096" t="s">
        <v>44</v>
      </c>
      <c r="W183" s="2093">
        <v>3</v>
      </c>
      <c r="X183" s="2100">
        <v>1.5</v>
      </c>
      <c r="Y183" s="2095"/>
      <c r="Z183" s="2095"/>
      <c r="AA183" s="2095"/>
      <c r="AB183" s="2095"/>
      <c r="AC183" s="40"/>
      <c r="AD183" s="40"/>
      <c r="AE183" s="40"/>
      <c r="AF183" s="40"/>
      <c r="AG183" s="40"/>
      <c r="AH183" s="40"/>
      <c r="AI183" s="40"/>
      <c r="AJ183" s="40"/>
      <c r="AK183" s="40"/>
      <c r="AL183" s="40"/>
      <c r="AM183" s="40"/>
      <c r="AN183" s="40"/>
      <c r="AO183" s="40"/>
      <c r="AP183" s="40"/>
    </row>
    <row r="184" spans="1:42" ht="18" customHeight="1" x14ac:dyDescent="0.5">
      <c r="A184" s="2091" t="s">
        <v>45</v>
      </c>
      <c r="B184" s="2102" t="s">
        <v>46</v>
      </c>
      <c r="C184" s="2103" t="s">
        <v>47</v>
      </c>
      <c r="D184" s="2104">
        <v>2</v>
      </c>
      <c r="E184" s="2105" t="s">
        <v>48</v>
      </c>
      <c r="F184" s="2106" t="s">
        <v>49</v>
      </c>
      <c r="G184" s="2107" t="s">
        <v>48</v>
      </c>
      <c r="H184" s="2108" t="s">
        <v>48</v>
      </c>
      <c r="I184" s="2105" t="s">
        <v>48</v>
      </c>
      <c r="J184" s="2106" t="s">
        <v>49</v>
      </c>
      <c r="K184" s="2107" t="s">
        <v>48</v>
      </c>
      <c r="L184" s="2108" t="s">
        <v>48</v>
      </c>
      <c r="M184" s="2093" t="s">
        <v>50</v>
      </c>
      <c r="N184" s="2102" t="s">
        <v>51</v>
      </c>
      <c r="O184" s="2103" t="s">
        <v>47</v>
      </c>
      <c r="P184" s="2104">
        <v>2</v>
      </c>
      <c r="Q184" s="2105" t="s">
        <v>48</v>
      </c>
      <c r="R184" s="2106" t="s">
        <v>49</v>
      </c>
      <c r="S184" s="2107" t="s">
        <v>48</v>
      </c>
      <c r="T184" s="2108" t="s">
        <v>48</v>
      </c>
      <c r="U184" s="2091" t="s">
        <v>52</v>
      </c>
      <c r="V184" s="2102" t="s">
        <v>53</v>
      </c>
      <c r="W184" s="2103" t="s">
        <v>54</v>
      </c>
      <c r="X184" s="2097">
        <v>2</v>
      </c>
      <c r="Y184" s="2095"/>
      <c r="Z184" s="2095"/>
      <c r="AA184" s="2095"/>
      <c r="AB184" s="2095"/>
      <c r="AC184" s="40"/>
      <c r="AD184" s="40"/>
      <c r="AE184" s="40"/>
      <c r="AF184" s="40"/>
      <c r="AG184" s="40"/>
      <c r="AH184" s="40"/>
      <c r="AI184" s="40"/>
      <c r="AJ184" s="40"/>
      <c r="AK184" s="40"/>
      <c r="AL184" s="40"/>
      <c r="AM184" s="40"/>
      <c r="AN184" s="40"/>
      <c r="AO184" s="40"/>
      <c r="AP184" s="40"/>
    </row>
    <row r="185" spans="1:42" ht="18" customHeight="1" x14ac:dyDescent="0.5">
      <c r="A185" s="2091" t="s">
        <v>55</v>
      </c>
      <c r="B185" s="2109" t="s">
        <v>56</v>
      </c>
      <c r="C185" s="2103" t="s">
        <v>57</v>
      </c>
      <c r="D185" s="2100">
        <v>1.5</v>
      </c>
      <c r="E185" s="2093" t="s">
        <v>58</v>
      </c>
      <c r="F185" s="2109" t="s">
        <v>59</v>
      </c>
      <c r="G185" s="2103" t="s">
        <v>57</v>
      </c>
      <c r="H185" s="2100">
        <v>1.5</v>
      </c>
      <c r="I185" s="2091" t="s">
        <v>60</v>
      </c>
      <c r="J185" s="2109" t="s">
        <v>61</v>
      </c>
      <c r="K185" s="2103" t="s">
        <v>57</v>
      </c>
      <c r="L185" s="2100">
        <v>1.5</v>
      </c>
      <c r="M185" s="2093" t="s">
        <v>62</v>
      </c>
      <c r="N185" s="2109" t="s">
        <v>63</v>
      </c>
      <c r="O185" s="2103" t="s">
        <v>57</v>
      </c>
      <c r="P185" s="2101">
        <v>1.5</v>
      </c>
      <c r="Q185" s="2091" t="s">
        <v>64</v>
      </c>
      <c r="R185" s="2109" t="s">
        <v>65</v>
      </c>
      <c r="S185" s="2103" t="s">
        <v>57</v>
      </c>
      <c r="T185" s="2100">
        <v>1.5</v>
      </c>
      <c r="U185" s="9" t="s">
        <v>66</v>
      </c>
      <c r="V185" s="2110" t="s">
        <v>67</v>
      </c>
      <c r="W185" s="12" t="s">
        <v>57</v>
      </c>
      <c r="X185" s="11">
        <v>1.5</v>
      </c>
      <c r="Y185" s="2095"/>
      <c r="Z185" s="2095"/>
      <c r="AA185" s="2095"/>
      <c r="AB185" s="2095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</row>
    <row r="186" spans="1:42" ht="18" customHeight="1" x14ac:dyDescent="0.5">
      <c r="A186" s="2091" t="s">
        <v>68</v>
      </c>
      <c r="B186" s="2096" t="s">
        <v>69</v>
      </c>
      <c r="C186" s="2093">
        <v>1</v>
      </c>
      <c r="D186" s="2097">
        <v>0.5</v>
      </c>
      <c r="E186" s="2093" t="s">
        <v>70</v>
      </c>
      <c r="F186" s="2096" t="s">
        <v>71</v>
      </c>
      <c r="G186" s="2093">
        <v>1</v>
      </c>
      <c r="H186" s="2097">
        <v>0.5</v>
      </c>
      <c r="I186" s="2091" t="s">
        <v>72</v>
      </c>
      <c r="J186" s="2096" t="s">
        <v>73</v>
      </c>
      <c r="K186" s="2093">
        <v>1</v>
      </c>
      <c r="L186" s="2097">
        <v>0.5</v>
      </c>
      <c r="M186" s="2093" t="s">
        <v>74</v>
      </c>
      <c r="N186" s="2096" t="s">
        <v>75</v>
      </c>
      <c r="O186" s="2093">
        <v>1</v>
      </c>
      <c r="P186" s="2098">
        <v>0.5</v>
      </c>
      <c r="Q186" s="2091" t="s">
        <v>76</v>
      </c>
      <c r="R186" s="2096" t="s">
        <v>77</v>
      </c>
      <c r="S186" s="2093">
        <v>1</v>
      </c>
      <c r="T186" s="2097">
        <v>0.5</v>
      </c>
      <c r="U186" s="9" t="s">
        <v>78</v>
      </c>
      <c r="V186" s="2099" t="s">
        <v>79</v>
      </c>
      <c r="W186" s="5">
        <v>1</v>
      </c>
      <c r="X186" s="10">
        <v>0.5</v>
      </c>
      <c r="Y186" s="2095"/>
      <c r="Z186" s="2095"/>
      <c r="AA186" s="2095"/>
      <c r="AB186" s="2095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</row>
    <row r="187" spans="1:42" ht="18" customHeight="1" x14ac:dyDescent="0.5">
      <c r="A187" s="2091" t="s">
        <v>80</v>
      </c>
      <c r="B187" s="2096" t="s">
        <v>81</v>
      </c>
      <c r="C187" s="2093">
        <v>1</v>
      </c>
      <c r="D187" s="2100">
        <v>0.5</v>
      </c>
      <c r="E187" s="2093" t="s">
        <v>82</v>
      </c>
      <c r="F187" s="2096" t="s">
        <v>83</v>
      </c>
      <c r="G187" s="2093">
        <v>1</v>
      </c>
      <c r="H187" s="2100">
        <v>0.5</v>
      </c>
      <c r="I187" s="2091" t="s">
        <v>84</v>
      </c>
      <c r="J187" s="2096" t="s">
        <v>85</v>
      </c>
      <c r="K187" s="2093">
        <v>1</v>
      </c>
      <c r="L187" s="2100">
        <v>0.5</v>
      </c>
      <c r="M187" s="2093" t="s">
        <v>86</v>
      </c>
      <c r="N187" s="2096" t="s">
        <v>87</v>
      </c>
      <c r="O187" s="2093">
        <v>1</v>
      </c>
      <c r="P187" s="2101">
        <v>0.5</v>
      </c>
      <c r="Q187" s="2091" t="s">
        <v>88</v>
      </c>
      <c r="R187" s="2096" t="s">
        <v>89</v>
      </c>
      <c r="S187" s="2093">
        <v>1</v>
      </c>
      <c r="T187" s="2100">
        <v>0.5</v>
      </c>
      <c r="U187" s="9" t="s">
        <v>90</v>
      </c>
      <c r="V187" s="2099" t="s">
        <v>91</v>
      </c>
      <c r="W187" s="5">
        <v>1</v>
      </c>
      <c r="X187" s="11">
        <v>0.5</v>
      </c>
      <c r="Y187" s="2095"/>
      <c r="Z187" s="2095"/>
      <c r="AA187" s="2095"/>
      <c r="AB187" s="2095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</row>
    <row r="188" spans="1:42" ht="18" customHeight="1" x14ac:dyDescent="0.5">
      <c r="A188" s="2091" t="s">
        <v>92</v>
      </c>
      <c r="B188" s="2096" t="s">
        <v>93</v>
      </c>
      <c r="C188" s="2093">
        <v>1</v>
      </c>
      <c r="D188" s="2100">
        <v>0.5</v>
      </c>
      <c r="E188" s="2093" t="s">
        <v>94</v>
      </c>
      <c r="F188" s="2096" t="s">
        <v>95</v>
      </c>
      <c r="G188" s="2093">
        <v>1</v>
      </c>
      <c r="H188" s="2100">
        <v>0.5</v>
      </c>
      <c r="I188" s="2091" t="s">
        <v>96</v>
      </c>
      <c r="J188" s="2096" t="s">
        <v>97</v>
      </c>
      <c r="K188" s="2093">
        <v>1</v>
      </c>
      <c r="L188" s="2100">
        <v>0.5</v>
      </c>
      <c r="M188" s="2093" t="s">
        <v>98</v>
      </c>
      <c r="N188" s="2096" t="s">
        <v>99</v>
      </c>
      <c r="O188" s="2093">
        <v>1</v>
      </c>
      <c r="P188" s="2101">
        <v>0.5</v>
      </c>
      <c r="Q188" s="2091" t="s">
        <v>100</v>
      </c>
      <c r="R188" s="2096" t="s">
        <v>101</v>
      </c>
      <c r="S188" s="2093">
        <v>1</v>
      </c>
      <c r="T188" s="2100">
        <v>0.5</v>
      </c>
      <c r="U188" s="9" t="s">
        <v>102</v>
      </c>
      <c r="V188" s="2099" t="s">
        <v>103</v>
      </c>
      <c r="W188" s="5">
        <v>1</v>
      </c>
      <c r="X188" s="11">
        <v>0.5</v>
      </c>
      <c r="Y188" s="2095"/>
      <c r="Z188" s="2095"/>
      <c r="AA188" s="2095"/>
      <c r="AB188" s="2095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</row>
    <row r="189" spans="1:42" ht="18" customHeight="1" x14ac:dyDescent="0.5">
      <c r="A189" s="2091" t="s">
        <v>104</v>
      </c>
      <c r="B189" s="2096" t="s">
        <v>105</v>
      </c>
      <c r="C189" s="2093">
        <v>1</v>
      </c>
      <c r="D189" s="2097">
        <v>0.5</v>
      </c>
      <c r="E189" s="2093" t="s">
        <v>106</v>
      </c>
      <c r="F189" s="2096" t="s">
        <v>107</v>
      </c>
      <c r="G189" s="2093">
        <v>1</v>
      </c>
      <c r="H189" s="2097">
        <v>0.5</v>
      </c>
      <c r="I189" s="2091" t="s">
        <v>108</v>
      </c>
      <c r="J189" s="2096" t="s">
        <v>109</v>
      </c>
      <c r="K189" s="2103" t="s">
        <v>110</v>
      </c>
      <c r="L189" s="2097">
        <v>0.5</v>
      </c>
      <c r="M189" s="2093" t="s">
        <v>111</v>
      </c>
      <c r="N189" s="2096" t="s">
        <v>112</v>
      </c>
      <c r="O189" s="2093">
        <v>1</v>
      </c>
      <c r="P189" s="2098">
        <v>0.5</v>
      </c>
      <c r="Q189" s="2091" t="s">
        <v>113</v>
      </c>
      <c r="R189" s="2096" t="s">
        <v>114</v>
      </c>
      <c r="S189" s="2103" t="s">
        <v>110</v>
      </c>
      <c r="T189" s="2097">
        <v>0.5</v>
      </c>
      <c r="U189" s="9" t="s">
        <v>115</v>
      </c>
      <c r="V189" s="2099" t="s">
        <v>116</v>
      </c>
      <c r="W189" s="5">
        <v>1</v>
      </c>
      <c r="X189" s="10">
        <v>0.5</v>
      </c>
      <c r="Y189" s="2095"/>
      <c r="Z189" s="2095"/>
      <c r="AA189" s="2095"/>
      <c r="AB189" s="2095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</row>
    <row r="190" spans="1:42" ht="18" customHeight="1" x14ac:dyDescent="0.5">
      <c r="A190" s="2105" t="s">
        <v>48</v>
      </c>
      <c r="B190" s="2106" t="s">
        <v>49</v>
      </c>
      <c r="C190" s="2107" t="s">
        <v>48</v>
      </c>
      <c r="D190" s="2108" t="s">
        <v>48</v>
      </c>
      <c r="E190" s="2091" t="s">
        <v>117</v>
      </c>
      <c r="F190" s="2096" t="s">
        <v>118</v>
      </c>
      <c r="G190" s="2093">
        <v>1</v>
      </c>
      <c r="H190" s="2097">
        <v>0.5</v>
      </c>
      <c r="I190" s="2091" t="s">
        <v>119</v>
      </c>
      <c r="J190" s="2096" t="s">
        <v>120</v>
      </c>
      <c r="K190" s="2093">
        <v>1</v>
      </c>
      <c r="L190" s="2097">
        <v>0.5</v>
      </c>
      <c r="M190" s="2105" t="s">
        <v>48</v>
      </c>
      <c r="N190" s="2106" t="s">
        <v>49</v>
      </c>
      <c r="O190" s="2107" t="s">
        <v>48</v>
      </c>
      <c r="P190" s="2108" t="s">
        <v>48</v>
      </c>
      <c r="Q190" s="2091" t="s">
        <v>121</v>
      </c>
      <c r="R190" s="2096" t="s">
        <v>122</v>
      </c>
      <c r="S190" s="2093">
        <v>1</v>
      </c>
      <c r="T190" s="2097">
        <v>0.5</v>
      </c>
      <c r="U190" s="13" t="s">
        <v>48</v>
      </c>
      <c r="V190" s="2111" t="s">
        <v>49</v>
      </c>
      <c r="W190" s="14" t="s">
        <v>48</v>
      </c>
      <c r="X190" s="15" t="s">
        <v>48</v>
      </c>
      <c r="Y190" s="2095"/>
      <c r="Z190" s="2095"/>
      <c r="AA190" s="2095"/>
      <c r="AB190" s="2095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</row>
    <row r="191" spans="1:42" ht="18" customHeight="1" x14ac:dyDescent="0.5">
      <c r="A191" s="2105" t="s">
        <v>48</v>
      </c>
      <c r="B191" s="2106" t="s">
        <v>49</v>
      </c>
      <c r="C191" s="2107" t="s">
        <v>48</v>
      </c>
      <c r="D191" s="2108" t="s">
        <v>48</v>
      </c>
      <c r="E191" s="2091" t="s">
        <v>123</v>
      </c>
      <c r="F191" s="2096" t="s">
        <v>124</v>
      </c>
      <c r="G191" s="2093">
        <v>1</v>
      </c>
      <c r="H191" s="2097">
        <v>0.5</v>
      </c>
      <c r="I191" s="2091" t="s">
        <v>125</v>
      </c>
      <c r="J191" s="2096" t="s">
        <v>126</v>
      </c>
      <c r="K191" s="2093">
        <v>1</v>
      </c>
      <c r="L191" s="2097">
        <v>0.5</v>
      </c>
      <c r="M191" s="2105" t="s">
        <v>48</v>
      </c>
      <c r="N191" s="2106" t="s">
        <v>49</v>
      </c>
      <c r="O191" s="2107" t="s">
        <v>48</v>
      </c>
      <c r="P191" s="2108" t="s">
        <v>48</v>
      </c>
      <c r="Q191" s="2091" t="s">
        <v>127</v>
      </c>
      <c r="R191" s="2096" t="s">
        <v>128</v>
      </c>
      <c r="S191" s="2093">
        <v>1</v>
      </c>
      <c r="T191" s="2097">
        <v>0.5</v>
      </c>
      <c r="U191" s="13" t="s">
        <v>48</v>
      </c>
      <c r="V191" s="2111" t="s">
        <v>49</v>
      </c>
      <c r="W191" s="14" t="s">
        <v>48</v>
      </c>
      <c r="X191" s="15" t="s">
        <v>48</v>
      </c>
      <c r="Y191" s="2095"/>
      <c r="Z191" s="2095"/>
      <c r="AA191" s="2095"/>
      <c r="AB191" s="2095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</row>
    <row r="192" spans="1:42" ht="18" customHeight="1" x14ac:dyDescent="0.5">
      <c r="A192" s="16" t="s">
        <v>129</v>
      </c>
      <c r="B192" s="2112" t="s">
        <v>130</v>
      </c>
      <c r="C192" s="2113">
        <v>3</v>
      </c>
      <c r="D192" s="2114">
        <v>1.5</v>
      </c>
      <c r="E192" s="2113" t="s">
        <v>131</v>
      </c>
      <c r="F192" s="2112" t="s">
        <v>132</v>
      </c>
      <c r="G192" s="2113">
        <v>3</v>
      </c>
      <c r="H192" s="2114">
        <v>1.5</v>
      </c>
      <c r="I192" s="16" t="s">
        <v>133</v>
      </c>
      <c r="J192" s="2112" t="s">
        <v>134</v>
      </c>
      <c r="K192" s="2113">
        <v>3</v>
      </c>
      <c r="L192" s="2114">
        <v>1.5</v>
      </c>
      <c r="M192" s="2093" t="s">
        <v>135</v>
      </c>
      <c r="N192" s="2096" t="s">
        <v>136</v>
      </c>
      <c r="O192" s="2093">
        <v>3</v>
      </c>
      <c r="P192" s="2101">
        <v>1.5</v>
      </c>
      <c r="Q192" s="2091" t="s">
        <v>137</v>
      </c>
      <c r="R192" s="2096" t="s">
        <v>138</v>
      </c>
      <c r="S192" s="2113">
        <v>3</v>
      </c>
      <c r="T192" s="2114">
        <v>1.5</v>
      </c>
      <c r="U192" s="9" t="s">
        <v>139</v>
      </c>
      <c r="V192" s="2099" t="s">
        <v>140</v>
      </c>
      <c r="W192" s="5">
        <v>3</v>
      </c>
      <c r="X192" s="11">
        <v>1.5</v>
      </c>
      <c r="Y192" s="2095"/>
      <c r="Z192" s="2095"/>
      <c r="AA192" s="2095"/>
      <c r="AB192" s="2095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</row>
    <row r="193" spans="1:42" ht="18" customHeight="1" x14ac:dyDescent="0.5">
      <c r="A193" s="17"/>
      <c r="B193" s="18" t="s">
        <v>141</v>
      </c>
      <c r="C193" s="2115">
        <f>SUM(C181:C192)+2+2</f>
        <v>20</v>
      </c>
      <c r="D193" s="19">
        <f>SUM(D181:D192)</f>
        <v>11.5</v>
      </c>
      <c r="E193" s="2116"/>
      <c r="F193" s="18" t="s">
        <v>141</v>
      </c>
      <c r="G193" s="2115">
        <f>SUM(G181:G192)+2</f>
        <v>20</v>
      </c>
      <c r="H193" s="20">
        <f>SUM(H181:H192)</f>
        <v>10.5</v>
      </c>
      <c r="I193" s="17"/>
      <c r="J193" s="18" t="s">
        <v>141</v>
      </c>
      <c r="K193" s="2115">
        <f>SUM(K181:K192)+2+1</f>
        <v>20</v>
      </c>
      <c r="L193" s="19">
        <f>SUM(L181:L192)</f>
        <v>10.5</v>
      </c>
      <c r="M193" s="2116"/>
      <c r="N193" s="18" t="s">
        <v>141</v>
      </c>
      <c r="O193" s="2115">
        <f>SUM(O181:O192)+1+1+2</f>
        <v>20</v>
      </c>
      <c r="P193" s="19">
        <f>SUM(P181:P192)</f>
        <v>11.5</v>
      </c>
      <c r="Q193" s="17"/>
      <c r="R193" s="18" t="s">
        <v>141</v>
      </c>
      <c r="S193" s="2115">
        <f>SUM(S181:S192)+2+1</f>
        <v>20</v>
      </c>
      <c r="T193" s="19">
        <f>SUM(T181:T192)</f>
        <v>10.5</v>
      </c>
      <c r="U193" s="17"/>
      <c r="V193" s="18" t="s">
        <v>141</v>
      </c>
      <c r="W193" s="2115">
        <f>SUM(W181:W192)+1+1+2</f>
        <v>20</v>
      </c>
      <c r="X193" s="19">
        <f>SUM(X181:X192)</f>
        <v>11.5</v>
      </c>
      <c r="Y193" s="21">
        <f>D193+H193+L193+P193+T193+X193</f>
        <v>66</v>
      </c>
      <c r="Z193" s="22" t="s">
        <v>142</v>
      </c>
      <c r="AA193" s="2"/>
      <c r="AB193" s="2095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</row>
    <row r="194" spans="1:42" ht="18" customHeight="1" x14ac:dyDescent="0.5">
      <c r="A194" s="2091"/>
      <c r="B194" s="2092" t="s">
        <v>944</v>
      </c>
      <c r="C194" s="2095"/>
      <c r="D194" s="2094"/>
      <c r="E194" s="2091"/>
      <c r="F194" s="2092" t="s">
        <v>944</v>
      </c>
      <c r="G194" s="2095"/>
      <c r="H194" s="2094"/>
      <c r="I194" s="2091"/>
      <c r="J194" s="2092" t="s">
        <v>1692</v>
      </c>
      <c r="K194" s="2095"/>
      <c r="L194" s="2094"/>
      <c r="M194" s="2091"/>
      <c r="N194" s="2092" t="s">
        <v>1692</v>
      </c>
      <c r="O194" s="2095"/>
      <c r="P194" s="2094"/>
      <c r="Q194" s="2091"/>
      <c r="R194" s="2092" t="s">
        <v>1692</v>
      </c>
      <c r="S194" s="2095"/>
      <c r="T194" s="2140"/>
      <c r="U194" s="2091"/>
      <c r="V194" s="2092" t="s">
        <v>1692</v>
      </c>
      <c r="W194" s="2095"/>
      <c r="X194" s="2094"/>
      <c r="Y194" s="2095"/>
      <c r="Z194" s="2095"/>
      <c r="AA194" s="2095"/>
      <c r="AB194" s="2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</row>
    <row r="195" spans="1:42" ht="18" customHeight="1" x14ac:dyDescent="0.5">
      <c r="A195" s="2091" t="s">
        <v>143</v>
      </c>
      <c r="B195" s="2096" t="s">
        <v>144</v>
      </c>
      <c r="C195" s="2093">
        <v>2</v>
      </c>
      <c r="D195" s="2097">
        <v>1</v>
      </c>
      <c r="E195" s="2091" t="s">
        <v>145</v>
      </c>
      <c r="F195" s="2096" t="s">
        <v>146</v>
      </c>
      <c r="G195" s="2093">
        <v>2</v>
      </c>
      <c r="H195" s="2098">
        <v>1</v>
      </c>
      <c r="I195" s="2091" t="s">
        <v>147</v>
      </c>
      <c r="J195" s="2096" t="s">
        <v>148</v>
      </c>
      <c r="K195" s="2093">
        <v>2</v>
      </c>
      <c r="L195" s="2097">
        <v>1</v>
      </c>
      <c r="M195" s="2091" t="s">
        <v>149</v>
      </c>
      <c r="N195" s="2096" t="s">
        <v>150</v>
      </c>
      <c r="O195" s="2093">
        <v>2</v>
      </c>
      <c r="P195" s="2098">
        <v>1</v>
      </c>
      <c r="Q195" s="9" t="s">
        <v>151</v>
      </c>
      <c r="R195" s="2099" t="s">
        <v>152</v>
      </c>
      <c r="S195" s="5">
        <v>2</v>
      </c>
      <c r="T195" s="10">
        <v>1</v>
      </c>
      <c r="U195" s="9" t="s">
        <v>153</v>
      </c>
      <c r="V195" s="2099" t="s">
        <v>154</v>
      </c>
      <c r="W195" s="5">
        <v>2</v>
      </c>
      <c r="X195" s="10">
        <v>1</v>
      </c>
      <c r="Y195" s="2"/>
      <c r="Z195" s="2"/>
      <c r="AA195" s="2095"/>
      <c r="AB195" s="2095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</row>
    <row r="196" spans="1:42" ht="18" customHeight="1" x14ac:dyDescent="0.5">
      <c r="A196" s="2091" t="s">
        <v>167</v>
      </c>
      <c r="B196" s="2102" t="s">
        <v>168</v>
      </c>
      <c r="C196" s="2093">
        <v>2</v>
      </c>
      <c r="D196" s="2097">
        <v>1</v>
      </c>
      <c r="E196" s="2091" t="s">
        <v>169</v>
      </c>
      <c r="F196" s="2102" t="s">
        <v>170</v>
      </c>
      <c r="G196" s="2093">
        <v>2</v>
      </c>
      <c r="H196" s="2098">
        <v>1</v>
      </c>
      <c r="I196" s="2091" t="s">
        <v>171</v>
      </c>
      <c r="J196" s="2102" t="s">
        <v>172</v>
      </c>
      <c r="K196" s="2093">
        <v>2</v>
      </c>
      <c r="L196" s="2097">
        <v>1</v>
      </c>
      <c r="M196" s="2091" t="s">
        <v>173</v>
      </c>
      <c r="N196" s="2102" t="s">
        <v>174</v>
      </c>
      <c r="O196" s="2093">
        <v>2</v>
      </c>
      <c r="P196" s="2098">
        <v>1</v>
      </c>
      <c r="Q196" s="9" t="s">
        <v>175</v>
      </c>
      <c r="R196" s="2118" t="s">
        <v>176</v>
      </c>
      <c r="S196" s="5">
        <v>2</v>
      </c>
      <c r="T196" s="10">
        <v>1</v>
      </c>
      <c r="U196" s="9" t="s">
        <v>177</v>
      </c>
      <c r="V196" s="2118" t="s">
        <v>178</v>
      </c>
      <c r="W196" s="5">
        <v>2</v>
      </c>
      <c r="X196" s="10">
        <v>1</v>
      </c>
      <c r="Y196" s="2"/>
      <c r="Z196" s="2"/>
      <c r="AA196" s="2095"/>
      <c r="AB196" s="2095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</row>
    <row r="197" spans="1:42" ht="18" customHeight="1" x14ac:dyDescent="0.5">
      <c r="A197" s="2091" t="s">
        <v>191</v>
      </c>
      <c r="B197" s="2096" t="s">
        <v>192</v>
      </c>
      <c r="C197" s="2093">
        <v>1</v>
      </c>
      <c r="D197" s="2097">
        <v>0.5</v>
      </c>
      <c r="E197" s="2091" t="s">
        <v>193</v>
      </c>
      <c r="F197" s="2096" t="s">
        <v>194</v>
      </c>
      <c r="G197" s="2093">
        <v>1</v>
      </c>
      <c r="H197" s="2098">
        <v>0.5</v>
      </c>
      <c r="I197" s="2091" t="s">
        <v>195</v>
      </c>
      <c r="J197" s="2096" t="s">
        <v>196</v>
      </c>
      <c r="K197" s="2093">
        <v>1</v>
      </c>
      <c r="L197" s="2097">
        <v>0.5</v>
      </c>
      <c r="M197" s="2091" t="s">
        <v>197</v>
      </c>
      <c r="N197" s="2096" t="s">
        <v>198</v>
      </c>
      <c r="O197" s="2093">
        <v>1</v>
      </c>
      <c r="P197" s="2098">
        <v>0.5</v>
      </c>
      <c r="Q197" s="2091" t="s">
        <v>199</v>
      </c>
      <c r="R197" s="2096" t="s">
        <v>200</v>
      </c>
      <c r="S197" s="2093">
        <v>1</v>
      </c>
      <c r="T197" s="2097">
        <v>0.5</v>
      </c>
      <c r="U197" s="2091" t="s">
        <v>201</v>
      </c>
      <c r="V197" s="2096" t="s">
        <v>202</v>
      </c>
      <c r="W197" s="2093">
        <v>1</v>
      </c>
      <c r="X197" s="2097">
        <v>0.5</v>
      </c>
      <c r="Y197" s="2095"/>
      <c r="Z197" s="2095"/>
      <c r="AA197" s="2095"/>
      <c r="AB197" s="2095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</row>
    <row r="198" spans="1:42" ht="18" customHeight="1" x14ac:dyDescent="0.5">
      <c r="A198" s="2091" t="s">
        <v>301</v>
      </c>
      <c r="B198" s="2102" t="s">
        <v>302</v>
      </c>
      <c r="C198" s="2093">
        <v>5</v>
      </c>
      <c r="D198" s="2100">
        <v>2.5</v>
      </c>
      <c r="E198" s="2091" t="s">
        <v>303</v>
      </c>
      <c r="F198" s="2102" t="s">
        <v>304</v>
      </c>
      <c r="G198" s="2093">
        <v>5</v>
      </c>
      <c r="H198" s="2101">
        <v>2.5</v>
      </c>
      <c r="I198" s="2091" t="s">
        <v>305</v>
      </c>
      <c r="J198" s="2102" t="s">
        <v>306</v>
      </c>
      <c r="K198" s="2093">
        <v>5</v>
      </c>
      <c r="L198" s="2100">
        <v>2.5</v>
      </c>
      <c r="M198" s="2091" t="s">
        <v>307</v>
      </c>
      <c r="N198" s="2102" t="s">
        <v>308</v>
      </c>
      <c r="O198" s="2093">
        <v>5</v>
      </c>
      <c r="P198" s="2101">
        <v>2.5</v>
      </c>
      <c r="Q198" s="2091" t="s">
        <v>309</v>
      </c>
      <c r="R198" s="2102" t="s">
        <v>310</v>
      </c>
      <c r="S198" s="2093">
        <v>5</v>
      </c>
      <c r="T198" s="2100">
        <v>2.5</v>
      </c>
      <c r="U198" s="2091" t="s">
        <v>311</v>
      </c>
      <c r="V198" s="2102" t="s">
        <v>312</v>
      </c>
      <c r="W198" s="2093">
        <v>5</v>
      </c>
      <c r="X198" s="2100">
        <v>2.5</v>
      </c>
      <c r="Y198" s="2095"/>
      <c r="Z198" s="2095"/>
      <c r="AA198" s="2095"/>
      <c r="AB198" s="2095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</row>
    <row r="199" spans="1:42" ht="18" customHeight="1" x14ac:dyDescent="0.5">
      <c r="A199" s="2091" t="s">
        <v>215</v>
      </c>
      <c r="B199" s="2102" t="s">
        <v>216</v>
      </c>
      <c r="C199" s="2103" t="s">
        <v>110</v>
      </c>
      <c r="D199" s="2098">
        <v>0.5</v>
      </c>
      <c r="E199" s="2091" t="s">
        <v>217</v>
      </c>
      <c r="F199" s="2102" t="s">
        <v>218</v>
      </c>
      <c r="G199" s="2103" t="s">
        <v>110</v>
      </c>
      <c r="H199" s="2098">
        <v>0.5</v>
      </c>
      <c r="I199" s="2091" t="s">
        <v>219</v>
      </c>
      <c r="J199" s="2102" t="s">
        <v>220</v>
      </c>
      <c r="K199" s="2093">
        <v>1</v>
      </c>
      <c r="L199" s="2098">
        <v>0.5</v>
      </c>
      <c r="M199" s="2091" t="s">
        <v>221</v>
      </c>
      <c r="N199" s="2102" t="s">
        <v>222</v>
      </c>
      <c r="O199" s="2103" t="s">
        <v>110</v>
      </c>
      <c r="P199" s="2098">
        <v>0.5</v>
      </c>
      <c r="Q199" s="2105" t="s">
        <v>223</v>
      </c>
      <c r="R199" s="2119" t="s">
        <v>224</v>
      </c>
      <c r="S199" s="2093">
        <v>1</v>
      </c>
      <c r="T199" s="2098">
        <v>0.5</v>
      </c>
      <c r="U199" s="2105" t="s">
        <v>225</v>
      </c>
      <c r="V199" s="2119" t="s">
        <v>226</v>
      </c>
      <c r="W199" s="2103" t="s">
        <v>110</v>
      </c>
      <c r="X199" s="2097">
        <v>0.5</v>
      </c>
      <c r="Y199" s="2095"/>
      <c r="Z199" s="2095"/>
      <c r="AA199" s="2095"/>
      <c r="AB199" s="2095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</row>
    <row r="200" spans="1:42" ht="18" customHeight="1" thickBot="1" x14ac:dyDescent="0.55000000000000004">
      <c r="A200" s="24"/>
      <c r="B200" s="2120" t="s">
        <v>141</v>
      </c>
      <c r="C200" s="2121">
        <f>SUM(C195:C199)+1</f>
        <v>11</v>
      </c>
      <c r="D200" s="2122">
        <f>SUM(D195:D199)</f>
        <v>5.5</v>
      </c>
      <c r="E200" s="2123"/>
      <c r="F200" s="2120" t="s">
        <v>141</v>
      </c>
      <c r="G200" s="2121">
        <f>SUM(G195:G199)+1</f>
        <v>11</v>
      </c>
      <c r="H200" s="2122">
        <f>SUM(H195:H199)</f>
        <v>5.5</v>
      </c>
      <c r="I200" s="24"/>
      <c r="J200" s="2120" t="s">
        <v>141</v>
      </c>
      <c r="K200" s="2121">
        <f>SUM(K195:K199)</f>
        <v>11</v>
      </c>
      <c r="L200" s="2122">
        <f>SUM(L195:L199)</f>
        <v>5.5</v>
      </c>
      <c r="M200" s="2123"/>
      <c r="N200" s="2120" t="s">
        <v>141</v>
      </c>
      <c r="O200" s="2121">
        <f>SUM(O195:O199)+1</f>
        <v>11</v>
      </c>
      <c r="P200" s="2122">
        <f>SUM(P195:P199)</f>
        <v>5.5</v>
      </c>
      <c r="Q200" s="24"/>
      <c r="R200" s="2120" t="s">
        <v>141</v>
      </c>
      <c r="S200" s="2121">
        <f>SUM(S195:S199)</f>
        <v>11</v>
      </c>
      <c r="T200" s="2122">
        <f>SUM(T195:T199)</f>
        <v>5.5</v>
      </c>
      <c r="U200" s="24"/>
      <c r="V200" s="2120" t="s">
        <v>141</v>
      </c>
      <c r="W200" s="2137">
        <f>+W195+W196+W197+W198+W199</f>
        <v>11</v>
      </c>
      <c r="X200" s="2122">
        <f>SUM(X195:X199)</f>
        <v>5.5</v>
      </c>
      <c r="Y200" s="21">
        <f>D200+H200+L200+P200+T200+X200</f>
        <v>33</v>
      </c>
      <c r="Z200" s="22" t="s">
        <v>227</v>
      </c>
      <c r="AA200" s="2"/>
      <c r="AB200" s="2095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</row>
    <row r="201" spans="1:42" ht="18" customHeight="1" thickTop="1" thickBot="1" x14ac:dyDescent="0.55000000000000004">
      <c r="A201" s="25"/>
      <c r="B201" s="26" t="s">
        <v>228</v>
      </c>
      <c r="C201" s="2124">
        <f>C193+C200</f>
        <v>31</v>
      </c>
      <c r="D201" s="27">
        <f>D193+D200</f>
        <v>17</v>
      </c>
      <c r="E201" s="2135"/>
      <c r="F201" s="26" t="s">
        <v>228</v>
      </c>
      <c r="G201" s="2124">
        <f>G193+G200</f>
        <v>31</v>
      </c>
      <c r="H201" s="27">
        <f>H193+H200</f>
        <v>16</v>
      </c>
      <c r="I201" s="25"/>
      <c r="J201" s="26" t="s">
        <v>228</v>
      </c>
      <c r="K201" s="2124">
        <f>K193+K200</f>
        <v>31</v>
      </c>
      <c r="L201" s="27">
        <f>L193+L200</f>
        <v>16</v>
      </c>
      <c r="M201" s="2135"/>
      <c r="N201" s="26" t="s">
        <v>228</v>
      </c>
      <c r="O201" s="2124">
        <f>O193+O200</f>
        <v>31</v>
      </c>
      <c r="P201" s="27">
        <f>P193+P200</f>
        <v>17</v>
      </c>
      <c r="Q201" s="25"/>
      <c r="R201" s="26" t="s">
        <v>228</v>
      </c>
      <c r="S201" s="2124">
        <f>S193+S200</f>
        <v>31</v>
      </c>
      <c r="T201" s="27">
        <f>T193+T200</f>
        <v>16</v>
      </c>
      <c r="U201" s="2135"/>
      <c r="V201" s="26" t="s">
        <v>228</v>
      </c>
      <c r="W201" s="2138">
        <f>+W193+W200</f>
        <v>31</v>
      </c>
      <c r="X201" s="27">
        <f>+X193+X200</f>
        <v>17</v>
      </c>
      <c r="Y201" s="21">
        <f>D201+H201+L201+P201+T201+X201</f>
        <v>99</v>
      </c>
      <c r="Z201" s="22" t="s">
        <v>229</v>
      </c>
      <c r="AA201" s="41"/>
      <c r="AB201" s="2095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</row>
    <row r="202" spans="1:42" ht="18" customHeight="1" thickTop="1" thickBot="1" x14ac:dyDescent="0.55000000000000004">
      <c r="A202" s="29" t="s">
        <v>230</v>
      </c>
      <c r="B202" s="26" t="s">
        <v>231</v>
      </c>
      <c r="C202" s="2126" t="s">
        <v>5</v>
      </c>
      <c r="D202" s="30" t="s">
        <v>232</v>
      </c>
      <c r="E202" s="32" t="s">
        <v>230</v>
      </c>
      <c r="F202" s="26" t="s">
        <v>231</v>
      </c>
      <c r="G202" s="2126" t="s">
        <v>5</v>
      </c>
      <c r="H202" s="30" t="s">
        <v>232</v>
      </c>
      <c r="I202" s="29" t="s">
        <v>230</v>
      </c>
      <c r="J202" s="26" t="s">
        <v>231</v>
      </c>
      <c r="K202" s="2126" t="s">
        <v>5</v>
      </c>
      <c r="L202" s="30" t="s">
        <v>232</v>
      </c>
      <c r="M202" s="32" t="s">
        <v>230</v>
      </c>
      <c r="N202" s="26" t="s">
        <v>231</v>
      </c>
      <c r="O202" s="2126" t="s">
        <v>5</v>
      </c>
      <c r="P202" s="30" t="s">
        <v>232</v>
      </c>
      <c r="Q202" s="29" t="s">
        <v>230</v>
      </c>
      <c r="R202" s="26" t="s">
        <v>231</v>
      </c>
      <c r="S202" s="2126" t="s">
        <v>5</v>
      </c>
      <c r="T202" s="48" t="s">
        <v>232</v>
      </c>
      <c r="U202" s="32" t="s">
        <v>230</v>
      </c>
      <c r="V202" s="26" t="s">
        <v>231</v>
      </c>
      <c r="W202" s="2126" t="s">
        <v>5</v>
      </c>
      <c r="X202" s="30" t="s">
        <v>232</v>
      </c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</row>
    <row r="203" spans="1:42" ht="18" customHeight="1" thickTop="1" x14ac:dyDescent="0.5">
      <c r="A203" s="33" t="s">
        <v>7</v>
      </c>
      <c r="B203" s="2117" t="s">
        <v>233</v>
      </c>
      <c r="C203" s="2"/>
      <c r="D203" s="34" t="s">
        <v>7</v>
      </c>
      <c r="E203" s="35" t="s">
        <v>7</v>
      </c>
      <c r="F203" s="2117" t="s">
        <v>233</v>
      </c>
      <c r="G203" s="2"/>
      <c r="H203" s="2127" t="s">
        <v>7</v>
      </c>
      <c r="I203" s="33" t="s">
        <v>7</v>
      </c>
      <c r="J203" s="2117" t="s">
        <v>233</v>
      </c>
      <c r="K203" s="2"/>
      <c r="L203" s="34" t="s">
        <v>7</v>
      </c>
      <c r="M203" s="35" t="s">
        <v>7</v>
      </c>
      <c r="N203" s="2117" t="s">
        <v>233</v>
      </c>
      <c r="O203" s="2"/>
      <c r="P203" s="2127" t="s">
        <v>7</v>
      </c>
      <c r="Q203" s="33" t="s">
        <v>7</v>
      </c>
      <c r="R203" s="2117" t="s">
        <v>233</v>
      </c>
      <c r="S203" s="2"/>
      <c r="T203" s="2127" t="s">
        <v>7</v>
      </c>
      <c r="U203" s="33" t="s">
        <v>7</v>
      </c>
      <c r="V203" s="2117" t="s">
        <v>233</v>
      </c>
      <c r="W203" s="2"/>
      <c r="X203" s="34" t="s">
        <v>7</v>
      </c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</row>
    <row r="204" spans="1:42" ht="18" customHeight="1" x14ac:dyDescent="0.5">
      <c r="A204" s="2128"/>
      <c r="B204" s="2099" t="s">
        <v>234</v>
      </c>
      <c r="C204" s="5" t="s">
        <v>7</v>
      </c>
      <c r="D204" s="23"/>
      <c r="E204" s="2129"/>
      <c r="F204" s="2099" t="s">
        <v>234</v>
      </c>
      <c r="G204" s="5" t="s">
        <v>7</v>
      </c>
      <c r="H204" s="2130"/>
      <c r="I204" s="2128"/>
      <c r="J204" s="2099" t="s">
        <v>234</v>
      </c>
      <c r="K204" s="5" t="s">
        <v>7</v>
      </c>
      <c r="L204" s="23"/>
      <c r="M204" s="2129"/>
      <c r="N204" s="2099" t="s">
        <v>234</v>
      </c>
      <c r="O204" s="5" t="s">
        <v>7</v>
      </c>
      <c r="P204" s="2130"/>
      <c r="Q204" s="2128"/>
      <c r="R204" s="2099" t="s">
        <v>234</v>
      </c>
      <c r="S204" s="5" t="s">
        <v>7</v>
      </c>
      <c r="T204" s="23"/>
      <c r="U204" s="2128"/>
      <c r="V204" s="2099" t="s">
        <v>234</v>
      </c>
      <c r="W204" s="5" t="s">
        <v>7</v>
      </c>
      <c r="X204" s="23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</row>
    <row r="205" spans="1:42" ht="18" customHeight="1" x14ac:dyDescent="0.5">
      <c r="A205" s="2128" t="s">
        <v>235</v>
      </c>
      <c r="B205" s="2099" t="s">
        <v>1715</v>
      </c>
      <c r="C205" s="36">
        <v>1</v>
      </c>
      <c r="D205" s="11" t="s">
        <v>236</v>
      </c>
      <c r="E205" s="2129" t="s">
        <v>235</v>
      </c>
      <c r="F205" s="2099" t="s">
        <v>1715</v>
      </c>
      <c r="G205" s="36">
        <v>1</v>
      </c>
      <c r="H205" s="11" t="s">
        <v>236</v>
      </c>
      <c r="I205" s="2128" t="s">
        <v>235</v>
      </c>
      <c r="J205" s="2099" t="s">
        <v>1716</v>
      </c>
      <c r="K205" s="36">
        <v>1</v>
      </c>
      <c r="L205" s="11" t="s">
        <v>236</v>
      </c>
      <c r="M205" s="2129" t="s">
        <v>235</v>
      </c>
      <c r="N205" s="2099" t="s">
        <v>1716</v>
      </c>
      <c r="O205" s="36">
        <v>1</v>
      </c>
      <c r="P205" s="11" t="s">
        <v>236</v>
      </c>
      <c r="Q205" s="2128" t="s">
        <v>235</v>
      </c>
      <c r="R205" s="2099" t="s">
        <v>1716</v>
      </c>
      <c r="S205" s="36">
        <v>1</v>
      </c>
      <c r="T205" s="11" t="s">
        <v>236</v>
      </c>
      <c r="U205" s="2128" t="s">
        <v>235</v>
      </c>
      <c r="V205" s="2099" t="s">
        <v>1716</v>
      </c>
      <c r="W205" s="36">
        <v>1</v>
      </c>
      <c r="X205" s="11" t="s">
        <v>236</v>
      </c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</row>
    <row r="206" spans="1:42" ht="18" customHeight="1" x14ac:dyDescent="0.5">
      <c r="A206" s="2128" t="s">
        <v>235</v>
      </c>
      <c r="B206" s="2099" t="s">
        <v>1717</v>
      </c>
      <c r="C206" s="36">
        <v>1</v>
      </c>
      <c r="D206" s="11" t="s">
        <v>236</v>
      </c>
      <c r="E206" s="2129" t="s">
        <v>235</v>
      </c>
      <c r="F206" s="2099" t="s">
        <v>1717</v>
      </c>
      <c r="G206" s="36">
        <v>1</v>
      </c>
      <c r="H206" s="11" t="s">
        <v>236</v>
      </c>
      <c r="I206" s="2128" t="s">
        <v>235</v>
      </c>
      <c r="J206" s="2099" t="s">
        <v>1717</v>
      </c>
      <c r="K206" s="36">
        <v>1</v>
      </c>
      <c r="L206" s="11" t="s">
        <v>236</v>
      </c>
      <c r="M206" s="2129" t="s">
        <v>235</v>
      </c>
      <c r="N206" s="2099" t="s">
        <v>1717</v>
      </c>
      <c r="O206" s="36">
        <v>1</v>
      </c>
      <c r="P206" s="11" t="s">
        <v>236</v>
      </c>
      <c r="Q206" s="2128" t="s">
        <v>235</v>
      </c>
      <c r="R206" s="2099" t="s">
        <v>1717</v>
      </c>
      <c r="S206" s="36">
        <v>1</v>
      </c>
      <c r="T206" s="11" t="s">
        <v>236</v>
      </c>
      <c r="U206" s="2128" t="s">
        <v>235</v>
      </c>
      <c r="V206" s="2099" t="s">
        <v>1717</v>
      </c>
      <c r="W206" s="36">
        <v>1</v>
      </c>
      <c r="X206" s="11" t="s">
        <v>236</v>
      </c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</row>
    <row r="207" spans="1:42" ht="18" customHeight="1" x14ac:dyDescent="0.5">
      <c r="A207" s="2128" t="s">
        <v>235</v>
      </c>
      <c r="B207" s="2099" t="s">
        <v>237</v>
      </c>
      <c r="C207" s="36">
        <v>1</v>
      </c>
      <c r="D207" s="11" t="s">
        <v>236</v>
      </c>
      <c r="E207" s="2129" t="s">
        <v>235</v>
      </c>
      <c r="F207" s="2099" t="s">
        <v>237</v>
      </c>
      <c r="G207" s="36">
        <v>1</v>
      </c>
      <c r="H207" s="11" t="s">
        <v>236</v>
      </c>
      <c r="I207" s="2128" t="s">
        <v>235</v>
      </c>
      <c r="J207" s="2099" t="s">
        <v>237</v>
      </c>
      <c r="K207" s="36">
        <v>1</v>
      </c>
      <c r="L207" s="11" t="s">
        <v>236</v>
      </c>
      <c r="M207" s="2129" t="s">
        <v>235</v>
      </c>
      <c r="N207" s="2099" t="s">
        <v>237</v>
      </c>
      <c r="O207" s="36">
        <v>1</v>
      </c>
      <c r="P207" s="11" t="s">
        <v>236</v>
      </c>
      <c r="Q207" s="2128" t="s">
        <v>235</v>
      </c>
      <c r="R207" s="2099" t="s">
        <v>237</v>
      </c>
      <c r="S207" s="36">
        <v>1</v>
      </c>
      <c r="T207" s="11" t="s">
        <v>236</v>
      </c>
      <c r="U207" s="2128" t="s">
        <v>235</v>
      </c>
      <c r="V207" s="2099" t="s">
        <v>237</v>
      </c>
      <c r="W207" s="36">
        <v>1</v>
      </c>
      <c r="X207" s="11" t="s">
        <v>236</v>
      </c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</row>
    <row r="208" spans="1:42" ht="18" customHeight="1" x14ac:dyDescent="0.5">
      <c r="A208" s="2128"/>
      <c r="B208" s="2099" t="s">
        <v>238</v>
      </c>
      <c r="C208" s="36"/>
      <c r="D208" s="11"/>
      <c r="E208" s="2129"/>
      <c r="F208" s="2099" t="s">
        <v>238</v>
      </c>
      <c r="G208" s="36"/>
      <c r="H208" s="11"/>
      <c r="I208" s="2128"/>
      <c r="J208" s="2099" t="s">
        <v>238</v>
      </c>
      <c r="K208" s="36"/>
      <c r="L208" s="11"/>
      <c r="M208" s="2129"/>
      <c r="N208" s="2099" t="s">
        <v>238</v>
      </c>
      <c r="O208" s="36"/>
      <c r="P208" s="11"/>
      <c r="Q208" s="2128"/>
      <c r="R208" s="2099" t="s">
        <v>238</v>
      </c>
      <c r="S208" s="36"/>
      <c r="T208" s="11"/>
      <c r="U208" s="2128"/>
      <c r="V208" s="2099" t="s">
        <v>238</v>
      </c>
      <c r="W208" s="36"/>
      <c r="X208" s="11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</row>
    <row r="209" spans="1:42" ht="18" customHeight="1" x14ac:dyDescent="0.5">
      <c r="A209" s="2128" t="s">
        <v>235</v>
      </c>
      <c r="B209" s="2099" t="s">
        <v>239</v>
      </c>
      <c r="C209" s="36">
        <v>1</v>
      </c>
      <c r="D209" s="11" t="s">
        <v>236</v>
      </c>
      <c r="E209" s="2129" t="s">
        <v>235</v>
      </c>
      <c r="F209" s="2099" t="s">
        <v>240</v>
      </c>
      <c r="G209" s="36">
        <v>1</v>
      </c>
      <c r="H209" s="11" t="s">
        <v>236</v>
      </c>
      <c r="I209" s="2128" t="s">
        <v>235</v>
      </c>
      <c r="J209" s="2099" t="s">
        <v>240</v>
      </c>
      <c r="K209" s="36">
        <v>1</v>
      </c>
      <c r="L209" s="11" t="s">
        <v>236</v>
      </c>
      <c r="M209" s="2129" t="s">
        <v>235</v>
      </c>
      <c r="N209" s="2099" t="s">
        <v>240</v>
      </c>
      <c r="O209" s="36">
        <v>1</v>
      </c>
      <c r="P209" s="11" t="s">
        <v>236</v>
      </c>
      <c r="Q209" s="2128" t="s">
        <v>235</v>
      </c>
      <c r="R209" s="2099" t="s">
        <v>240</v>
      </c>
      <c r="S209" s="36">
        <v>1</v>
      </c>
      <c r="T209" s="11" t="s">
        <v>236</v>
      </c>
      <c r="U209" s="2128" t="s">
        <v>235</v>
      </c>
      <c r="V209" s="2099" t="s">
        <v>240</v>
      </c>
      <c r="W209" s="36">
        <v>1</v>
      </c>
      <c r="X209" s="11" t="s">
        <v>236</v>
      </c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</row>
    <row r="210" spans="1:42" ht="18" customHeight="1" x14ac:dyDescent="0.5">
      <c r="A210" s="2128"/>
      <c r="B210" s="2110" t="s">
        <v>1718</v>
      </c>
      <c r="C210" s="36" t="s">
        <v>236</v>
      </c>
      <c r="D210" s="11" t="s">
        <v>236</v>
      </c>
      <c r="E210" s="2129"/>
      <c r="F210" s="2110" t="s">
        <v>1718</v>
      </c>
      <c r="G210" s="36" t="s">
        <v>236</v>
      </c>
      <c r="H210" s="11" t="s">
        <v>236</v>
      </c>
      <c r="I210" s="2128"/>
      <c r="J210" s="2110" t="s">
        <v>1718</v>
      </c>
      <c r="K210" s="36" t="s">
        <v>236</v>
      </c>
      <c r="L210" s="11" t="s">
        <v>236</v>
      </c>
      <c r="M210" s="2129"/>
      <c r="N210" s="2110" t="s">
        <v>1718</v>
      </c>
      <c r="O210" s="36" t="s">
        <v>236</v>
      </c>
      <c r="P210" s="11" t="s">
        <v>236</v>
      </c>
      <c r="Q210" s="2128"/>
      <c r="R210" s="2110" t="s">
        <v>1718</v>
      </c>
      <c r="S210" s="36" t="s">
        <v>236</v>
      </c>
      <c r="T210" s="11" t="s">
        <v>236</v>
      </c>
      <c r="U210" s="2128"/>
      <c r="V210" s="2110" t="s">
        <v>1718</v>
      </c>
      <c r="W210" s="36" t="s">
        <v>236</v>
      </c>
      <c r="X210" s="11" t="s">
        <v>236</v>
      </c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</row>
    <row r="211" spans="1:42" ht="18" customHeight="1" thickBot="1" x14ac:dyDescent="0.55000000000000004">
      <c r="A211" s="2128"/>
      <c r="B211" s="2099"/>
      <c r="C211" s="37"/>
      <c r="D211" s="11"/>
      <c r="E211" s="2129"/>
      <c r="F211" s="2099"/>
      <c r="G211" s="37"/>
      <c r="H211" s="11"/>
      <c r="I211" s="2128"/>
      <c r="J211" s="2099"/>
      <c r="K211" s="37"/>
      <c r="L211" s="11"/>
      <c r="M211" s="2129"/>
      <c r="N211" s="2099"/>
      <c r="O211" s="37"/>
      <c r="P211" s="11"/>
      <c r="Q211" s="2128"/>
      <c r="R211" s="2099"/>
      <c r="S211" s="37"/>
      <c r="T211" s="11"/>
      <c r="U211" s="2128"/>
      <c r="V211" s="2099"/>
      <c r="W211" s="37"/>
      <c r="X211" s="11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</row>
    <row r="212" spans="1:42" ht="18" customHeight="1" thickTop="1" thickBot="1" x14ac:dyDescent="0.55000000000000004">
      <c r="A212" s="25"/>
      <c r="B212" s="26" t="s">
        <v>228</v>
      </c>
      <c r="C212" s="2131">
        <f>SUM(C205:C211)</f>
        <v>4</v>
      </c>
      <c r="D212" s="27" t="s">
        <v>236</v>
      </c>
      <c r="E212" s="2125"/>
      <c r="F212" s="26" t="s">
        <v>228</v>
      </c>
      <c r="G212" s="2131">
        <f>SUM(G205:G211)</f>
        <v>4</v>
      </c>
      <c r="H212" s="27" t="s">
        <v>236</v>
      </c>
      <c r="I212" s="25"/>
      <c r="J212" s="26" t="s">
        <v>228</v>
      </c>
      <c r="K212" s="2131">
        <f>SUM(K205:K211)</f>
        <v>4</v>
      </c>
      <c r="L212" s="27" t="s">
        <v>236</v>
      </c>
      <c r="M212" s="2125"/>
      <c r="N212" s="26" t="s">
        <v>228</v>
      </c>
      <c r="O212" s="2131">
        <f>SUM(O205:O211)</f>
        <v>4</v>
      </c>
      <c r="P212" s="27" t="s">
        <v>236</v>
      </c>
      <c r="Q212" s="25"/>
      <c r="R212" s="26" t="s">
        <v>228</v>
      </c>
      <c r="S212" s="2131">
        <f>SUM(S205:S211)</f>
        <v>4</v>
      </c>
      <c r="T212" s="28" t="s">
        <v>236</v>
      </c>
      <c r="U212" s="25"/>
      <c r="V212" s="26" t="s">
        <v>228</v>
      </c>
      <c r="W212" s="2131">
        <f>SUM(W205:W211)</f>
        <v>4</v>
      </c>
      <c r="X212" s="27" t="s">
        <v>236</v>
      </c>
      <c r="Y212" s="21"/>
      <c r="Z212" s="22" t="s">
        <v>241</v>
      </c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</row>
    <row r="213" spans="1:42" ht="18" customHeight="1" thickTop="1" x14ac:dyDescent="0.5">
      <c r="A213" s="5"/>
      <c r="B213" s="37">
        <f>((((C201+C212)*50)/60)*20)*2</f>
        <v>1166.6666666666667</v>
      </c>
      <c r="C213" s="38">
        <f>C201+C212</f>
        <v>35</v>
      </c>
      <c r="D213" s="39"/>
      <c r="E213" s="5"/>
      <c r="F213" s="4"/>
      <c r="G213" s="38">
        <f>G201+G212</f>
        <v>35</v>
      </c>
      <c r="H213" s="39"/>
      <c r="I213" s="5"/>
      <c r="J213" s="4"/>
      <c r="K213" s="38">
        <f>K201+K212</f>
        <v>35</v>
      </c>
      <c r="L213" s="39"/>
      <c r="M213" s="5"/>
      <c r="N213" s="4"/>
      <c r="O213" s="38">
        <f>O201+O212</f>
        <v>35</v>
      </c>
      <c r="P213" s="39"/>
      <c r="Q213" s="5"/>
      <c r="R213" s="4"/>
      <c r="S213" s="38">
        <f>S201+S212</f>
        <v>35</v>
      </c>
      <c r="T213" s="39"/>
      <c r="U213" s="5"/>
      <c r="V213" s="4"/>
      <c r="W213" s="38">
        <f>W201+W212</f>
        <v>35</v>
      </c>
      <c r="X213" s="39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</row>
    <row r="214" spans="1:42" ht="18" customHeight="1" x14ac:dyDescent="0.5">
      <c r="A214" s="4" t="s">
        <v>242</v>
      </c>
      <c r="B214" s="2"/>
      <c r="C214" s="346"/>
      <c r="D214" s="347"/>
      <c r="E214" s="346"/>
      <c r="F214" s="348"/>
      <c r="G214" s="346"/>
      <c r="H214" s="347"/>
      <c r="I214" s="346"/>
      <c r="J214" s="348"/>
      <c r="K214" s="346"/>
      <c r="L214" s="346"/>
      <c r="M214" s="346"/>
      <c r="N214" s="348"/>
      <c r="O214" s="346"/>
      <c r="P214" s="346"/>
      <c r="Q214" s="346"/>
      <c r="R214" s="348"/>
      <c r="S214" s="349"/>
      <c r="T214" s="349"/>
      <c r="U214" s="347"/>
      <c r="V214" s="348"/>
      <c r="W214" s="348"/>
      <c r="X214" s="348"/>
      <c r="Y214" s="348"/>
      <c r="Z214" s="348"/>
      <c r="AA214" s="348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</row>
    <row r="215" spans="1:42" ht="18" customHeight="1" x14ac:dyDescent="0.5">
      <c r="A215" s="348"/>
      <c r="B215" s="4"/>
      <c r="C215" s="346"/>
      <c r="D215" s="347"/>
      <c r="E215" s="346"/>
      <c r="F215" s="348"/>
      <c r="G215" s="346"/>
      <c r="H215" s="347"/>
      <c r="I215" s="346"/>
      <c r="J215" s="5"/>
      <c r="K215" s="4"/>
      <c r="L215" s="346"/>
      <c r="M215" s="346"/>
      <c r="N215" s="348"/>
      <c r="O215" s="346"/>
      <c r="P215" s="346"/>
      <c r="Q215" s="346"/>
      <c r="R215" s="348"/>
      <c r="S215" s="349"/>
      <c r="T215" s="349"/>
      <c r="U215" s="347"/>
      <c r="V215" s="348"/>
      <c r="W215" s="348"/>
      <c r="X215" s="348"/>
      <c r="Y215" s="348"/>
      <c r="Z215" s="348"/>
      <c r="AA215" s="348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</row>
    <row r="216" spans="1:42" ht="18" customHeight="1" x14ac:dyDescent="0.5">
      <c r="A216" s="5"/>
      <c r="B216" s="2"/>
      <c r="C216" s="2"/>
      <c r="D216" s="2"/>
      <c r="E216" s="5"/>
      <c r="F216" s="2"/>
      <c r="G216" s="2"/>
      <c r="H216" s="49"/>
      <c r="I216" s="5"/>
      <c r="J216" s="2"/>
      <c r="K216" s="2"/>
      <c r="L216" s="2"/>
      <c r="M216" s="5"/>
      <c r="N216" s="2"/>
      <c r="O216" s="2"/>
      <c r="P216" s="2"/>
      <c r="Q216" s="5"/>
      <c r="R216" s="2"/>
      <c r="S216" s="2"/>
      <c r="T216" s="2"/>
      <c r="U216" s="5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</row>
    <row r="217" spans="1:42" ht="18" customHeight="1" x14ac:dyDescent="0.5">
      <c r="A217" s="5"/>
      <c r="B217" s="2"/>
      <c r="C217" s="2"/>
      <c r="D217" s="2"/>
      <c r="E217" s="5"/>
      <c r="F217" s="2"/>
      <c r="G217" s="2"/>
      <c r="H217" s="49"/>
      <c r="I217" s="5"/>
      <c r="J217" s="2"/>
      <c r="K217" s="2"/>
      <c r="L217" s="2"/>
      <c r="M217" s="5"/>
      <c r="N217" s="2"/>
      <c r="O217" s="2"/>
      <c r="P217" s="2"/>
      <c r="Q217" s="5"/>
      <c r="R217" s="2"/>
      <c r="S217" s="2"/>
      <c r="T217" s="2"/>
      <c r="U217" s="5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</row>
    <row r="218" spans="1:42" ht="18" customHeight="1" x14ac:dyDescent="0.5">
      <c r="A218" s="348"/>
      <c r="B218" s="4"/>
      <c r="C218" s="346"/>
      <c r="D218" s="347"/>
      <c r="E218" s="346"/>
      <c r="F218" s="348"/>
      <c r="G218" s="346"/>
      <c r="H218" s="347"/>
      <c r="I218" s="346"/>
      <c r="J218" s="5"/>
      <c r="K218" s="4"/>
      <c r="L218" s="346"/>
      <c r="M218" s="346"/>
      <c r="N218" s="348"/>
      <c r="O218" s="346"/>
      <c r="P218" s="346"/>
      <c r="Q218" s="346"/>
      <c r="R218" s="348"/>
      <c r="S218" s="349"/>
      <c r="T218" s="349"/>
      <c r="U218" s="347"/>
      <c r="V218" s="348"/>
      <c r="W218" s="348"/>
      <c r="X218" s="348"/>
      <c r="Y218" s="348"/>
      <c r="Z218" s="348"/>
      <c r="AA218" s="348"/>
      <c r="AB218" s="348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</row>
    <row r="219" spans="1:42" ht="19.5" customHeight="1" x14ac:dyDescent="0.5">
      <c r="A219" s="5"/>
      <c r="B219" s="2"/>
      <c r="C219" s="2"/>
      <c r="D219" s="2"/>
      <c r="E219" s="5"/>
      <c r="F219" s="2"/>
      <c r="G219" s="2"/>
      <c r="H219" s="49"/>
      <c r="I219" s="5"/>
      <c r="J219" s="2"/>
      <c r="K219" s="2"/>
      <c r="L219" s="2"/>
      <c r="M219" s="5"/>
      <c r="N219" s="2"/>
      <c r="O219" s="2"/>
      <c r="P219" s="2"/>
      <c r="Q219" s="5"/>
      <c r="R219" s="2"/>
      <c r="S219" s="2"/>
      <c r="T219" s="2"/>
      <c r="U219" s="5"/>
      <c r="V219" s="2"/>
      <c r="W219" s="2"/>
      <c r="X219" s="2"/>
      <c r="Y219" s="2"/>
      <c r="Z219" s="2"/>
      <c r="AA219" s="2"/>
      <c r="AB219" s="2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</row>
    <row r="220" spans="1:42" ht="19.5" customHeight="1" x14ac:dyDescent="0.5">
      <c r="A220" s="5"/>
      <c r="B220" s="2"/>
      <c r="C220" s="2"/>
      <c r="D220" s="2"/>
      <c r="E220" s="5"/>
      <c r="F220" s="2"/>
      <c r="G220" s="2"/>
      <c r="H220" s="49"/>
      <c r="I220" s="5"/>
      <c r="J220" s="2"/>
      <c r="K220" s="2"/>
      <c r="L220" s="2"/>
      <c r="M220" s="5"/>
      <c r="N220" s="2"/>
      <c r="O220" s="2"/>
      <c r="P220" s="2"/>
      <c r="Q220" s="5"/>
      <c r="R220" s="2"/>
      <c r="S220" s="2"/>
      <c r="T220" s="2"/>
      <c r="U220" s="5"/>
      <c r="V220" s="2"/>
      <c r="W220" s="2"/>
      <c r="X220" s="2"/>
      <c r="Y220" s="2"/>
      <c r="Z220" s="2"/>
      <c r="AA220" s="2"/>
      <c r="AB220" s="2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</row>
    <row r="221" spans="1:42" ht="20.25" customHeight="1" x14ac:dyDescent="0.5">
      <c r="A221" s="5"/>
      <c r="B221" s="2"/>
      <c r="C221" s="2"/>
      <c r="D221" s="2"/>
      <c r="E221" s="5"/>
      <c r="F221" s="2"/>
      <c r="G221" s="2"/>
      <c r="H221" s="49"/>
      <c r="I221" s="5"/>
      <c r="J221" s="2"/>
      <c r="K221" s="2"/>
      <c r="L221" s="2"/>
      <c r="M221" s="5"/>
      <c r="N221" s="2"/>
      <c r="O221" s="2"/>
      <c r="P221" s="2"/>
      <c r="Q221" s="5"/>
      <c r="R221" s="2"/>
      <c r="S221" s="2"/>
      <c r="T221" s="2"/>
      <c r="U221" s="5"/>
      <c r="V221" s="2"/>
      <c r="W221" s="2"/>
      <c r="X221" s="2"/>
      <c r="Y221" s="2"/>
      <c r="Z221" s="2"/>
      <c r="AA221" s="2"/>
      <c r="AB221" s="2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</row>
    <row r="222" spans="1:42" ht="18" customHeight="1" x14ac:dyDescent="0.5">
      <c r="A222" s="5"/>
      <c r="B222" s="2"/>
      <c r="C222" s="2"/>
      <c r="D222" s="2"/>
      <c r="E222" s="5"/>
      <c r="F222" s="2"/>
      <c r="G222" s="2"/>
      <c r="H222" s="49"/>
      <c r="I222" s="5"/>
      <c r="J222" s="2"/>
      <c r="K222" s="2"/>
      <c r="L222" s="2"/>
      <c r="M222" s="5"/>
      <c r="N222" s="2"/>
      <c r="O222" s="2"/>
      <c r="P222" s="2"/>
      <c r="Q222" s="5"/>
      <c r="R222" s="2"/>
      <c r="S222" s="2"/>
      <c r="T222" s="2"/>
      <c r="U222" s="5"/>
      <c r="V222" s="2"/>
      <c r="W222" s="2"/>
      <c r="X222" s="2"/>
      <c r="Y222" s="2"/>
      <c r="Z222" s="2"/>
      <c r="AA222" s="2"/>
      <c r="AB222" s="2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</row>
    <row r="223" spans="1:42" ht="18" customHeight="1" x14ac:dyDescent="0.5">
      <c r="A223" s="5"/>
      <c r="B223" s="2"/>
      <c r="C223" s="2"/>
      <c r="D223" s="2"/>
      <c r="E223" s="5"/>
      <c r="F223" s="2"/>
      <c r="G223" s="2"/>
      <c r="H223" s="49"/>
      <c r="I223" s="5"/>
      <c r="J223" s="2"/>
      <c r="K223" s="2"/>
      <c r="L223" s="2"/>
      <c r="M223" s="5"/>
      <c r="N223" s="2"/>
      <c r="O223" s="2"/>
      <c r="P223" s="2"/>
      <c r="Q223" s="5"/>
      <c r="R223" s="2"/>
      <c r="S223" s="2"/>
      <c r="T223" s="2"/>
      <c r="U223" s="5"/>
      <c r="V223" s="2"/>
      <c r="W223" s="2"/>
      <c r="X223" s="2"/>
      <c r="Y223" s="2"/>
      <c r="Z223" s="2"/>
      <c r="AA223" s="2"/>
      <c r="AB223" s="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</row>
    <row r="224" spans="1:42" ht="18" customHeight="1" x14ac:dyDescent="0.5">
      <c r="A224" s="5"/>
      <c r="B224" s="2"/>
      <c r="C224" s="2"/>
      <c r="D224" s="2"/>
      <c r="E224" s="5"/>
      <c r="F224" s="2"/>
      <c r="G224" s="2"/>
      <c r="H224" s="49"/>
      <c r="I224" s="5"/>
      <c r="J224" s="2"/>
      <c r="K224" s="2"/>
      <c r="L224" s="2"/>
      <c r="M224" s="5"/>
      <c r="N224" s="2"/>
      <c r="O224" s="2"/>
      <c r="P224" s="2"/>
      <c r="Q224" s="5"/>
      <c r="R224" s="2"/>
      <c r="S224" s="2"/>
      <c r="T224" s="2"/>
      <c r="U224" s="5"/>
      <c r="V224" s="2"/>
      <c r="W224" s="2"/>
      <c r="X224" s="2"/>
      <c r="Y224" s="2"/>
      <c r="Z224" s="2"/>
      <c r="AA224" s="2"/>
      <c r="AB224" s="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</row>
    <row r="225" spans="1:42" ht="18" customHeight="1" x14ac:dyDescent="0.5">
      <c r="A225" s="5"/>
      <c r="B225" s="2"/>
      <c r="C225" s="2"/>
      <c r="D225" s="2"/>
      <c r="E225" s="5"/>
      <c r="F225" s="2"/>
      <c r="G225" s="2"/>
      <c r="H225" s="49"/>
      <c r="I225" s="5"/>
      <c r="J225" s="2"/>
      <c r="K225" s="2"/>
      <c r="L225" s="2"/>
      <c r="M225" s="5"/>
      <c r="N225" s="2"/>
      <c r="O225" s="2"/>
      <c r="P225" s="2"/>
      <c r="Q225" s="5"/>
      <c r="R225" s="2"/>
      <c r="S225" s="2"/>
      <c r="T225" s="2"/>
      <c r="U225" s="5"/>
      <c r="V225" s="2"/>
      <c r="W225" s="2"/>
      <c r="X225" s="2"/>
      <c r="Y225" s="2"/>
      <c r="Z225" s="2"/>
      <c r="AA225" s="2"/>
      <c r="AB225" s="2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</row>
    <row r="226" spans="1:42" ht="18" customHeight="1" x14ac:dyDescent="0.5">
      <c r="A226" s="5"/>
      <c r="B226" s="2"/>
      <c r="C226" s="2"/>
      <c r="D226" s="2"/>
      <c r="E226" s="5"/>
      <c r="F226" s="2"/>
      <c r="G226" s="2"/>
      <c r="H226" s="49"/>
      <c r="I226" s="5"/>
      <c r="J226" s="2"/>
      <c r="K226" s="2"/>
      <c r="L226" s="2"/>
      <c r="M226" s="5"/>
      <c r="N226" s="2"/>
      <c r="O226" s="2"/>
      <c r="P226" s="2"/>
      <c r="Q226" s="5"/>
      <c r="R226" s="2"/>
      <c r="S226" s="2"/>
      <c r="T226" s="2"/>
      <c r="U226" s="5"/>
      <c r="V226" s="2"/>
      <c r="W226" s="2"/>
      <c r="X226" s="2"/>
      <c r="Y226" s="2"/>
      <c r="Z226" s="2"/>
      <c r="AA226" s="2"/>
      <c r="AB226" s="2"/>
      <c r="AC226" s="40"/>
      <c r="AD226" s="40"/>
      <c r="AE226" s="40"/>
      <c r="AF226" s="40"/>
      <c r="AG226" s="40"/>
      <c r="AH226" s="40"/>
      <c r="AI226" s="40"/>
      <c r="AJ226" s="40"/>
      <c r="AK226" s="40"/>
      <c r="AL226" s="40"/>
      <c r="AM226" s="40"/>
      <c r="AN226" s="40"/>
      <c r="AO226" s="40"/>
      <c r="AP226" s="40"/>
    </row>
    <row r="227" spans="1:42" ht="18" customHeight="1" x14ac:dyDescent="0.5">
      <c r="A227" s="5"/>
      <c r="B227" s="2"/>
      <c r="C227" s="2"/>
      <c r="D227" s="2"/>
      <c r="E227" s="5"/>
      <c r="F227" s="2"/>
      <c r="G227" s="2"/>
      <c r="H227" s="49"/>
      <c r="I227" s="5"/>
      <c r="J227" s="2"/>
      <c r="K227" s="2"/>
      <c r="L227" s="2"/>
      <c r="M227" s="5"/>
      <c r="N227" s="2"/>
      <c r="O227" s="2"/>
      <c r="P227" s="2"/>
      <c r="Q227" s="5"/>
      <c r="R227" s="2"/>
      <c r="S227" s="2"/>
      <c r="T227" s="2"/>
      <c r="U227" s="5"/>
      <c r="V227" s="2"/>
      <c r="W227" s="2"/>
      <c r="X227" s="2"/>
      <c r="Y227" s="2"/>
      <c r="Z227" s="2"/>
      <c r="AA227" s="2"/>
      <c r="AB227" s="2"/>
      <c r="AC227" s="40"/>
      <c r="AD227" s="40"/>
      <c r="AE227" s="40"/>
      <c r="AF227" s="40"/>
      <c r="AG227" s="40"/>
      <c r="AH227" s="40"/>
      <c r="AI227" s="40"/>
      <c r="AJ227" s="40"/>
      <c r="AK227" s="40"/>
      <c r="AL227" s="40"/>
      <c r="AM227" s="40"/>
      <c r="AN227" s="40"/>
      <c r="AO227" s="40"/>
      <c r="AP227" s="40"/>
    </row>
    <row r="228" spans="1:42" ht="18" customHeight="1" x14ac:dyDescent="0.5">
      <c r="A228" s="5"/>
      <c r="B228" s="2"/>
      <c r="C228" s="2"/>
      <c r="D228" s="2"/>
      <c r="E228" s="5"/>
      <c r="F228" s="2"/>
      <c r="G228" s="2"/>
      <c r="H228" s="49"/>
      <c r="I228" s="5"/>
      <c r="J228" s="2"/>
      <c r="K228" s="2"/>
      <c r="L228" s="2"/>
      <c r="M228" s="5"/>
      <c r="N228" s="2"/>
      <c r="O228" s="2"/>
      <c r="P228" s="2"/>
      <c r="Q228" s="5"/>
      <c r="R228" s="2"/>
      <c r="S228" s="2"/>
      <c r="T228" s="2"/>
      <c r="U228" s="5"/>
      <c r="V228" s="2"/>
      <c r="W228" s="2"/>
      <c r="X228" s="2"/>
      <c r="Y228" s="2"/>
      <c r="Z228" s="2"/>
      <c r="AA228" s="2"/>
      <c r="AB228" s="2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</row>
    <row r="229" spans="1:42" ht="18" customHeight="1" x14ac:dyDescent="0.5">
      <c r="A229" s="5"/>
      <c r="B229" s="2"/>
      <c r="C229" s="2"/>
      <c r="D229" s="2"/>
      <c r="E229" s="5"/>
      <c r="F229" s="2"/>
      <c r="G229" s="2"/>
      <c r="H229" s="49"/>
      <c r="I229" s="5"/>
      <c r="J229" s="2"/>
      <c r="K229" s="2"/>
      <c r="L229" s="2"/>
      <c r="M229" s="5"/>
      <c r="N229" s="2"/>
      <c r="O229" s="2"/>
      <c r="P229" s="2"/>
      <c r="Q229" s="5"/>
      <c r="R229" s="2"/>
      <c r="S229" s="2"/>
      <c r="T229" s="2"/>
      <c r="U229" s="5"/>
      <c r="V229" s="2"/>
      <c r="W229" s="2"/>
      <c r="X229" s="2"/>
      <c r="Y229" s="2"/>
      <c r="Z229" s="2"/>
      <c r="AA229" s="2"/>
      <c r="AB229" s="2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</row>
    <row r="230" spans="1:42" ht="18" customHeight="1" x14ac:dyDescent="0.5">
      <c r="A230" s="5"/>
      <c r="B230" s="2"/>
      <c r="C230" s="2"/>
      <c r="D230" s="2"/>
      <c r="E230" s="5"/>
      <c r="F230" s="2"/>
      <c r="G230" s="2"/>
      <c r="H230" s="49"/>
      <c r="I230" s="5"/>
      <c r="J230" s="2"/>
      <c r="K230" s="2"/>
      <c r="L230" s="2"/>
      <c r="M230" s="5"/>
      <c r="N230" s="2"/>
      <c r="O230" s="2"/>
      <c r="P230" s="2"/>
      <c r="Q230" s="5"/>
      <c r="R230" s="2"/>
      <c r="S230" s="2"/>
      <c r="T230" s="2"/>
      <c r="U230" s="5"/>
      <c r="V230" s="2"/>
      <c r="W230" s="2"/>
      <c r="X230" s="2"/>
      <c r="Y230" s="2"/>
      <c r="Z230" s="2"/>
      <c r="AA230" s="2"/>
      <c r="AB230" s="2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</row>
    <row r="231" spans="1:42" ht="18" customHeight="1" x14ac:dyDescent="0.5">
      <c r="A231" s="5"/>
      <c r="B231" s="2"/>
      <c r="C231" s="2"/>
      <c r="D231" s="2"/>
      <c r="E231" s="5"/>
      <c r="F231" s="2"/>
      <c r="G231" s="2"/>
      <c r="H231" s="49"/>
      <c r="I231" s="5"/>
      <c r="J231" s="2"/>
      <c r="K231" s="2"/>
      <c r="L231" s="2"/>
      <c r="M231" s="5"/>
      <c r="N231" s="2"/>
      <c r="O231" s="2"/>
      <c r="P231" s="2"/>
      <c r="Q231" s="5"/>
      <c r="R231" s="2"/>
      <c r="S231" s="2"/>
      <c r="T231" s="2"/>
      <c r="U231" s="5"/>
      <c r="V231" s="2"/>
      <c r="W231" s="2"/>
      <c r="X231" s="2"/>
      <c r="Y231" s="2"/>
      <c r="Z231" s="2"/>
      <c r="AA231" s="2"/>
      <c r="AB231" s="2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</row>
    <row r="232" spans="1:42" ht="18" customHeight="1" x14ac:dyDescent="0.5">
      <c r="A232" s="5"/>
      <c r="B232" s="2"/>
      <c r="C232" s="2"/>
      <c r="D232" s="2"/>
      <c r="E232" s="5"/>
      <c r="F232" s="2"/>
      <c r="G232" s="2"/>
      <c r="H232" s="49"/>
      <c r="I232" s="5"/>
      <c r="J232" s="2"/>
      <c r="K232" s="2"/>
      <c r="L232" s="2"/>
      <c r="M232" s="5"/>
      <c r="N232" s="2"/>
      <c r="O232" s="2"/>
      <c r="P232" s="2"/>
      <c r="Q232" s="5"/>
      <c r="R232" s="2"/>
      <c r="S232" s="2"/>
      <c r="T232" s="2"/>
      <c r="U232" s="5"/>
      <c r="V232" s="2"/>
      <c r="W232" s="2"/>
      <c r="X232" s="2"/>
      <c r="Y232" s="2"/>
      <c r="Z232" s="2"/>
      <c r="AA232" s="2"/>
      <c r="AB232" s="2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</row>
    <row r="233" spans="1:42" ht="18" customHeight="1" x14ac:dyDescent="0.5">
      <c r="A233" s="5"/>
      <c r="B233" s="2"/>
      <c r="C233" s="2"/>
      <c r="D233" s="2"/>
      <c r="E233" s="5"/>
      <c r="F233" s="2"/>
      <c r="G233" s="2"/>
      <c r="H233" s="49"/>
      <c r="I233" s="5"/>
      <c r="J233" s="2"/>
      <c r="K233" s="2"/>
      <c r="L233" s="2"/>
      <c r="M233" s="5"/>
      <c r="N233" s="2"/>
      <c r="O233" s="2"/>
      <c r="P233" s="2"/>
      <c r="Q233" s="5"/>
      <c r="R233" s="2"/>
      <c r="S233" s="2"/>
      <c r="T233" s="2"/>
      <c r="U233" s="5"/>
      <c r="V233" s="2"/>
      <c r="W233" s="2"/>
      <c r="X233" s="2"/>
      <c r="Y233" s="2"/>
      <c r="Z233" s="2"/>
      <c r="AA233" s="2"/>
      <c r="AB233" s="2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</row>
    <row r="234" spans="1:42" ht="18" customHeight="1" x14ac:dyDescent="0.5">
      <c r="A234" s="5"/>
      <c r="B234" s="2"/>
      <c r="C234" s="2"/>
      <c r="D234" s="2"/>
      <c r="E234" s="5"/>
      <c r="F234" s="2"/>
      <c r="G234" s="2"/>
      <c r="H234" s="49"/>
      <c r="I234" s="5"/>
      <c r="J234" s="2"/>
      <c r="K234" s="2"/>
      <c r="L234" s="2"/>
      <c r="M234" s="5"/>
      <c r="N234" s="2"/>
      <c r="O234" s="2"/>
      <c r="P234" s="2"/>
      <c r="Q234" s="5"/>
      <c r="R234" s="2"/>
      <c r="S234" s="2"/>
      <c r="T234" s="2"/>
      <c r="U234" s="5"/>
      <c r="V234" s="2"/>
      <c r="W234" s="2"/>
      <c r="X234" s="2"/>
      <c r="Y234" s="2"/>
      <c r="Z234" s="2"/>
      <c r="AA234" s="2"/>
      <c r="AB234" s="2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</row>
    <row r="235" spans="1:42" ht="18" customHeight="1" x14ac:dyDescent="0.5">
      <c r="A235" s="5"/>
      <c r="B235" s="2"/>
      <c r="C235" s="2"/>
      <c r="D235" s="2"/>
      <c r="E235" s="5"/>
      <c r="F235" s="2"/>
      <c r="G235" s="2"/>
      <c r="H235" s="49"/>
      <c r="I235" s="5"/>
      <c r="J235" s="2"/>
      <c r="K235" s="2"/>
      <c r="L235" s="2"/>
      <c r="M235" s="5"/>
      <c r="N235" s="2"/>
      <c r="O235" s="2"/>
      <c r="P235" s="2"/>
      <c r="Q235" s="5"/>
      <c r="R235" s="2"/>
      <c r="S235" s="2"/>
      <c r="T235" s="2"/>
      <c r="U235" s="5"/>
      <c r="V235" s="2"/>
      <c r="W235" s="2"/>
      <c r="X235" s="2"/>
      <c r="Y235" s="2"/>
      <c r="Z235" s="2"/>
      <c r="AA235" s="2"/>
      <c r="AB235" s="2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</row>
    <row r="236" spans="1:42" ht="18" customHeight="1" x14ac:dyDescent="0.5">
      <c r="A236" s="5"/>
      <c r="B236" s="2"/>
      <c r="C236" s="2"/>
      <c r="D236" s="2"/>
      <c r="E236" s="5"/>
      <c r="F236" s="2"/>
      <c r="G236" s="2"/>
      <c r="H236" s="49"/>
      <c r="I236" s="5"/>
      <c r="J236" s="2"/>
      <c r="K236" s="2"/>
      <c r="L236" s="2"/>
      <c r="M236" s="5"/>
      <c r="N236" s="2"/>
      <c r="O236" s="2"/>
      <c r="P236" s="2"/>
      <c r="Q236" s="5"/>
      <c r="R236" s="2"/>
      <c r="S236" s="2"/>
      <c r="T236" s="2"/>
      <c r="U236" s="5"/>
      <c r="V236" s="2"/>
      <c r="W236" s="2"/>
      <c r="X236" s="2"/>
      <c r="Y236" s="2"/>
      <c r="Z236" s="2"/>
      <c r="AA236" s="2"/>
      <c r="AB236" s="2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</row>
    <row r="237" spans="1:42" ht="18" customHeight="1" x14ac:dyDescent="0.5">
      <c r="A237" s="5"/>
      <c r="B237" s="2"/>
      <c r="C237" s="2"/>
      <c r="D237" s="2"/>
      <c r="E237" s="5"/>
      <c r="F237" s="2"/>
      <c r="G237" s="2"/>
      <c r="H237" s="49"/>
      <c r="I237" s="5"/>
      <c r="J237" s="2"/>
      <c r="K237" s="2"/>
      <c r="L237" s="2"/>
      <c r="M237" s="5"/>
      <c r="N237" s="2"/>
      <c r="O237" s="2"/>
      <c r="P237" s="2"/>
      <c r="Q237" s="5"/>
      <c r="R237" s="2"/>
      <c r="S237" s="2"/>
      <c r="T237" s="2"/>
      <c r="U237" s="5"/>
      <c r="V237" s="2"/>
      <c r="W237" s="2"/>
      <c r="X237" s="2"/>
      <c r="Y237" s="2"/>
      <c r="Z237" s="2"/>
      <c r="AA237" s="2"/>
      <c r="AB237" s="2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</row>
    <row r="238" spans="1:42" ht="18" customHeight="1" x14ac:dyDescent="0.5">
      <c r="A238" s="5"/>
      <c r="B238" s="2"/>
      <c r="C238" s="2"/>
      <c r="D238" s="2"/>
      <c r="E238" s="5"/>
      <c r="F238" s="2"/>
      <c r="G238" s="2"/>
      <c r="H238" s="49"/>
      <c r="I238" s="5"/>
      <c r="J238" s="2"/>
      <c r="K238" s="2"/>
      <c r="L238" s="2"/>
      <c r="M238" s="5"/>
      <c r="N238" s="2"/>
      <c r="O238" s="2"/>
      <c r="P238" s="2"/>
      <c r="Q238" s="5"/>
      <c r="R238" s="2"/>
      <c r="S238" s="2"/>
      <c r="T238" s="2"/>
      <c r="U238" s="5"/>
      <c r="V238" s="2"/>
      <c r="W238" s="2"/>
      <c r="X238" s="2"/>
      <c r="Y238" s="2"/>
      <c r="Z238" s="2"/>
      <c r="AA238" s="2"/>
      <c r="AB238" s="2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</row>
    <row r="239" spans="1:42" ht="18" customHeight="1" x14ac:dyDescent="0.5">
      <c r="A239" s="5"/>
      <c r="B239" s="2"/>
      <c r="C239" s="2"/>
      <c r="D239" s="2"/>
      <c r="E239" s="5"/>
      <c r="F239" s="2"/>
      <c r="G239" s="2"/>
      <c r="H239" s="49"/>
      <c r="I239" s="5"/>
      <c r="J239" s="2"/>
      <c r="K239" s="2"/>
      <c r="L239" s="2"/>
      <c r="M239" s="5"/>
      <c r="N239" s="2"/>
      <c r="O239" s="2"/>
      <c r="P239" s="2"/>
      <c r="Q239" s="5"/>
      <c r="R239" s="2"/>
      <c r="S239" s="2"/>
      <c r="T239" s="2"/>
      <c r="U239" s="5"/>
      <c r="V239" s="2"/>
      <c r="W239" s="2"/>
      <c r="X239" s="2"/>
      <c r="Y239" s="2"/>
      <c r="Z239" s="2"/>
      <c r="AA239" s="2"/>
      <c r="AB239" s="2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</row>
    <row r="240" spans="1:42" ht="18" customHeight="1" x14ac:dyDescent="0.5">
      <c r="A240" s="5"/>
      <c r="B240" s="2"/>
      <c r="C240" s="2"/>
      <c r="D240" s="2"/>
      <c r="E240" s="5"/>
      <c r="F240" s="2"/>
      <c r="G240" s="2"/>
      <c r="H240" s="49"/>
      <c r="I240" s="5"/>
      <c r="J240" s="2"/>
      <c r="K240" s="2"/>
      <c r="L240" s="2"/>
      <c r="M240" s="5"/>
      <c r="N240" s="2"/>
      <c r="O240" s="2"/>
      <c r="P240" s="2"/>
      <c r="Q240" s="5"/>
      <c r="R240" s="2"/>
      <c r="S240" s="2"/>
      <c r="T240" s="2"/>
      <c r="U240" s="5"/>
      <c r="V240" s="2"/>
      <c r="W240" s="2"/>
      <c r="X240" s="2"/>
      <c r="Y240" s="2"/>
      <c r="Z240" s="2"/>
      <c r="AA240" s="2"/>
      <c r="AB240" s="2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</row>
    <row r="241" spans="1:42" ht="18" customHeight="1" x14ac:dyDescent="0.5">
      <c r="A241" s="5"/>
      <c r="B241" s="2"/>
      <c r="C241" s="2"/>
      <c r="D241" s="2"/>
      <c r="E241" s="5"/>
      <c r="F241" s="2"/>
      <c r="G241" s="2"/>
      <c r="H241" s="49"/>
      <c r="I241" s="5"/>
      <c r="J241" s="2"/>
      <c r="K241" s="2"/>
      <c r="L241" s="2"/>
      <c r="M241" s="5"/>
      <c r="N241" s="2"/>
      <c r="O241" s="2"/>
      <c r="P241" s="2"/>
      <c r="Q241" s="5"/>
      <c r="R241" s="2"/>
      <c r="S241" s="2"/>
      <c r="T241" s="2"/>
      <c r="U241" s="5"/>
      <c r="V241" s="2"/>
      <c r="W241" s="2"/>
      <c r="X241" s="2"/>
      <c r="Y241" s="2"/>
      <c r="Z241" s="2"/>
      <c r="AA241" s="2"/>
      <c r="AB241" s="2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</row>
    <row r="242" spans="1:42" ht="18" customHeight="1" x14ac:dyDescent="0.5">
      <c r="A242" s="5"/>
      <c r="B242" s="2"/>
      <c r="C242" s="2"/>
      <c r="D242" s="2"/>
      <c r="E242" s="5"/>
      <c r="F242" s="2"/>
      <c r="G242" s="2"/>
      <c r="H242" s="49"/>
      <c r="I242" s="5"/>
      <c r="J242" s="2"/>
      <c r="K242" s="2"/>
      <c r="L242" s="2"/>
      <c r="M242" s="5"/>
      <c r="N242" s="2"/>
      <c r="O242" s="2"/>
      <c r="P242" s="2"/>
      <c r="Q242" s="5"/>
      <c r="R242" s="2"/>
      <c r="S242" s="2"/>
      <c r="T242" s="2"/>
      <c r="U242" s="5"/>
      <c r="V242" s="2"/>
      <c r="W242" s="2"/>
      <c r="X242" s="2"/>
      <c r="Y242" s="2"/>
      <c r="Z242" s="2"/>
      <c r="AA242" s="2"/>
      <c r="AB242" s="2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</row>
    <row r="243" spans="1:42" ht="18" customHeight="1" x14ac:dyDescent="0.5">
      <c r="A243" s="5"/>
      <c r="B243" s="2"/>
      <c r="C243" s="2"/>
      <c r="D243" s="2"/>
      <c r="E243" s="5"/>
      <c r="F243" s="2"/>
      <c r="G243" s="2"/>
      <c r="H243" s="49"/>
      <c r="I243" s="5"/>
      <c r="J243" s="2"/>
      <c r="K243" s="2"/>
      <c r="L243" s="2"/>
      <c r="M243" s="5"/>
      <c r="N243" s="2"/>
      <c r="O243" s="2"/>
      <c r="P243" s="2"/>
      <c r="Q243" s="5"/>
      <c r="R243" s="2"/>
      <c r="S243" s="2"/>
      <c r="T243" s="2"/>
      <c r="U243" s="5"/>
      <c r="V243" s="2"/>
      <c r="W243" s="2"/>
      <c r="X243" s="2"/>
      <c r="Y243" s="2"/>
      <c r="Z243" s="2"/>
      <c r="AA243" s="2"/>
      <c r="AB243" s="2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</row>
    <row r="244" spans="1:42" ht="18" customHeight="1" x14ac:dyDescent="0.5">
      <c r="A244" s="5"/>
      <c r="B244" s="2"/>
      <c r="C244" s="2"/>
      <c r="D244" s="2"/>
      <c r="E244" s="5"/>
      <c r="F244" s="2"/>
      <c r="G244" s="2"/>
      <c r="H244" s="49"/>
      <c r="I244" s="5"/>
      <c r="J244" s="2"/>
      <c r="K244" s="2"/>
      <c r="L244" s="2"/>
      <c r="M244" s="5"/>
      <c r="N244" s="2"/>
      <c r="O244" s="2"/>
      <c r="P244" s="2"/>
      <c r="Q244" s="5"/>
      <c r="R244" s="2"/>
      <c r="S244" s="2"/>
      <c r="T244" s="2"/>
      <c r="U244" s="5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</row>
    <row r="245" spans="1:42" ht="18" customHeight="1" x14ac:dyDescent="0.5">
      <c r="A245" s="5"/>
      <c r="B245" s="2"/>
      <c r="C245" s="2"/>
      <c r="D245" s="2"/>
      <c r="E245" s="5"/>
      <c r="F245" s="2"/>
      <c r="G245" s="2"/>
      <c r="H245" s="49"/>
      <c r="I245" s="5"/>
      <c r="J245" s="2"/>
      <c r="K245" s="2"/>
      <c r="L245" s="2"/>
      <c r="M245" s="5"/>
      <c r="N245" s="2"/>
      <c r="O245" s="2"/>
      <c r="P245" s="2"/>
      <c r="Q245" s="5"/>
      <c r="R245" s="2"/>
      <c r="S245" s="2"/>
      <c r="T245" s="2"/>
      <c r="U245" s="5"/>
      <c r="V245" s="2"/>
      <c r="W245" s="2"/>
      <c r="X245" s="2"/>
      <c r="Y245" s="2"/>
      <c r="Z245" s="2"/>
      <c r="AA245" s="2"/>
      <c r="AB245" s="2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</row>
    <row r="246" spans="1:42" ht="18" customHeight="1" x14ac:dyDescent="0.5">
      <c r="A246" s="5"/>
      <c r="B246" s="2"/>
      <c r="C246" s="2"/>
      <c r="D246" s="2"/>
      <c r="E246" s="5"/>
      <c r="F246" s="2"/>
      <c r="G246" s="2"/>
      <c r="H246" s="49"/>
      <c r="I246" s="5"/>
      <c r="J246" s="2"/>
      <c r="K246" s="2"/>
      <c r="L246" s="2"/>
      <c r="M246" s="5"/>
      <c r="N246" s="2"/>
      <c r="O246" s="2"/>
      <c r="P246" s="2"/>
      <c r="Q246" s="5"/>
      <c r="R246" s="2"/>
      <c r="S246" s="2"/>
      <c r="T246" s="2"/>
      <c r="U246" s="5"/>
      <c r="V246" s="2"/>
      <c r="W246" s="2"/>
      <c r="X246" s="2"/>
      <c r="Y246" s="2"/>
      <c r="Z246" s="2"/>
      <c r="AA246" s="2"/>
      <c r="AB246" s="2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</row>
    <row r="247" spans="1:42" ht="18" customHeight="1" x14ac:dyDescent="0.5">
      <c r="A247" s="5"/>
      <c r="B247" s="2"/>
      <c r="C247" s="2"/>
      <c r="D247" s="2"/>
      <c r="E247" s="5"/>
      <c r="F247" s="2"/>
      <c r="G247" s="2"/>
      <c r="H247" s="49"/>
      <c r="I247" s="5"/>
      <c r="J247" s="2"/>
      <c r="K247" s="2"/>
      <c r="L247" s="2"/>
      <c r="M247" s="5"/>
      <c r="N247" s="2"/>
      <c r="O247" s="2"/>
      <c r="P247" s="2"/>
      <c r="Q247" s="5"/>
      <c r="R247" s="2"/>
      <c r="S247" s="2"/>
      <c r="T247" s="2"/>
      <c r="U247" s="5"/>
      <c r="V247" s="2"/>
      <c r="W247" s="2"/>
      <c r="X247" s="2"/>
      <c r="Y247" s="2"/>
      <c r="Z247" s="2"/>
      <c r="AA247" s="2"/>
      <c r="AB247" s="2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</row>
    <row r="248" spans="1:42" ht="18" customHeight="1" x14ac:dyDescent="0.5">
      <c r="A248" s="5"/>
      <c r="B248" s="2"/>
      <c r="C248" s="2"/>
      <c r="D248" s="2"/>
      <c r="E248" s="5"/>
      <c r="F248" s="2"/>
      <c r="G248" s="2"/>
      <c r="H248" s="49"/>
      <c r="I248" s="5"/>
      <c r="J248" s="2"/>
      <c r="K248" s="2"/>
      <c r="L248" s="2"/>
      <c r="M248" s="5"/>
      <c r="N248" s="2"/>
      <c r="O248" s="2"/>
      <c r="P248" s="2"/>
      <c r="Q248" s="5"/>
      <c r="R248" s="2"/>
      <c r="S248" s="2"/>
      <c r="T248" s="2"/>
      <c r="U248" s="5"/>
      <c r="V248" s="2"/>
      <c r="W248" s="2"/>
      <c r="X248" s="2"/>
      <c r="Y248" s="2"/>
      <c r="Z248" s="2"/>
      <c r="AA248" s="2"/>
      <c r="AB248" s="2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</row>
    <row r="249" spans="1:42" ht="18" customHeight="1" x14ac:dyDescent="0.5">
      <c r="A249" s="5"/>
      <c r="B249" s="2"/>
      <c r="C249" s="2"/>
      <c r="D249" s="2"/>
      <c r="E249" s="5"/>
      <c r="F249" s="2"/>
      <c r="G249" s="2"/>
      <c r="H249" s="49"/>
      <c r="I249" s="5"/>
      <c r="J249" s="2"/>
      <c r="K249" s="2"/>
      <c r="L249" s="2"/>
      <c r="M249" s="5"/>
      <c r="N249" s="2"/>
      <c r="O249" s="2"/>
      <c r="P249" s="2"/>
      <c r="Q249" s="5"/>
      <c r="R249" s="2"/>
      <c r="S249" s="2"/>
      <c r="T249" s="2"/>
      <c r="U249" s="5"/>
      <c r="V249" s="2"/>
      <c r="W249" s="2"/>
      <c r="X249" s="2"/>
      <c r="Y249" s="2"/>
      <c r="Z249" s="2"/>
      <c r="AA249" s="2"/>
      <c r="AB249" s="2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</row>
    <row r="250" spans="1:42" ht="18" customHeight="1" x14ac:dyDescent="0.5">
      <c r="A250" s="5"/>
      <c r="B250" s="2"/>
      <c r="C250" s="2"/>
      <c r="D250" s="2"/>
      <c r="E250" s="5"/>
      <c r="F250" s="2"/>
      <c r="G250" s="2"/>
      <c r="H250" s="49"/>
      <c r="I250" s="5"/>
      <c r="J250" s="2"/>
      <c r="K250" s="2"/>
      <c r="L250" s="2"/>
      <c r="M250" s="5"/>
      <c r="N250" s="2"/>
      <c r="O250" s="2"/>
      <c r="P250" s="2"/>
      <c r="Q250" s="5"/>
      <c r="R250" s="2"/>
      <c r="S250" s="2"/>
      <c r="T250" s="2"/>
      <c r="U250" s="5"/>
      <c r="V250" s="2"/>
      <c r="W250" s="2"/>
      <c r="X250" s="2"/>
      <c r="Y250" s="2"/>
      <c r="Z250" s="2"/>
      <c r="AA250" s="2"/>
      <c r="AB250" s="2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</row>
    <row r="251" spans="1:42" ht="18" customHeight="1" x14ac:dyDescent="0.5">
      <c r="A251" s="5"/>
      <c r="B251" s="2"/>
      <c r="C251" s="2"/>
      <c r="D251" s="2"/>
      <c r="E251" s="5"/>
      <c r="F251" s="2"/>
      <c r="G251" s="2"/>
      <c r="H251" s="49"/>
      <c r="I251" s="5"/>
      <c r="J251" s="2"/>
      <c r="K251" s="2"/>
      <c r="L251" s="2"/>
      <c r="M251" s="5"/>
      <c r="N251" s="2"/>
      <c r="O251" s="2"/>
      <c r="P251" s="2"/>
      <c r="Q251" s="5"/>
      <c r="R251" s="2"/>
      <c r="S251" s="2"/>
      <c r="T251" s="2"/>
      <c r="U251" s="5"/>
      <c r="V251" s="2"/>
      <c r="W251" s="2"/>
      <c r="X251" s="2"/>
      <c r="Y251" s="2"/>
      <c r="Z251" s="2"/>
      <c r="AA251" s="2"/>
      <c r="AB251" s="2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</row>
    <row r="252" spans="1:42" ht="18" customHeight="1" x14ac:dyDescent="0.5">
      <c r="A252" s="5"/>
      <c r="B252" s="2"/>
      <c r="C252" s="2"/>
      <c r="D252" s="2"/>
      <c r="E252" s="5"/>
      <c r="F252" s="2"/>
      <c r="G252" s="2"/>
      <c r="H252" s="49"/>
      <c r="I252" s="5"/>
      <c r="J252" s="2"/>
      <c r="K252" s="2"/>
      <c r="L252" s="2"/>
      <c r="M252" s="5"/>
      <c r="N252" s="2"/>
      <c r="O252" s="2"/>
      <c r="P252" s="2"/>
      <c r="Q252" s="5"/>
      <c r="R252" s="2"/>
      <c r="S252" s="2"/>
      <c r="T252" s="2"/>
      <c r="U252" s="5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</row>
    <row r="253" spans="1:42" ht="18" customHeight="1" x14ac:dyDescent="0.5">
      <c r="A253" s="5"/>
      <c r="B253" s="2"/>
      <c r="C253" s="2"/>
      <c r="D253" s="2"/>
      <c r="E253" s="5"/>
      <c r="F253" s="2"/>
      <c r="G253" s="2"/>
      <c r="H253" s="49"/>
      <c r="I253" s="5"/>
      <c r="J253" s="2"/>
      <c r="K253" s="2"/>
      <c r="L253" s="2"/>
      <c r="M253" s="5"/>
      <c r="N253" s="2"/>
      <c r="O253" s="2"/>
      <c r="P253" s="2"/>
      <c r="Q253" s="5"/>
      <c r="R253" s="2"/>
      <c r="S253" s="2"/>
      <c r="T253" s="2"/>
      <c r="U253" s="5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</row>
    <row r="254" spans="1:42" ht="18" customHeight="1" x14ac:dyDescent="0.5">
      <c r="A254" s="5"/>
      <c r="B254" s="2"/>
      <c r="C254" s="2"/>
      <c r="D254" s="2"/>
      <c r="E254" s="5"/>
      <c r="F254" s="2"/>
      <c r="G254" s="2"/>
      <c r="H254" s="49"/>
      <c r="I254" s="5"/>
      <c r="J254" s="2"/>
      <c r="K254" s="2"/>
      <c r="L254" s="2"/>
      <c r="M254" s="5"/>
      <c r="N254" s="2"/>
      <c r="O254" s="2"/>
      <c r="P254" s="2"/>
      <c r="Q254" s="5"/>
      <c r="R254" s="2"/>
      <c r="S254" s="2"/>
      <c r="T254" s="2"/>
      <c r="U254" s="5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</row>
    <row r="255" spans="1:42" ht="18" customHeight="1" x14ac:dyDescent="0.5">
      <c r="A255" s="5"/>
      <c r="B255" s="2"/>
      <c r="C255" s="2"/>
      <c r="D255" s="2"/>
      <c r="E255" s="5"/>
      <c r="F255" s="2"/>
      <c r="G255" s="2"/>
      <c r="H255" s="49"/>
      <c r="I255" s="5"/>
      <c r="J255" s="2"/>
      <c r="K255" s="2"/>
      <c r="L255" s="2"/>
      <c r="M255" s="5"/>
      <c r="N255" s="2"/>
      <c r="O255" s="2"/>
      <c r="P255" s="2"/>
      <c r="Q255" s="5"/>
      <c r="R255" s="2"/>
      <c r="S255" s="2"/>
      <c r="T255" s="2"/>
      <c r="U255" s="5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</row>
    <row r="256" spans="1:42" ht="18" customHeight="1" x14ac:dyDescent="0.5">
      <c r="A256" s="5"/>
      <c r="B256" s="2"/>
      <c r="C256" s="2"/>
      <c r="D256" s="2"/>
      <c r="E256" s="5"/>
      <c r="F256" s="2"/>
      <c r="G256" s="2"/>
      <c r="H256" s="49"/>
      <c r="I256" s="5"/>
      <c r="J256" s="2"/>
      <c r="K256" s="2"/>
      <c r="L256" s="2"/>
      <c r="M256" s="5"/>
      <c r="N256" s="2"/>
      <c r="O256" s="2"/>
      <c r="P256" s="2"/>
      <c r="Q256" s="5"/>
      <c r="R256" s="2"/>
      <c r="S256" s="2"/>
      <c r="T256" s="2"/>
      <c r="U256" s="5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</row>
    <row r="257" spans="1:42" ht="18" customHeight="1" x14ac:dyDescent="0.5">
      <c r="A257" s="5"/>
      <c r="B257" s="2"/>
      <c r="C257" s="2"/>
      <c r="D257" s="2"/>
      <c r="E257" s="5"/>
      <c r="F257" s="2"/>
      <c r="G257" s="2"/>
      <c r="H257" s="49"/>
      <c r="I257" s="5"/>
      <c r="J257" s="2"/>
      <c r="K257" s="2"/>
      <c r="L257" s="2"/>
      <c r="M257" s="5"/>
      <c r="N257" s="2"/>
      <c r="O257" s="2"/>
      <c r="P257" s="2"/>
      <c r="Q257" s="5"/>
      <c r="R257" s="2"/>
      <c r="S257" s="2"/>
      <c r="T257" s="2"/>
      <c r="U257" s="5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</row>
    <row r="258" spans="1:42" ht="18" customHeight="1" x14ac:dyDescent="0.5">
      <c r="A258" s="5"/>
      <c r="B258" s="2"/>
      <c r="C258" s="2"/>
      <c r="D258" s="2"/>
      <c r="E258" s="5"/>
      <c r="F258" s="2"/>
      <c r="G258" s="2"/>
      <c r="H258" s="49"/>
      <c r="I258" s="5"/>
      <c r="J258" s="2"/>
      <c r="K258" s="2"/>
      <c r="L258" s="2"/>
      <c r="M258" s="5"/>
      <c r="N258" s="2"/>
      <c r="O258" s="2"/>
      <c r="P258" s="2"/>
      <c r="Q258" s="5"/>
      <c r="R258" s="2"/>
      <c r="S258" s="2"/>
      <c r="T258" s="2"/>
      <c r="U258" s="5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</row>
    <row r="259" spans="1:42" ht="18" customHeight="1" x14ac:dyDescent="0.5">
      <c r="A259" s="5"/>
      <c r="B259" s="2"/>
      <c r="C259" s="2"/>
      <c r="D259" s="2"/>
      <c r="E259" s="5"/>
      <c r="F259" s="2"/>
      <c r="G259" s="2"/>
      <c r="H259" s="49"/>
      <c r="I259" s="5"/>
      <c r="J259" s="2"/>
      <c r="K259" s="2"/>
      <c r="L259" s="2"/>
      <c r="M259" s="5"/>
      <c r="N259" s="2"/>
      <c r="O259" s="2"/>
      <c r="P259" s="2"/>
      <c r="Q259" s="5"/>
      <c r="R259" s="2"/>
      <c r="S259" s="2"/>
      <c r="T259" s="2"/>
      <c r="U259" s="5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</row>
    <row r="260" spans="1:42" ht="18" customHeight="1" x14ac:dyDescent="0.5">
      <c r="A260" s="5"/>
      <c r="B260" s="2"/>
      <c r="C260" s="2"/>
      <c r="D260" s="2"/>
      <c r="E260" s="5"/>
      <c r="F260" s="2"/>
      <c r="G260" s="2"/>
      <c r="H260" s="49"/>
      <c r="I260" s="5"/>
      <c r="J260" s="2"/>
      <c r="K260" s="2"/>
      <c r="L260" s="2"/>
      <c r="M260" s="5"/>
      <c r="N260" s="2"/>
      <c r="O260" s="2"/>
      <c r="P260" s="2"/>
      <c r="Q260" s="5"/>
      <c r="R260" s="2"/>
      <c r="S260" s="2"/>
      <c r="T260" s="2"/>
      <c r="U260" s="5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</row>
    <row r="261" spans="1:42" ht="18" customHeight="1" x14ac:dyDescent="0.5">
      <c r="A261" s="5"/>
      <c r="B261" s="2"/>
      <c r="C261" s="2"/>
      <c r="D261" s="2"/>
      <c r="E261" s="5"/>
      <c r="F261" s="2"/>
      <c r="G261" s="2"/>
      <c r="H261" s="49"/>
      <c r="I261" s="5"/>
      <c r="J261" s="2"/>
      <c r="K261" s="2"/>
      <c r="L261" s="2"/>
      <c r="M261" s="5"/>
      <c r="N261" s="2"/>
      <c r="O261" s="2"/>
      <c r="P261" s="2"/>
      <c r="Q261" s="5"/>
      <c r="R261" s="2"/>
      <c r="S261" s="2"/>
      <c r="T261" s="2"/>
      <c r="U261" s="5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</row>
    <row r="262" spans="1:42" ht="18" customHeight="1" x14ac:dyDescent="0.5">
      <c r="A262" s="5"/>
      <c r="B262" s="2"/>
      <c r="C262" s="2"/>
      <c r="D262" s="2"/>
      <c r="E262" s="5"/>
      <c r="F262" s="2"/>
      <c r="G262" s="2"/>
      <c r="H262" s="49"/>
      <c r="I262" s="5"/>
      <c r="J262" s="2"/>
      <c r="K262" s="2"/>
      <c r="L262" s="2"/>
      <c r="M262" s="5"/>
      <c r="N262" s="2"/>
      <c r="O262" s="2"/>
      <c r="P262" s="2"/>
      <c r="Q262" s="5"/>
      <c r="R262" s="2"/>
      <c r="S262" s="2"/>
      <c r="T262" s="2"/>
      <c r="U262" s="5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</row>
    <row r="263" spans="1:42" ht="18" customHeight="1" x14ac:dyDescent="0.5">
      <c r="A263" s="5"/>
      <c r="B263" s="2"/>
      <c r="C263" s="2"/>
      <c r="D263" s="2"/>
      <c r="E263" s="5"/>
      <c r="F263" s="2"/>
      <c r="G263" s="2"/>
      <c r="H263" s="49"/>
      <c r="I263" s="5"/>
      <c r="J263" s="2"/>
      <c r="K263" s="2"/>
      <c r="L263" s="2"/>
      <c r="M263" s="5"/>
      <c r="N263" s="2"/>
      <c r="O263" s="2"/>
      <c r="P263" s="2"/>
      <c r="Q263" s="5"/>
      <c r="R263" s="2"/>
      <c r="S263" s="2"/>
      <c r="T263" s="2"/>
      <c r="U263" s="5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</row>
    <row r="264" spans="1:42" ht="18" customHeight="1" x14ac:dyDescent="0.5">
      <c r="A264" s="5"/>
      <c r="B264" s="2"/>
      <c r="C264" s="2"/>
      <c r="D264" s="2"/>
      <c r="E264" s="5"/>
      <c r="F264" s="2"/>
      <c r="G264" s="2"/>
      <c r="H264" s="49"/>
      <c r="I264" s="5"/>
      <c r="J264" s="2"/>
      <c r="K264" s="2"/>
      <c r="L264" s="2"/>
      <c r="M264" s="5"/>
      <c r="N264" s="2"/>
      <c r="O264" s="2"/>
      <c r="P264" s="2"/>
      <c r="Q264" s="5"/>
      <c r="R264" s="2"/>
      <c r="S264" s="2"/>
      <c r="T264" s="2"/>
      <c r="U264" s="5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</row>
    <row r="265" spans="1:42" ht="18" customHeight="1" x14ac:dyDescent="0.5">
      <c r="A265" s="5"/>
      <c r="B265" s="2"/>
      <c r="C265" s="2"/>
      <c r="D265" s="2"/>
      <c r="E265" s="5"/>
      <c r="F265" s="2"/>
      <c r="G265" s="2"/>
      <c r="H265" s="49"/>
      <c r="I265" s="5"/>
      <c r="J265" s="2"/>
      <c r="K265" s="2"/>
      <c r="L265" s="2"/>
      <c r="M265" s="5"/>
      <c r="N265" s="2"/>
      <c r="O265" s="2"/>
      <c r="P265" s="2"/>
      <c r="Q265" s="5"/>
      <c r="R265" s="2"/>
      <c r="S265" s="2"/>
      <c r="T265" s="2"/>
      <c r="U265" s="5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</row>
    <row r="266" spans="1:42" ht="18" customHeight="1" x14ac:dyDescent="0.5">
      <c r="A266" s="5"/>
      <c r="B266" s="2"/>
      <c r="C266" s="2"/>
      <c r="D266" s="2"/>
      <c r="E266" s="5"/>
      <c r="F266" s="2"/>
      <c r="G266" s="2"/>
      <c r="H266" s="49"/>
      <c r="I266" s="5"/>
      <c r="J266" s="2"/>
      <c r="K266" s="2"/>
      <c r="L266" s="2"/>
      <c r="M266" s="5"/>
      <c r="N266" s="2"/>
      <c r="O266" s="2"/>
      <c r="P266" s="2"/>
      <c r="Q266" s="5"/>
      <c r="R266" s="2"/>
      <c r="S266" s="2"/>
      <c r="T266" s="2"/>
      <c r="U266" s="5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</row>
    <row r="267" spans="1:42" ht="18" customHeight="1" x14ac:dyDescent="0.5">
      <c r="A267" s="5"/>
      <c r="B267" s="2"/>
      <c r="C267" s="2"/>
      <c r="D267" s="2"/>
      <c r="E267" s="5"/>
      <c r="F267" s="2"/>
      <c r="G267" s="2"/>
      <c r="H267" s="49"/>
      <c r="I267" s="5"/>
      <c r="J267" s="2"/>
      <c r="K267" s="2"/>
      <c r="L267" s="2"/>
      <c r="M267" s="5"/>
      <c r="N267" s="2"/>
      <c r="O267" s="2"/>
      <c r="P267" s="2"/>
      <c r="Q267" s="5"/>
      <c r="R267" s="2"/>
      <c r="S267" s="2"/>
      <c r="T267" s="2"/>
      <c r="U267" s="5"/>
      <c r="V267" s="2"/>
      <c r="W267" s="2"/>
      <c r="X267" s="2"/>
      <c r="Y267" s="2"/>
      <c r="Z267" s="2"/>
      <c r="AA267" s="2"/>
      <c r="AB267" s="2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</row>
    <row r="268" spans="1:42" ht="18" customHeight="1" x14ac:dyDescent="0.5">
      <c r="A268" s="5"/>
      <c r="B268" s="2"/>
      <c r="C268" s="2"/>
      <c r="D268" s="2"/>
      <c r="E268" s="5"/>
      <c r="F268" s="2"/>
      <c r="G268" s="2"/>
      <c r="H268" s="49"/>
      <c r="I268" s="5"/>
      <c r="J268" s="2"/>
      <c r="K268" s="2"/>
      <c r="L268" s="2"/>
      <c r="M268" s="5"/>
      <c r="N268" s="2"/>
      <c r="O268" s="2"/>
      <c r="P268" s="2"/>
      <c r="Q268" s="5"/>
      <c r="R268" s="2"/>
      <c r="S268" s="2"/>
      <c r="T268" s="2"/>
      <c r="U268" s="5"/>
      <c r="V268" s="2"/>
      <c r="W268" s="2"/>
      <c r="X268" s="2"/>
      <c r="Y268" s="2"/>
      <c r="Z268" s="2"/>
      <c r="AA268" s="2"/>
      <c r="AB268" s="2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</row>
    <row r="269" spans="1:42" ht="18" customHeight="1" x14ac:dyDescent="0.5">
      <c r="A269" s="5"/>
      <c r="B269" s="2"/>
      <c r="C269" s="2"/>
      <c r="D269" s="2"/>
      <c r="E269" s="5"/>
      <c r="F269" s="2"/>
      <c r="G269" s="2"/>
      <c r="H269" s="49"/>
      <c r="I269" s="5"/>
      <c r="J269" s="2"/>
      <c r="K269" s="2"/>
      <c r="L269" s="2"/>
      <c r="M269" s="5"/>
      <c r="N269" s="2"/>
      <c r="O269" s="2"/>
      <c r="P269" s="2"/>
      <c r="Q269" s="5"/>
      <c r="R269" s="2"/>
      <c r="S269" s="2"/>
      <c r="T269" s="2"/>
      <c r="U269" s="5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</row>
    <row r="270" spans="1:42" ht="18" customHeight="1" x14ac:dyDescent="0.5">
      <c r="A270" s="5"/>
      <c r="B270" s="2"/>
      <c r="C270" s="2"/>
      <c r="D270" s="2"/>
      <c r="E270" s="5"/>
      <c r="F270" s="2"/>
      <c r="G270" s="2"/>
      <c r="H270" s="49"/>
      <c r="I270" s="5"/>
      <c r="J270" s="2"/>
      <c r="K270" s="2"/>
      <c r="L270" s="2"/>
      <c r="M270" s="5"/>
      <c r="N270" s="2"/>
      <c r="O270" s="2"/>
      <c r="P270" s="2"/>
      <c r="Q270" s="5"/>
      <c r="R270" s="2"/>
      <c r="S270" s="2"/>
      <c r="T270" s="2"/>
      <c r="U270" s="5"/>
      <c r="V270" s="2"/>
      <c r="W270" s="2"/>
      <c r="X270" s="2"/>
      <c r="Y270" s="2"/>
      <c r="Z270" s="2"/>
      <c r="AA270" s="2"/>
      <c r="AB270" s="2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</row>
    <row r="271" spans="1:42" ht="18" customHeight="1" x14ac:dyDescent="0.5">
      <c r="A271" s="5"/>
      <c r="B271" s="2"/>
      <c r="C271" s="2"/>
      <c r="D271" s="2"/>
      <c r="E271" s="5"/>
      <c r="F271" s="2"/>
      <c r="G271" s="2"/>
      <c r="H271" s="49"/>
      <c r="I271" s="5"/>
      <c r="J271" s="2"/>
      <c r="K271" s="2"/>
      <c r="L271" s="2"/>
      <c r="M271" s="5"/>
      <c r="N271" s="2"/>
      <c r="O271" s="2"/>
      <c r="P271" s="2"/>
      <c r="Q271" s="5"/>
      <c r="R271" s="2"/>
      <c r="S271" s="2"/>
      <c r="T271" s="2"/>
      <c r="U271" s="5"/>
      <c r="V271" s="2"/>
      <c r="W271" s="2"/>
      <c r="X271" s="2"/>
      <c r="Y271" s="2"/>
      <c r="Z271" s="2"/>
      <c r="AA271" s="2"/>
      <c r="AB271" s="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</row>
    <row r="272" spans="1:42" ht="18" customHeight="1" x14ac:dyDescent="0.5">
      <c r="A272" s="5"/>
      <c r="B272" s="2"/>
      <c r="C272" s="2"/>
      <c r="D272" s="2"/>
      <c r="E272" s="5"/>
      <c r="F272" s="2"/>
      <c r="G272" s="2"/>
      <c r="H272" s="49"/>
      <c r="I272" s="5"/>
      <c r="J272" s="2"/>
      <c r="K272" s="2"/>
      <c r="L272" s="2"/>
      <c r="M272" s="5"/>
      <c r="N272" s="2"/>
      <c r="O272" s="2"/>
      <c r="P272" s="2"/>
      <c r="Q272" s="5"/>
      <c r="R272" s="2"/>
      <c r="S272" s="2"/>
      <c r="T272" s="2"/>
      <c r="U272" s="5"/>
      <c r="V272" s="2"/>
      <c r="W272" s="2"/>
      <c r="X272" s="2"/>
      <c r="Y272" s="2"/>
      <c r="Z272" s="2"/>
      <c r="AA272" s="2"/>
      <c r="AB272" s="2"/>
      <c r="AC272" s="40"/>
      <c r="AD272" s="40"/>
      <c r="AE272" s="40"/>
      <c r="AF272" s="40"/>
      <c r="AG272" s="40"/>
      <c r="AH272" s="40"/>
      <c r="AI272" s="40"/>
      <c r="AJ272" s="40"/>
      <c r="AK272" s="40"/>
      <c r="AL272" s="40"/>
      <c r="AM272" s="40"/>
      <c r="AN272" s="40"/>
      <c r="AO272" s="40"/>
      <c r="AP272" s="40"/>
    </row>
    <row r="273" spans="1:42" ht="18" customHeight="1" x14ac:dyDescent="0.5">
      <c r="A273" s="5"/>
      <c r="B273" s="2"/>
      <c r="C273" s="2"/>
      <c r="D273" s="2"/>
      <c r="E273" s="5"/>
      <c r="F273" s="2"/>
      <c r="G273" s="2"/>
      <c r="H273" s="49"/>
      <c r="I273" s="5"/>
      <c r="J273" s="2"/>
      <c r="K273" s="2"/>
      <c r="L273" s="2"/>
      <c r="M273" s="5"/>
      <c r="N273" s="2"/>
      <c r="O273" s="2"/>
      <c r="P273" s="2"/>
      <c r="Q273" s="5"/>
      <c r="R273" s="2"/>
      <c r="S273" s="2"/>
      <c r="T273" s="2"/>
      <c r="U273" s="5"/>
      <c r="V273" s="2"/>
      <c r="W273" s="2"/>
      <c r="X273" s="2"/>
      <c r="Y273" s="2"/>
      <c r="Z273" s="2"/>
      <c r="AA273" s="2"/>
      <c r="AB273" s="2"/>
      <c r="AC273" s="40"/>
      <c r="AD273" s="40"/>
      <c r="AE273" s="40"/>
      <c r="AF273" s="40"/>
      <c r="AG273" s="40"/>
      <c r="AH273" s="40"/>
      <c r="AI273" s="40"/>
      <c r="AJ273" s="40"/>
      <c r="AK273" s="40"/>
      <c r="AL273" s="40"/>
      <c r="AM273" s="40"/>
      <c r="AN273" s="40"/>
      <c r="AO273" s="40"/>
      <c r="AP273" s="40"/>
    </row>
    <row r="274" spans="1:42" ht="18" customHeight="1" x14ac:dyDescent="0.5">
      <c r="A274" s="5"/>
      <c r="B274" s="2"/>
      <c r="C274" s="2"/>
      <c r="D274" s="2"/>
      <c r="E274" s="5"/>
      <c r="F274" s="2"/>
      <c r="G274" s="2"/>
      <c r="H274" s="49"/>
      <c r="I274" s="5"/>
      <c r="J274" s="2"/>
      <c r="K274" s="2"/>
      <c r="L274" s="2"/>
      <c r="M274" s="5"/>
      <c r="N274" s="2"/>
      <c r="O274" s="2"/>
      <c r="P274" s="2"/>
      <c r="Q274" s="5"/>
      <c r="R274" s="2"/>
      <c r="S274" s="2"/>
      <c r="T274" s="2"/>
      <c r="U274" s="5"/>
      <c r="V274" s="2"/>
      <c r="W274" s="2"/>
      <c r="X274" s="2"/>
      <c r="Y274" s="2"/>
      <c r="Z274" s="2"/>
      <c r="AA274" s="2"/>
      <c r="AB274" s="2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</row>
    <row r="275" spans="1:42" ht="18" customHeight="1" x14ac:dyDescent="0.5">
      <c r="A275" s="5"/>
      <c r="B275" s="2"/>
      <c r="C275" s="2"/>
      <c r="D275" s="2"/>
      <c r="E275" s="5"/>
      <c r="F275" s="2"/>
      <c r="G275" s="2"/>
      <c r="H275" s="49"/>
      <c r="I275" s="5"/>
      <c r="J275" s="2"/>
      <c r="K275" s="2"/>
      <c r="L275" s="2"/>
      <c r="M275" s="5"/>
      <c r="N275" s="2"/>
      <c r="O275" s="2"/>
      <c r="P275" s="2"/>
      <c r="Q275" s="5"/>
      <c r="R275" s="2"/>
      <c r="S275" s="2"/>
      <c r="T275" s="2"/>
      <c r="U275" s="5"/>
      <c r="V275" s="2"/>
      <c r="W275" s="2"/>
      <c r="X275" s="2"/>
      <c r="Y275" s="2"/>
      <c r="Z275" s="2"/>
      <c r="AA275" s="2"/>
      <c r="AB275" s="2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</row>
    <row r="276" spans="1:42" ht="18" customHeight="1" x14ac:dyDescent="0.5">
      <c r="A276" s="5"/>
      <c r="B276" s="2"/>
      <c r="C276" s="2"/>
      <c r="D276" s="2"/>
      <c r="E276" s="5"/>
      <c r="F276" s="2"/>
      <c r="G276" s="2"/>
      <c r="H276" s="49"/>
      <c r="I276" s="5"/>
      <c r="J276" s="2"/>
      <c r="K276" s="2"/>
      <c r="L276" s="2"/>
      <c r="M276" s="5"/>
      <c r="N276" s="2"/>
      <c r="O276" s="2"/>
      <c r="P276" s="2"/>
      <c r="Q276" s="5"/>
      <c r="R276" s="2"/>
      <c r="S276" s="2"/>
      <c r="T276" s="2"/>
      <c r="U276" s="5"/>
      <c r="V276" s="2"/>
      <c r="W276" s="2"/>
      <c r="X276" s="2"/>
      <c r="Y276" s="2"/>
      <c r="Z276" s="2"/>
      <c r="AA276" s="2"/>
      <c r="AB276" s="2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</row>
    <row r="277" spans="1:42" ht="18" customHeight="1" x14ac:dyDescent="0.5">
      <c r="A277" s="5"/>
      <c r="B277" s="2"/>
      <c r="C277" s="2"/>
      <c r="D277" s="2"/>
      <c r="E277" s="5"/>
      <c r="F277" s="2"/>
      <c r="G277" s="2"/>
      <c r="H277" s="49"/>
      <c r="I277" s="5"/>
      <c r="J277" s="2"/>
      <c r="K277" s="2"/>
      <c r="L277" s="2"/>
      <c r="M277" s="5"/>
      <c r="N277" s="2"/>
      <c r="O277" s="2"/>
      <c r="P277" s="2"/>
      <c r="Q277" s="5"/>
      <c r="R277" s="2"/>
      <c r="S277" s="2"/>
      <c r="T277" s="2"/>
      <c r="U277" s="5"/>
      <c r="V277" s="2"/>
      <c r="W277" s="2"/>
      <c r="X277" s="2"/>
      <c r="Y277" s="2"/>
      <c r="Z277" s="2"/>
      <c r="AA277" s="2"/>
      <c r="AB277" s="2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</row>
    <row r="278" spans="1:42" ht="18" customHeight="1" x14ac:dyDescent="0.5">
      <c r="A278" s="5"/>
      <c r="B278" s="2"/>
      <c r="C278" s="2"/>
      <c r="D278" s="2"/>
      <c r="E278" s="5"/>
      <c r="F278" s="2"/>
      <c r="G278" s="2"/>
      <c r="H278" s="49"/>
      <c r="I278" s="5"/>
      <c r="J278" s="2"/>
      <c r="K278" s="2"/>
      <c r="L278" s="2"/>
      <c r="M278" s="5"/>
      <c r="N278" s="2"/>
      <c r="O278" s="2"/>
      <c r="P278" s="2"/>
      <c r="Q278" s="5"/>
      <c r="R278" s="2"/>
      <c r="S278" s="2"/>
      <c r="T278" s="2"/>
      <c r="U278" s="5"/>
      <c r="V278" s="2"/>
      <c r="W278" s="2"/>
      <c r="X278" s="2"/>
      <c r="Y278" s="2"/>
      <c r="Z278" s="2"/>
      <c r="AA278" s="2"/>
      <c r="AB278" s="2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</row>
    <row r="279" spans="1:42" ht="18" customHeight="1" x14ac:dyDescent="0.5">
      <c r="A279" s="5"/>
      <c r="B279" s="2"/>
      <c r="C279" s="2"/>
      <c r="D279" s="2"/>
      <c r="E279" s="5"/>
      <c r="F279" s="2"/>
      <c r="G279" s="2"/>
      <c r="H279" s="49"/>
      <c r="I279" s="5"/>
      <c r="J279" s="2"/>
      <c r="K279" s="2"/>
      <c r="L279" s="2"/>
      <c r="M279" s="5"/>
      <c r="N279" s="2"/>
      <c r="O279" s="2"/>
      <c r="P279" s="2"/>
      <c r="Q279" s="5"/>
      <c r="R279" s="2"/>
      <c r="S279" s="2"/>
      <c r="T279" s="2"/>
      <c r="U279" s="5"/>
      <c r="V279" s="2"/>
      <c r="W279" s="2"/>
      <c r="X279" s="2"/>
      <c r="Y279" s="2"/>
      <c r="Z279" s="2"/>
      <c r="AA279" s="2"/>
      <c r="AB279" s="2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</row>
    <row r="280" spans="1:42" ht="18" customHeight="1" x14ac:dyDescent="0.5">
      <c r="A280" s="5"/>
      <c r="B280" s="2"/>
      <c r="C280" s="2"/>
      <c r="D280" s="2"/>
      <c r="E280" s="5"/>
      <c r="F280" s="2"/>
      <c r="G280" s="2"/>
      <c r="H280" s="49"/>
      <c r="I280" s="5"/>
      <c r="J280" s="2"/>
      <c r="K280" s="2"/>
      <c r="L280" s="2"/>
      <c r="M280" s="5"/>
      <c r="N280" s="2"/>
      <c r="O280" s="2"/>
      <c r="P280" s="2"/>
      <c r="Q280" s="5"/>
      <c r="R280" s="2"/>
      <c r="S280" s="2"/>
      <c r="T280" s="2"/>
      <c r="U280" s="5"/>
      <c r="V280" s="2"/>
      <c r="W280" s="2"/>
      <c r="X280" s="2"/>
      <c r="Y280" s="2"/>
      <c r="Z280" s="2"/>
      <c r="AA280" s="2"/>
      <c r="AB280" s="2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</row>
    <row r="281" spans="1:42" ht="18" customHeight="1" x14ac:dyDescent="0.5">
      <c r="A281" s="5"/>
      <c r="B281" s="2"/>
      <c r="C281" s="2"/>
      <c r="D281" s="2"/>
      <c r="E281" s="5"/>
      <c r="F281" s="2"/>
      <c r="G281" s="2"/>
      <c r="H281" s="49"/>
      <c r="I281" s="5"/>
      <c r="J281" s="2"/>
      <c r="K281" s="2"/>
      <c r="L281" s="2"/>
      <c r="M281" s="5"/>
      <c r="N281" s="2"/>
      <c r="O281" s="2"/>
      <c r="P281" s="2"/>
      <c r="Q281" s="5"/>
      <c r="R281" s="2"/>
      <c r="S281" s="2"/>
      <c r="T281" s="2"/>
      <c r="U281" s="5"/>
      <c r="V281" s="2"/>
      <c r="W281" s="2"/>
      <c r="X281" s="2"/>
      <c r="Y281" s="2"/>
      <c r="Z281" s="2"/>
      <c r="AA281" s="2"/>
      <c r="AB281" s="2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</row>
    <row r="282" spans="1:42" ht="18" customHeight="1" x14ac:dyDescent="0.5">
      <c r="A282" s="5"/>
      <c r="B282" s="2"/>
      <c r="C282" s="2"/>
      <c r="D282" s="2"/>
      <c r="E282" s="5"/>
      <c r="F282" s="2"/>
      <c r="G282" s="2"/>
      <c r="H282" s="49"/>
      <c r="I282" s="5"/>
      <c r="J282" s="2"/>
      <c r="K282" s="2"/>
      <c r="L282" s="2"/>
      <c r="M282" s="5"/>
      <c r="N282" s="2"/>
      <c r="O282" s="2"/>
      <c r="P282" s="2"/>
      <c r="Q282" s="5"/>
      <c r="R282" s="2"/>
      <c r="S282" s="2"/>
      <c r="T282" s="2"/>
      <c r="U282" s="5"/>
      <c r="V282" s="2"/>
      <c r="W282" s="2"/>
      <c r="X282" s="2"/>
      <c r="Y282" s="2"/>
      <c r="Z282" s="2"/>
      <c r="AA282" s="2"/>
      <c r="AB282" s="2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</row>
    <row r="283" spans="1:42" ht="18" customHeight="1" x14ac:dyDescent="0.5">
      <c r="A283" s="5"/>
      <c r="B283" s="2"/>
      <c r="C283" s="2"/>
      <c r="D283" s="2"/>
      <c r="E283" s="5"/>
      <c r="F283" s="2"/>
      <c r="G283" s="2"/>
      <c r="H283" s="49"/>
      <c r="I283" s="5"/>
      <c r="J283" s="2"/>
      <c r="K283" s="2"/>
      <c r="L283" s="2"/>
      <c r="M283" s="5"/>
      <c r="N283" s="2"/>
      <c r="O283" s="2"/>
      <c r="P283" s="2"/>
      <c r="Q283" s="5"/>
      <c r="R283" s="2"/>
      <c r="S283" s="2"/>
      <c r="T283" s="2"/>
      <c r="U283" s="5"/>
      <c r="V283" s="2"/>
      <c r="W283" s="2"/>
      <c r="X283" s="2"/>
      <c r="Y283" s="2"/>
      <c r="Z283" s="2"/>
      <c r="AA283" s="2"/>
      <c r="AB283" s="2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</row>
    <row r="284" spans="1:42" ht="18" customHeight="1" x14ac:dyDescent="0.5">
      <c r="A284" s="5"/>
      <c r="B284" s="2"/>
      <c r="C284" s="2"/>
      <c r="D284" s="2"/>
      <c r="E284" s="5"/>
      <c r="F284" s="2"/>
      <c r="G284" s="2"/>
      <c r="H284" s="49"/>
      <c r="I284" s="5"/>
      <c r="J284" s="2"/>
      <c r="K284" s="2"/>
      <c r="L284" s="2"/>
      <c r="M284" s="5"/>
      <c r="N284" s="2"/>
      <c r="O284" s="2"/>
      <c r="P284" s="2"/>
      <c r="Q284" s="5"/>
      <c r="R284" s="2"/>
      <c r="S284" s="2"/>
      <c r="T284" s="2"/>
      <c r="U284" s="5"/>
      <c r="V284" s="2"/>
      <c r="W284" s="2"/>
      <c r="X284" s="2"/>
      <c r="Y284" s="2"/>
      <c r="Z284" s="2"/>
      <c r="AA284" s="2"/>
      <c r="AB284" s="2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</row>
    <row r="285" spans="1:42" ht="18" customHeight="1" x14ac:dyDescent="0.5">
      <c r="A285" s="5"/>
      <c r="B285" s="2"/>
      <c r="C285" s="2"/>
      <c r="D285" s="2"/>
      <c r="E285" s="5"/>
      <c r="F285" s="2"/>
      <c r="G285" s="2"/>
      <c r="H285" s="49"/>
      <c r="I285" s="5"/>
      <c r="J285" s="2"/>
      <c r="K285" s="2"/>
      <c r="L285" s="2"/>
      <c r="M285" s="5"/>
      <c r="N285" s="2"/>
      <c r="O285" s="2"/>
      <c r="P285" s="2"/>
      <c r="Q285" s="5"/>
      <c r="R285" s="2"/>
      <c r="S285" s="2"/>
      <c r="T285" s="2"/>
      <c r="U285" s="5"/>
      <c r="V285" s="2"/>
      <c r="W285" s="2"/>
      <c r="X285" s="2"/>
      <c r="Y285" s="2"/>
      <c r="Z285" s="2"/>
      <c r="AA285" s="2"/>
      <c r="AB285" s="2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</row>
    <row r="286" spans="1:42" ht="18" customHeight="1" x14ac:dyDescent="0.5">
      <c r="A286" s="5"/>
      <c r="B286" s="2"/>
      <c r="C286" s="2"/>
      <c r="D286" s="2"/>
      <c r="E286" s="5"/>
      <c r="F286" s="2"/>
      <c r="G286" s="2"/>
      <c r="H286" s="49"/>
      <c r="I286" s="5"/>
      <c r="J286" s="2"/>
      <c r="K286" s="2"/>
      <c r="L286" s="2"/>
      <c r="M286" s="5"/>
      <c r="N286" s="2"/>
      <c r="O286" s="2"/>
      <c r="P286" s="2"/>
      <c r="Q286" s="5"/>
      <c r="R286" s="2"/>
      <c r="S286" s="2"/>
      <c r="T286" s="2"/>
      <c r="U286" s="5"/>
      <c r="V286" s="2"/>
      <c r="W286" s="2"/>
      <c r="X286" s="2"/>
      <c r="Y286" s="2"/>
      <c r="Z286" s="2"/>
      <c r="AA286" s="2"/>
      <c r="AB286" s="2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</row>
    <row r="287" spans="1:42" ht="18" customHeight="1" x14ac:dyDescent="0.5">
      <c r="A287" s="5"/>
      <c r="B287" s="2"/>
      <c r="C287" s="2"/>
      <c r="D287" s="2"/>
      <c r="E287" s="5"/>
      <c r="F287" s="2"/>
      <c r="G287" s="2"/>
      <c r="H287" s="49"/>
      <c r="I287" s="5"/>
      <c r="J287" s="2"/>
      <c r="K287" s="2"/>
      <c r="L287" s="2"/>
      <c r="M287" s="5"/>
      <c r="N287" s="2"/>
      <c r="O287" s="2"/>
      <c r="P287" s="2"/>
      <c r="Q287" s="5"/>
      <c r="R287" s="2"/>
      <c r="S287" s="2"/>
      <c r="T287" s="2"/>
      <c r="U287" s="5"/>
      <c r="V287" s="2"/>
      <c r="W287" s="2"/>
      <c r="X287" s="2"/>
      <c r="Y287" s="2"/>
      <c r="Z287" s="2"/>
      <c r="AA287" s="2"/>
      <c r="AB287" s="2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</row>
    <row r="288" spans="1:42" ht="18" customHeight="1" x14ac:dyDescent="0.5">
      <c r="A288" s="5"/>
      <c r="B288" s="2"/>
      <c r="C288" s="2"/>
      <c r="D288" s="2"/>
      <c r="E288" s="5"/>
      <c r="F288" s="2"/>
      <c r="G288" s="2"/>
      <c r="H288" s="49"/>
      <c r="I288" s="5"/>
      <c r="J288" s="2"/>
      <c r="K288" s="2"/>
      <c r="L288" s="2"/>
      <c r="M288" s="5"/>
      <c r="N288" s="2"/>
      <c r="O288" s="2"/>
      <c r="P288" s="2"/>
      <c r="Q288" s="5"/>
      <c r="R288" s="2"/>
      <c r="S288" s="2"/>
      <c r="T288" s="2"/>
      <c r="U288" s="5"/>
      <c r="V288" s="2"/>
      <c r="W288" s="2"/>
      <c r="X288" s="2"/>
      <c r="Y288" s="2"/>
      <c r="Z288" s="2"/>
      <c r="AA288" s="2"/>
      <c r="AB288" s="2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</row>
    <row r="289" spans="1:42" ht="19.5" customHeight="1" x14ac:dyDescent="0.5">
      <c r="A289" s="5"/>
      <c r="B289" s="2"/>
      <c r="C289" s="2"/>
      <c r="D289" s="2"/>
      <c r="E289" s="5"/>
      <c r="F289" s="2"/>
      <c r="G289" s="2"/>
      <c r="H289" s="49"/>
      <c r="I289" s="5"/>
      <c r="J289" s="2"/>
      <c r="K289" s="2"/>
      <c r="L289" s="2"/>
      <c r="M289" s="5"/>
      <c r="N289" s="2"/>
      <c r="O289" s="2"/>
      <c r="P289" s="2"/>
      <c r="Q289" s="5"/>
      <c r="R289" s="2"/>
      <c r="S289" s="2"/>
      <c r="T289" s="2"/>
      <c r="U289" s="5"/>
      <c r="V289" s="2"/>
      <c r="W289" s="2"/>
      <c r="X289" s="2"/>
      <c r="Y289" s="2"/>
      <c r="Z289" s="2"/>
      <c r="AA289" s="2"/>
      <c r="AB289" s="2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</row>
    <row r="290" spans="1:42" ht="19.5" customHeight="1" x14ac:dyDescent="0.5">
      <c r="A290" s="5"/>
      <c r="B290" s="2"/>
      <c r="C290" s="2"/>
      <c r="D290" s="2"/>
      <c r="E290" s="5"/>
      <c r="F290" s="2"/>
      <c r="G290" s="2"/>
      <c r="H290" s="49"/>
      <c r="I290" s="5"/>
      <c r="J290" s="2"/>
      <c r="K290" s="2"/>
      <c r="L290" s="2"/>
      <c r="M290" s="5"/>
      <c r="N290" s="2"/>
      <c r="O290" s="2"/>
      <c r="P290" s="2"/>
      <c r="Q290" s="5"/>
      <c r="R290" s="2"/>
      <c r="S290" s="2"/>
      <c r="T290" s="2"/>
      <c r="U290" s="5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</row>
    <row r="291" spans="1:42" ht="19.5" customHeight="1" x14ac:dyDescent="0.5">
      <c r="A291" s="5"/>
      <c r="B291" s="2"/>
      <c r="C291" s="2"/>
      <c r="D291" s="2"/>
      <c r="E291" s="5"/>
      <c r="F291" s="2"/>
      <c r="G291" s="2"/>
      <c r="H291" s="49"/>
      <c r="I291" s="5"/>
      <c r="J291" s="2"/>
      <c r="K291" s="2"/>
      <c r="L291" s="2"/>
      <c r="M291" s="5"/>
      <c r="N291" s="2"/>
      <c r="O291" s="2"/>
      <c r="P291" s="2"/>
      <c r="Q291" s="5"/>
      <c r="R291" s="2"/>
      <c r="S291" s="2"/>
      <c r="T291" s="2"/>
      <c r="U291" s="5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</row>
    <row r="292" spans="1:42" ht="19.5" customHeight="1" x14ac:dyDescent="0.5">
      <c r="A292" s="5"/>
      <c r="B292" s="2"/>
      <c r="C292" s="2"/>
      <c r="D292" s="2"/>
      <c r="E292" s="5"/>
      <c r="F292" s="2"/>
      <c r="G292" s="2"/>
      <c r="H292" s="49"/>
      <c r="I292" s="5"/>
      <c r="J292" s="2"/>
      <c r="K292" s="2"/>
      <c r="L292" s="2"/>
      <c r="M292" s="5"/>
      <c r="N292" s="2"/>
      <c r="O292" s="2"/>
      <c r="P292" s="2"/>
      <c r="Q292" s="5"/>
      <c r="R292" s="2"/>
      <c r="S292" s="2"/>
      <c r="T292" s="2"/>
      <c r="U292" s="5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</row>
    <row r="293" spans="1:42" ht="19.5" customHeight="1" x14ac:dyDescent="0.5">
      <c r="A293" s="5"/>
      <c r="B293" s="2"/>
      <c r="C293" s="2"/>
      <c r="D293" s="2"/>
      <c r="E293" s="5"/>
      <c r="F293" s="2"/>
      <c r="G293" s="2"/>
      <c r="H293" s="49"/>
      <c r="I293" s="5"/>
      <c r="J293" s="2"/>
      <c r="K293" s="2"/>
      <c r="L293" s="2"/>
      <c r="M293" s="5"/>
      <c r="N293" s="2"/>
      <c r="O293" s="2"/>
      <c r="P293" s="2"/>
      <c r="Q293" s="5"/>
      <c r="R293" s="2"/>
      <c r="S293" s="2"/>
      <c r="T293" s="2"/>
      <c r="U293" s="5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</row>
    <row r="294" spans="1:42" ht="19.5" customHeight="1" x14ac:dyDescent="0.5">
      <c r="A294" s="5"/>
      <c r="B294" s="2"/>
      <c r="C294" s="2"/>
      <c r="D294" s="2"/>
      <c r="E294" s="5"/>
      <c r="F294" s="2"/>
      <c r="G294" s="2"/>
      <c r="H294" s="49"/>
      <c r="I294" s="5"/>
      <c r="J294" s="2"/>
      <c r="K294" s="2"/>
      <c r="L294" s="2"/>
      <c r="M294" s="5"/>
      <c r="N294" s="2"/>
      <c r="O294" s="2"/>
      <c r="P294" s="2"/>
      <c r="Q294" s="5"/>
      <c r="R294" s="2"/>
      <c r="S294" s="2"/>
      <c r="T294" s="2"/>
      <c r="U294" s="5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</row>
    <row r="295" spans="1:42" ht="19.5" customHeight="1" x14ac:dyDescent="0.5">
      <c r="A295" s="5"/>
      <c r="B295" s="2"/>
      <c r="C295" s="2"/>
      <c r="D295" s="2"/>
      <c r="E295" s="5"/>
      <c r="F295" s="2"/>
      <c r="G295" s="2"/>
      <c r="H295" s="49"/>
      <c r="I295" s="5"/>
      <c r="J295" s="2"/>
      <c r="K295" s="2"/>
      <c r="L295" s="2"/>
      <c r="M295" s="5"/>
      <c r="N295" s="2"/>
      <c r="O295" s="2"/>
      <c r="P295" s="2"/>
      <c r="Q295" s="5"/>
      <c r="R295" s="2"/>
      <c r="S295" s="2"/>
      <c r="T295" s="2"/>
      <c r="U295" s="5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</row>
    <row r="296" spans="1:42" ht="19.5" customHeight="1" x14ac:dyDescent="0.5">
      <c r="A296" s="5"/>
      <c r="B296" s="2"/>
      <c r="C296" s="2"/>
      <c r="D296" s="2"/>
      <c r="E296" s="5"/>
      <c r="F296" s="2"/>
      <c r="G296" s="2"/>
      <c r="H296" s="49"/>
      <c r="I296" s="5"/>
      <c r="J296" s="2"/>
      <c r="K296" s="2"/>
      <c r="L296" s="2"/>
      <c r="M296" s="5"/>
      <c r="N296" s="2"/>
      <c r="O296" s="2"/>
      <c r="P296" s="2"/>
      <c r="Q296" s="5"/>
      <c r="R296" s="2"/>
      <c r="S296" s="2"/>
      <c r="T296" s="2"/>
      <c r="U296" s="5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</row>
    <row r="297" spans="1:42" ht="19.5" customHeight="1" x14ac:dyDescent="0.5">
      <c r="A297" s="5"/>
      <c r="B297" s="2"/>
      <c r="C297" s="2"/>
      <c r="D297" s="2"/>
      <c r="E297" s="5"/>
      <c r="F297" s="2"/>
      <c r="G297" s="2"/>
      <c r="H297" s="49"/>
      <c r="I297" s="5"/>
      <c r="J297" s="2"/>
      <c r="K297" s="2"/>
      <c r="L297" s="2"/>
      <c r="M297" s="5"/>
      <c r="N297" s="2"/>
      <c r="O297" s="2"/>
      <c r="P297" s="2"/>
      <c r="Q297" s="5"/>
      <c r="R297" s="2"/>
      <c r="S297" s="2"/>
      <c r="T297" s="2"/>
      <c r="U297" s="5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</row>
    <row r="298" spans="1:42" ht="19.5" customHeight="1" x14ac:dyDescent="0.5">
      <c r="A298" s="5"/>
      <c r="B298" s="2"/>
      <c r="C298" s="2"/>
      <c r="D298" s="2"/>
      <c r="E298" s="5"/>
      <c r="F298" s="2"/>
      <c r="G298" s="2"/>
      <c r="H298" s="49"/>
      <c r="I298" s="5"/>
      <c r="J298" s="2"/>
      <c r="K298" s="2"/>
      <c r="L298" s="2"/>
      <c r="M298" s="5"/>
      <c r="N298" s="2"/>
      <c r="O298" s="2"/>
      <c r="P298" s="2"/>
      <c r="Q298" s="5"/>
      <c r="R298" s="2"/>
      <c r="S298" s="2"/>
      <c r="T298" s="2"/>
      <c r="U298" s="5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</row>
    <row r="299" spans="1:42" ht="19.5" customHeight="1" x14ac:dyDescent="0.5">
      <c r="A299" s="5"/>
      <c r="B299" s="2"/>
      <c r="C299" s="2"/>
      <c r="D299" s="2"/>
      <c r="E299" s="5"/>
      <c r="F299" s="2"/>
      <c r="G299" s="2"/>
      <c r="H299" s="49"/>
      <c r="I299" s="5"/>
      <c r="J299" s="2"/>
      <c r="K299" s="2"/>
      <c r="L299" s="2"/>
      <c r="M299" s="5"/>
      <c r="N299" s="2"/>
      <c r="O299" s="2"/>
      <c r="P299" s="2"/>
      <c r="Q299" s="5"/>
      <c r="R299" s="2"/>
      <c r="S299" s="2"/>
      <c r="T299" s="2"/>
      <c r="U299" s="5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</row>
    <row r="300" spans="1:42" ht="19.5" customHeight="1" x14ac:dyDescent="0.5">
      <c r="A300" s="5"/>
      <c r="B300" s="2"/>
      <c r="C300" s="2"/>
      <c r="D300" s="2"/>
      <c r="E300" s="5"/>
      <c r="F300" s="2"/>
      <c r="G300" s="2"/>
      <c r="H300" s="49"/>
      <c r="I300" s="5"/>
      <c r="J300" s="2"/>
      <c r="K300" s="2"/>
      <c r="L300" s="2"/>
      <c r="M300" s="5"/>
      <c r="N300" s="2"/>
      <c r="O300" s="2"/>
      <c r="P300" s="2"/>
      <c r="Q300" s="5"/>
      <c r="R300" s="2"/>
      <c r="S300" s="2"/>
      <c r="T300" s="2"/>
      <c r="U300" s="5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</row>
    <row r="301" spans="1:42" ht="19.5" customHeight="1" x14ac:dyDescent="0.5">
      <c r="A301" s="5"/>
      <c r="B301" s="2"/>
      <c r="C301" s="2"/>
      <c r="D301" s="2"/>
      <c r="E301" s="5"/>
      <c r="F301" s="2"/>
      <c r="G301" s="2"/>
      <c r="H301" s="49"/>
      <c r="I301" s="5"/>
      <c r="J301" s="2"/>
      <c r="K301" s="2"/>
      <c r="L301" s="2"/>
      <c r="M301" s="5"/>
      <c r="N301" s="2"/>
      <c r="O301" s="2"/>
      <c r="P301" s="2"/>
      <c r="Q301" s="5"/>
      <c r="R301" s="2"/>
      <c r="S301" s="2"/>
      <c r="T301" s="2"/>
      <c r="U301" s="5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</row>
    <row r="302" spans="1:42" ht="19.5" customHeight="1" x14ac:dyDescent="0.5">
      <c r="A302" s="5"/>
      <c r="B302" s="2"/>
      <c r="C302" s="2"/>
      <c r="D302" s="2"/>
      <c r="E302" s="5"/>
      <c r="F302" s="2"/>
      <c r="G302" s="2"/>
      <c r="H302" s="49"/>
      <c r="I302" s="5"/>
      <c r="J302" s="2"/>
      <c r="K302" s="2"/>
      <c r="L302" s="2"/>
      <c r="M302" s="5"/>
      <c r="N302" s="2"/>
      <c r="O302" s="2"/>
      <c r="P302" s="2"/>
      <c r="Q302" s="5"/>
      <c r="R302" s="2"/>
      <c r="S302" s="2"/>
      <c r="T302" s="2"/>
      <c r="U302" s="5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</row>
    <row r="303" spans="1:42" ht="19.5" customHeight="1" x14ac:dyDescent="0.5">
      <c r="A303" s="5"/>
      <c r="B303" s="2"/>
      <c r="C303" s="2"/>
      <c r="D303" s="2"/>
      <c r="E303" s="5"/>
      <c r="F303" s="2"/>
      <c r="G303" s="2"/>
      <c r="H303" s="49"/>
      <c r="I303" s="5"/>
      <c r="J303" s="2"/>
      <c r="K303" s="2"/>
      <c r="L303" s="2"/>
      <c r="M303" s="5"/>
      <c r="N303" s="2"/>
      <c r="O303" s="2"/>
      <c r="P303" s="2"/>
      <c r="Q303" s="5"/>
      <c r="R303" s="2"/>
      <c r="S303" s="2"/>
      <c r="T303" s="2"/>
      <c r="U303" s="5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</row>
    <row r="304" spans="1:42" ht="19.5" customHeight="1" x14ac:dyDescent="0.5">
      <c r="A304" s="5"/>
      <c r="B304" s="2"/>
      <c r="C304" s="2"/>
      <c r="D304" s="2"/>
      <c r="E304" s="5"/>
      <c r="F304" s="2"/>
      <c r="G304" s="2"/>
      <c r="H304" s="49"/>
      <c r="I304" s="5"/>
      <c r="J304" s="2"/>
      <c r="K304" s="2"/>
      <c r="L304" s="2"/>
      <c r="M304" s="5"/>
      <c r="N304" s="2"/>
      <c r="O304" s="2"/>
      <c r="P304" s="2"/>
      <c r="Q304" s="5"/>
      <c r="R304" s="2"/>
      <c r="S304" s="2"/>
      <c r="T304" s="2"/>
      <c r="U304" s="5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</row>
    <row r="305" spans="1:42" ht="19.5" customHeight="1" x14ac:dyDescent="0.5">
      <c r="A305" s="5"/>
      <c r="B305" s="2"/>
      <c r="C305" s="2"/>
      <c r="D305" s="2"/>
      <c r="E305" s="5"/>
      <c r="F305" s="2"/>
      <c r="G305" s="2"/>
      <c r="H305" s="49"/>
      <c r="I305" s="5"/>
      <c r="J305" s="2"/>
      <c r="K305" s="2"/>
      <c r="L305" s="2"/>
      <c r="M305" s="5"/>
      <c r="N305" s="2"/>
      <c r="O305" s="2"/>
      <c r="P305" s="2"/>
      <c r="Q305" s="5"/>
      <c r="R305" s="2"/>
      <c r="S305" s="2"/>
      <c r="T305" s="2"/>
      <c r="U305" s="5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</row>
    <row r="306" spans="1:42" ht="19.5" customHeight="1" x14ac:dyDescent="0.5">
      <c r="A306" s="5"/>
      <c r="B306" s="2"/>
      <c r="C306" s="2"/>
      <c r="D306" s="2"/>
      <c r="E306" s="5"/>
      <c r="F306" s="2"/>
      <c r="G306" s="2"/>
      <c r="H306" s="49"/>
      <c r="I306" s="5"/>
      <c r="J306" s="2"/>
      <c r="K306" s="2"/>
      <c r="L306" s="2"/>
      <c r="M306" s="5"/>
      <c r="N306" s="2"/>
      <c r="O306" s="2"/>
      <c r="P306" s="2"/>
      <c r="Q306" s="5"/>
      <c r="R306" s="2"/>
      <c r="S306" s="2"/>
      <c r="T306" s="2"/>
      <c r="U306" s="5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</row>
    <row r="307" spans="1:42" ht="19.5" customHeight="1" x14ac:dyDescent="0.5">
      <c r="A307" s="5"/>
      <c r="B307" s="2"/>
      <c r="C307" s="2"/>
      <c r="D307" s="2"/>
      <c r="E307" s="5"/>
      <c r="F307" s="2"/>
      <c r="G307" s="2"/>
      <c r="H307" s="49"/>
      <c r="I307" s="5"/>
      <c r="J307" s="2"/>
      <c r="K307" s="2"/>
      <c r="L307" s="2"/>
      <c r="M307" s="5"/>
      <c r="N307" s="2"/>
      <c r="O307" s="2"/>
      <c r="P307" s="2"/>
      <c r="Q307" s="5"/>
      <c r="R307" s="2"/>
      <c r="S307" s="2"/>
      <c r="T307" s="2"/>
      <c r="U307" s="5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</row>
    <row r="308" spans="1:42" ht="19.5" customHeight="1" x14ac:dyDescent="0.5">
      <c r="A308" s="5"/>
      <c r="B308" s="2"/>
      <c r="C308" s="2"/>
      <c r="D308" s="2"/>
      <c r="E308" s="5"/>
      <c r="F308" s="2"/>
      <c r="G308" s="2"/>
      <c r="H308" s="49"/>
      <c r="I308" s="5"/>
      <c r="J308" s="2"/>
      <c r="K308" s="2"/>
      <c r="L308" s="2"/>
      <c r="M308" s="5"/>
      <c r="N308" s="2"/>
      <c r="O308" s="2"/>
      <c r="P308" s="2"/>
      <c r="Q308" s="5"/>
      <c r="R308" s="2"/>
      <c r="S308" s="2"/>
      <c r="T308" s="2"/>
      <c r="U308" s="5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</row>
    <row r="309" spans="1:42" ht="19.5" customHeight="1" x14ac:dyDescent="0.5">
      <c r="A309" s="5"/>
      <c r="B309" s="2"/>
      <c r="C309" s="2"/>
      <c r="D309" s="2"/>
      <c r="E309" s="5"/>
      <c r="F309" s="2"/>
      <c r="G309" s="2"/>
      <c r="H309" s="49"/>
      <c r="I309" s="5"/>
      <c r="J309" s="2"/>
      <c r="K309" s="2"/>
      <c r="L309" s="2"/>
      <c r="M309" s="5"/>
      <c r="N309" s="2"/>
      <c r="O309" s="2"/>
      <c r="P309" s="2"/>
      <c r="Q309" s="5"/>
      <c r="R309" s="2"/>
      <c r="S309" s="2"/>
      <c r="T309" s="2"/>
      <c r="U309" s="5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</row>
    <row r="310" spans="1:42" ht="19.5" customHeight="1" x14ac:dyDescent="0.5">
      <c r="A310" s="5"/>
      <c r="B310" s="2"/>
      <c r="C310" s="2"/>
      <c r="D310" s="2"/>
      <c r="E310" s="5"/>
      <c r="F310" s="2"/>
      <c r="G310" s="2"/>
      <c r="H310" s="49"/>
      <c r="I310" s="5"/>
      <c r="J310" s="2"/>
      <c r="K310" s="2"/>
      <c r="L310" s="2"/>
      <c r="M310" s="5"/>
      <c r="N310" s="2"/>
      <c r="O310" s="2"/>
      <c r="P310" s="2"/>
      <c r="Q310" s="5"/>
      <c r="R310" s="2"/>
      <c r="S310" s="2"/>
      <c r="T310" s="2"/>
      <c r="U310" s="5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</row>
    <row r="311" spans="1:42" ht="19.5" customHeight="1" x14ac:dyDescent="0.5">
      <c r="A311" s="5"/>
      <c r="B311" s="2"/>
      <c r="C311" s="2"/>
      <c r="D311" s="2"/>
      <c r="E311" s="5"/>
      <c r="F311" s="2"/>
      <c r="G311" s="2"/>
      <c r="H311" s="49"/>
      <c r="I311" s="5"/>
      <c r="J311" s="2"/>
      <c r="K311" s="2"/>
      <c r="L311" s="2"/>
      <c r="M311" s="5"/>
      <c r="N311" s="2"/>
      <c r="O311" s="2"/>
      <c r="P311" s="2"/>
      <c r="Q311" s="5"/>
      <c r="R311" s="2"/>
      <c r="S311" s="2"/>
      <c r="T311" s="2"/>
      <c r="U311" s="5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</row>
    <row r="312" spans="1:42" ht="19.5" customHeight="1" x14ac:dyDescent="0.5">
      <c r="A312" s="5"/>
      <c r="B312" s="2"/>
      <c r="C312" s="2"/>
      <c r="D312" s="2"/>
      <c r="E312" s="5"/>
      <c r="F312" s="2"/>
      <c r="G312" s="2"/>
      <c r="H312" s="49"/>
      <c r="I312" s="5"/>
      <c r="J312" s="2"/>
      <c r="K312" s="2"/>
      <c r="L312" s="2"/>
      <c r="M312" s="5"/>
      <c r="N312" s="2"/>
      <c r="O312" s="2"/>
      <c r="P312" s="2"/>
      <c r="Q312" s="5"/>
      <c r="R312" s="2"/>
      <c r="S312" s="2"/>
      <c r="T312" s="2"/>
      <c r="U312" s="5"/>
      <c r="V312" s="2"/>
      <c r="W312" s="2"/>
      <c r="X312" s="2"/>
      <c r="Y312" s="2"/>
      <c r="Z312" s="2"/>
      <c r="AA312" s="2"/>
      <c r="AB312" s="2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</row>
    <row r="313" spans="1:42" ht="19.5" customHeight="1" x14ac:dyDescent="0.5">
      <c r="A313" s="5"/>
      <c r="B313" s="2"/>
      <c r="C313" s="2"/>
      <c r="D313" s="2"/>
      <c r="E313" s="5"/>
      <c r="F313" s="2"/>
      <c r="G313" s="2"/>
      <c r="H313" s="49"/>
      <c r="I313" s="5"/>
      <c r="J313" s="2"/>
      <c r="K313" s="2"/>
      <c r="L313" s="2"/>
      <c r="M313" s="5"/>
      <c r="N313" s="2"/>
      <c r="O313" s="2"/>
      <c r="P313" s="2"/>
      <c r="Q313" s="5"/>
      <c r="R313" s="2"/>
      <c r="S313" s="2"/>
      <c r="T313" s="2"/>
      <c r="U313" s="5"/>
      <c r="V313" s="2"/>
      <c r="W313" s="2"/>
      <c r="X313" s="2"/>
      <c r="Y313" s="2"/>
      <c r="Z313" s="2"/>
      <c r="AA313" s="2"/>
      <c r="AB313" s="2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</row>
    <row r="314" spans="1:42" ht="19.5" customHeight="1" x14ac:dyDescent="0.5">
      <c r="A314" s="5"/>
      <c r="B314" s="2"/>
      <c r="C314" s="2"/>
      <c r="D314" s="2"/>
      <c r="E314" s="5"/>
      <c r="F314" s="2"/>
      <c r="G314" s="2"/>
      <c r="H314" s="49"/>
      <c r="I314" s="5"/>
      <c r="J314" s="2"/>
      <c r="K314" s="2"/>
      <c r="L314" s="2"/>
      <c r="M314" s="5"/>
      <c r="N314" s="2"/>
      <c r="O314" s="2"/>
      <c r="P314" s="2"/>
      <c r="Q314" s="5"/>
      <c r="R314" s="2"/>
      <c r="S314" s="2"/>
      <c r="T314" s="2"/>
      <c r="U314" s="5"/>
      <c r="V314" s="2"/>
      <c r="W314" s="2"/>
      <c r="X314" s="2"/>
      <c r="Y314" s="2"/>
      <c r="Z314" s="2"/>
      <c r="AA314" s="2"/>
      <c r="AB314" s="2"/>
      <c r="AC314" s="42"/>
      <c r="AD314" s="42"/>
      <c r="AE314" s="42"/>
      <c r="AF314" s="42"/>
      <c r="AG314" s="42"/>
      <c r="AH314" s="42"/>
      <c r="AI314" s="42"/>
      <c r="AJ314" s="42"/>
      <c r="AK314" s="42"/>
      <c r="AL314" s="42"/>
      <c r="AM314" s="42"/>
      <c r="AN314" s="42"/>
      <c r="AO314" s="42"/>
      <c r="AP314" s="42"/>
    </row>
    <row r="315" spans="1:42" ht="19.5" customHeight="1" x14ac:dyDescent="0.5">
      <c r="A315" s="5"/>
      <c r="B315" s="2"/>
      <c r="C315" s="2"/>
      <c r="D315" s="2"/>
      <c r="E315" s="5"/>
      <c r="F315" s="2"/>
      <c r="G315" s="2"/>
      <c r="H315" s="49"/>
      <c r="I315" s="5"/>
      <c r="J315" s="2"/>
      <c r="K315" s="2"/>
      <c r="L315" s="2"/>
      <c r="M315" s="5"/>
      <c r="N315" s="2"/>
      <c r="O315" s="2"/>
      <c r="P315" s="2"/>
      <c r="Q315" s="5"/>
      <c r="R315" s="2"/>
      <c r="S315" s="2"/>
      <c r="T315" s="2"/>
      <c r="U315" s="5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</row>
    <row r="316" spans="1:42" ht="19.5" customHeight="1" x14ac:dyDescent="0.5">
      <c r="A316" s="5"/>
      <c r="B316" s="2"/>
      <c r="C316" s="2"/>
      <c r="D316" s="2"/>
      <c r="E316" s="5"/>
      <c r="F316" s="2"/>
      <c r="G316" s="2"/>
      <c r="H316" s="49"/>
      <c r="I316" s="5"/>
      <c r="J316" s="2"/>
      <c r="K316" s="2"/>
      <c r="L316" s="2"/>
      <c r="M316" s="5"/>
      <c r="N316" s="2"/>
      <c r="O316" s="2"/>
      <c r="P316" s="2"/>
      <c r="Q316" s="5"/>
      <c r="R316" s="2"/>
      <c r="S316" s="2"/>
      <c r="T316" s="2"/>
      <c r="U316" s="5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</row>
    <row r="317" spans="1:42" ht="19.5" customHeight="1" x14ac:dyDescent="0.5">
      <c r="A317" s="5"/>
      <c r="B317" s="2"/>
      <c r="C317" s="2"/>
      <c r="D317" s="2"/>
      <c r="E317" s="5"/>
      <c r="F317" s="2"/>
      <c r="G317" s="2"/>
      <c r="H317" s="49"/>
      <c r="I317" s="5"/>
      <c r="J317" s="2"/>
      <c r="K317" s="2"/>
      <c r="L317" s="2"/>
      <c r="M317" s="5"/>
      <c r="N317" s="2"/>
      <c r="O317" s="2"/>
      <c r="P317" s="2"/>
      <c r="Q317" s="5"/>
      <c r="R317" s="2"/>
      <c r="S317" s="2"/>
      <c r="T317" s="2"/>
      <c r="U317" s="5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</row>
    <row r="318" spans="1:42" ht="19.5" customHeight="1" x14ac:dyDescent="0.5">
      <c r="A318" s="5"/>
      <c r="B318" s="2"/>
      <c r="C318" s="2"/>
      <c r="D318" s="2"/>
      <c r="E318" s="5"/>
      <c r="F318" s="2"/>
      <c r="G318" s="2"/>
      <c r="H318" s="49"/>
      <c r="I318" s="5"/>
      <c r="J318" s="2"/>
      <c r="K318" s="2"/>
      <c r="L318" s="2"/>
      <c r="M318" s="5"/>
      <c r="N318" s="2"/>
      <c r="O318" s="2"/>
      <c r="P318" s="2"/>
      <c r="Q318" s="5"/>
      <c r="R318" s="2"/>
      <c r="S318" s="2"/>
      <c r="T318" s="2"/>
      <c r="U318" s="5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</row>
    <row r="319" spans="1:42" ht="19.5" customHeight="1" x14ac:dyDescent="0.5">
      <c r="A319" s="5"/>
      <c r="B319" s="2"/>
      <c r="C319" s="2"/>
      <c r="D319" s="2"/>
      <c r="E319" s="5"/>
      <c r="F319" s="2"/>
      <c r="G319" s="2"/>
      <c r="H319" s="49"/>
      <c r="I319" s="5"/>
      <c r="J319" s="2"/>
      <c r="K319" s="2"/>
      <c r="L319" s="2"/>
      <c r="M319" s="5"/>
      <c r="N319" s="2"/>
      <c r="O319" s="2"/>
      <c r="P319" s="2"/>
      <c r="Q319" s="5"/>
      <c r="R319" s="2"/>
      <c r="S319" s="2"/>
      <c r="T319" s="2"/>
      <c r="U319" s="5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</row>
    <row r="320" spans="1:42" ht="19.5" customHeight="1" x14ac:dyDescent="0.5">
      <c r="A320" s="5"/>
      <c r="B320" s="2"/>
      <c r="C320" s="2"/>
      <c r="D320" s="2"/>
      <c r="E320" s="5"/>
      <c r="F320" s="2"/>
      <c r="G320" s="2"/>
      <c r="H320" s="49"/>
      <c r="I320" s="5"/>
      <c r="J320" s="2"/>
      <c r="K320" s="2"/>
      <c r="L320" s="2"/>
      <c r="M320" s="5"/>
      <c r="N320" s="2"/>
      <c r="O320" s="2"/>
      <c r="P320" s="2"/>
      <c r="Q320" s="5"/>
      <c r="R320" s="2"/>
      <c r="S320" s="2"/>
      <c r="T320" s="2"/>
      <c r="U320" s="5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</row>
    <row r="321" spans="1:42" ht="19.5" customHeight="1" x14ac:dyDescent="0.5">
      <c r="A321" s="5"/>
      <c r="B321" s="2"/>
      <c r="C321" s="2"/>
      <c r="D321" s="2"/>
      <c r="E321" s="5"/>
      <c r="F321" s="2"/>
      <c r="G321" s="2"/>
      <c r="H321" s="49"/>
      <c r="I321" s="5"/>
      <c r="J321" s="2"/>
      <c r="K321" s="2"/>
      <c r="L321" s="2"/>
      <c r="M321" s="5"/>
      <c r="N321" s="2"/>
      <c r="O321" s="2"/>
      <c r="P321" s="2"/>
      <c r="Q321" s="5"/>
      <c r="R321" s="2"/>
      <c r="S321" s="2"/>
      <c r="T321" s="2"/>
      <c r="U321" s="5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</row>
    <row r="322" spans="1:42" ht="19.5" customHeight="1" x14ac:dyDescent="0.5">
      <c r="A322" s="5"/>
      <c r="B322" s="2"/>
      <c r="C322" s="2"/>
      <c r="D322" s="2"/>
      <c r="E322" s="5"/>
      <c r="F322" s="2"/>
      <c r="G322" s="2"/>
      <c r="H322" s="49"/>
      <c r="I322" s="5"/>
      <c r="J322" s="2"/>
      <c r="K322" s="2"/>
      <c r="L322" s="2"/>
      <c r="M322" s="5"/>
      <c r="N322" s="2"/>
      <c r="O322" s="2"/>
      <c r="P322" s="2"/>
      <c r="Q322" s="5"/>
      <c r="R322" s="2"/>
      <c r="S322" s="2"/>
      <c r="T322" s="2"/>
      <c r="U322" s="5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</row>
    <row r="323" spans="1:42" ht="19.5" customHeight="1" x14ac:dyDescent="0.5">
      <c r="A323" s="5"/>
      <c r="B323" s="2"/>
      <c r="C323" s="2"/>
      <c r="D323" s="2"/>
      <c r="E323" s="5"/>
      <c r="F323" s="2"/>
      <c r="G323" s="2"/>
      <c r="H323" s="49"/>
      <c r="I323" s="5"/>
      <c r="J323" s="2"/>
      <c r="K323" s="2"/>
      <c r="L323" s="2"/>
      <c r="M323" s="5"/>
      <c r="N323" s="2"/>
      <c r="O323" s="2"/>
      <c r="P323" s="2"/>
      <c r="Q323" s="5"/>
      <c r="R323" s="2"/>
      <c r="S323" s="2"/>
      <c r="T323" s="2"/>
      <c r="U323" s="5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</row>
    <row r="324" spans="1:42" ht="19.5" customHeight="1" x14ac:dyDescent="0.5">
      <c r="A324" s="5"/>
      <c r="B324" s="2"/>
      <c r="C324" s="2"/>
      <c r="D324" s="2"/>
      <c r="E324" s="5"/>
      <c r="F324" s="2"/>
      <c r="G324" s="2"/>
      <c r="H324" s="49"/>
      <c r="I324" s="5"/>
      <c r="J324" s="2"/>
      <c r="K324" s="2"/>
      <c r="L324" s="2"/>
      <c r="M324" s="5"/>
      <c r="N324" s="2"/>
      <c r="O324" s="2"/>
      <c r="P324" s="2"/>
      <c r="Q324" s="5"/>
      <c r="R324" s="2"/>
      <c r="S324" s="2"/>
      <c r="T324" s="2"/>
      <c r="U324" s="5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</row>
    <row r="325" spans="1:42" ht="19.5" customHeight="1" x14ac:dyDescent="0.5">
      <c r="A325" s="5"/>
      <c r="B325" s="2"/>
      <c r="C325" s="2"/>
      <c r="D325" s="2"/>
      <c r="E325" s="5"/>
      <c r="F325" s="2"/>
      <c r="G325" s="2"/>
      <c r="H325" s="49"/>
      <c r="I325" s="5"/>
      <c r="J325" s="2"/>
      <c r="K325" s="2"/>
      <c r="L325" s="2"/>
      <c r="M325" s="5"/>
      <c r="N325" s="2"/>
      <c r="O325" s="2"/>
      <c r="P325" s="2"/>
      <c r="Q325" s="5"/>
      <c r="R325" s="2"/>
      <c r="S325" s="2"/>
      <c r="T325" s="2"/>
      <c r="U325" s="5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</row>
    <row r="326" spans="1:42" ht="19.5" customHeight="1" x14ac:dyDescent="0.5">
      <c r="A326" s="5"/>
      <c r="B326" s="2"/>
      <c r="C326" s="2"/>
      <c r="D326" s="2"/>
      <c r="E326" s="5"/>
      <c r="F326" s="2"/>
      <c r="G326" s="2"/>
      <c r="H326" s="49"/>
      <c r="I326" s="5"/>
      <c r="J326" s="2"/>
      <c r="K326" s="2"/>
      <c r="L326" s="2"/>
      <c r="M326" s="5"/>
      <c r="N326" s="2"/>
      <c r="O326" s="2"/>
      <c r="P326" s="2"/>
      <c r="Q326" s="5"/>
      <c r="R326" s="2"/>
      <c r="S326" s="2"/>
      <c r="T326" s="2"/>
      <c r="U326" s="5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</row>
    <row r="327" spans="1:42" ht="19.5" customHeight="1" x14ac:dyDescent="0.5">
      <c r="A327" s="5"/>
      <c r="B327" s="2"/>
      <c r="C327" s="2"/>
      <c r="D327" s="2"/>
      <c r="E327" s="5"/>
      <c r="F327" s="2"/>
      <c r="G327" s="2"/>
      <c r="H327" s="49"/>
      <c r="I327" s="5"/>
      <c r="J327" s="2"/>
      <c r="K327" s="2"/>
      <c r="L327" s="2"/>
      <c r="M327" s="5"/>
      <c r="N327" s="2"/>
      <c r="O327" s="2"/>
      <c r="P327" s="2"/>
      <c r="Q327" s="5"/>
      <c r="R327" s="2"/>
      <c r="S327" s="2"/>
      <c r="T327" s="2"/>
      <c r="U327" s="5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</row>
    <row r="328" spans="1:42" ht="19.5" customHeight="1" x14ac:dyDescent="0.5">
      <c r="A328" s="5"/>
      <c r="B328" s="2"/>
      <c r="C328" s="2"/>
      <c r="D328" s="2"/>
      <c r="E328" s="5"/>
      <c r="F328" s="2"/>
      <c r="G328" s="2"/>
      <c r="H328" s="49"/>
      <c r="I328" s="5"/>
      <c r="J328" s="2"/>
      <c r="K328" s="2"/>
      <c r="L328" s="2"/>
      <c r="M328" s="5"/>
      <c r="N328" s="2"/>
      <c r="O328" s="2"/>
      <c r="P328" s="2"/>
      <c r="Q328" s="5"/>
      <c r="R328" s="2"/>
      <c r="S328" s="2"/>
      <c r="T328" s="2"/>
      <c r="U328" s="5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</row>
    <row r="329" spans="1:42" ht="19.5" customHeight="1" x14ac:dyDescent="0.5">
      <c r="A329" s="5"/>
      <c r="B329" s="2"/>
      <c r="C329" s="2"/>
      <c r="D329" s="2"/>
      <c r="E329" s="5"/>
      <c r="F329" s="2"/>
      <c r="G329" s="2"/>
      <c r="H329" s="49"/>
      <c r="I329" s="5"/>
      <c r="J329" s="2"/>
      <c r="K329" s="2"/>
      <c r="L329" s="2"/>
      <c r="M329" s="5"/>
      <c r="N329" s="2"/>
      <c r="O329" s="2"/>
      <c r="P329" s="2"/>
      <c r="Q329" s="5"/>
      <c r="R329" s="2"/>
      <c r="S329" s="2"/>
      <c r="T329" s="2"/>
      <c r="U329" s="5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</row>
    <row r="330" spans="1:42" ht="19.5" customHeight="1" x14ac:dyDescent="0.5">
      <c r="A330" s="5"/>
      <c r="B330" s="2"/>
      <c r="C330" s="2"/>
      <c r="D330" s="2"/>
      <c r="E330" s="5"/>
      <c r="F330" s="2"/>
      <c r="G330" s="2"/>
      <c r="H330" s="49"/>
      <c r="I330" s="5"/>
      <c r="J330" s="2"/>
      <c r="K330" s="2"/>
      <c r="L330" s="2"/>
      <c r="M330" s="5"/>
      <c r="N330" s="2"/>
      <c r="O330" s="2"/>
      <c r="P330" s="2"/>
      <c r="Q330" s="5"/>
      <c r="R330" s="2"/>
      <c r="S330" s="2"/>
      <c r="T330" s="2"/>
      <c r="U330" s="5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</row>
    <row r="331" spans="1:42" ht="19.5" customHeight="1" x14ac:dyDescent="0.5">
      <c r="A331" s="5"/>
      <c r="B331" s="2"/>
      <c r="C331" s="2"/>
      <c r="D331" s="2"/>
      <c r="E331" s="5"/>
      <c r="F331" s="2"/>
      <c r="G331" s="2"/>
      <c r="H331" s="49"/>
      <c r="I331" s="5"/>
      <c r="J331" s="2"/>
      <c r="K331" s="2"/>
      <c r="L331" s="2"/>
      <c r="M331" s="5"/>
      <c r="N331" s="2"/>
      <c r="O331" s="2"/>
      <c r="P331" s="2"/>
      <c r="Q331" s="5"/>
      <c r="R331" s="2"/>
      <c r="S331" s="2"/>
      <c r="T331" s="2"/>
      <c r="U331" s="5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</row>
    <row r="332" spans="1:42" ht="19.5" customHeight="1" x14ac:dyDescent="0.5">
      <c r="A332" s="5"/>
      <c r="B332" s="2"/>
      <c r="C332" s="2"/>
      <c r="D332" s="2"/>
      <c r="E332" s="5"/>
      <c r="F332" s="2"/>
      <c r="G332" s="2"/>
      <c r="H332" s="49"/>
      <c r="I332" s="5"/>
      <c r="J332" s="2"/>
      <c r="K332" s="2"/>
      <c r="L332" s="2"/>
      <c r="M332" s="5"/>
      <c r="N332" s="2"/>
      <c r="O332" s="2"/>
      <c r="P332" s="2"/>
      <c r="Q332" s="5"/>
      <c r="R332" s="2"/>
      <c r="S332" s="2"/>
      <c r="T332" s="2"/>
      <c r="U332" s="5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</row>
    <row r="333" spans="1:42" ht="19.5" customHeight="1" x14ac:dyDescent="0.5">
      <c r="A333" s="5"/>
      <c r="B333" s="2"/>
      <c r="C333" s="2"/>
      <c r="D333" s="2"/>
      <c r="E333" s="5"/>
      <c r="F333" s="2"/>
      <c r="G333" s="2"/>
      <c r="H333" s="49"/>
      <c r="I333" s="5"/>
      <c r="J333" s="2"/>
      <c r="K333" s="2"/>
      <c r="L333" s="2"/>
      <c r="M333" s="5"/>
      <c r="N333" s="2"/>
      <c r="O333" s="2"/>
      <c r="P333" s="2"/>
      <c r="Q333" s="5"/>
      <c r="R333" s="2"/>
      <c r="S333" s="2"/>
      <c r="T333" s="2"/>
      <c r="U333" s="5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</row>
    <row r="334" spans="1:42" ht="19.5" customHeight="1" x14ac:dyDescent="0.5">
      <c r="A334" s="5"/>
      <c r="B334" s="2"/>
      <c r="C334" s="2"/>
      <c r="D334" s="2"/>
      <c r="E334" s="5"/>
      <c r="F334" s="2"/>
      <c r="G334" s="2"/>
      <c r="H334" s="49"/>
      <c r="I334" s="5"/>
      <c r="J334" s="2"/>
      <c r="K334" s="2"/>
      <c r="L334" s="2"/>
      <c r="M334" s="5"/>
      <c r="N334" s="2"/>
      <c r="O334" s="2"/>
      <c r="P334" s="2"/>
      <c r="Q334" s="5"/>
      <c r="R334" s="2"/>
      <c r="S334" s="2"/>
      <c r="T334" s="2"/>
      <c r="U334" s="5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</row>
    <row r="335" spans="1:42" ht="19.5" customHeight="1" x14ac:dyDescent="0.5">
      <c r="A335" s="5"/>
      <c r="B335" s="2"/>
      <c r="C335" s="2"/>
      <c r="D335" s="2"/>
      <c r="E335" s="5"/>
      <c r="F335" s="2"/>
      <c r="G335" s="2"/>
      <c r="H335" s="49"/>
      <c r="I335" s="5"/>
      <c r="J335" s="2"/>
      <c r="K335" s="2"/>
      <c r="L335" s="2"/>
      <c r="M335" s="5"/>
      <c r="N335" s="2"/>
      <c r="O335" s="2"/>
      <c r="P335" s="2"/>
      <c r="Q335" s="5"/>
      <c r="R335" s="2"/>
      <c r="S335" s="2"/>
      <c r="T335" s="2"/>
      <c r="U335" s="5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</row>
    <row r="336" spans="1:42" ht="19.5" customHeight="1" x14ac:dyDescent="0.5">
      <c r="A336" s="5"/>
      <c r="B336" s="2"/>
      <c r="C336" s="2"/>
      <c r="D336" s="2"/>
      <c r="E336" s="5"/>
      <c r="F336" s="2"/>
      <c r="G336" s="2"/>
      <c r="H336" s="49"/>
      <c r="I336" s="5"/>
      <c r="J336" s="2"/>
      <c r="K336" s="2"/>
      <c r="L336" s="2"/>
      <c r="M336" s="5"/>
      <c r="N336" s="2"/>
      <c r="O336" s="2"/>
      <c r="P336" s="2"/>
      <c r="Q336" s="5"/>
      <c r="R336" s="2"/>
      <c r="S336" s="2"/>
      <c r="T336" s="2"/>
      <c r="U336" s="5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</row>
    <row r="337" spans="1:42" ht="19.5" customHeight="1" x14ac:dyDescent="0.5">
      <c r="A337" s="5"/>
      <c r="B337" s="2"/>
      <c r="C337" s="2"/>
      <c r="D337" s="2"/>
      <c r="E337" s="5"/>
      <c r="F337" s="2"/>
      <c r="G337" s="2"/>
      <c r="H337" s="49"/>
      <c r="I337" s="5"/>
      <c r="J337" s="2"/>
      <c r="K337" s="2"/>
      <c r="L337" s="2"/>
      <c r="M337" s="5"/>
      <c r="N337" s="2"/>
      <c r="O337" s="2"/>
      <c r="P337" s="2"/>
      <c r="Q337" s="5"/>
      <c r="R337" s="2"/>
      <c r="S337" s="2"/>
      <c r="T337" s="2"/>
      <c r="U337" s="5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</row>
    <row r="338" spans="1:42" ht="19.5" customHeight="1" x14ac:dyDescent="0.5">
      <c r="A338" s="5"/>
      <c r="B338" s="2"/>
      <c r="C338" s="2"/>
      <c r="D338" s="2"/>
      <c r="E338" s="5"/>
      <c r="F338" s="2"/>
      <c r="G338" s="2"/>
      <c r="H338" s="49"/>
      <c r="I338" s="5"/>
      <c r="J338" s="2"/>
      <c r="K338" s="2"/>
      <c r="L338" s="2"/>
      <c r="M338" s="5"/>
      <c r="N338" s="2"/>
      <c r="O338" s="2"/>
      <c r="P338" s="2"/>
      <c r="Q338" s="5"/>
      <c r="R338" s="2"/>
      <c r="S338" s="2"/>
      <c r="T338" s="2"/>
      <c r="U338" s="5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</row>
    <row r="339" spans="1:42" ht="19.5" customHeight="1" x14ac:dyDescent="0.5">
      <c r="A339" s="5"/>
      <c r="B339" s="2"/>
      <c r="C339" s="2"/>
      <c r="D339" s="2"/>
      <c r="E339" s="5"/>
      <c r="F339" s="2"/>
      <c r="G339" s="2"/>
      <c r="H339" s="49"/>
      <c r="I339" s="5"/>
      <c r="J339" s="2"/>
      <c r="K339" s="2"/>
      <c r="L339" s="2"/>
      <c r="M339" s="5"/>
      <c r="N339" s="2"/>
      <c r="O339" s="2"/>
      <c r="P339" s="2"/>
      <c r="Q339" s="5"/>
      <c r="R339" s="2"/>
      <c r="S339" s="2"/>
      <c r="T339" s="2"/>
      <c r="U339" s="5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</row>
    <row r="340" spans="1:42" ht="19.5" customHeight="1" x14ac:dyDescent="0.5">
      <c r="A340" s="5"/>
      <c r="B340" s="2"/>
      <c r="C340" s="2"/>
      <c r="D340" s="2"/>
      <c r="E340" s="5"/>
      <c r="F340" s="2"/>
      <c r="G340" s="2"/>
      <c r="H340" s="49"/>
      <c r="I340" s="5"/>
      <c r="J340" s="2"/>
      <c r="K340" s="2"/>
      <c r="L340" s="2"/>
      <c r="M340" s="5"/>
      <c r="N340" s="2"/>
      <c r="O340" s="2"/>
      <c r="P340" s="2"/>
      <c r="Q340" s="5"/>
      <c r="R340" s="2"/>
      <c r="S340" s="2"/>
      <c r="T340" s="2"/>
      <c r="U340" s="5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</row>
    <row r="341" spans="1:42" ht="19.5" customHeight="1" x14ac:dyDescent="0.5">
      <c r="A341" s="5"/>
      <c r="B341" s="2"/>
      <c r="C341" s="2"/>
      <c r="D341" s="2"/>
      <c r="E341" s="5"/>
      <c r="F341" s="2"/>
      <c r="G341" s="2"/>
      <c r="H341" s="49"/>
      <c r="I341" s="5"/>
      <c r="J341" s="2"/>
      <c r="K341" s="2"/>
      <c r="L341" s="2"/>
      <c r="M341" s="5"/>
      <c r="N341" s="2"/>
      <c r="O341" s="2"/>
      <c r="P341" s="2"/>
      <c r="Q341" s="5"/>
      <c r="R341" s="2"/>
      <c r="S341" s="2"/>
      <c r="T341" s="2"/>
      <c r="U341" s="5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</row>
    <row r="342" spans="1:42" ht="19.5" customHeight="1" x14ac:dyDescent="0.5">
      <c r="A342" s="5"/>
      <c r="B342" s="2"/>
      <c r="C342" s="2"/>
      <c r="D342" s="2"/>
      <c r="E342" s="5"/>
      <c r="F342" s="2"/>
      <c r="G342" s="2"/>
      <c r="H342" s="49"/>
      <c r="I342" s="5"/>
      <c r="J342" s="2"/>
      <c r="K342" s="2"/>
      <c r="L342" s="2"/>
      <c r="M342" s="5"/>
      <c r="N342" s="2"/>
      <c r="O342" s="2"/>
      <c r="P342" s="2"/>
      <c r="Q342" s="5"/>
      <c r="R342" s="2"/>
      <c r="S342" s="2"/>
      <c r="T342" s="2"/>
      <c r="U342" s="5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</row>
    <row r="343" spans="1:42" ht="19.5" customHeight="1" x14ac:dyDescent="0.5">
      <c r="A343" s="5"/>
      <c r="B343" s="2"/>
      <c r="C343" s="2"/>
      <c r="D343" s="2"/>
      <c r="E343" s="5"/>
      <c r="F343" s="2"/>
      <c r="G343" s="2"/>
      <c r="H343" s="49"/>
      <c r="I343" s="5"/>
      <c r="J343" s="2"/>
      <c r="K343" s="2"/>
      <c r="L343" s="2"/>
      <c r="M343" s="5"/>
      <c r="N343" s="2"/>
      <c r="O343" s="2"/>
      <c r="P343" s="2"/>
      <c r="Q343" s="5"/>
      <c r="R343" s="2"/>
      <c r="S343" s="2"/>
      <c r="T343" s="2"/>
      <c r="U343" s="5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</row>
    <row r="344" spans="1:42" ht="19.5" customHeight="1" x14ac:dyDescent="0.5">
      <c r="A344" s="5"/>
      <c r="B344" s="2"/>
      <c r="C344" s="2"/>
      <c r="D344" s="2"/>
      <c r="E344" s="5"/>
      <c r="F344" s="2"/>
      <c r="G344" s="2"/>
      <c r="H344" s="49"/>
      <c r="I344" s="5"/>
      <c r="J344" s="2"/>
      <c r="K344" s="2"/>
      <c r="L344" s="2"/>
      <c r="M344" s="5"/>
      <c r="N344" s="2"/>
      <c r="O344" s="2"/>
      <c r="P344" s="2"/>
      <c r="Q344" s="5"/>
      <c r="R344" s="2"/>
      <c r="S344" s="2"/>
      <c r="T344" s="2"/>
      <c r="U344" s="5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</row>
    <row r="345" spans="1:42" ht="19.5" customHeight="1" x14ac:dyDescent="0.5">
      <c r="A345" s="5"/>
      <c r="B345" s="2"/>
      <c r="C345" s="2"/>
      <c r="D345" s="2"/>
      <c r="E345" s="5"/>
      <c r="F345" s="2"/>
      <c r="G345" s="2"/>
      <c r="H345" s="49"/>
      <c r="I345" s="5"/>
      <c r="J345" s="2"/>
      <c r="K345" s="2"/>
      <c r="L345" s="2"/>
      <c r="M345" s="5"/>
      <c r="N345" s="2"/>
      <c r="O345" s="2"/>
      <c r="P345" s="2"/>
      <c r="Q345" s="5"/>
      <c r="R345" s="2"/>
      <c r="S345" s="2"/>
      <c r="T345" s="2"/>
      <c r="U345" s="5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</row>
    <row r="346" spans="1:42" ht="19.5" customHeight="1" x14ac:dyDescent="0.5">
      <c r="A346" s="5"/>
      <c r="B346" s="2"/>
      <c r="C346" s="2"/>
      <c r="D346" s="2"/>
      <c r="E346" s="5"/>
      <c r="F346" s="2"/>
      <c r="G346" s="2"/>
      <c r="H346" s="49"/>
      <c r="I346" s="5"/>
      <c r="J346" s="2"/>
      <c r="K346" s="2"/>
      <c r="L346" s="2"/>
      <c r="M346" s="5"/>
      <c r="N346" s="2"/>
      <c r="O346" s="2"/>
      <c r="P346" s="2"/>
      <c r="Q346" s="5"/>
      <c r="R346" s="2"/>
      <c r="S346" s="2"/>
      <c r="T346" s="2"/>
      <c r="U346" s="5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</row>
    <row r="347" spans="1:42" ht="19.5" customHeight="1" x14ac:dyDescent="0.5">
      <c r="A347" s="5"/>
      <c r="B347" s="2"/>
      <c r="C347" s="2"/>
      <c r="D347" s="2"/>
      <c r="E347" s="5"/>
      <c r="F347" s="2"/>
      <c r="G347" s="2"/>
      <c r="H347" s="49"/>
      <c r="I347" s="5"/>
      <c r="J347" s="2"/>
      <c r="K347" s="2"/>
      <c r="L347" s="2"/>
      <c r="M347" s="5"/>
      <c r="N347" s="2"/>
      <c r="O347" s="2"/>
      <c r="P347" s="2"/>
      <c r="Q347" s="5"/>
      <c r="R347" s="2"/>
      <c r="S347" s="2"/>
      <c r="T347" s="2"/>
      <c r="U347" s="5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</row>
    <row r="348" spans="1:42" ht="19.5" customHeight="1" x14ac:dyDescent="0.5">
      <c r="A348" s="5"/>
      <c r="B348" s="2"/>
      <c r="C348" s="2"/>
      <c r="D348" s="2"/>
      <c r="E348" s="5"/>
      <c r="F348" s="2"/>
      <c r="G348" s="2"/>
      <c r="H348" s="49"/>
      <c r="I348" s="5"/>
      <c r="J348" s="2"/>
      <c r="K348" s="2"/>
      <c r="L348" s="2"/>
      <c r="M348" s="5"/>
      <c r="N348" s="2"/>
      <c r="O348" s="2"/>
      <c r="P348" s="2"/>
      <c r="Q348" s="5"/>
      <c r="R348" s="2"/>
      <c r="S348" s="2"/>
      <c r="T348" s="2"/>
      <c r="U348" s="5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</row>
    <row r="349" spans="1:42" ht="19.5" customHeight="1" x14ac:dyDescent="0.5">
      <c r="A349" s="5"/>
      <c r="B349" s="2"/>
      <c r="C349" s="2"/>
      <c r="D349" s="2"/>
      <c r="E349" s="5"/>
      <c r="F349" s="2"/>
      <c r="G349" s="2"/>
      <c r="H349" s="49"/>
      <c r="I349" s="5"/>
      <c r="J349" s="2"/>
      <c r="K349" s="2"/>
      <c r="L349" s="2"/>
      <c r="M349" s="5"/>
      <c r="N349" s="2"/>
      <c r="O349" s="2"/>
      <c r="P349" s="2"/>
      <c r="Q349" s="5"/>
      <c r="R349" s="2"/>
      <c r="S349" s="2"/>
      <c r="T349" s="2"/>
      <c r="U349" s="5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</row>
    <row r="350" spans="1:42" ht="19.5" customHeight="1" x14ac:dyDescent="0.5">
      <c r="A350" s="5"/>
      <c r="B350" s="2"/>
      <c r="C350" s="2"/>
      <c r="D350" s="2"/>
      <c r="E350" s="5"/>
      <c r="F350" s="2"/>
      <c r="G350" s="2"/>
      <c r="H350" s="49"/>
      <c r="I350" s="5"/>
      <c r="J350" s="2"/>
      <c r="K350" s="2"/>
      <c r="L350" s="2"/>
      <c r="M350" s="5"/>
      <c r="N350" s="2"/>
      <c r="O350" s="2"/>
      <c r="P350" s="2"/>
      <c r="Q350" s="5"/>
      <c r="R350" s="2"/>
      <c r="S350" s="2"/>
      <c r="T350" s="2"/>
      <c r="U350" s="5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</row>
    <row r="351" spans="1:42" ht="19.5" customHeight="1" x14ac:dyDescent="0.5">
      <c r="A351" s="5"/>
      <c r="B351" s="2"/>
      <c r="C351" s="2"/>
      <c r="D351" s="2"/>
      <c r="E351" s="5"/>
      <c r="F351" s="2"/>
      <c r="G351" s="2"/>
      <c r="H351" s="49"/>
      <c r="I351" s="5"/>
      <c r="J351" s="2"/>
      <c r="K351" s="2"/>
      <c r="L351" s="2"/>
      <c r="M351" s="5"/>
      <c r="N351" s="2"/>
      <c r="O351" s="2"/>
      <c r="P351" s="2"/>
      <c r="Q351" s="5"/>
      <c r="R351" s="2"/>
      <c r="S351" s="2"/>
      <c r="T351" s="2"/>
      <c r="U351" s="5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</row>
    <row r="352" spans="1:42" ht="19.5" customHeight="1" x14ac:dyDescent="0.5">
      <c r="A352" s="5"/>
      <c r="B352" s="2"/>
      <c r="C352" s="2"/>
      <c r="D352" s="2"/>
      <c r="E352" s="5"/>
      <c r="F352" s="2"/>
      <c r="G352" s="2"/>
      <c r="H352" s="49"/>
      <c r="I352" s="5"/>
      <c r="J352" s="2"/>
      <c r="K352" s="2"/>
      <c r="L352" s="2"/>
      <c r="M352" s="5"/>
      <c r="N352" s="2"/>
      <c r="O352" s="2"/>
      <c r="P352" s="2"/>
      <c r="Q352" s="5"/>
      <c r="R352" s="2"/>
      <c r="S352" s="2"/>
      <c r="T352" s="2"/>
      <c r="U352" s="5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</row>
    <row r="353" spans="1:42" ht="19.5" customHeight="1" x14ac:dyDescent="0.5">
      <c r="A353" s="5"/>
      <c r="B353" s="2"/>
      <c r="C353" s="2"/>
      <c r="D353" s="2"/>
      <c r="E353" s="5"/>
      <c r="F353" s="2"/>
      <c r="G353" s="2"/>
      <c r="H353" s="49"/>
      <c r="I353" s="5"/>
      <c r="J353" s="2"/>
      <c r="K353" s="2"/>
      <c r="L353" s="2"/>
      <c r="M353" s="5"/>
      <c r="N353" s="2"/>
      <c r="O353" s="2"/>
      <c r="P353" s="2"/>
      <c r="Q353" s="5"/>
      <c r="R353" s="2"/>
      <c r="S353" s="2"/>
      <c r="T353" s="2"/>
      <c r="U353" s="5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</row>
    <row r="354" spans="1:42" ht="19.5" customHeight="1" x14ac:dyDescent="0.5">
      <c r="A354" s="5"/>
      <c r="B354" s="2"/>
      <c r="C354" s="2"/>
      <c r="D354" s="2"/>
      <c r="E354" s="5"/>
      <c r="F354" s="2"/>
      <c r="G354" s="2"/>
      <c r="H354" s="49"/>
      <c r="I354" s="5"/>
      <c r="J354" s="2"/>
      <c r="K354" s="2"/>
      <c r="L354" s="2"/>
      <c r="M354" s="5"/>
      <c r="N354" s="2"/>
      <c r="O354" s="2"/>
      <c r="P354" s="2"/>
      <c r="Q354" s="5"/>
      <c r="R354" s="2"/>
      <c r="S354" s="2"/>
      <c r="T354" s="2"/>
      <c r="U354" s="5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</row>
    <row r="355" spans="1:42" ht="19.5" customHeight="1" x14ac:dyDescent="0.5">
      <c r="A355" s="5"/>
      <c r="B355" s="2"/>
      <c r="C355" s="2"/>
      <c r="D355" s="2"/>
      <c r="E355" s="5"/>
      <c r="F355" s="2"/>
      <c r="G355" s="2"/>
      <c r="H355" s="49"/>
      <c r="I355" s="5"/>
      <c r="J355" s="2"/>
      <c r="K355" s="2"/>
      <c r="L355" s="2"/>
      <c r="M355" s="5"/>
      <c r="N355" s="2"/>
      <c r="O355" s="2"/>
      <c r="P355" s="2"/>
      <c r="Q355" s="5"/>
      <c r="R355" s="2"/>
      <c r="S355" s="2"/>
      <c r="T355" s="2"/>
      <c r="U355" s="5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</row>
    <row r="356" spans="1:42" ht="19.5" customHeight="1" x14ac:dyDescent="0.5">
      <c r="A356" s="5"/>
      <c r="B356" s="2"/>
      <c r="C356" s="2"/>
      <c r="D356" s="2"/>
      <c r="E356" s="5"/>
      <c r="F356" s="2"/>
      <c r="G356" s="2"/>
      <c r="H356" s="49"/>
      <c r="I356" s="5"/>
      <c r="J356" s="2"/>
      <c r="K356" s="2"/>
      <c r="L356" s="2"/>
      <c r="M356" s="5"/>
      <c r="N356" s="2"/>
      <c r="O356" s="2"/>
      <c r="P356" s="2"/>
      <c r="Q356" s="5"/>
      <c r="R356" s="2"/>
      <c r="S356" s="2"/>
      <c r="T356" s="2"/>
      <c r="U356" s="5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</row>
    <row r="357" spans="1:42" ht="19.5" customHeight="1" x14ac:dyDescent="0.5">
      <c r="A357" s="5"/>
      <c r="B357" s="2"/>
      <c r="C357" s="2"/>
      <c r="D357" s="2"/>
      <c r="E357" s="5"/>
      <c r="F357" s="2"/>
      <c r="G357" s="2"/>
      <c r="H357" s="49"/>
      <c r="I357" s="5"/>
      <c r="J357" s="2"/>
      <c r="K357" s="2"/>
      <c r="L357" s="2"/>
      <c r="M357" s="5"/>
      <c r="N357" s="2"/>
      <c r="O357" s="2"/>
      <c r="P357" s="2"/>
      <c r="Q357" s="5"/>
      <c r="R357" s="2"/>
      <c r="S357" s="2"/>
      <c r="T357" s="2"/>
      <c r="U357" s="5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</row>
    <row r="358" spans="1:42" ht="19.5" customHeight="1" x14ac:dyDescent="0.5">
      <c r="A358" s="5"/>
      <c r="B358" s="2"/>
      <c r="C358" s="2"/>
      <c r="D358" s="2"/>
      <c r="E358" s="5"/>
      <c r="F358" s="2"/>
      <c r="G358" s="2"/>
      <c r="H358" s="49"/>
      <c r="I358" s="5"/>
      <c r="J358" s="2"/>
      <c r="K358" s="2"/>
      <c r="L358" s="2"/>
      <c r="M358" s="5"/>
      <c r="N358" s="2"/>
      <c r="O358" s="2"/>
      <c r="P358" s="2"/>
      <c r="Q358" s="5"/>
      <c r="R358" s="2"/>
      <c r="S358" s="2"/>
      <c r="T358" s="2"/>
      <c r="U358" s="5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</row>
    <row r="359" spans="1:42" ht="19.5" customHeight="1" x14ac:dyDescent="0.5">
      <c r="A359" s="5"/>
      <c r="B359" s="2"/>
      <c r="C359" s="2"/>
      <c r="D359" s="2"/>
      <c r="E359" s="5"/>
      <c r="F359" s="2"/>
      <c r="G359" s="2"/>
      <c r="H359" s="49"/>
      <c r="I359" s="5"/>
      <c r="J359" s="2"/>
      <c r="K359" s="2"/>
      <c r="L359" s="2"/>
      <c r="M359" s="5"/>
      <c r="N359" s="2"/>
      <c r="O359" s="2"/>
      <c r="P359" s="2"/>
      <c r="Q359" s="5"/>
      <c r="R359" s="2"/>
      <c r="S359" s="2"/>
      <c r="T359" s="2"/>
      <c r="U359" s="5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</row>
    <row r="360" spans="1:42" ht="19.5" customHeight="1" x14ac:dyDescent="0.5">
      <c r="A360" s="5"/>
      <c r="B360" s="2"/>
      <c r="C360" s="2"/>
      <c r="D360" s="2"/>
      <c r="E360" s="5"/>
      <c r="F360" s="2"/>
      <c r="G360" s="2"/>
      <c r="H360" s="49"/>
      <c r="I360" s="5"/>
      <c r="J360" s="2"/>
      <c r="K360" s="2"/>
      <c r="L360" s="2"/>
      <c r="M360" s="5"/>
      <c r="N360" s="2"/>
      <c r="O360" s="2"/>
      <c r="P360" s="2"/>
      <c r="Q360" s="5"/>
      <c r="R360" s="2"/>
      <c r="S360" s="2"/>
      <c r="T360" s="2"/>
      <c r="U360" s="5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</row>
    <row r="361" spans="1:42" ht="19.5" customHeight="1" x14ac:dyDescent="0.5">
      <c r="A361" s="5"/>
      <c r="B361" s="2"/>
      <c r="C361" s="2"/>
      <c r="D361" s="2"/>
      <c r="E361" s="5"/>
      <c r="F361" s="2"/>
      <c r="G361" s="2"/>
      <c r="H361" s="49"/>
      <c r="I361" s="5"/>
      <c r="J361" s="2"/>
      <c r="K361" s="2"/>
      <c r="L361" s="2"/>
      <c r="M361" s="5"/>
      <c r="N361" s="2"/>
      <c r="O361" s="2"/>
      <c r="P361" s="2"/>
      <c r="Q361" s="5"/>
      <c r="R361" s="2"/>
      <c r="S361" s="2"/>
      <c r="T361" s="2"/>
      <c r="U361" s="5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</row>
    <row r="362" spans="1:42" ht="19.5" customHeight="1" x14ac:dyDescent="0.5">
      <c r="A362" s="5"/>
      <c r="B362" s="2"/>
      <c r="C362" s="2"/>
      <c r="D362" s="2"/>
      <c r="E362" s="5"/>
      <c r="F362" s="2"/>
      <c r="G362" s="2"/>
      <c r="H362" s="49"/>
      <c r="I362" s="5"/>
      <c r="J362" s="2"/>
      <c r="K362" s="2"/>
      <c r="L362" s="2"/>
      <c r="M362" s="5"/>
      <c r="N362" s="2"/>
      <c r="O362" s="2"/>
      <c r="P362" s="2"/>
      <c r="Q362" s="5"/>
      <c r="R362" s="2"/>
      <c r="S362" s="2"/>
      <c r="T362" s="2"/>
      <c r="U362" s="5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</row>
    <row r="363" spans="1:42" ht="19.5" customHeight="1" x14ac:dyDescent="0.5">
      <c r="A363" s="5"/>
      <c r="B363" s="2"/>
      <c r="C363" s="2"/>
      <c r="D363" s="2"/>
      <c r="E363" s="5"/>
      <c r="F363" s="2"/>
      <c r="G363" s="2"/>
      <c r="H363" s="49"/>
      <c r="I363" s="5"/>
      <c r="J363" s="2"/>
      <c r="K363" s="2"/>
      <c r="L363" s="2"/>
      <c r="M363" s="5"/>
      <c r="N363" s="2"/>
      <c r="O363" s="2"/>
      <c r="P363" s="2"/>
      <c r="Q363" s="5"/>
      <c r="R363" s="2"/>
      <c r="S363" s="2"/>
      <c r="T363" s="2"/>
      <c r="U363" s="5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</row>
    <row r="364" spans="1:42" ht="19.5" customHeight="1" x14ac:dyDescent="0.5">
      <c r="A364" s="5"/>
      <c r="B364" s="2"/>
      <c r="C364" s="2"/>
      <c r="D364" s="2"/>
      <c r="E364" s="5"/>
      <c r="F364" s="2"/>
      <c r="G364" s="2"/>
      <c r="H364" s="49"/>
      <c r="I364" s="5"/>
      <c r="J364" s="2"/>
      <c r="K364" s="2"/>
      <c r="L364" s="2"/>
      <c r="M364" s="5"/>
      <c r="N364" s="2"/>
      <c r="O364" s="2"/>
      <c r="P364" s="2"/>
      <c r="Q364" s="5"/>
      <c r="R364" s="2"/>
      <c r="S364" s="2"/>
      <c r="T364" s="2"/>
      <c r="U364" s="5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</row>
    <row r="365" spans="1:42" ht="19.5" customHeight="1" x14ac:dyDescent="0.5">
      <c r="A365" s="5"/>
      <c r="B365" s="2"/>
      <c r="C365" s="2"/>
      <c r="D365" s="2"/>
      <c r="E365" s="5"/>
      <c r="F365" s="2"/>
      <c r="G365" s="2"/>
      <c r="H365" s="49"/>
      <c r="I365" s="5"/>
      <c r="J365" s="2"/>
      <c r="K365" s="2"/>
      <c r="L365" s="2"/>
      <c r="M365" s="5"/>
      <c r="N365" s="2"/>
      <c r="O365" s="2"/>
      <c r="P365" s="2"/>
      <c r="Q365" s="5"/>
      <c r="R365" s="2"/>
      <c r="S365" s="2"/>
      <c r="T365" s="2"/>
      <c r="U365" s="5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</row>
    <row r="366" spans="1:42" ht="19.5" customHeight="1" x14ac:dyDescent="0.5">
      <c r="A366" s="5"/>
      <c r="B366" s="2"/>
      <c r="C366" s="2"/>
      <c r="D366" s="2"/>
      <c r="E366" s="5"/>
      <c r="F366" s="2"/>
      <c r="G366" s="2"/>
      <c r="H366" s="49"/>
      <c r="I366" s="5"/>
      <c r="J366" s="2"/>
      <c r="K366" s="2"/>
      <c r="L366" s="2"/>
      <c r="M366" s="5"/>
      <c r="N366" s="2"/>
      <c r="O366" s="2"/>
      <c r="P366" s="2"/>
      <c r="Q366" s="5"/>
      <c r="R366" s="2"/>
      <c r="S366" s="2"/>
      <c r="T366" s="2"/>
      <c r="U366" s="5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</row>
    <row r="367" spans="1:42" ht="19.5" customHeight="1" x14ac:dyDescent="0.5">
      <c r="A367" s="5"/>
      <c r="B367" s="2"/>
      <c r="C367" s="2"/>
      <c r="D367" s="2"/>
      <c r="E367" s="5"/>
      <c r="F367" s="2"/>
      <c r="G367" s="2"/>
      <c r="H367" s="49"/>
      <c r="I367" s="5"/>
      <c r="J367" s="2"/>
      <c r="K367" s="2"/>
      <c r="L367" s="2"/>
      <c r="M367" s="5"/>
      <c r="N367" s="2"/>
      <c r="O367" s="2"/>
      <c r="P367" s="2"/>
      <c r="Q367" s="5"/>
      <c r="R367" s="2"/>
      <c r="S367" s="2"/>
      <c r="T367" s="2"/>
      <c r="U367" s="5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</row>
    <row r="368" spans="1:42" ht="19.5" customHeight="1" x14ac:dyDescent="0.5">
      <c r="A368" s="5"/>
      <c r="B368" s="2"/>
      <c r="C368" s="2"/>
      <c r="D368" s="2"/>
      <c r="E368" s="5"/>
      <c r="F368" s="2"/>
      <c r="G368" s="2"/>
      <c r="H368" s="49"/>
      <c r="I368" s="5"/>
      <c r="J368" s="2"/>
      <c r="K368" s="2"/>
      <c r="L368" s="2"/>
      <c r="M368" s="5"/>
      <c r="N368" s="2"/>
      <c r="O368" s="2"/>
      <c r="P368" s="2"/>
      <c r="Q368" s="5"/>
      <c r="R368" s="2"/>
      <c r="S368" s="2"/>
      <c r="T368" s="2"/>
      <c r="U368" s="5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</row>
    <row r="369" spans="1:42" ht="19.5" customHeight="1" x14ac:dyDescent="0.5">
      <c r="A369" s="5"/>
      <c r="B369" s="2"/>
      <c r="C369" s="2"/>
      <c r="D369" s="2"/>
      <c r="E369" s="5"/>
      <c r="F369" s="2"/>
      <c r="G369" s="2"/>
      <c r="H369" s="49"/>
      <c r="I369" s="5"/>
      <c r="J369" s="2"/>
      <c r="K369" s="2"/>
      <c r="L369" s="2"/>
      <c r="M369" s="5"/>
      <c r="N369" s="2"/>
      <c r="O369" s="2"/>
      <c r="P369" s="2"/>
      <c r="Q369" s="5"/>
      <c r="R369" s="2"/>
      <c r="S369" s="2"/>
      <c r="T369" s="2"/>
      <c r="U369" s="5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</row>
    <row r="370" spans="1:42" ht="19.5" customHeight="1" x14ac:dyDescent="0.5">
      <c r="A370" s="5"/>
      <c r="B370" s="2"/>
      <c r="C370" s="2"/>
      <c r="D370" s="2"/>
      <c r="E370" s="5"/>
      <c r="F370" s="2"/>
      <c r="G370" s="2"/>
      <c r="H370" s="49"/>
      <c r="I370" s="5"/>
      <c r="J370" s="2"/>
      <c r="K370" s="2"/>
      <c r="L370" s="2"/>
      <c r="M370" s="5"/>
      <c r="N370" s="2"/>
      <c r="O370" s="2"/>
      <c r="P370" s="2"/>
      <c r="Q370" s="5"/>
      <c r="R370" s="2"/>
      <c r="S370" s="2"/>
      <c r="T370" s="2"/>
      <c r="U370" s="5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</row>
    <row r="371" spans="1:42" ht="19.5" customHeight="1" x14ac:dyDescent="0.5">
      <c r="A371" s="5"/>
      <c r="B371" s="2"/>
      <c r="C371" s="2"/>
      <c r="D371" s="2"/>
      <c r="E371" s="5"/>
      <c r="F371" s="2"/>
      <c r="G371" s="2"/>
      <c r="H371" s="49"/>
      <c r="I371" s="5"/>
      <c r="J371" s="2"/>
      <c r="K371" s="2"/>
      <c r="L371" s="2"/>
      <c r="M371" s="5"/>
      <c r="N371" s="2"/>
      <c r="O371" s="2"/>
      <c r="P371" s="2"/>
      <c r="Q371" s="5"/>
      <c r="R371" s="2"/>
      <c r="S371" s="2"/>
      <c r="T371" s="2"/>
      <c r="U371" s="5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</row>
    <row r="372" spans="1:42" ht="19.5" customHeight="1" x14ac:dyDescent="0.5">
      <c r="A372" s="5"/>
      <c r="B372" s="2"/>
      <c r="C372" s="2"/>
      <c r="D372" s="2"/>
      <c r="E372" s="5"/>
      <c r="F372" s="2"/>
      <c r="G372" s="2"/>
      <c r="H372" s="49"/>
      <c r="I372" s="5"/>
      <c r="J372" s="2"/>
      <c r="K372" s="2"/>
      <c r="L372" s="2"/>
      <c r="M372" s="5"/>
      <c r="N372" s="2"/>
      <c r="O372" s="2"/>
      <c r="P372" s="2"/>
      <c r="Q372" s="5"/>
      <c r="R372" s="2"/>
      <c r="S372" s="2"/>
      <c r="T372" s="2"/>
      <c r="U372" s="5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</row>
    <row r="373" spans="1:42" ht="19.5" customHeight="1" x14ac:dyDescent="0.5">
      <c r="A373" s="5"/>
      <c r="B373" s="2"/>
      <c r="C373" s="2"/>
      <c r="D373" s="2"/>
      <c r="E373" s="5"/>
      <c r="F373" s="2"/>
      <c r="G373" s="2"/>
      <c r="H373" s="49"/>
      <c r="I373" s="5"/>
      <c r="J373" s="2"/>
      <c r="K373" s="2"/>
      <c r="L373" s="2"/>
      <c r="M373" s="5"/>
      <c r="N373" s="2"/>
      <c r="O373" s="2"/>
      <c r="P373" s="2"/>
      <c r="Q373" s="5"/>
      <c r="R373" s="2"/>
      <c r="S373" s="2"/>
      <c r="T373" s="2"/>
      <c r="U373" s="5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</row>
    <row r="374" spans="1:42" ht="19.5" customHeight="1" x14ac:dyDescent="0.5">
      <c r="A374" s="5"/>
      <c r="B374" s="2"/>
      <c r="C374" s="2"/>
      <c r="D374" s="2"/>
      <c r="E374" s="5"/>
      <c r="F374" s="2"/>
      <c r="G374" s="2"/>
      <c r="H374" s="49"/>
      <c r="I374" s="5"/>
      <c r="J374" s="2"/>
      <c r="K374" s="2"/>
      <c r="L374" s="2"/>
      <c r="M374" s="5"/>
      <c r="N374" s="2"/>
      <c r="O374" s="2"/>
      <c r="P374" s="2"/>
      <c r="Q374" s="5"/>
      <c r="R374" s="2"/>
      <c r="S374" s="2"/>
      <c r="T374" s="2"/>
      <c r="U374" s="5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</row>
    <row r="375" spans="1:42" ht="19.5" customHeight="1" x14ac:dyDescent="0.5">
      <c r="A375" s="5"/>
      <c r="B375" s="2"/>
      <c r="C375" s="2"/>
      <c r="D375" s="2"/>
      <c r="E375" s="5"/>
      <c r="F375" s="2"/>
      <c r="G375" s="2"/>
      <c r="H375" s="49"/>
      <c r="I375" s="5"/>
      <c r="J375" s="2"/>
      <c r="K375" s="2"/>
      <c r="L375" s="2"/>
      <c r="M375" s="5"/>
      <c r="N375" s="2"/>
      <c r="O375" s="2"/>
      <c r="P375" s="2"/>
      <c r="Q375" s="5"/>
      <c r="R375" s="2"/>
      <c r="S375" s="2"/>
      <c r="T375" s="2"/>
      <c r="U375" s="5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</row>
    <row r="376" spans="1:42" ht="19.5" customHeight="1" x14ac:dyDescent="0.5">
      <c r="A376" s="5"/>
      <c r="B376" s="2"/>
      <c r="C376" s="2"/>
      <c r="D376" s="2"/>
      <c r="E376" s="5"/>
      <c r="F376" s="2"/>
      <c r="G376" s="2"/>
      <c r="H376" s="49"/>
      <c r="I376" s="5"/>
      <c r="J376" s="2"/>
      <c r="K376" s="2"/>
      <c r="L376" s="2"/>
      <c r="M376" s="5"/>
      <c r="N376" s="2"/>
      <c r="O376" s="2"/>
      <c r="P376" s="2"/>
      <c r="Q376" s="5"/>
      <c r="R376" s="2"/>
      <c r="S376" s="2"/>
      <c r="T376" s="2"/>
      <c r="U376" s="5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</row>
    <row r="377" spans="1:42" ht="19.5" customHeight="1" x14ac:dyDescent="0.5">
      <c r="A377" s="5"/>
      <c r="B377" s="2"/>
      <c r="C377" s="2"/>
      <c r="D377" s="2"/>
      <c r="E377" s="5"/>
      <c r="F377" s="2"/>
      <c r="G377" s="2"/>
      <c r="H377" s="49"/>
      <c r="I377" s="5"/>
      <c r="J377" s="2"/>
      <c r="K377" s="2"/>
      <c r="L377" s="2"/>
      <c r="M377" s="5"/>
      <c r="N377" s="2"/>
      <c r="O377" s="2"/>
      <c r="P377" s="2"/>
      <c r="Q377" s="5"/>
      <c r="R377" s="2"/>
      <c r="S377" s="2"/>
      <c r="T377" s="2"/>
      <c r="U377" s="5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</row>
    <row r="378" spans="1:42" ht="19.5" customHeight="1" x14ac:dyDescent="0.5">
      <c r="A378" s="5"/>
      <c r="B378" s="2"/>
      <c r="C378" s="2"/>
      <c r="D378" s="2"/>
      <c r="E378" s="5"/>
      <c r="F378" s="2"/>
      <c r="G378" s="2"/>
      <c r="H378" s="49"/>
      <c r="I378" s="5"/>
      <c r="J378" s="2"/>
      <c r="K378" s="2"/>
      <c r="L378" s="2"/>
      <c r="M378" s="5"/>
      <c r="N378" s="2"/>
      <c r="O378" s="2"/>
      <c r="P378" s="2"/>
      <c r="Q378" s="5"/>
      <c r="R378" s="2"/>
      <c r="S378" s="2"/>
      <c r="T378" s="2"/>
      <c r="U378" s="5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</row>
    <row r="379" spans="1:42" ht="19.5" customHeight="1" x14ac:dyDescent="0.5">
      <c r="A379" s="5"/>
      <c r="B379" s="2"/>
      <c r="C379" s="2"/>
      <c r="D379" s="2"/>
      <c r="E379" s="5"/>
      <c r="F379" s="2"/>
      <c r="G379" s="2"/>
      <c r="H379" s="49"/>
      <c r="I379" s="5"/>
      <c r="J379" s="2"/>
      <c r="K379" s="2"/>
      <c r="L379" s="2"/>
      <c r="M379" s="5"/>
      <c r="N379" s="2"/>
      <c r="O379" s="2"/>
      <c r="P379" s="2"/>
      <c r="Q379" s="5"/>
      <c r="R379" s="2"/>
      <c r="S379" s="2"/>
      <c r="T379" s="2"/>
      <c r="U379" s="5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</row>
    <row r="380" spans="1:42" ht="19.5" customHeight="1" x14ac:dyDescent="0.5">
      <c r="A380" s="5"/>
      <c r="B380" s="2"/>
      <c r="C380" s="2"/>
      <c r="D380" s="2"/>
      <c r="E380" s="5"/>
      <c r="F380" s="2"/>
      <c r="G380" s="2"/>
      <c r="H380" s="49"/>
      <c r="I380" s="5"/>
      <c r="J380" s="2"/>
      <c r="K380" s="2"/>
      <c r="L380" s="2"/>
      <c r="M380" s="5"/>
      <c r="N380" s="2"/>
      <c r="O380" s="2"/>
      <c r="P380" s="2"/>
      <c r="Q380" s="5"/>
      <c r="R380" s="2"/>
      <c r="S380" s="2"/>
      <c r="T380" s="2"/>
      <c r="U380" s="5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</row>
    <row r="381" spans="1:42" ht="19.5" customHeight="1" x14ac:dyDescent="0.5">
      <c r="A381" s="5"/>
      <c r="B381" s="2"/>
      <c r="C381" s="2"/>
      <c r="D381" s="2"/>
      <c r="E381" s="5"/>
      <c r="F381" s="2"/>
      <c r="G381" s="2"/>
      <c r="H381" s="49"/>
      <c r="I381" s="5"/>
      <c r="J381" s="2"/>
      <c r="K381" s="2"/>
      <c r="L381" s="2"/>
      <c r="M381" s="5"/>
      <c r="N381" s="2"/>
      <c r="O381" s="2"/>
      <c r="P381" s="2"/>
      <c r="Q381" s="5"/>
      <c r="R381" s="2"/>
      <c r="S381" s="2"/>
      <c r="T381" s="2"/>
      <c r="U381" s="5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</row>
    <row r="382" spans="1:42" ht="19.5" customHeight="1" x14ac:dyDescent="0.5">
      <c r="A382" s="5"/>
      <c r="B382" s="2"/>
      <c r="C382" s="2"/>
      <c r="D382" s="2"/>
      <c r="E382" s="5"/>
      <c r="F382" s="2"/>
      <c r="G382" s="2"/>
      <c r="H382" s="49"/>
      <c r="I382" s="5"/>
      <c r="J382" s="2"/>
      <c r="K382" s="2"/>
      <c r="L382" s="2"/>
      <c r="M382" s="5"/>
      <c r="N382" s="2"/>
      <c r="O382" s="2"/>
      <c r="P382" s="2"/>
      <c r="Q382" s="5"/>
      <c r="R382" s="2"/>
      <c r="S382" s="2"/>
      <c r="T382" s="2"/>
      <c r="U382" s="5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</row>
    <row r="383" spans="1:42" ht="19.5" customHeight="1" x14ac:dyDescent="0.5">
      <c r="A383" s="5"/>
      <c r="B383" s="2"/>
      <c r="C383" s="2"/>
      <c r="D383" s="2"/>
      <c r="E383" s="5"/>
      <c r="F383" s="2"/>
      <c r="G383" s="2"/>
      <c r="H383" s="49"/>
      <c r="I383" s="5"/>
      <c r="J383" s="2"/>
      <c r="K383" s="2"/>
      <c r="L383" s="2"/>
      <c r="M383" s="5"/>
      <c r="N383" s="2"/>
      <c r="O383" s="2"/>
      <c r="P383" s="2"/>
      <c r="Q383" s="5"/>
      <c r="R383" s="2"/>
      <c r="S383" s="2"/>
      <c r="T383" s="2"/>
      <c r="U383" s="5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</row>
    <row r="384" spans="1:42" ht="19.5" customHeight="1" x14ac:dyDescent="0.5">
      <c r="A384" s="5"/>
      <c r="B384" s="2"/>
      <c r="C384" s="2"/>
      <c r="D384" s="2"/>
      <c r="E384" s="5"/>
      <c r="F384" s="2"/>
      <c r="G384" s="2"/>
      <c r="H384" s="49"/>
      <c r="I384" s="5"/>
      <c r="J384" s="2"/>
      <c r="K384" s="2"/>
      <c r="L384" s="2"/>
      <c r="M384" s="5"/>
      <c r="N384" s="2"/>
      <c r="O384" s="2"/>
      <c r="P384" s="2"/>
      <c r="Q384" s="5"/>
      <c r="R384" s="2"/>
      <c r="S384" s="2"/>
      <c r="T384" s="2"/>
      <c r="U384" s="5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</row>
    <row r="385" spans="1:42" ht="19.5" customHeight="1" x14ac:dyDescent="0.5">
      <c r="A385" s="5"/>
      <c r="B385" s="2"/>
      <c r="C385" s="2"/>
      <c r="D385" s="2"/>
      <c r="E385" s="5"/>
      <c r="F385" s="2"/>
      <c r="G385" s="2"/>
      <c r="H385" s="49"/>
      <c r="I385" s="5"/>
      <c r="J385" s="2"/>
      <c r="K385" s="2"/>
      <c r="L385" s="2"/>
      <c r="M385" s="5"/>
      <c r="N385" s="2"/>
      <c r="O385" s="2"/>
      <c r="P385" s="2"/>
      <c r="Q385" s="5"/>
      <c r="R385" s="2"/>
      <c r="S385" s="2"/>
      <c r="T385" s="2"/>
      <c r="U385" s="5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</row>
    <row r="386" spans="1:42" ht="19.5" customHeight="1" x14ac:dyDescent="0.5">
      <c r="A386" s="5"/>
      <c r="B386" s="2"/>
      <c r="C386" s="2"/>
      <c r="D386" s="2"/>
      <c r="E386" s="5"/>
      <c r="F386" s="2"/>
      <c r="G386" s="2"/>
      <c r="H386" s="49"/>
      <c r="I386" s="5"/>
      <c r="J386" s="2"/>
      <c r="K386" s="2"/>
      <c r="L386" s="2"/>
      <c r="M386" s="5"/>
      <c r="N386" s="2"/>
      <c r="O386" s="2"/>
      <c r="P386" s="2"/>
      <c r="Q386" s="5"/>
      <c r="R386" s="2"/>
      <c r="S386" s="2"/>
      <c r="T386" s="2"/>
      <c r="U386" s="5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</row>
    <row r="387" spans="1:42" ht="19.5" customHeight="1" x14ac:dyDescent="0.5">
      <c r="A387" s="5"/>
      <c r="B387" s="2"/>
      <c r="C387" s="2"/>
      <c r="D387" s="2"/>
      <c r="E387" s="5"/>
      <c r="F387" s="2"/>
      <c r="G387" s="2"/>
      <c r="H387" s="49"/>
      <c r="I387" s="5"/>
      <c r="J387" s="2"/>
      <c r="K387" s="2"/>
      <c r="L387" s="2"/>
      <c r="M387" s="5"/>
      <c r="N387" s="2"/>
      <c r="O387" s="2"/>
      <c r="P387" s="2"/>
      <c r="Q387" s="5"/>
      <c r="R387" s="2"/>
      <c r="S387" s="2"/>
      <c r="T387" s="2"/>
      <c r="U387" s="5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</row>
    <row r="388" spans="1:42" ht="19.5" customHeight="1" x14ac:dyDescent="0.5">
      <c r="A388" s="5"/>
      <c r="B388" s="2"/>
      <c r="C388" s="2"/>
      <c r="D388" s="2"/>
      <c r="E388" s="5"/>
      <c r="F388" s="2"/>
      <c r="G388" s="2"/>
      <c r="H388" s="49"/>
      <c r="I388" s="5"/>
      <c r="J388" s="2"/>
      <c r="K388" s="2"/>
      <c r="L388" s="2"/>
      <c r="M388" s="5"/>
      <c r="N388" s="2"/>
      <c r="O388" s="2"/>
      <c r="P388" s="2"/>
      <c r="Q388" s="5"/>
      <c r="R388" s="2"/>
      <c r="S388" s="2"/>
      <c r="T388" s="2"/>
      <c r="U388" s="5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</row>
    <row r="389" spans="1:42" ht="19.5" customHeight="1" x14ac:dyDescent="0.5">
      <c r="A389" s="5"/>
      <c r="B389" s="2"/>
      <c r="C389" s="2"/>
      <c r="D389" s="2"/>
      <c r="E389" s="5"/>
      <c r="F389" s="2"/>
      <c r="G389" s="2"/>
      <c r="H389" s="49"/>
      <c r="I389" s="5"/>
      <c r="J389" s="2"/>
      <c r="K389" s="2"/>
      <c r="L389" s="2"/>
      <c r="M389" s="5"/>
      <c r="N389" s="2"/>
      <c r="O389" s="2"/>
      <c r="P389" s="2"/>
      <c r="Q389" s="5"/>
      <c r="R389" s="2"/>
      <c r="S389" s="2"/>
      <c r="T389" s="2"/>
      <c r="U389" s="5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</row>
    <row r="390" spans="1:42" ht="19.5" customHeight="1" x14ac:dyDescent="0.5">
      <c r="A390" s="5"/>
      <c r="B390" s="2"/>
      <c r="C390" s="2"/>
      <c r="D390" s="2"/>
      <c r="E390" s="5"/>
      <c r="F390" s="2"/>
      <c r="G390" s="2"/>
      <c r="H390" s="49"/>
      <c r="I390" s="5"/>
      <c r="J390" s="2"/>
      <c r="K390" s="2"/>
      <c r="L390" s="2"/>
      <c r="M390" s="5"/>
      <c r="N390" s="2"/>
      <c r="O390" s="2"/>
      <c r="P390" s="2"/>
      <c r="Q390" s="5"/>
      <c r="R390" s="2"/>
      <c r="S390" s="2"/>
      <c r="T390" s="2"/>
      <c r="U390" s="5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</row>
    <row r="391" spans="1:42" ht="19.5" customHeight="1" x14ac:dyDescent="0.5">
      <c r="A391" s="5"/>
      <c r="B391" s="2"/>
      <c r="C391" s="2"/>
      <c r="D391" s="2"/>
      <c r="E391" s="5"/>
      <c r="F391" s="2"/>
      <c r="G391" s="2"/>
      <c r="H391" s="49"/>
      <c r="I391" s="5"/>
      <c r="J391" s="2"/>
      <c r="K391" s="2"/>
      <c r="L391" s="2"/>
      <c r="M391" s="5"/>
      <c r="N391" s="2"/>
      <c r="O391" s="2"/>
      <c r="P391" s="2"/>
      <c r="Q391" s="5"/>
      <c r="R391" s="2"/>
      <c r="S391" s="2"/>
      <c r="T391" s="2"/>
      <c r="U391" s="5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</row>
    <row r="392" spans="1:42" ht="19.5" customHeight="1" x14ac:dyDescent="0.5">
      <c r="A392" s="5"/>
      <c r="B392" s="2"/>
      <c r="C392" s="2"/>
      <c r="D392" s="2"/>
      <c r="E392" s="5"/>
      <c r="F392" s="2"/>
      <c r="G392" s="2"/>
      <c r="H392" s="49"/>
      <c r="I392" s="5"/>
      <c r="J392" s="2"/>
      <c r="K392" s="2"/>
      <c r="L392" s="2"/>
      <c r="M392" s="5"/>
      <c r="N392" s="2"/>
      <c r="O392" s="2"/>
      <c r="P392" s="2"/>
      <c r="Q392" s="5"/>
      <c r="R392" s="2"/>
      <c r="S392" s="2"/>
      <c r="T392" s="2"/>
      <c r="U392" s="5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</row>
    <row r="393" spans="1:42" ht="19.5" customHeight="1" x14ac:dyDescent="0.5">
      <c r="A393" s="5"/>
      <c r="B393" s="2"/>
      <c r="C393" s="2"/>
      <c r="D393" s="2"/>
      <c r="E393" s="5"/>
      <c r="F393" s="2"/>
      <c r="G393" s="2"/>
      <c r="H393" s="49"/>
      <c r="I393" s="5"/>
      <c r="J393" s="2"/>
      <c r="K393" s="2"/>
      <c r="L393" s="2"/>
      <c r="M393" s="5"/>
      <c r="N393" s="2"/>
      <c r="O393" s="2"/>
      <c r="P393" s="2"/>
      <c r="Q393" s="5"/>
      <c r="R393" s="2"/>
      <c r="S393" s="2"/>
      <c r="T393" s="2"/>
      <c r="U393" s="5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</row>
    <row r="394" spans="1:42" ht="19.5" customHeight="1" x14ac:dyDescent="0.5">
      <c r="A394" s="5"/>
      <c r="B394" s="2"/>
      <c r="C394" s="2"/>
      <c r="D394" s="2"/>
      <c r="E394" s="5"/>
      <c r="F394" s="2"/>
      <c r="G394" s="2"/>
      <c r="H394" s="49"/>
      <c r="I394" s="5"/>
      <c r="J394" s="2"/>
      <c r="K394" s="2"/>
      <c r="L394" s="2"/>
      <c r="M394" s="5"/>
      <c r="N394" s="2"/>
      <c r="O394" s="2"/>
      <c r="P394" s="2"/>
      <c r="Q394" s="5"/>
      <c r="R394" s="2"/>
      <c r="S394" s="2"/>
      <c r="T394" s="2"/>
      <c r="U394" s="5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</row>
    <row r="395" spans="1:42" ht="19.5" customHeight="1" x14ac:dyDescent="0.5">
      <c r="A395" s="5"/>
      <c r="B395" s="2"/>
      <c r="C395" s="2"/>
      <c r="D395" s="2"/>
      <c r="E395" s="5"/>
      <c r="F395" s="2"/>
      <c r="G395" s="2"/>
      <c r="H395" s="49"/>
      <c r="I395" s="5"/>
      <c r="J395" s="2"/>
      <c r="K395" s="2"/>
      <c r="L395" s="2"/>
      <c r="M395" s="5"/>
      <c r="N395" s="2"/>
      <c r="O395" s="2"/>
      <c r="P395" s="2"/>
      <c r="Q395" s="5"/>
      <c r="R395" s="2"/>
      <c r="S395" s="2"/>
      <c r="T395" s="2"/>
      <c r="U395" s="5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</row>
    <row r="396" spans="1:42" ht="19.5" customHeight="1" x14ac:dyDescent="0.5">
      <c r="A396" s="5"/>
      <c r="B396" s="2"/>
      <c r="C396" s="2"/>
      <c r="D396" s="2"/>
      <c r="E396" s="5"/>
      <c r="F396" s="2"/>
      <c r="G396" s="2"/>
      <c r="H396" s="49"/>
      <c r="I396" s="5"/>
      <c r="J396" s="2"/>
      <c r="K396" s="2"/>
      <c r="L396" s="2"/>
      <c r="M396" s="5"/>
      <c r="N396" s="2"/>
      <c r="O396" s="2"/>
      <c r="P396" s="2"/>
      <c r="Q396" s="5"/>
      <c r="R396" s="2"/>
      <c r="S396" s="2"/>
      <c r="T396" s="2"/>
      <c r="U396" s="5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</row>
    <row r="397" spans="1:42" ht="19.5" customHeight="1" x14ac:dyDescent="0.5">
      <c r="A397" s="5"/>
      <c r="B397" s="2"/>
      <c r="C397" s="2"/>
      <c r="D397" s="2"/>
      <c r="E397" s="5"/>
      <c r="F397" s="2"/>
      <c r="G397" s="2"/>
      <c r="H397" s="49"/>
      <c r="I397" s="5"/>
      <c r="J397" s="2"/>
      <c r="K397" s="2"/>
      <c r="L397" s="2"/>
      <c r="M397" s="5"/>
      <c r="N397" s="2"/>
      <c r="O397" s="2"/>
      <c r="P397" s="2"/>
      <c r="Q397" s="5"/>
      <c r="R397" s="2"/>
      <c r="S397" s="2"/>
      <c r="T397" s="2"/>
      <c r="U397" s="5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</row>
    <row r="398" spans="1:42" ht="19.5" customHeight="1" x14ac:dyDescent="0.5">
      <c r="A398" s="5"/>
      <c r="B398" s="2"/>
      <c r="C398" s="2"/>
      <c r="D398" s="2"/>
      <c r="E398" s="5"/>
      <c r="F398" s="2"/>
      <c r="G398" s="2"/>
      <c r="H398" s="49"/>
      <c r="I398" s="5"/>
      <c r="J398" s="2"/>
      <c r="K398" s="2"/>
      <c r="L398" s="2"/>
      <c r="M398" s="5"/>
      <c r="N398" s="2"/>
      <c r="O398" s="2"/>
      <c r="P398" s="2"/>
      <c r="Q398" s="5"/>
      <c r="R398" s="2"/>
      <c r="S398" s="2"/>
      <c r="T398" s="2"/>
      <c r="U398" s="5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</row>
    <row r="399" spans="1:42" ht="19.5" customHeight="1" x14ac:dyDescent="0.5">
      <c r="A399" s="5"/>
      <c r="B399" s="2"/>
      <c r="C399" s="2"/>
      <c r="D399" s="2"/>
      <c r="E399" s="5"/>
      <c r="F399" s="2"/>
      <c r="G399" s="2"/>
      <c r="H399" s="49"/>
      <c r="I399" s="5"/>
      <c r="J399" s="2"/>
      <c r="K399" s="2"/>
      <c r="L399" s="2"/>
      <c r="M399" s="5"/>
      <c r="N399" s="2"/>
      <c r="O399" s="2"/>
      <c r="P399" s="2"/>
      <c r="Q399" s="5"/>
      <c r="R399" s="2"/>
      <c r="S399" s="2"/>
      <c r="T399" s="2"/>
      <c r="U399" s="5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</row>
    <row r="400" spans="1:42" ht="19.5" customHeight="1" x14ac:dyDescent="0.5">
      <c r="A400" s="5"/>
      <c r="B400" s="2"/>
      <c r="C400" s="2"/>
      <c r="D400" s="2"/>
      <c r="E400" s="5"/>
      <c r="F400" s="2"/>
      <c r="G400" s="2"/>
      <c r="H400" s="49"/>
      <c r="I400" s="5"/>
      <c r="J400" s="2"/>
      <c r="K400" s="2"/>
      <c r="L400" s="2"/>
      <c r="M400" s="5"/>
      <c r="N400" s="2"/>
      <c r="O400" s="2"/>
      <c r="P400" s="2"/>
      <c r="Q400" s="5"/>
      <c r="R400" s="2"/>
      <c r="S400" s="2"/>
      <c r="T400" s="2"/>
      <c r="U400" s="5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</row>
    <row r="401" spans="1:42" ht="19.5" customHeight="1" x14ac:dyDescent="0.5">
      <c r="A401" s="5"/>
      <c r="B401" s="2"/>
      <c r="C401" s="2"/>
      <c r="D401" s="2"/>
      <c r="E401" s="5"/>
      <c r="F401" s="2"/>
      <c r="G401" s="2"/>
      <c r="H401" s="49"/>
      <c r="I401" s="5"/>
      <c r="J401" s="2"/>
      <c r="K401" s="2"/>
      <c r="L401" s="2"/>
      <c r="M401" s="5"/>
      <c r="N401" s="2"/>
      <c r="O401" s="2"/>
      <c r="P401" s="2"/>
      <c r="Q401" s="5"/>
      <c r="R401" s="2"/>
      <c r="S401" s="2"/>
      <c r="T401" s="2"/>
      <c r="U401" s="5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</row>
    <row r="402" spans="1:42" ht="19.5" customHeight="1" x14ac:dyDescent="0.5">
      <c r="A402" s="5"/>
      <c r="B402" s="2"/>
      <c r="C402" s="2"/>
      <c r="D402" s="2"/>
      <c r="E402" s="5"/>
      <c r="F402" s="2"/>
      <c r="G402" s="2"/>
      <c r="H402" s="49"/>
      <c r="I402" s="5"/>
      <c r="J402" s="2"/>
      <c r="K402" s="2"/>
      <c r="L402" s="2"/>
      <c r="M402" s="5"/>
      <c r="N402" s="2"/>
      <c r="O402" s="2"/>
      <c r="P402" s="2"/>
      <c r="Q402" s="5"/>
      <c r="R402" s="2"/>
      <c r="S402" s="2"/>
      <c r="T402" s="2"/>
      <c r="U402" s="5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</row>
    <row r="403" spans="1:42" ht="19.5" customHeight="1" x14ac:dyDescent="0.5">
      <c r="A403" s="5"/>
      <c r="B403" s="2"/>
      <c r="C403" s="2"/>
      <c r="D403" s="2"/>
      <c r="E403" s="5"/>
      <c r="F403" s="2"/>
      <c r="G403" s="2"/>
      <c r="H403" s="49"/>
      <c r="I403" s="5"/>
      <c r="J403" s="2"/>
      <c r="K403" s="2"/>
      <c r="L403" s="2"/>
      <c r="M403" s="5"/>
      <c r="N403" s="2"/>
      <c r="O403" s="2"/>
      <c r="P403" s="2"/>
      <c r="Q403" s="5"/>
      <c r="R403" s="2"/>
      <c r="S403" s="2"/>
      <c r="T403" s="2"/>
      <c r="U403" s="5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</row>
    <row r="404" spans="1:42" ht="19.5" customHeight="1" x14ac:dyDescent="0.5">
      <c r="A404" s="5"/>
      <c r="B404" s="2"/>
      <c r="C404" s="2"/>
      <c r="D404" s="2"/>
      <c r="E404" s="5"/>
      <c r="F404" s="2"/>
      <c r="G404" s="2"/>
      <c r="H404" s="49"/>
      <c r="I404" s="5"/>
      <c r="J404" s="2"/>
      <c r="K404" s="2"/>
      <c r="L404" s="2"/>
      <c r="M404" s="5"/>
      <c r="N404" s="2"/>
      <c r="O404" s="2"/>
      <c r="P404" s="2"/>
      <c r="Q404" s="5"/>
      <c r="R404" s="2"/>
      <c r="S404" s="2"/>
      <c r="T404" s="2"/>
      <c r="U404" s="5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</row>
    <row r="405" spans="1:42" ht="19.5" customHeight="1" x14ac:dyDescent="0.5">
      <c r="A405" s="5"/>
      <c r="B405" s="2"/>
      <c r="C405" s="2"/>
      <c r="D405" s="2"/>
      <c r="E405" s="5"/>
      <c r="F405" s="2"/>
      <c r="G405" s="2"/>
      <c r="H405" s="49"/>
      <c r="I405" s="5"/>
      <c r="J405" s="2"/>
      <c r="K405" s="2"/>
      <c r="L405" s="2"/>
      <c r="M405" s="5"/>
      <c r="N405" s="2"/>
      <c r="O405" s="2"/>
      <c r="P405" s="2"/>
      <c r="Q405" s="5"/>
      <c r="R405" s="2"/>
      <c r="S405" s="2"/>
      <c r="T405" s="2"/>
      <c r="U405" s="5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</row>
    <row r="406" spans="1:42" ht="19.5" customHeight="1" x14ac:dyDescent="0.5">
      <c r="A406" s="5"/>
      <c r="B406" s="2"/>
      <c r="C406" s="2"/>
      <c r="D406" s="2"/>
      <c r="E406" s="5"/>
      <c r="F406" s="2"/>
      <c r="G406" s="2"/>
      <c r="H406" s="49"/>
      <c r="I406" s="5"/>
      <c r="J406" s="2"/>
      <c r="K406" s="2"/>
      <c r="L406" s="2"/>
      <c r="M406" s="5"/>
      <c r="N406" s="2"/>
      <c r="O406" s="2"/>
      <c r="P406" s="2"/>
      <c r="Q406" s="5"/>
      <c r="R406" s="2"/>
      <c r="S406" s="2"/>
      <c r="T406" s="2"/>
      <c r="U406" s="5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</row>
    <row r="407" spans="1:42" ht="19.5" customHeight="1" x14ac:dyDescent="0.5">
      <c r="A407" s="5"/>
      <c r="B407" s="2"/>
      <c r="C407" s="2"/>
      <c r="D407" s="2"/>
      <c r="E407" s="5"/>
      <c r="F407" s="2"/>
      <c r="G407" s="2"/>
      <c r="H407" s="49"/>
      <c r="I407" s="5"/>
      <c r="J407" s="2"/>
      <c r="K407" s="2"/>
      <c r="L407" s="2"/>
      <c r="M407" s="5"/>
      <c r="N407" s="2"/>
      <c r="O407" s="2"/>
      <c r="P407" s="2"/>
      <c r="Q407" s="5"/>
      <c r="R407" s="2"/>
      <c r="S407" s="2"/>
      <c r="T407" s="2"/>
      <c r="U407" s="5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</row>
    <row r="408" spans="1:42" ht="19.5" customHeight="1" x14ac:dyDescent="0.5">
      <c r="A408" s="5"/>
      <c r="B408" s="2"/>
      <c r="C408" s="2"/>
      <c r="D408" s="2"/>
      <c r="E408" s="5"/>
      <c r="F408" s="2"/>
      <c r="G408" s="2"/>
      <c r="H408" s="49"/>
      <c r="I408" s="5"/>
      <c r="J408" s="2"/>
      <c r="K408" s="2"/>
      <c r="L408" s="2"/>
      <c r="M408" s="5"/>
      <c r="N408" s="2"/>
      <c r="O408" s="2"/>
      <c r="P408" s="2"/>
      <c r="Q408" s="5"/>
      <c r="R408" s="2"/>
      <c r="S408" s="2"/>
      <c r="T408" s="2"/>
      <c r="U408" s="5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</row>
    <row r="409" spans="1:42" ht="19.5" customHeight="1" x14ac:dyDescent="0.5">
      <c r="A409" s="5"/>
      <c r="B409" s="2"/>
      <c r="C409" s="2"/>
      <c r="D409" s="2"/>
      <c r="E409" s="5"/>
      <c r="F409" s="2"/>
      <c r="G409" s="2"/>
      <c r="H409" s="49"/>
      <c r="I409" s="5"/>
      <c r="J409" s="2"/>
      <c r="K409" s="2"/>
      <c r="L409" s="2"/>
      <c r="M409" s="5"/>
      <c r="N409" s="2"/>
      <c r="O409" s="2"/>
      <c r="P409" s="2"/>
      <c r="Q409" s="5"/>
      <c r="R409" s="2"/>
      <c r="S409" s="2"/>
      <c r="T409" s="2"/>
      <c r="U409" s="5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</row>
    <row r="410" spans="1:42" ht="19.5" customHeight="1" x14ac:dyDescent="0.5">
      <c r="A410" s="5"/>
      <c r="B410" s="2"/>
      <c r="C410" s="2"/>
      <c r="D410" s="2"/>
      <c r="E410" s="5"/>
      <c r="F410" s="2"/>
      <c r="G410" s="2"/>
      <c r="H410" s="49"/>
      <c r="I410" s="5"/>
      <c r="J410" s="2"/>
      <c r="K410" s="2"/>
      <c r="L410" s="2"/>
      <c r="M410" s="5"/>
      <c r="N410" s="2"/>
      <c r="O410" s="2"/>
      <c r="P410" s="2"/>
      <c r="Q410" s="5"/>
      <c r="R410" s="2"/>
      <c r="S410" s="2"/>
      <c r="T410" s="2"/>
      <c r="U410" s="5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</row>
    <row r="411" spans="1:42" ht="19.5" customHeight="1" x14ac:dyDescent="0.5">
      <c r="A411" s="5"/>
      <c r="B411" s="2"/>
      <c r="C411" s="2"/>
      <c r="D411" s="2"/>
      <c r="E411" s="5"/>
      <c r="F411" s="2"/>
      <c r="G411" s="2"/>
      <c r="H411" s="49"/>
      <c r="I411" s="5"/>
      <c r="J411" s="2"/>
      <c r="K411" s="2"/>
      <c r="L411" s="2"/>
      <c r="M411" s="5"/>
      <c r="N411" s="2"/>
      <c r="O411" s="2"/>
      <c r="P411" s="2"/>
      <c r="Q411" s="5"/>
      <c r="R411" s="2"/>
      <c r="S411" s="2"/>
      <c r="T411" s="2"/>
      <c r="U411" s="5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</row>
    <row r="412" spans="1:42" ht="19.5" customHeight="1" x14ac:dyDescent="0.5">
      <c r="A412" s="5"/>
      <c r="B412" s="2"/>
      <c r="C412" s="2"/>
      <c r="D412" s="2"/>
      <c r="E412" s="5"/>
      <c r="F412" s="2"/>
      <c r="G412" s="2"/>
      <c r="H412" s="49"/>
      <c r="I412" s="5"/>
      <c r="J412" s="2"/>
      <c r="K412" s="2"/>
      <c r="L412" s="2"/>
      <c r="M412" s="5"/>
      <c r="N412" s="2"/>
      <c r="O412" s="2"/>
      <c r="P412" s="2"/>
      <c r="Q412" s="5"/>
      <c r="R412" s="2"/>
      <c r="S412" s="2"/>
      <c r="T412" s="2"/>
      <c r="U412" s="5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</row>
    <row r="413" spans="1:42" ht="19.5" customHeight="1" x14ac:dyDescent="0.5">
      <c r="A413" s="5"/>
      <c r="B413" s="2"/>
      <c r="C413" s="2"/>
      <c r="D413" s="2"/>
      <c r="E413" s="5"/>
      <c r="F413" s="2"/>
      <c r="G413" s="2"/>
      <c r="H413" s="49"/>
      <c r="I413" s="5"/>
      <c r="J413" s="2"/>
      <c r="K413" s="2"/>
      <c r="L413" s="2"/>
      <c r="M413" s="5"/>
      <c r="N413" s="2"/>
      <c r="O413" s="2"/>
      <c r="P413" s="2"/>
      <c r="Q413" s="5"/>
      <c r="R413" s="2"/>
      <c r="S413" s="2"/>
      <c r="T413" s="2"/>
      <c r="U413" s="5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</row>
    <row r="414" spans="1:42" ht="19.5" customHeight="1" x14ac:dyDescent="0.5">
      <c r="A414" s="5"/>
      <c r="B414" s="2"/>
      <c r="C414" s="2"/>
      <c r="D414" s="2"/>
      <c r="E414" s="5"/>
      <c r="F414" s="2"/>
      <c r="G414" s="2"/>
      <c r="H414" s="49"/>
      <c r="I414" s="5"/>
      <c r="J414" s="2"/>
      <c r="K414" s="2"/>
      <c r="L414" s="2"/>
      <c r="M414" s="5"/>
      <c r="N414" s="2"/>
      <c r="O414" s="2"/>
      <c r="P414" s="2"/>
      <c r="Q414" s="5"/>
      <c r="R414" s="2"/>
      <c r="S414" s="2"/>
      <c r="T414" s="2"/>
      <c r="U414" s="5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</row>
    <row r="415" spans="1:42" ht="19.5" customHeight="1" x14ac:dyDescent="0.5">
      <c r="A415" s="5"/>
      <c r="B415" s="2"/>
      <c r="C415" s="2"/>
      <c r="D415" s="2"/>
      <c r="E415" s="5"/>
      <c r="F415" s="2"/>
      <c r="G415" s="2"/>
      <c r="H415" s="49"/>
      <c r="I415" s="5"/>
      <c r="J415" s="2"/>
      <c r="K415" s="2"/>
      <c r="L415" s="2"/>
      <c r="M415" s="5"/>
      <c r="N415" s="2"/>
      <c r="O415" s="2"/>
      <c r="P415" s="2"/>
      <c r="Q415" s="5"/>
      <c r="R415" s="2"/>
      <c r="S415" s="2"/>
      <c r="T415" s="2"/>
      <c r="U415" s="5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</row>
    <row r="416" spans="1:42" ht="19.5" customHeight="1" x14ac:dyDescent="0.5">
      <c r="A416" s="5"/>
      <c r="B416" s="2"/>
      <c r="C416" s="2"/>
      <c r="D416" s="2"/>
      <c r="E416" s="5"/>
      <c r="F416" s="2"/>
      <c r="G416" s="2"/>
      <c r="H416" s="49"/>
      <c r="I416" s="5"/>
      <c r="J416" s="2"/>
      <c r="K416" s="2"/>
      <c r="L416" s="2"/>
      <c r="M416" s="5"/>
      <c r="N416" s="2"/>
      <c r="O416" s="2"/>
      <c r="P416" s="2"/>
      <c r="Q416" s="5"/>
      <c r="R416" s="2"/>
      <c r="S416" s="2"/>
      <c r="T416" s="2"/>
      <c r="U416" s="5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</row>
    <row r="417" spans="1:42" ht="19.5" customHeight="1" x14ac:dyDescent="0.5">
      <c r="A417" s="5"/>
      <c r="B417" s="2"/>
      <c r="C417" s="2"/>
      <c r="D417" s="2"/>
      <c r="E417" s="5"/>
      <c r="F417" s="2"/>
      <c r="G417" s="2"/>
      <c r="H417" s="49"/>
      <c r="I417" s="5"/>
      <c r="J417" s="2"/>
      <c r="K417" s="2"/>
      <c r="L417" s="2"/>
      <c r="M417" s="5"/>
      <c r="N417" s="2"/>
      <c r="O417" s="2"/>
      <c r="P417" s="2"/>
      <c r="Q417" s="5"/>
      <c r="R417" s="2"/>
      <c r="S417" s="2"/>
      <c r="T417" s="2"/>
      <c r="U417" s="5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</row>
    <row r="418" spans="1:42" ht="19.5" customHeight="1" x14ac:dyDescent="0.5">
      <c r="A418" s="5"/>
      <c r="B418" s="2"/>
      <c r="C418" s="2"/>
      <c r="D418" s="2"/>
      <c r="E418" s="5"/>
      <c r="F418" s="2"/>
      <c r="G418" s="2"/>
      <c r="H418" s="49"/>
      <c r="I418" s="5"/>
      <c r="J418" s="2"/>
      <c r="K418" s="2"/>
      <c r="L418" s="2"/>
      <c r="M418" s="5"/>
      <c r="N418" s="2"/>
      <c r="O418" s="2"/>
      <c r="P418" s="2"/>
      <c r="Q418" s="5"/>
      <c r="R418" s="2"/>
      <c r="S418" s="2"/>
      <c r="T418" s="2"/>
      <c r="U418" s="5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</row>
    <row r="419" spans="1:42" ht="15.75" customHeight="1" x14ac:dyDescent="0.5">
      <c r="A419" s="5"/>
      <c r="B419" s="2"/>
      <c r="C419" s="2"/>
      <c r="D419" s="2"/>
      <c r="E419" s="5"/>
      <c r="F419" s="2"/>
      <c r="G419" s="2"/>
      <c r="H419" s="49"/>
      <c r="I419" s="5"/>
      <c r="J419" s="2"/>
      <c r="K419" s="2"/>
      <c r="L419" s="2"/>
      <c r="M419" s="5"/>
      <c r="N419" s="2"/>
      <c r="O419" s="2"/>
      <c r="P419" s="2"/>
      <c r="Q419" s="5"/>
      <c r="R419" s="2"/>
      <c r="S419" s="2"/>
      <c r="T419" s="2"/>
      <c r="U419" s="5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</row>
    <row r="420" spans="1:42" ht="15.75" customHeight="1" x14ac:dyDescent="0.5">
      <c r="A420" s="5"/>
      <c r="B420" s="2"/>
      <c r="C420" s="2"/>
      <c r="D420" s="2"/>
      <c r="E420" s="5"/>
      <c r="F420" s="2"/>
      <c r="G420" s="2"/>
      <c r="H420" s="49"/>
      <c r="I420" s="5"/>
      <c r="J420" s="2"/>
      <c r="K420" s="2"/>
      <c r="L420" s="2"/>
      <c r="M420" s="5"/>
      <c r="N420" s="2"/>
      <c r="O420" s="2"/>
      <c r="P420" s="2"/>
      <c r="Q420" s="5"/>
      <c r="R420" s="2"/>
      <c r="S420" s="2"/>
      <c r="T420" s="2"/>
      <c r="U420" s="5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</row>
    <row r="421" spans="1:42" ht="15.75" customHeight="1" x14ac:dyDescent="0.5">
      <c r="A421" s="5"/>
      <c r="B421" s="2"/>
      <c r="C421" s="2"/>
      <c r="D421" s="2"/>
      <c r="E421" s="5"/>
      <c r="F421" s="2"/>
      <c r="G421" s="2"/>
      <c r="H421" s="49"/>
      <c r="I421" s="5"/>
      <c r="J421" s="2"/>
      <c r="K421" s="2"/>
      <c r="L421" s="2"/>
      <c r="M421" s="5"/>
      <c r="N421" s="2"/>
      <c r="O421" s="2"/>
      <c r="P421" s="2"/>
      <c r="Q421" s="5"/>
      <c r="R421" s="2"/>
      <c r="S421" s="2"/>
      <c r="T421" s="2"/>
      <c r="U421" s="5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</row>
    <row r="422" spans="1:42" ht="15.75" customHeight="1" x14ac:dyDescent="0.5">
      <c r="A422" s="5"/>
      <c r="B422" s="2"/>
      <c r="C422" s="2"/>
      <c r="D422" s="2"/>
      <c r="E422" s="5"/>
      <c r="F422" s="2"/>
      <c r="G422" s="2"/>
      <c r="H422" s="49"/>
      <c r="I422" s="5"/>
      <c r="J422" s="2"/>
      <c r="K422" s="2"/>
      <c r="L422" s="2"/>
      <c r="M422" s="5"/>
      <c r="N422" s="2"/>
      <c r="O422" s="2"/>
      <c r="P422" s="2"/>
      <c r="Q422" s="5"/>
      <c r="R422" s="2"/>
      <c r="S422" s="2"/>
      <c r="T422" s="2"/>
      <c r="U422" s="5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</row>
    <row r="423" spans="1:42" ht="15.75" customHeight="1" x14ac:dyDescent="0.5">
      <c r="A423" s="5"/>
      <c r="B423" s="2"/>
      <c r="C423" s="2"/>
      <c r="D423" s="2"/>
      <c r="E423" s="5"/>
      <c r="F423" s="2"/>
      <c r="G423" s="2"/>
      <c r="H423" s="49"/>
      <c r="I423" s="5"/>
      <c r="J423" s="2"/>
      <c r="K423" s="2"/>
      <c r="L423" s="2"/>
      <c r="M423" s="5"/>
      <c r="N423" s="2"/>
      <c r="O423" s="2"/>
      <c r="P423" s="2"/>
      <c r="Q423" s="5"/>
      <c r="R423" s="2"/>
      <c r="S423" s="2"/>
      <c r="T423" s="2"/>
      <c r="U423" s="5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</row>
    <row r="424" spans="1:42" ht="15.75" customHeight="1" x14ac:dyDescent="0.5">
      <c r="A424" s="5"/>
      <c r="B424" s="2"/>
      <c r="C424" s="2"/>
      <c r="D424" s="2"/>
      <c r="E424" s="5"/>
      <c r="F424" s="2"/>
      <c r="G424" s="2"/>
      <c r="H424" s="49"/>
      <c r="I424" s="5"/>
      <c r="J424" s="2"/>
      <c r="K424" s="2"/>
      <c r="L424" s="2"/>
      <c r="M424" s="5"/>
      <c r="N424" s="2"/>
      <c r="O424" s="2"/>
      <c r="P424" s="2"/>
      <c r="Q424" s="5"/>
      <c r="R424" s="2"/>
      <c r="S424" s="2"/>
      <c r="T424" s="2"/>
      <c r="U424" s="5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</row>
    <row r="425" spans="1:42" ht="15.75" customHeight="1" x14ac:dyDescent="0.5">
      <c r="A425" s="5"/>
      <c r="B425" s="2"/>
      <c r="C425" s="2"/>
      <c r="D425" s="2"/>
      <c r="E425" s="5"/>
      <c r="F425" s="2"/>
      <c r="G425" s="2"/>
      <c r="H425" s="49"/>
      <c r="I425" s="5"/>
      <c r="J425" s="2"/>
      <c r="K425" s="2"/>
      <c r="L425" s="2"/>
      <c r="M425" s="5"/>
      <c r="N425" s="2"/>
      <c r="O425" s="2"/>
      <c r="P425" s="2"/>
      <c r="Q425" s="5"/>
      <c r="R425" s="2"/>
      <c r="S425" s="2"/>
      <c r="T425" s="2"/>
      <c r="U425" s="5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</row>
    <row r="426" spans="1:42" ht="15.75" customHeight="1" x14ac:dyDescent="0.5">
      <c r="A426" s="5"/>
      <c r="B426" s="2"/>
      <c r="C426" s="2"/>
      <c r="D426" s="2"/>
      <c r="E426" s="5"/>
      <c r="F426" s="2"/>
      <c r="G426" s="2"/>
      <c r="H426" s="49"/>
      <c r="I426" s="5"/>
      <c r="J426" s="2"/>
      <c r="K426" s="2"/>
      <c r="L426" s="2"/>
      <c r="M426" s="5"/>
      <c r="N426" s="2"/>
      <c r="O426" s="2"/>
      <c r="P426" s="2"/>
      <c r="Q426" s="5"/>
      <c r="R426" s="2"/>
      <c r="S426" s="2"/>
      <c r="T426" s="2"/>
      <c r="U426" s="5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</row>
    <row r="427" spans="1:42" ht="15.75" customHeight="1" x14ac:dyDescent="0.5">
      <c r="A427" s="5"/>
      <c r="B427" s="2"/>
      <c r="C427" s="2"/>
      <c r="D427" s="2"/>
      <c r="E427" s="5"/>
      <c r="F427" s="2"/>
      <c r="G427" s="2"/>
      <c r="H427" s="49"/>
      <c r="I427" s="5"/>
      <c r="J427" s="2"/>
      <c r="K427" s="2"/>
      <c r="L427" s="2"/>
      <c r="M427" s="5"/>
      <c r="N427" s="2"/>
      <c r="O427" s="2"/>
      <c r="P427" s="2"/>
      <c r="Q427" s="5"/>
      <c r="R427" s="2"/>
      <c r="S427" s="2"/>
      <c r="T427" s="2"/>
      <c r="U427" s="5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</row>
    <row r="428" spans="1:42" ht="15.75" customHeight="1" x14ac:dyDescent="0.5">
      <c r="A428" s="5"/>
      <c r="B428" s="2"/>
      <c r="C428" s="2"/>
      <c r="D428" s="2"/>
      <c r="E428" s="5"/>
      <c r="F428" s="2"/>
      <c r="G428" s="2"/>
      <c r="H428" s="49"/>
      <c r="I428" s="5"/>
      <c r="J428" s="2"/>
      <c r="K428" s="2"/>
      <c r="L428" s="2"/>
      <c r="M428" s="5"/>
      <c r="N428" s="2"/>
      <c r="O428" s="2"/>
      <c r="P428" s="2"/>
      <c r="Q428" s="5"/>
      <c r="R428" s="2"/>
      <c r="S428" s="2"/>
      <c r="T428" s="2"/>
      <c r="U428" s="5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</row>
    <row r="429" spans="1:42" ht="15.75" customHeight="1" x14ac:dyDescent="0.5">
      <c r="A429" s="5"/>
      <c r="B429" s="2"/>
      <c r="C429" s="2"/>
      <c r="D429" s="2"/>
      <c r="E429" s="5"/>
      <c r="F429" s="2"/>
      <c r="G429" s="2"/>
      <c r="H429" s="49"/>
      <c r="I429" s="5"/>
      <c r="J429" s="2"/>
      <c r="K429" s="2"/>
      <c r="L429" s="2"/>
      <c r="M429" s="5"/>
      <c r="N429" s="2"/>
      <c r="O429" s="2"/>
      <c r="P429" s="2"/>
      <c r="Q429" s="5"/>
      <c r="R429" s="2"/>
      <c r="S429" s="2"/>
      <c r="T429" s="2"/>
      <c r="U429" s="5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</row>
    <row r="430" spans="1:42" ht="15.75" customHeight="1" x14ac:dyDescent="0.5">
      <c r="A430" s="5"/>
      <c r="B430" s="2"/>
      <c r="C430" s="2"/>
      <c r="D430" s="2"/>
      <c r="E430" s="5"/>
      <c r="F430" s="2"/>
      <c r="G430" s="2"/>
      <c r="H430" s="49"/>
      <c r="I430" s="5"/>
      <c r="J430" s="2"/>
      <c r="K430" s="2"/>
      <c r="L430" s="2"/>
      <c r="M430" s="5"/>
      <c r="N430" s="2"/>
      <c r="O430" s="2"/>
      <c r="P430" s="2"/>
      <c r="Q430" s="5"/>
      <c r="R430" s="2"/>
      <c r="S430" s="2"/>
      <c r="T430" s="2"/>
      <c r="U430" s="5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</row>
    <row r="431" spans="1:42" ht="15.75" customHeight="1" x14ac:dyDescent="0.5">
      <c r="A431" s="5"/>
      <c r="B431" s="2"/>
      <c r="C431" s="2"/>
      <c r="D431" s="2"/>
      <c r="E431" s="5"/>
      <c r="F431" s="2"/>
      <c r="G431" s="2"/>
      <c r="H431" s="49"/>
      <c r="I431" s="5"/>
      <c r="J431" s="2"/>
      <c r="K431" s="2"/>
      <c r="L431" s="2"/>
      <c r="M431" s="5"/>
      <c r="N431" s="2"/>
      <c r="O431" s="2"/>
      <c r="P431" s="2"/>
      <c r="Q431" s="5"/>
      <c r="R431" s="2"/>
      <c r="S431" s="2"/>
      <c r="T431" s="2"/>
      <c r="U431" s="5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</row>
    <row r="432" spans="1:42" ht="15.75" customHeight="1" x14ac:dyDescent="0.5">
      <c r="A432" s="5"/>
      <c r="B432" s="2"/>
      <c r="C432" s="2"/>
      <c r="D432" s="2"/>
      <c r="E432" s="5"/>
      <c r="F432" s="2"/>
      <c r="G432" s="2"/>
      <c r="H432" s="49"/>
      <c r="I432" s="5"/>
      <c r="J432" s="2"/>
      <c r="K432" s="2"/>
      <c r="L432" s="2"/>
      <c r="M432" s="5"/>
      <c r="N432" s="2"/>
      <c r="O432" s="2"/>
      <c r="P432" s="2"/>
      <c r="Q432" s="5"/>
      <c r="R432" s="2"/>
      <c r="S432" s="2"/>
      <c r="T432" s="2"/>
      <c r="U432" s="5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</row>
    <row r="433" spans="1:42" ht="15.75" customHeight="1" x14ac:dyDescent="0.5">
      <c r="A433" s="5"/>
      <c r="B433" s="2"/>
      <c r="C433" s="2"/>
      <c r="D433" s="2"/>
      <c r="E433" s="5"/>
      <c r="F433" s="2"/>
      <c r="G433" s="2"/>
      <c r="H433" s="49"/>
      <c r="I433" s="5"/>
      <c r="J433" s="2"/>
      <c r="K433" s="2"/>
      <c r="L433" s="2"/>
      <c r="M433" s="5"/>
      <c r="N433" s="2"/>
      <c r="O433" s="2"/>
      <c r="P433" s="2"/>
      <c r="Q433" s="5"/>
      <c r="R433" s="2"/>
      <c r="S433" s="2"/>
      <c r="T433" s="2"/>
      <c r="U433" s="5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</row>
    <row r="434" spans="1:42" ht="15.75" customHeight="1" x14ac:dyDescent="0.5">
      <c r="A434" s="5"/>
      <c r="B434" s="2"/>
      <c r="C434" s="2"/>
      <c r="D434" s="2"/>
      <c r="E434" s="5"/>
      <c r="F434" s="2"/>
      <c r="G434" s="2"/>
      <c r="H434" s="49"/>
      <c r="I434" s="5"/>
      <c r="J434" s="2"/>
      <c r="K434" s="2"/>
      <c r="L434" s="2"/>
      <c r="M434" s="5"/>
      <c r="N434" s="2"/>
      <c r="O434" s="2"/>
      <c r="P434" s="2"/>
      <c r="Q434" s="5"/>
      <c r="R434" s="2"/>
      <c r="S434" s="2"/>
      <c r="T434" s="2"/>
      <c r="U434" s="5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</row>
    <row r="435" spans="1:42" ht="15.75" customHeight="1" x14ac:dyDescent="0.5">
      <c r="A435" s="5"/>
      <c r="B435" s="2"/>
      <c r="C435" s="2"/>
      <c r="D435" s="2"/>
      <c r="E435" s="5"/>
      <c r="F435" s="2"/>
      <c r="G435" s="2"/>
      <c r="H435" s="49"/>
      <c r="I435" s="5"/>
      <c r="J435" s="2"/>
      <c r="K435" s="2"/>
      <c r="L435" s="2"/>
      <c r="M435" s="5"/>
      <c r="N435" s="2"/>
      <c r="O435" s="2"/>
      <c r="P435" s="2"/>
      <c r="Q435" s="5"/>
      <c r="R435" s="2"/>
      <c r="S435" s="2"/>
      <c r="T435" s="2"/>
      <c r="U435" s="5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</row>
    <row r="436" spans="1:42" ht="15.75" customHeight="1" x14ac:dyDescent="0.5">
      <c r="A436" s="5"/>
      <c r="B436" s="2"/>
      <c r="C436" s="2"/>
      <c r="D436" s="2"/>
      <c r="E436" s="5"/>
      <c r="F436" s="2"/>
      <c r="G436" s="2"/>
      <c r="H436" s="49"/>
      <c r="I436" s="5"/>
      <c r="J436" s="2"/>
      <c r="K436" s="2"/>
      <c r="L436" s="2"/>
      <c r="M436" s="5"/>
      <c r="N436" s="2"/>
      <c r="O436" s="2"/>
      <c r="P436" s="2"/>
      <c r="Q436" s="5"/>
      <c r="R436" s="2"/>
      <c r="S436" s="2"/>
      <c r="T436" s="2"/>
      <c r="U436" s="5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</row>
    <row r="437" spans="1:42" ht="15.75" customHeight="1" x14ac:dyDescent="0.5">
      <c r="A437" s="5"/>
      <c r="B437" s="2"/>
      <c r="C437" s="2"/>
      <c r="D437" s="2"/>
      <c r="E437" s="5"/>
      <c r="F437" s="2"/>
      <c r="G437" s="2"/>
      <c r="H437" s="49"/>
      <c r="I437" s="5"/>
      <c r="J437" s="2"/>
      <c r="K437" s="2"/>
      <c r="L437" s="2"/>
      <c r="M437" s="5"/>
      <c r="N437" s="2"/>
      <c r="O437" s="2"/>
      <c r="P437" s="2"/>
      <c r="Q437" s="5"/>
      <c r="R437" s="2"/>
      <c r="S437" s="2"/>
      <c r="T437" s="2"/>
      <c r="U437" s="5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</row>
    <row r="438" spans="1:42" ht="15.75" customHeight="1" x14ac:dyDescent="0.5">
      <c r="A438" s="5"/>
      <c r="B438" s="2"/>
      <c r="C438" s="2"/>
      <c r="D438" s="2"/>
      <c r="E438" s="5"/>
      <c r="F438" s="2"/>
      <c r="G438" s="2"/>
      <c r="H438" s="49"/>
      <c r="I438" s="5"/>
      <c r="J438" s="2"/>
      <c r="K438" s="2"/>
      <c r="L438" s="2"/>
      <c r="M438" s="5"/>
      <c r="N438" s="2"/>
      <c r="O438" s="2"/>
      <c r="P438" s="2"/>
      <c r="Q438" s="5"/>
      <c r="R438" s="2"/>
      <c r="S438" s="2"/>
      <c r="T438" s="2"/>
      <c r="U438" s="5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</row>
    <row r="439" spans="1:42" ht="15.75" customHeight="1" x14ac:dyDescent="0.5">
      <c r="A439" s="5"/>
      <c r="B439" s="2"/>
      <c r="C439" s="2"/>
      <c r="D439" s="2"/>
      <c r="E439" s="5"/>
      <c r="F439" s="2"/>
      <c r="G439" s="2"/>
      <c r="H439" s="49"/>
      <c r="I439" s="5"/>
      <c r="J439" s="2"/>
      <c r="K439" s="2"/>
      <c r="L439" s="2"/>
      <c r="M439" s="5"/>
      <c r="N439" s="2"/>
      <c r="O439" s="2"/>
      <c r="P439" s="2"/>
      <c r="Q439" s="5"/>
      <c r="R439" s="2"/>
      <c r="S439" s="2"/>
      <c r="T439" s="2"/>
      <c r="U439" s="5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</row>
    <row r="440" spans="1:42" ht="15.75" customHeight="1" x14ac:dyDescent="0.5">
      <c r="A440" s="5"/>
      <c r="B440" s="2"/>
      <c r="C440" s="2"/>
      <c r="D440" s="2"/>
      <c r="E440" s="5"/>
      <c r="F440" s="2"/>
      <c r="G440" s="2"/>
      <c r="H440" s="49"/>
      <c r="I440" s="5"/>
      <c r="J440" s="2"/>
      <c r="K440" s="2"/>
      <c r="L440" s="2"/>
      <c r="M440" s="5"/>
      <c r="N440" s="2"/>
      <c r="O440" s="2"/>
      <c r="P440" s="2"/>
      <c r="Q440" s="5"/>
      <c r="R440" s="2"/>
      <c r="S440" s="2"/>
      <c r="T440" s="2"/>
      <c r="U440" s="5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</row>
    <row r="441" spans="1:42" ht="15.75" customHeight="1" x14ac:dyDescent="0.5">
      <c r="A441" s="5"/>
      <c r="B441" s="2"/>
      <c r="C441" s="2"/>
      <c r="D441" s="2"/>
      <c r="E441" s="5"/>
      <c r="F441" s="2"/>
      <c r="G441" s="2"/>
      <c r="H441" s="49"/>
      <c r="I441" s="5"/>
      <c r="J441" s="2"/>
      <c r="K441" s="2"/>
      <c r="L441" s="2"/>
      <c r="M441" s="5"/>
      <c r="N441" s="2"/>
      <c r="O441" s="2"/>
      <c r="P441" s="2"/>
      <c r="Q441" s="5"/>
      <c r="R441" s="2"/>
      <c r="S441" s="2"/>
      <c r="T441" s="2"/>
      <c r="U441" s="5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</row>
    <row r="442" spans="1:42" ht="15.75" customHeight="1" x14ac:dyDescent="0.5">
      <c r="A442" s="5"/>
      <c r="B442" s="2"/>
      <c r="C442" s="2"/>
      <c r="D442" s="2"/>
      <c r="E442" s="5"/>
      <c r="F442" s="2"/>
      <c r="G442" s="2"/>
      <c r="H442" s="49"/>
      <c r="I442" s="5"/>
      <c r="J442" s="2"/>
      <c r="K442" s="2"/>
      <c r="L442" s="2"/>
      <c r="M442" s="5"/>
      <c r="N442" s="2"/>
      <c r="O442" s="2"/>
      <c r="P442" s="2"/>
      <c r="Q442" s="5"/>
      <c r="R442" s="2"/>
      <c r="S442" s="2"/>
      <c r="T442" s="2"/>
      <c r="U442" s="5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</row>
    <row r="443" spans="1:42" ht="15.75" customHeight="1" x14ac:dyDescent="0.5">
      <c r="A443" s="5"/>
      <c r="B443" s="2"/>
      <c r="C443" s="2"/>
      <c r="D443" s="2"/>
      <c r="E443" s="5"/>
      <c r="F443" s="2"/>
      <c r="G443" s="2"/>
      <c r="H443" s="49"/>
      <c r="I443" s="5"/>
      <c r="J443" s="2"/>
      <c r="K443" s="2"/>
      <c r="L443" s="2"/>
      <c r="M443" s="5"/>
      <c r="N443" s="2"/>
      <c r="O443" s="2"/>
      <c r="P443" s="2"/>
      <c r="Q443" s="5"/>
      <c r="R443" s="2"/>
      <c r="S443" s="2"/>
      <c r="T443" s="2"/>
      <c r="U443" s="5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</row>
    <row r="444" spans="1:42" ht="15.75" customHeight="1" x14ac:dyDescent="0.5">
      <c r="A444" s="5"/>
      <c r="B444" s="2"/>
      <c r="C444" s="2"/>
      <c r="D444" s="2"/>
      <c r="E444" s="5"/>
      <c r="F444" s="2"/>
      <c r="G444" s="2"/>
      <c r="H444" s="49"/>
      <c r="I444" s="5"/>
      <c r="J444" s="2"/>
      <c r="K444" s="2"/>
      <c r="L444" s="2"/>
      <c r="M444" s="5"/>
      <c r="N444" s="2"/>
      <c r="O444" s="2"/>
      <c r="P444" s="2"/>
      <c r="Q444" s="5"/>
      <c r="R444" s="2"/>
      <c r="S444" s="2"/>
      <c r="T444" s="2"/>
      <c r="U444" s="5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</row>
    <row r="445" spans="1:42" ht="15.75" customHeight="1" x14ac:dyDescent="0.5">
      <c r="A445" s="5"/>
      <c r="B445" s="2"/>
      <c r="C445" s="2"/>
      <c r="D445" s="2"/>
      <c r="E445" s="5"/>
      <c r="F445" s="2"/>
      <c r="G445" s="2"/>
      <c r="H445" s="49"/>
      <c r="I445" s="5"/>
      <c r="J445" s="2"/>
      <c r="K445" s="2"/>
      <c r="L445" s="2"/>
      <c r="M445" s="5"/>
      <c r="N445" s="2"/>
      <c r="O445" s="2"/>
      <c r="P445" s="2"/>
      <c r="Q445" s="5"/>
      <c r="R445" s="2"/>
      <c r="S445" s="2"/>
      <c r="T445" s="2"/>
      <c r="U445" s="5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</row>
    <row r="446" spans="1:42" ht="15.75" customHeight="1" x14ac:dyDescent="0.5">
      <c r="A446" s="5"/>
      <c r="B446" s="2"/>
      <c r="C446" s="2"/>
      <c r="D446" s="2"/>
      <c r="E446" s="5"/>
      <c r="F446" s="2"/>
      <c r="G446" s="2"/>
      <c r="H446" s="49"/>
      <c r="I446" s="5"/>
      <c r="J446" s="2"/>
      <c r="K446" s="2"/>
      <c r="L446" s="2"/>
      <c r="M446" s="5"/>
      <c r="N446" s="2"/>
      <c r="O446" s="2"/>
      <c r="P446" s="2"/>
      <c r="Q446" s="5"/>
      <c r="R446" s="2"/>
      <c r="S446" s="2"/>
      <c r="T446" s="2"/>
      <c r="U446" s="5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</row>
    <row r="447" spans="1:42" ht="15.75" customHeight="1" x14ac:dyDescent="0.5">
      <c r="A447" s="5"/>
      <c r="B447" s="2"/>
      <c r="C447" s="2"/>
      <c r="D447" s="2"/>
      <c r="E447" s="5"/>
      <c r="F447" s="2"/>
      <c r="G447" s="2"/>
      <c r="H447" s="49"/>
      <c r="I447" s="5"/>
      <c r="J447" s="2"/>
      <c r="K447" s="2"/>
      <c r="L447" s="2"/>
      <c r="M447" s="5"/>
      <c r="N447" s="2"/>
      <c r="O447" s="2"/>
      <c r="P447" s="2"/>
      <c r="Q447" s="5"/>
      <c r="R447" s="2"/>
      <c r="S447" s="2"/>
      <c r="T447" s="2"/>
      <c r="U447" s="5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</row>
    <row r="448" spans="1:42" ht="15.75" customHeight="1" x14ac:dyDescent="0.5">
      <c r="A448" s="5"/>
      <c r="B448" s="2"/>
      <c r="C448" s="2"/>
      <c r="D448" s="2"/>
      <c r="E448" s="5"/>
      <c r="F448" s="2"/>
      <c r="G448" s="2"/>
      <c r="H448" s="49"/>
      <c r="I448" s="5"/>
      <c r="J448" s="2"/>
      <c r="K448" s="2"/>
      <c r="L448" s="2"/>
      <c r="M448" s="5"/>
      <c r="N448" s="2"/>
      <c r="O448" s="2"/>
      <c r="P448" s="2"/>
      <c r="Q448" s="5"/>
      <c r="R448" s="2"/>
      <c r="S448" s="2"/>
      <c r="T448" s="2"/>
      <c r="U448" s="5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</row>
    <row r="449" spans="1:42" ht="15.75" customHeight="1" x14ac:dyDescent="0.5">
      <c r="A449" s="5"/>
      <c r="B449" s="2"/>
      <c r="C449" s="2"/>
      <c r="D449" s="2"/>
      <c r="E449" s="5"/>
      <c r="F449" s="2"/>
      <c r="G449" s="2"/>
      <c r="H449" s="49"/>
      <c r="I449" s="5"/>
      <c r="J449" s="2"/>
      <c r="K449" s="2"/>
      <c r="L449" s="2"/>
      <c r="M449" s="5"/>
      <c r="N449" s="2"/>
      <c r="O449" s="2"/>
      <c r="P449" s="2"/>
      <c r="Q449" s="5"/>
      <c r="R449" s="2"/>
      <c r="S449" s="2"/>
      <c r="T449" s="2"/>
      <c r="U449" s="5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</row>
    <row r="450" spans="1:42" ht="15.75" customHeight="1" x14ac:dyDescent="0.5">
      <c r="A450" s="5"/>
      <c r="B450" s="2"/>
      <c r="C450" s="2"/>
      <c r="D450" s="2"/>
      <c r="E450" s="5"/>
      <c r="F450" s="2"/>
      <c r="G450" s="2"/>
      <c r="H450" s="49"/>
      <c r="I450" s="5"/>
      <c r="J450" s="2"/>
      <c r="K450" s="2"/>
      <c r="L450" s="2"/>
      <c r="M450" s="5"/>
      <c r="N450" s="2"/>
      <c r="O450" s="2"/>
      <c r="P450" s="2"/>
      <c r="Q450" s="5"/>
      <c r="R450" s="2"/>
      <c r="S450" s="2"/>
      <c r="T450" s="2"/>
      <c r="U450" s="5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</row>
    <row r="451" spans="1:42" ht="15.75" customHeight="1" x14ac:dyDescent="0.5">
      <c r="A451" s="5"/>
      <c r="B451" s="2"/>
      <c r="C451" s="2"/>
      <c r="D451" s="2"/>
      <c r="E451" s="5"/>
      <c r="F451" s="2"/>
      <c r="G451" s="2"/>
      <c r="H451" s="49"/>
      <c r="I451" s="5"/>
      <c r="J451" s="2"/>
      <c r="K451" s="2"/>
      <c r="L451" s="2"/>
      <c r="M451" s="5"/>
      <c r="N451" s="2"/>
      <c r="O451" s="2"/>
      <c r="P451" s="2"/>
      <c r="Q451" s="5"/>
      <c r="R451" s="2"/>
      <c r="S451" s="2"/>
      <c r="T451" s="2"/>
      <c r="U451" s="5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</row>
    <row r="452" spans="1:42" ht="15.75" customHeight="1" x14ac:dyDescent="0.5">
      <c r="A452" s="5"/>
      <c r="B452" s="2"/>
      <c r="C452" s="2"/>
      <c r="D452" s="2"/>
      <c r="E452" s="5"/>
      <c r="F452" s="2"/>
      <c r="G452" s="2"/>
      <c r="H452" s="49"/>
      <c r="I452" s="5"/>
      <c r="J452" s="2"/>
      <c r="K452" s="2"/>
      <c r="L452" s="2"/>
      <c r="M452" s="5"/>
      <c r="N452" s="2"/>
      <c r="O452" s="2"/>
      <c r="P452" s="2"/>
      <c r="Q452" s="5"/>
      <c r="R452" s="2"/>
      <c r="S452" s="2"/>
      <c r="T452" s="2"/>
      <c r="U452" s="5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</row>
    <row r="453" spans="1:42" ht="15.75" customHeight="1" x14ac:dyDescent="0.5">
      <c r="A453" s="5"/>
      <c r="B453" s="2"/>
      <c r="C453" s="2"/>
      <c r="D453" s="2"/>
      <c r="E453" s="5"/>
      <c r="F453" s="2"/>
      <c r="G453" s="2"/>
      <c r="H453" s="49"/>
      <c r="I453" s="5"/>
      <c r="J453" s="2"/>
      <c r="K453" s="2"/>
      <c r="L453" s="2"/>
      <c r="M453" s="5"/>
      <c r="N453" s="2"/>
      <c r="O453" s="2"/>
      <c r="P453" s="2"/>
      <c r="Q453" s="5"/>
      <c r="R453" s="2"/>
      <c r="S453" s="2"/>
      <c r="T453" s="2"/>
      <c r="U453" s="5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</row>
    <row r="454" spans="1:42" ht="15.75" customHeight="1" x14ac:dyDescent="0.5">
      <c r="A454" s="5"/>
      <c r="B454" s="2"/>
      <c r="C454" s="2"/>
      <c r="D454" s="2"/>
      <c r="E454" s="5"/>
      <c r="F454" s="2"/>
      <c r="G454" s="2"/>
      <c r="H454" s="49"/>
      <c r="I454" s="5"/>
      <c r="J454" s="2"/>
      <c r="K454" s="2"/>
      <c r="L454" s="2"/>
      <c r="M454" s="5"/>
      <c r="N454" s="2"/>
      <c r="O454" s="2"/>
      <c r="P454" s="2"/>
      <c r="Q454" s="5"/>
      <c r="R454" s="2"/>
      <c r="S454" s="2"/>
      <c r="T454" s="2"/>
      <c r="U454" s="5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</row>
    <row r="455" spans="1:42" ht="15.75" customHeight="1" x14ac:dyDescent="0.5">
      <c r="A455" s="5"/>
      <c r="B455" s="2"/>
      <c r="C455" s="2"/>
      <c r="D455" s="2"/>
      <c r="E455" s="5"/>
      <c r="F455" s="2"/>
      <c r="G455" s="2"/>
      <c r="H455" s="49"/>
      <c r="I455" s="5"/>
      <c r="J455" s="2"/>
      <c r="K455" s="2"/>
      <c r="L455" s="2"/>
      <c r="M455" s="5"/>
      <c r="N455" s="2"/>
      <c r="O455" s="2"/>
      <c r="P455" s="2"/>
      <c r="Q455" s="5"/>
      <c r="R455" s="2"/>
      <c r="S455" s="2"/>
      <c r="T455" s="2"/>
      <c r="U455" s="5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</row>
    <row r="456" spans="1:42" ht="15.75" customHeight="1" x14ac:dyDescent="0.5">
      <c r="A456" s="5"/>
      <c r="B456" s="2"/>
      <c r="C456" s="2"/>
      <c r="D456" s="2"/>
      <c r="E456" s="5"/>
      <c r="F456" s="2"/>
      <c r="G456" s="2"/>
      <c r="H456" s="49"/>
      <c r="I456" s="5"/>
      <c r="J456" s="2"/>
      <c r="K456" s="2"/>
      <c r="L456" s="2"/>
      <c r="M456" s="5"/>
      <c r="N456" s="2"/>
      <c r="O456" s="2"/>
      <c r="P456" s="2"/>
      <c r="Q456" s="5"/>
      <c r="R456" s="2"/>
      <c r="S456" s="2"/>
      <c r="T456" s="2"/>
      <c r="U456" s="5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</row>
    <row r="457" spans="1:42" ht="15.75" customHeight="1" x14ac:dyDescent="0.5">
      <c r="A457" s="5"/>
      <c r="B457" s="2"/>
      <c r="C457" s="2"/>
      <c r="D457" s="2"/>
      <c r="E457" s="5"/>
      <c r="F457" s="2"/>
      <c r="G457" s="2"/>
      <c r="H457" s="49"/>
      <c r="I457" s="5"/>
      <c r="J457" s="2"/>
      <c r="K457" s="2"/>
      <c r="L457" s="2"/>
      <c r="M457" s="5"/>
      <c r="N457" s="2"/>
      <c r="O457" s="2"/>
      <c r="P457" s="2"/>
      <c r="Q457" s="5"/>
      <c r="R457" s="2"/>
      <c r="S457" s="2"/>
      <c r="T457" s="2"/>
      <c r="U457" s="5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</row>
    <row r="458" spans="1:42" ht="15.75" customHeight="1" x14ac:dyDescent="0.5">
      <c r="A458" s="5"/>
      <c r="B458" s="2"/>
      <c r="C458" s="2"/>
      <c r="D458" s="2"/>
      <c r="E458" s="5"/>
      <c r="F458" s="2"/>
      <c r="G458" s="2"/>
      <c r="H458" s="49"/>
      <c r="I458" s="5"/>
      <c r="J458" s="2"/>
      <c r="K458" s="2"/>
      <c r="L458" s="2"/>
      <c r="M458" s="5"/>
      <c r="N458" s="2"/>
      <c r="O458" s="2"/>
      <c r="P458" s="2"/>
      <c r="Q458" s="5"/>
      <c r="R458" s="2"/>
      <c r="S458" s="2"/>
      <c r="T458" s="2"/>
      <c r="U458" s="5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</row>
    <row r="459" spans="1:42" ht="15.75" customHeight="1" x14ac:dyDescent="0.5">
      <c r="A459" s="5"/>
      <c r="B459" s="2"/>
      <c r="C459" s="2"/>
      <c r="D459" s="2"/>
      <c r="E459" s="5"/>
      <c r="F459" s="2"/>
      <c r="G459" s="2"/>
      <c r="H459" s="49"/>
      <c r="I459" s="5"/>
      <c r="J459" s="2"/>
      <c r="K459" s="2"/>
      <c r="L459" s="2"/>
      <c r="M459" s="5"/>
      <c r="N459" s="2"/>
      <c r="O459" s="2"/>
      <c r="P459" s="2"/>
      <c r="Q459" s="5"/>
      <c r="R459" s="2"/>
      <c r="S459" s="2"/>
      <c r="T459" s="2"/>
      <c r="U459" s="5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</row>
    <row r="460" spans="1:42" ht="15.75" customHeight="1" x14ac:dyDescent="0.5">
      <c r="A460" s="5"/>
      <c r="B460" s="2"/>
      <c r="C460" s="2"/>
      <c r="D460" s="2"/>
      <c r="E460" s="5"/>
      <c r="F460" s="2"/>
      <c r="G460" s="2"/>
      <c r="H460" s="49"/>
      <c r="I460" s="5"/>
      <c r="J460" s="2"/>
      <c r="K460" s="2"/>
      <c r="L460" s="2"/>
      <c r="M460" s="5"/>
      <c r="N460" s="2"/>
      <c r="O460" s="2"/>
      <c r="P460" s="2"/>
      <c r="Q460" s="5"/>
      <c r="R460" s="2"/>
      <c r="S460" s="2"/>
      <c r="T460" s="2"/>
      <c r="U460" s="5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</row>
    <row r="461" spans="1:42" ht="15.75" customHeight="1" x14ac:dyDescent="0.5">
      <c r="A461" s="5"/>
      <c r="B461" s="2"/>
      <c r="C461" s="2"/>
      <c r="D461" s="2"/>
      <c r="E461" s="5"/>
      <c r="F461" s="2"/>
      <c r="G461" s="2"/>
      <c r="H461" s="49"/>
      <c r="I461" s="5"/>
      <c r="J461" s="2"/>
      <c r="K461" s="2"/>
      <c r="L461" s="2"/>
      <c r="M461" s="5"/>
      <c r="N461" s="2"/>
      <c r="O461" s="2"/>
      <c r="P461" s="2"/>
      <c r="Q461" s="5"/>
      <c r="R461" s="2"/>
      <c r="S461" s="2"/>
      <c r="T461" s="2"/>
      <c r="U461" s="5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</row>
    <row r="462" spans="1:42" ht="15.75" customHeight="1" x14ac:dyDescent="0.5">
      <c r="A462" s="5"/>
      <c r="B462" s="2"/>
      <c r="C462" s="2"/>
      <c r="D462" s="2"/>
      <c r="E462" s="5"/>
      <c r="F462" s="2"/>
      <c r="G462" s="2"/>
      <c r="H462" s="49"/>
      <c r="I462" s="5"/>
      <c r="J462" s="2"/>
      <c r="K462" s="2"/>
      <c r="L462" s="2"/>
      <c r="M462" s="5"/>
      <c r="N462" s="2"/>
      <c r="O462" s="2"/>
      <c r="P462" s="2"/>
      <c r="Q462" s="5"/>
      <c r="R462" s="2"/>
      <c r="S462" s="2"/>
      <c r="T462" s="2"/>
      <c r="U462" s="5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</row>
    <row r="463" spans="1:42" ht="15.75" customHeight="1" x14ac:dyDescent="0.5">
      <c r="A463" s="5"/>
      <c r="B463" s="2"/>
      <c r="C463" s="2"/>
      <c r="D463" s="2"/>
      <c r="E463" s="5"/>
      <c r="F463" s="2"/>
      <c r="G463" s="2"/>
      <c r="H463" s="49"/>
      <c r="I463" s="5"/>
      <c r="J463" s="2"/>
      <c r="K463" s="2"/>
      <c r="L463" s="2"/>
      <c r="M463" s="5"/>
      <c r="N463" s="2"/>
      <c r="O463" s="2"/>
      <c r="P463" s="2"/>
      <c r="Q463" s="5"/>
      <c r="R463" s="2"/>
      <c r="S463" s="2"/>
      <c r="T463" s="2"/>
      <c r="U463" s="5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</row>
    <row r="464" spans="1:42" ht="15.75" customHeight="1" x14ac:dyDescent="0.5">
      <c r="A464" s="5"/>
      <c r="B464" s="2"/>
      <c r="C464" s="2"/>
      <c r="D464" s="2"/>
      <c r="E464" s="5"/>
      <c r="F464" s="2"/>
      <c r="G464" s="2"/>
      <c r="H464" s="49"/>
      <c r="I464" s="5"/>
      <c r="J464" s="2"/>
      <c r="K464" s="2"/>
      <c r="L464" s="2"/>
      <c r="M464" s="5"/>
      <c r="N464" s="2"/>
      <c r="O464" s="2"/>
      <c r="P464" s="2"/>
      <c r="Q464" s="5"/>
      <c r="R464" s="2"/>
      <c r="S464" s="2"/>
      <c r="T464" s="2"/>
      <c r="U464" s="5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</row>
    <row r="465" spans="1:42" ht="15.75" customHeight="1" x14ac:dyDescent="0.5">
      <c r="A465" s="5"/>
      <c r="B465" s="2"/>
      <c r="C465" s="2"/>
      <c r="D465" s="2"/>
      <c r="E465" s="5"/>
      <c r="F465" s="2"/>
      <c r="G465" s="2"/>
      <c r="H465" s="49"/>
      <c r="I465" s="5"/>
      <c r="J465" s="2"/>
      <c r="K465" s="2"/>
      <c r="L465" s="2"/>
      <c r="M465" s="5"/>
      <c r="N465" s="2"/>
      <c r="O465" s="2"/>
      <c r="P465" s="2"/>
      <c r="Q465" s="5"/>
      <c r="R465" s="2"/>
      <c r="S465" s="2"/>
      <c r="T465" s="2"/>
      <c r="U465" s="5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</row>
    <row r="466" spans="1:42" ht="15.75" customHeight="1" x14ac:dyDescent="0.5">
      <c r="A466" s="5"/>
      <c r="B466" s="2"/>
      <c r="C466" s="2"/>
      <c r="D466" s="2"/>
      <c r="E466" s="5"/>
      <c r="F466" s="2"/>
      <c r="G466" s="2"/>
      <c r="H466" s="49"/>
      <c r="I466" s="5"/>
      <c r="J466" s="2"/>
      <c r="K466" s="2"/>
      <c r="L466" s="2"/>
      <c r="M466" s="5"/>
      <c r="N466" s="2"/>
      <c r="O466" s="2"/>
      <c r="P466" s="2"/>
      <c r="Q466" s="5"/>
      <c r="R466" s="2"/>
      <c r="S466" s="2"/>
      <c r="T466" s="2"/>
      <c r="U466" s="5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</row>
    <row r="467" spans="1:42" ht="15.75" customHeight="1" x14ac:dyDescent="0.5">
      <c r="A467" s="5"/>
      <c r="B467" s="2"/>
      <c r="C467" s="2"/>
      <c r="D467" s="2"/>
      <c r="E467" s="5"/>
      <c r="F467" s="2"/>
      <c r="G467" s="2"/>
      <c r="H467" s="49"/>
      <c r="I467" s="5"/>
      <c r="J467" s="2"/>
      <c r="K467" s="2"/>
      <c r="L467" s="2"/>
      <c r="M467" s="5"/>
      <c r="N467" s="2"/>
      <c r="O467" s="2"/>
      <c r="P467" s="2"/>
      <c r="Q467" s="5"/>
      <c r="R467" s="2"/>
      <c r="S467" s="2"/>
      <c r="T467" s="2"/>
      <c r="U467" s="5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</row>
    <row r="468" spans="1:42" ht="15.75" customHeight="1" x14ac:dyDescent="0.5">
      <c r="A468" s="5"/>
      <c r="B468" s="2"/>
      <c r="C468" s="2"/>
      <c r="D468" s="2"/>
      <c r="E468" s="5"/>
      <c r="F468" s="2"/>
      <c r="G468" s="2"/>
      <c r="H468" s="49"/>
      <c r="I468" s="5"/>
      <c r="J468" s="2"/>
      <c r="K468" s="2"/>
      <c r="L468" s="2"/>
      <c r="M468" s="5"/>
      <c r="N468" s="2"/>
      <c r="O468" s="2"/>
      <c r="P468" s="2"/>
      <c r="Q468" s="5"/>
      <c r="R468" s="2"/>
      <c r="S468" s="2"/>
      <c r="T468" s="2"/>
      <c r="U468" s="5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</row>
    <row r="469" spans="1:42" ht="15.75" customHeight="1" x14ac:dyDescent="0.5">
      <c r="A469" s="5"/>
      <c r="B469" s="2"/>
      <c r="C469" s="2"/>
      <c r="D469" s="2"/>
      <c r="E469" s="5"/>
      <c r="F469" s="2"/>
      <c r="G469" s="2"/>
      <c r="H469" s="49"/>
      <c r="I469" s="5"/>
      <c r="J469" s="2"/>
      <c r="K469" s="2"/>
      <c r="L469" s="2"/>
      <c r="M469" s="5"/>
      <c r="N469" s="2"/>
      <c r="O469" s="2"/>
      <c r="P469" s="2"/>
      <c r="Q469" s="5"/>
      <c r="R469" s="2"/>
      <c r="S469" s="2"/>
      <c r="T469" s="2"/>
      <c r="U469" s="5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</row>
    <row r="470" spans="1:42" ht="15.75" customHeight="1" x14ac:dyDescent="0.5">
      <c r="A470" s="5"/>
      <c r="B470" s="2"/>
      <c r="C470" s="2"/>
      <c r="D470" s="2"/>
      <c r="E470" s="5"/>
      <c r="F470" s="2"/>
      <c r="G470" s="2"/>
      <c r="H470" s="49"/>
      <c r="I470" s="5"/>
      <c r="J470" s="2"/>
      <c r="K470" s="2"/>
      <c r="L470" s="2"/>
      <c r="M470" s="5"/>
      <c r="N470" s="2"/>
      <c r="O470" s="2"/>
      <c r="P470" s="2"/>
      <c r="Q470" s="5"/>
      <c r="R470" s="2"/>
      <c r="S470" s="2"/>
      <c r="T470" s="2"/>
      <c r="U470" s="5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</row>
    <row r="471" spans="1:42" ht="15.75" customHeight="1" x14ac:dyDescent="0.5">
      <c r="A471" s="50"/>
      <c r="B471" s="50"/>
      <c r="C471" s="50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0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</row>
    <row r="472" spans="1:42" ht="15.75" customHeight="1" x14ac:dyDescent="0.5">
      <c r="A472" s="50"/>
      <c r="B472" s="50"/>
      <c r="C472" s="50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0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</row>
    <row r="473" spans="1:42" ht="15.75" customHeight="1" x14ac:dyDescent="0.5">
      <c r="A473" s="50"/>
      <c r="B473" s="50"/>
      <c r="C473" s="50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0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</row>
    <row r="474" spans="1:42" ht="15.75" customHeight="1" x14ac:dyDescent="0.5">
      <c r="A474" s="50"/>
      <c r="B474" s="50"/>
      <c r="C474" s="50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0"/>
      <c r="AC474" s="50"/>
      <c r="AD474" s="50"/>
      <c r="AE474" s="50"/>
      <c r="AF474" s="50"/>
      <c r="AG474" s="50"/>
      <c r="AH474" s="50"/>
      <c r="AI474" s="50"/>
      <c r="AJ474" s="50"/>
      <c r="AK474" s="50"/>
      <c r="AL474" s="50"/>
      <c r="AM474" s="50"/>
      <c r="AN474" s="50"/>
      <c r="AO474" s="50"/>
      <c r="AP474" s="50"/>
    </row>
    <row r="475" spans="1:42" ht="15.75" customHeight="1" x14ac:dyDescent="0.5">
      <c r="A475" s="50"/>
      <c r="B475" s="50"/>
      <c r="C475" s="50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0"/>
      <c r="AC475" s="50"/>
      <c r="AD475" s="50"/>
      <c r="AE475" s="50"/>
      <c r="AF475" s="50"/>
      <c r="AG475" s="50"/>
      <c r="AH475" s="50"/>
      <c r="AI475" s="50"/>
      <c r="AJ475" s="50"/>
      <c r="AK475" s="50"/>
      <c r="AL475" s="50"/>
      <c r="AM475" s="50"/>
      <c r="AN475" s="50"/>
      <c r="AO475" s="50"/>
      <c r="AP475" s="50"/>
    </row>
    <row r="476" spans="1:42" ht="15.75" customHeight="1" x14ac:dyDescent="0.5">
      <c r="A476" s="50"/>
      <c r="B476" s="50"/>
      <c r="C476" s="50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0"/>
      <c r="AC476" s="50"/>
      <c r="AD476" s="50"/>
      <c r="AE476" s="50"/>
      <c r="AF476" s="50"/>
      <c r="AG476" s="50"/>
      <c r="AH476" s="50"/>
      <c r="AI476" s="50"/>
      <c r="AJ476" s="50"/>
      <c r="AK476" s="50"/>
      <c r="AL476" s="50"/>
      <c r="AM476" s="50"/>
      <c r="AN476" s="50"/>
      <c r="AO476" s="50"/>
      <c r="AP476" s="50"/>
    </row>
    <row r="477" spans="1:42" ht="15.75" customHeight="1" x14ac:dyDescent="0.5">
      <c r="A477" s="50"/>
      <c r="B477" s="50"/>
      <c r="C477" s="50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0"/>
      <c r="AC477" s="50"/>
      <c r="AD477" s="50"/>
      <c r="AE477" s="50"/>
      <c r="AF477" s="50"/>
      <c r="AG477" s="50"/>
      <c r="AH477" s="50"/>
      <c r="AI477" s="50"/>
      <c r="AJ477" s="50"/>
      <c r="AK477" s="50"/>
      <c r="AL477" s="50"/>
      <c r="AM477" s="50"/>
      <c r="AN477" s="50"/>
      <c r="AO477" s="50"/>
      <c r="AP477" s="50"/>
    </row>
    <row r="478" spans="1:42" ht="15.75" customHeight="1" x14ac:dyDescent="0.5">
      <c r="A478" s="50"/>
      <c r="B478" s="50"/>
      <c r="C478" s="50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0"/>
      <c r="AC478" s="50"/>
      <c r="AD478" s="50"/>
      <c r="AE478" s="50"/>
      <c r="AF478" s="50"/>
      <c r="AG478" s="50"/>
      <c r="AH478" s="50"/>
      <c r="AI478" s="50"/>
      <c r="AJ478" s="50"/>
      <c r="AK478" s="50"/>
      <c r="AL478" s="50"/>
      <c r="AM478" s="50"/>
      <c r="AN478" s="50"/>
      <c r="AO478" s="50"/>
      <c r="AP478" s="50"/>
    </row>
    <row r="479" spans="1:42" ht="15.75" customHeight="1" x14ac:dyDescent="0.5">
      <c r="A479" s="50"/>
      <c r="B479" s="50"/>
      <c r="C479" s="50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0"/>
      <c r="AC479" s="50"/>
      <c r="AD479" s="50"/>
      <c r="AE479" s="50"/>
      <c r="AF479" s="50"/>
      <c r="AG479" s="50"/>
      <c r="AH479" s="50"/>
      <c r="AI479" s="50"/>
      <c r="AJ479" s="50"/>
      <c r="AK479" s="50"/>
      <c r="AL479" s="50"/>
      <c r="AM479" s="50"/>
      <c r="AN479" s="50"/>
      <c r="AO479" s="50"/>
      <c r="AP479" s="50"/>
    </row>
    <row r="480" spans="1:42" ht="15.75" customHeight="1" x14ac:dyDescent="0.5">
      <c r="A480" s="50"/>
      <c r="B480" s="50"/>
      <c r="C480" s="50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0"/>
      <c r="AC480" s="50"/>
      <c r="AD480" s="50"/>
      <c r="AE480" s="50"/>
      <c r="AF480" s="50"/>
      <c r="AG480" s="50"/>
      <c r="AH480" s="50"/>
      <c r="AI480" s="50"/>
      <c r="AJ480" s="50"/>
      <c r="AK480" s="50"/>
      <c r="AL480" s="50"/>
      <c r="AM480" s="50"/>
      <c r="AN480" s="50"/>
      <c r="AO480" s="50"/>
      <c r="AP480" s="50"/>
    </row>
    <row r="481" spans="1:42" ht="15.75" customHeight="1" x14ac:dyDescent="0.5">
      <c r="A481" s="50"/>
      <c r="B481" s="50"/>
      <c r="C481" s="50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0"/>
      <c r="AC481" s="50"/>
      <c r="AD481" s="50"/>
      <c r="AE481" s="50"/>
      <c r="AF481" s="50"/>
      <c r="AG481" s="50"/>
      <c r="AH481" s="50"/>
      <c r="AI481" s="50"/>
      <c r="AJ481" s="50"/>
      <c r="AK481" s="50"/>
      <c r="AL481" s="50"/>
      <c r="AM481" s="50"/>
      <c r="AN481" s="50"/>
      <c r="AO481" s="50"/>
      <c r="AP481" s="50"/>
    </row>
    <row r="482" spans="1:42" ht="15.75" customHeight="1" x14ac:dyDescent="0.5">
      <c r="A482" s="5"/>
      <c r="B482" s="2"/>
      <c r="C482" s="2"/>
      <c r="D482" s="2"/>
      <c r="E482" s="5"/>
      <c r="F482" s="2"/>
      <c r="G482" s="2"/>
      <c r="H482" s="49"/>
      <c r="I482" s="5"/>
      <c r="J482" s="2"/>
      <c r="K482" s="2"/>
      <c r="L482" s="2"/>
      <c r="M482" s="5"/>
      <c r="N482" s="2"/>
      <c r="O482" s="2"/>
      <c r="P482" s="2"/>
      <c r="Q482" s="5"/>
      <c r="R482" s="2"/>
      <c r="S482" s="2"/>
      <c r="T482" s="2"/>
      <c r="U482" s="5"/>
      <c r="V482" s="2"/>
      <c r="W482" s="2"/>
      <c r="X482" s="2"/>
      <c r="Y482" s="2"/>
      <c r="Z482" s="2"/>
      <c r="AA482" s="2"/>
      <c r="AB482" s="2"/>
      <c r="AC482" s="50"/>
      <c r="AD482" s="50"/>
      <c r="AE482" s="50"/>
      <c r="AF482" s="50"/>
      <c r="AG482" s="50"/>
      <c r="AH482" s="50"/>
      <c r="AI482" s="50"/>
      <c r="AJ482" s="50"/>
      <c r="AK482" s="50"/>
      <c r="AL482" s="50"/>
      <c r="AM482" s="50"/>
      <c r="AN482" s="50"/>
      <c r="AO482" s="50"/>
      <c r="AP482" s="50"/>
    </row>
    <row r="483" spans="1:42" ht="15.75" customHeight="1" x14ac:dyDescent="0.5">
      <c r="A483" s="5"/>
      <c r="B483" s="2"/>
      <c r="C483" s="2"/>
      <c r="D483" s="2"/>
      <c r="E483" s="5"/>
      <c r="F483" s="2"/>
      <c r="G483" s="2"/>
      <c r="H483" s="49"/>
      <c r="I483" s="5"/>
      <c r="J483" s="2"/>
      <c r="K483" s="2"/>
      <c r="L483" s="2"/>
      <c r="M483" s="5"/>
      <c r="N483" s="2"/>
      <c r="O483" s="2"/>
      <c r="P483" s="2"/>
      <c r="Q483" s="5"/>
      <c r="R483" s="2"/>
      <c r="S483" s="2"/>
      <c r="T483" s="2"/>
      <c r="U483" s="5"/>
      <c r="V483" s="2"/>
      <c r="W483" s="2"/>
      <c r="X483" s="2"/>
      <c r="Y483" s="2"/>
      <c r="Z483" s="2"/>
      <c r="AA483" s="2"/>
      <c r="AB483" s="2"/>
      <c r="AC483" s="50"/>
      <c r="AD483" s="50"/>
      <c r="AE483" s="50"/>
      <c r="AF483" s="50"/>
      <c r="AG483" s="50"/>
      <c r="AH483" s="50"/>
      <c r="AI483" s="50"/>
      <c r="AJ483" s="50"/>
      <c r="AK483" s="50"/>
      <c r="AL483" s="50"/>
      <c r="AM483" s="50"/>
      <c r="AN483" s="50"/>
      <c r="AO483" s="50"/>
      <c r="AP483" s="50"/>
    </row>
    <row r="484" spans="1:42" ht="15.75" customHeight="1" x14ac:dyDescent="0.5">
      <c r="A484" s="5"/>
      <c r="B484" s="2"/>
      <c r="C484" s="2"/>
      <c r="D484" s="2"/>
      <c r="E484" s="5"/>
      <c r="F484" s="2"/>
      <c r="G484" s="2"/>
      <c r="H484" s="49"/>
      <c r="I484" s="5"/>
      <c r="J484" s="2"/>
      <c r="K484" s="2"/>
      <c r="L484" s="2"/>
      <c r="M484" s="5"/>
      <c r="N484" s="2"/>
      <c r="O484" s="2"/>
      <c r="P484" s="2"/>
      <c r="Q484" s="5"/>
      <c r="R484" s="2"/>
      <c r="S484" s="2"/>
      <c r="T484" s="2"/>
      <c r="U484" s="5"/>
      <c r="V484" s="2"/>
      <c r="W484" s="2"/>
      <c r="X484" s="2"/>
      <c r="Y484" s="2"/>
      <c r="Z484" s="2"/>
      <c r="AA484" s="2"/>
      <c r="AB484" s="2"/>
      <c r="AC484" s="50"/>
      <c r="AD484" s="50"/>
      <c r="AE484" s="50"/>
      <c r="AF484" s="50"/>
      <c r="AG484" s="50"/>
      <c r="AH484" s="50"/>
      <c r="AI484" s="50"/>
      <c r="AJ484" s="50"/>
      <c r="AK484" s="50"/>
      <c r="AL484" s="50"/>
      <c r="AM484" s="50"/>
      <c r="AN484" s="50"/>
      <c r="AO484" s="50"/>
      <c r="AP484" s="50"/>
    </row>
    <row r="485" spans="1:42" ht="15.75" customHeight="1" x14ac:dyDescent="0.5">
      <c r="A485" s="5"/>
      <c r="B485" s="2"/>
      <c r="C485" s="2"/>
      <c r="D485" s="2"/>
      <c r="E485" s="5"/>
      <c r="F485" s="2"/>
      <c r="G485" s="2"/>
      <c r="H485" s="49"/>
      <c r="I485" s="5"/>
      <c r="J485" s="2"/>
      <c r="K485" s="2"/>
      <c r="L485" s="2"/>
      <c r="M485" s="5"/>
      <c r="N485" s="2"/>
      <c r="O485" s="2"/>
      <c r="P485" s="2"/>
      <c r="Q485" s="5"/>
      <c r="R485" s="2"/>
      <c r="S485" s="2"/>
      <c r="T485" s="2"/>
      <c r="U485" s="5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</row>
    <row r="486" spans="1:42" ht="15.75" customHeight="1" x14ac:dyDescent="0.5">
      <c r="A486" s="5"/>
      <c r="B486" s="2"/>
      <c r="C486" s="2"/>
      <c r="D486" s="2"/>
      <c r="E486" s="5"/>
      <c r="F486" s="2"/>
      <c r="G486" s="2"/>
      <c r="H486" s="49"/>
      <c r="I486" s="5"/>
      <c r="J486" s="2"/>
      <c r="K486" s="2"/>
      <c r="L486" s="2"/>
      <c r="M486" s="5"/>
      <c r="N486" s="2"/>
      <c r="O486" s="2"/>
      <c r="P486" s="2"/>
      <c r="Q486" s="5"/>
      <c r="R486" s="2"/>
      <c r="S486" s="2"/>
      <c r="T486" s="2"/>
      <c r="U486" s="5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</row>
    <row r="487" spans="1:42" ht="15.75" customHeight="1" x14ac:dyDescent="0.5">
      <c r="A487" s="5"/>
      <c r="B487" s="2"/>
      <c r="C487" s="2"/>
      <c r="D487" s="2"/>
      <c r="E487" s="5"/>
      <c r="F487" s="2"/>
      <c r="G487" s="2"/>
      <c r="H487" s="49"/>
      <c r="I487" s="5"/>
      <c r="J487" s="2"/>
      <c r="K487" s="2"/>
      <c r="L487" s="2"/>
      <c r="M487" s="5"/>
      <c r="N487" s="2"/>
      <c r="O487" s="2"/>
      <c r="P487" s="2"/>
      <c r="Q487" s="5"/>
      <c r="R487" s="2"/>
      <c r="S487" s="2"/>
      <c r="T487" s="2"/>
      <c r="U487" s="5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</row>
    <row r="488" spans="1:42" ht="15.75" customHeight="1" x14ac:dyDescent="0.5">
      <c r="A488" s="5"/>
      <c r="B488" s="2"/>
      <c r="C488" s="2"/>
      <c r="D488" s="2"/>
      <c r="E488" s="5"/>
      <c r="F488" s="2"/>
      <c r="G488" s="2"/>
      <c r="H488" s="49"/>
      <c r="I488" s="5"/>
      <c r="J488" s="2"/>
      <c r="K488" s="2"/>
      <c r="L488" s="2"/>
      <c r="M488" s="5"/>
      <c r="N488" s="2"/>
      <c r="O488" s="2"/>
      <c r="P488" s="2"/>
      <c r="Q488" s="5"/>
      <c r="R488" s="2"/>
      <c r="S488" s="2"/>
      <c r="T488" s="2"/>
      <c r="U488" s="5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</row>
    <row r="489" spans="1:42" ht="15.75" customHeight="1" x14ac:dyDescent="0.5">
      <c r="A489" s="5"/>
      <c r="B489" s="2"/>
      <c r="C489" s="2"/>
      <c r="D489" s="2"/>
      <c r="E489" s="5"/>
      <c r="F489" s="2"/>
      <c r="G489" s="2"/>
      <c r="H489" s="49"/>
      <c r="I489" s="5"/>
      <c r="J489" s="2"/>
      <c r="K489" s="2"/>
      <c r="L489" s="2"/>
      <c r="M489" s="5"/>
      <c r="N489" s="2"/>
      <c r="O489" s="2"/>
      <c r="P489" s="2"/>
      <c r="Q489" s="5"/>
      <c r="R489" s="2"/>
      <c r="S489" s="2"/>
      <c r="T489" s="2"/>
      <c r="U489" s="5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</row>
    <row r="490" spans="1:42" ht="15.75" customHeight="1" x14ac:dyDescent="0.5">
      <c r="A490" s="5"/>
      <c r="B490" s="2"/>
      <c r="C490" s="2"/>
      <c r="D490" s="2"/>
      <c r="E490" s="5"/>
      <c r="F490" s="2"/>
      <c r="G490" s="2"/>
      <c r="H490" s="49"/>
      <c r="I490" s="5"/>
      <c r="J490" s="2"/>
      <c r="K490" s="2"/>
      <c r="L490" s="2"/>
      <c r="M490" s="5"/>
      <c r="N490" s="2"/>
      <c r="O490" s="2"/>
      <c r="P490" s="2"/>
      <c r="Q490" s="5"/>
      <c r="R490" s="2"/>
      <c r="S490" s="2"/>
      <c r="T490" s="2"/>
      <c r="U490" s="5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</row>
    <row r="491" spans="1:42" ht="15.75" customHeight="1" x14ac:dyDescent="0.5">
      <c r="A491" s="5"/>
      <c r="B491" s="2"/>
      <c r="C491" s="2"/>
      <c r="D491" s="2"/>
      <c r="E491" s="5"/>
      <c r="F491" s="2"/>
      <c r="G491" s="2"/>
      <c r="H491" s="49"/>
      <c r="I491" s="5"/>
      <c r="J491" s="2"/>
      <c r="K491" s="2"/>
      <c r="L491" s="2"/>
      <c r="M491" s="5"/>
      <c r="N491" s="2"/>
      <c r="O491" s="2"/>
      <c r="P491" s="2"/>
      <c r="Q491" s="5"/>
      <c r="R491" s="2"/>
      <c r="S491" s="2"/>
      <c r="T491" s="2"/>
      <c r="U491" s="5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</row>
    <row r="492" spans="1:42" ht="15.75" customHeight="1" x14ac:dyDescent="0.5">
      <c r="A492" s="5"/>
      <c r="B492" s="2"/>
      <c r="C492" s="2"/>
      <c r="D492" s="2"/>
      <c r="E492" s="5"/>
      <c r="F492" s="2"/>
      <c r="G492" s="2"/>
      <c r="H492" s="49"/>
      <c r="I492" s="5"/>
      <c r="J492" s="2"/>
      <c r="K492" s="2"/>
      <c r="L492" s="2"/>
      <c r="M492" s="5"/>
      <c r="N492" s="2"/>
      <c r="O492" s="2"/>
      <c r="P492" s="2"/>
      <c r="Q492" s="5"/>
      <c r="R492" s="2"/>
      <c r="S492" s="2"/>
      <c r="T492" s="2"/>
      <c r="U492" s="5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</row>
    <row r="493" spans="1:42" ht="15.75" customHeight="1" x14ac:dyDescent="0.5">
      <c r="A493" s="5"/>
      <c r="B493" s="2"/>
      <c r="C493" s="2"/>
      <c r="D493" s="2"/>
      <c r="E493" s="5"/>
      <c r="F493" s="2"/>
      <c r="G493" s="2"/>
      <c r="H493" s="49"/>
      <c r="I493" s="5"/>
      <c r="J493" s="2"/>
      <c r="K493" s="2"/>
      <c r="L493" s="2"/>
      <c r="M493" s="5"/>
      <c r="N493" s="2"/>
      <c r="O493" s="2"/>
      <c r="P493" s="2"/>
      <c r="Q493" s="5"/>
      <c r="R493" s="2"/>
      <c r="S493" s="2"/>
      <c r="T493" s="2"/>
      <c r="U493" s="5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</row>
    <row r="494" spans="1:42" ht="15.75" customHeight="1" x14ac:dyDescent="0.5">
      <c r="A494" s="5"/>
      <c r="B494" s="2"/>
      <c r="C494" s="2"/>
      <c r="D494" s="2"/>
      <c r="E494" s="5"/>
      <c r="F494" s="2"/>
      <c r="G494" s="2"/>
      <c r="H494" s="49"/>
      <c r="I494" s="5"/>
      <c r="J494" s="2"/>
      <c r="K494" s="2"/>
      <c r="L494" s="2"/>
      <c r="M494" s="5"/>
      <c r="N494" s="2"/>
      <c r="O494" s="2"/>
      <c r="P494" s="2"/>
      <c r="Q494" s="5"/>
      <c r="R494" s="2"/>
      <c r="S494" s="2"/>
      <c r="T494" s="2"/>
      <c r="U494" s="5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</row>
    <row r="495" spans="1:42" ht="15.75" customHeight="1" x14ac:dyDescent="0.5">
      <c r="A495" s="5"/>
      <c r="B495" s="2"/>
      <c r="C495" s="2"/>
      <c r="D495" s="2"/>
      <c r="E495" s="5"/>
      <c r="F495" s="2"/>
      <c r="G495" s="2"/>
      <c r="H495" s="49"/>
      <c r="I495" s="5"/>
      <c r="J495" s="2"/>
      <c r="K495" s="2"/>
      <c r="L495" s="2"/>
      <c r="M495" s="5"/>
      <c r="N495" s="2"/>
      <c r="O495" s="2"/>
      <c r="P495" s="2"/>
      <c r="Q495" s="5"/>
      <c r="R495" s="2"/>
      <c r="S495" s="2"/>
      <c r="T495" s="2"/>
      <c r="U495" s="5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</row>
    <row r="496" spans="1:42" ht="15.75" customHeight="1" x14ac:dyDescent="0.5">
      <c r="A496" s="5"/>
      <c r="B496" s="2"/>
      <c r="C496" s="2"/>
      <c r="D496" s="2"/>
      <c r="E496" s="5"/>
      <c r="F496" s="2"/>
      <c r="G496" s="2"/>
      <c r="H496" s="49"/>
      <c r="I496" s="5"/>
      <c r="J496" s="2"/>
      <c r="K496" s="2"/>
      <c r="L496" s="2"/>
      <c r="M496" s="5"/>
      <c r="N496" s="2"/>
      <c r="O496" s="2"/>
      <c r="P496" s="2"/>
      <c r="Q496" s="5"/>
      <c r="R496" s="2"/>
      <c r="S496" s="2"/>
      <c r="T496" s="2"/>
      <c r="U496" s="5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</row>
    <row r="497" spans="1:42" ht="15.75" customHeight="1" x14ac:dyDescent="0.5">
      <c r="A497" s="5"/>
      <c r="B497" s="2"/>
      <c r="C497" s="2"/>
      <c r="D497" s="2"/>
      <c r="E497" s="5"/>
      <c r="F497" s="2"/>
      <c r="G497" s="2"/>
      <c r="H497" s="49"/>
      <c r="I497" s="5"/>
      <c r="J497" s="2"/>
      <c r="K497" s="2"/>
      <c r="L497" s="2"/>
      <c r="M497" s="5"/>
      <c r="N497" s="2"/>
      <c r="O497" s="2"/>
      <c r="P497" s="2"/>
      <c r="Q497" s="5"/>
      <c r="R497" s="2"/>
      <c r="S497" s="2"/>
      <c r="T497" s="2"/>
      <c r="U497" s="5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</row>
    <row r="498" spans="1:42" ht="15.75" customHeight="1" x14ac:dyDescent="0.5">
      <c r="A498" s="5"/>
      <c r="B498" s="2"/>
      <c r="C498" s="2"/>
      <c r="D498" s="2"/>
      <c r="E498" s="5"/>
      <c r="F498" s="2"/>
      <c r="G498" s="2"/>
      <c r="H498" s="49"/>
      <c r="I498" s="5"/>
      <c r="J498" s="2"/>
      <c r="K498" s="2"/>
      <c r="L498" s="2"/>
      <c r="M498" s="5"/>
      <c r="N498" s="2"/>
      <c r="O498" s="2"/>
      <c r="P498" s="2"/>
      <c r="Q498" s="5"/>
      <c r="R498" s="2"/>
      <c r="S498" s="2"/>
      <c r="T498" s="2"/>
      <c r="U498" s="5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</row>
    <row r="499" spans="1:42" ht="15.75" customHeight="1" x14ac:dyDescent="0.5">
      <c r="A499" s="5"/>
      <c r="B499" s="2"/>
      <c r="C499" s="2"/>
      <c r="D499" s="2"/>
      <c r="E499" s="5"/>
      <c r="F499" s="2"/>
      <c r="G499" s="2"/>
      <c r="H499" s="49"/>
      <c r="I499" s="5"/>
      <c r="J499" s="2"/>
      <c r="K499" s="2"/>
      <c r="L499" s="2"/>
      <c r="M499" s="5"/>
      <c r="N499" s="2"/>
      <c r="O499" s="2"/>
      <c r="P499" s="2"/>
      <c r="Q499" s="5"/>
      <c r="R499" s="2"/>
      <c r="S499" s="2"/>
      <c r="T499" s="2"/>
      <c r="U499" s="5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</row>
    <row r="500" spans="1:42" ht="15.75" customHeight="1" x14ac:dyDescent="0.5">
      <c r="A500" s="5"/>
      <c r="B500" s="2"/>
      <c r="C500" s="2"/>
      <c r="D500" s="2"/>
      <c r="E500" s="5"/>
      <c r="F500" s="2"/>
      <c r="G500" s="2"/>
      <c r="H500" s="49"/>
      <c r="I500" s="5"/>
      <c r="J500" s="2"/>
      <c r="K500" s="2"/>
      <c r="L500" s="2"/>
      <c r="M500" s="5"/>
      <c r="N500" s="2"/>
      <c r="O500" s="2"/>
      <c r="P500" s="2"/>
      <c r="Q500" s="5"/>
      <c r="R500" s="2"/>
      <c r="S500" s="2"/>
      <c r="T500" s="2"/>
      <c r="U500" s="5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</row>
    <row r="501" spans="1:42" ht="15.75" customHeight="1" x14ac:dyDescent="0.5">
      <c r="A501" s="5"/>
      <c r="B501" s="2"/>
      <c r="C501" s="2"/>
      <c r="D501" s="2"/>
      <c r="E501" s="5"/>
      <c r="F501" s="2"/>
      <c r="G501" s="2"/>
      <c r="H501" s="49"/>
      <c r="I501" s="5"/>
      <c r="J501" s="2"/>
      <c r="K501" s="2"/>
      <c r="L501" s="2"/>
      <c r="M501" s="5"/>
      <c r="N501" s="2"/>
      <c r="O501" s="2"/>
      <c r="P501" s="2"/>
      <c r="Q501" s="5"/>
      <c r="R501" s="2"/>
      <c r="S501" s="2"/>
      <c r="T501" s="2"/>
      <c r="U501" s="5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</row>
    <row r="502" spans="1:42" ht="15.75" customHeight="1" x14ac:dyDescent="0.5">
      <c r="A502" s="5"/>
      <c r="B502" s="2"/>
      <c r="C502" s="2"/>
      <c r="D502" s="2"/>
      <c r="E502" s="5"/>
      <c r="F502" s="2"/>
      <c r="G502" s="2"/>
      <c r="H502" s="49"/>
      <c r="I502" s="5"/>
      <c r="J502" s="2"/>
      <c r="K502" s="2"/>
      <c r="L502" s="2"/>
      <c r="M502" s="5"/>
      <c r="N502" s="2"/>
      <c r="O502" s="2"/>
      <c r="P502" s="2"/>
      <c r="Q502" s="5"/>
      <c r="R502" s="2"/>
      <c r="S502" s="2"/>
      <c r="T502" s="2"/>
      <c r="U502" s="5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</row>
    <row r="503" spans="1:42" ht="15.75" customHeight="1" x14ac:dyDescent="0.5">
      <c r="A503" s="5"/>
      <c r="B503" s="2"/>
      <c r="C503" s="2"/>
      <c r="D503" s="2"/>
      <c r="E503" s="5"/>
      <c r="F503" s="2"/>
      <c r="G503" s="2"/>
      <c r="H503" s="49"/>
      <c r="I503" s="5"/>
      <c r="J503" s="2"/>
      <c r="K503" s="2"/>
      <c r="L503" s="2"/>
      <c r="M503" s="5"/>
      <c r="N503" s="2"/>
      <c r="O503" s="2"/>
      <c r="P503" s="2"/>
      <c r="Q503" s="5"/>
      <c r="R503" s="2"/>
      <c r="S503" s="2"/>
      <c r="T503" s="2"/>
      <c r="U503" s="5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</row>
    <row r="504" spans="1:42" ht="15.75" customHeight="1" x14ac:dyDescent="0.5">
      <c r="A504" s="5"/>
      <c r="B504" s="2"/>
      <c r="C504" s="2"/>
      <c r="D504" s="2"/>
      <c r="E504" s="5"/>
      <c r="F504" s="2"/>
      <c r="G504" s="2"/>
      <c r="H504" s="49"/>
      <c r="I504" s="5"/>
      <c r="J504" s="2"/>
      <c r="K504" s="2"/>
      <c r="L504" s="2"/>
      <c r="M504" s="5"/>
      <c r="N504" s="2"/>
      <c r="O504" s="2"/>
      <c r="P504" s="2"/>
      <c r="Q504" s="5"/>
      <c r="R504" s="2"/>
      <c r="S504" s="2"/>
      <c r="T504" s="2"/>
      <c r="U504" s="5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</row>
    <row r="505" spans="1:42" ht="15.75" customHeight="1" x14ac:dyDescent="0.5">
      <c r="A505" s="5"/>
      <c r="B505" s="2"/>
      <c r="C505" s="2"/>
      <c r="D505" s="2"/>
      <c r="E505" s="5"/>
      <c r="F505" s="2"/>
      <c r="G505" s="2"/>
      <c r="H505" s="49"/>
      <c r="I505" s="5"/>
      <c r="J505" s="2"/>
      <c r="K505" s="2"/>
      <c r="L505" s="2"/>
      <c r="M505" s="5"/>
      <c r="N505" s="2"/>
      <c r="O505" s="2"/>
      <c r="P505" s="2"/>
      <c r="Q505" s="5"/>
      <c r="R505" s="2"/>
      <c r="S505" s="2"/>
      <c r="T505" s="2"/>
      <c r="U505" s="5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</row>
    <row r="506" spans="1:42" ht="15.75" customHeight="1" x14ac:dyDescent="0.5">
      <c r="A506" s="5"/>
      <c r="B506" s="2"/>
      <c r="C506" s="2"/>
      <c r="D506" s="2"/>
      <c r="E506" s="5"/>
      <c r="F506" s="2"/>
      <c r="G506" s="2"/>
      <c r="H506" s="49"/>
      <c r="I506" s="5"/>
      <c r="J506" s="2"/>
      <c r="K506" s="2"/>
      <c r="L506" s="2"/>
      <c r="M506" s="5"/>
      <c r="N506" s="2"/>
      <c r="O506" s="2"/>
      <c r="P506" s="2"/>
      <c r="Q506" s="5"/>
      <c r="R506" s="2"/>
      <c r="S506" s="2"/>
      <c r="T506" s="2"/>
      <c r="U506" s="5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</row>
    <row r="507" spans="1:42" ht="15.75" customHeight="1" x14ac:dyDescent="0.5">
      <c r="A507" s="5"/>
      <c r="B507" s="2"/>
      <c r="C507" s="2"/>
      <c r="D507" s="2"/>
      <c r="E507" s="5"/>
      <c r="F507" s="2"/>
      <c r="G507" s="2"/>
      <c r="H507" s="49"/>
      <c r="I507" s="5"/>
      <c r="J507" s="2"/>
      <c r="K507" s="2"/>
      <c r="L507" s="2"/>
      <c r="M507" s="5"/>
      <c r="N507" s="2"/>
      <c r="O507" s="2"/>
      <c r="P507" s="2"/>
      <c r="Q507" s="5"/>
      <c r="R507" s="2"/>
      <c r="S507" s="2"/>
      <c r="T507" s="2"/>
      <c r="U507" s="5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</row>
    <row r="508" spans="1:42" ht="15.75" customHeight="1" x14ac:dyDescent="0.5">
      <c r="A508" s="5"/>
      <c r="B508" s="2"/>
      <c r="C508" s="2"/>
      <c r="D508" s="2"/>
      <c r="E508" s="5"/>
      <c r="F508" s="2"/>
      <c r="G508" s="2"/>
      <c r="H508" s="49"/>
      <c r="I508" s="5"/>
      <c r="J508" s="2"/>
      <c r="K508" s="2"/>
      <c r="L508" s="2"/>
      <c r="M508" s="5"/>
      <c r="N508" s="2"/>
      <c r="O508" s="2"/>
      <c r="P508" s="2"/>
      <c r="Q508" s="5"/>
      <c r="R508" s="2"/>
      <c r="S508" s="2"/>
      <c r="T508" s="2"/>
      <c r="U508" s="5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</row>
    <row r="509" spans="1:42" ht="15.75" customHeight="1" x14ac:dyDescent="0.5">
      <c r="A509" s="5"/>
      <c r="B509" s="2"/>
      <c r="C509" s="2"/>
      <c r="D509" s="2"/>
      <c r="E509" s="5"/>
      <c r="F509" s="2"/>
      <c r="G509" s="2"/>
      <c r="H509" s="49"/>
      <c r="I509" s="5"/>
      <c r="J509" s="2"/>
      <c r="K509" s="2"/>
      <c r="L509" s="2"/>
      <c r="M509" s="5"/>
      <c r="N509" s="2"/>
      <c r="O509" s="2"/>
      <c r="P509" s="2"/>
      <c r="Q509" s="5"/>
      <c r="R509" s="2"/>
      <c r="S509" s="2"/>
      <c r="T509" s="2"/>
      <c r="U509" s="5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</row>
    <row r="510" spans="1:42" ht="15.75" customHeight="1" x14ac:dyDescent="0.5">
      <c r="A510" s="5"/>
      <c r="B510" s="2"/>
      <c r="C510" s="2"/>
      <c r="D510" s="2"/>
      <c r="E510" s="5"/>
      <c r="F510" s="2"/>
      <c r="G510" s="2"/>
      <c r="H510" s="49"/>
      <c r="I510" s="5"/>
      <c r="J510" s="2"/>
      <c r="K510" s="2"/>
      <c r="L510" s="2"/>
      <c r="M510" s="5"/>
      <c r="N510" s="2"/>
      <c r="O510" s="2"/>
      <c r="P510" s="2"/>
      <c r="Q510" s="5"/>
      <c r="R510" s="2"/>
      <c r="S510" s="2"/>
      <c r="T510" s="2"/>
      <c r="U510" s="5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</row>
    <row r="511" spans="1:42" ht="15.75" customHeight="1" x14ac:dyDescent="0.5">
      <c r="A511" s="50"/>
      <c r="B511" s="50"/>
      <c r="C511" s="50"/>
      <c r="D511" s="50"/>
      <c r="E511" s="50"/>
      <c r="F511" s="50"/>
      <c r="G511" s="50"/>
      <c r="H511" s="50"/>
      <c r="I511" s="51"/>
      <c r="J511" s="51"/>
      <c r="K511" s="51"/>
      <c r="L511" s="51"/>
      <c r="M511" s="51"/>
      <c r="N511" s="51"/>
      <c r="O511" s="51"/>
      <c r="P511" s="51"/>
      <c r="Q511" s="51"/>
      <c r="R511" s="51"/>
      <c r="S511" s="51"/>
      <c r="T511" s="51"/>
      <c r="U511" s="51"/>
      <c r="V511" s="51"/>
      <c r="W511" s="51"/>
      <c r="X511" s="51"/>
      <c r="Y511" s="51"/>
      <c r="Z511" s="51"/>
      <c r="AA511" s="51"/>
      <c r="AB511" s="51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</row>
    <row r="512" spans="1:42" ht="15.75" customHeight="1" x14ac:dyDescent="0.5">
      <c r="A512" s="50"/>
      <c r="B512" s="50"/>
      <c r="C512" s="50"/>
      <c r="D512" s="50"/>
      <c r="E512" s="50"/>
      <c r="F512" s="50"/>
      <c r="G512" s="50"/>
      <c r="H512" s="50"/>
      <c r="I512" s="51"/>
      <c r="J512" s="51"/>
      <c r="K512" s="51"/>
      <c r="L512" s="51"/>
      <c r="M512" s="51"/>
      <c r="N512" s="51"/>
      <c r="O512" s="51"/>
      <c r="P512" s="51"/>
      <c r="Q512" s="51"/>
      <c r="R512" s="51"/>
      <c r="S512" s="51"/>
      <c r="T512" s="51"/>
      <c r="U512" s="51"/>
      <c r="V512" s="51"/>
      <c r="W512" s="51"/>
      <c r="X512" s="51"/>
      <c r="Y512" s="51"/>
      <c r="Z512" s="51"/>
      <c r="AA512" s="51"/>
      <c r="AB512" s="51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</row>
    <row r="513" spans="1:42" ht="15.75" customHeight="1" x14ac:dyDescent="0.5">
      <c r="A513" s="5"/>
      <c r="B513" s="2"/>
      <c r="C513" s="2"/>
      <c r="D513" s="2"/>
      <c r="E513" s="5"/>
      <c r="F513" s="2"/>
      <c r="G513" s="2"/>
      <c r="H513" s="49"/>
      <c r="I513" s="5"/>
      <c r="J513" s="2"/>
      <c r="K513" s="2"/>
      <c r="L513" s="2"/>
      <c r="M513" s="5"/>
      <c r="N513" s="2"/>
      <c r="O513" s="2"/>
      <c r="P513" s="2"/>
      <c r="Q513" s="5"/>
      <c r="R513" s="2"/>
      <c r="S513" s="2"/>
      <c r="T513" s="2"/>
      <c r="U513" s="5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</row>
    <row r="514" spans="1:42" ht="15.75" customHeight="1" x14ac:dyDescent="0.5">
      <c r="A514" s="5"/>
      <c r="B514" s="2"/>
      <c r="C514" s="2"/>
      <c r="D514" s="2"/>
      <c r="E514" s="5"/>
      <c r="F514" s="2"/>
      <c r="G514" s="2"/>
      <c r="H514" s="49"/>
      <c r="I514" s="5"/>
      <c r="J514" s="2"/>
      <c r="K514" s="2"/>
      <c r="L514" s="2"/>
      <c r="M514" s="5"/>
      <c r="N514" s="2"/>
      <c r="O514" s="2"/>
      <c r="P514" s="2"/>
      <c r="Q514" s="5"/>
      <c r="R514" s="2"/>
      <c r="S514" s="2"/>
      <c r="T514" s="2"/>
      <c r="U514" s="5"/>
      <c r="V514" s="2"/>
      <c r="W514" s="2"/>
      <c r="X514" s="2"/>
      <c r="Y514" s="2"/>
      <c r="Z514" s="2"/>
      <c r="AA514" s="2"/>
      <c r="AB514" s="2"/>
      <c r="AC514" s="51"/>
      <c r="AD514" s="51"/>
      <c r="AE514" s="51"/>
      <c r="AF514" s="51"/>
      <c r="AG514" s="51"/>
      <c r="AH514" s="51"/>
      <c r="AI514" s="51"/>
      <c r="AJ514" s="51"/>
      <c r="AK514" s="51"/>
      <c r="AL514" s="51"/>
      <c r="AM514" s="51"/>
      <c r="AN514" s="51"/>
      <c r="AO514" s="51"/>
      <c r="AP514" s="51"/>
    </row>
    <row r="515" spans="1:42" ht="15.75" customHeight="1" x14ac:dyDescent="0.5">
      <c r="A515" s="2142"/>
      <c r="B515" s="2142"/>
      <c r="C515" s="2142"/>
      <c r="D515" s="2142"/>
      <c r="E515" s="2142"/>
      <c r="F515" s="2142"/>
      <c r="G515" s="2142"/>
      <c r="H515" s="2142"/>
      <c r="I515" s="2143"/>
      <c r="J515" s="2143"/>
      <c r="K515" s="2143"/>
      <c r="L515" s="2143"/>
      <c r="M515" s="2143"/>
      <c r="N515" s="2143"/>
      <c r="O515" s="2143"/>
      <c r="P515" s="2143"/>
      <c r="Q515" s="2143"/>
      <c r="R515" s="2143"/>
      <c r="S515" s="2143"/>
      <c r="T515" s="2143"/>
      <c r="U515" s="2143"/>
      <c r="V515" s="2143"/>
      <c r="W515" s="2143"/>
      <c r="X515" s="2143"/>
      <c r="Y515" s="2143"/>
      <c r="Z515" s="2143"/>
      <c r="AA515" s="2143"/>
      <c r="AB515" s="2143"/>
      <c r="AC515" s="51"/>
      <c r="AD515" s="51"/>
      <c r="AE515" s="51"/>
      <c r="AF515" s="51"/>
      <c r="AG515" s="51"/>
      <c r="AH515" s="51"/>
      <c r="AI515" s="51"/>
      <c r="AJ515" s="51"/>
      <c r="AK515" s="51"/>
      <c r="AL515" s="51"/>
      <c r="AM515" s="51"/>
      <c r="AN515" s="51"/>
      <c r="AO515" s="51"/>
      <c r="AP515" s="51"/>
    </row>
    <row r="516" spans="1:42" ht="15.75" customHeight="1" x14ac:dyDescent="0.5">
      <c r="A516" s="2142"/>
      <c r="B516" s="2142"/>
      <c r="C516" s="2142"/>
      <c r="D516" s="2142"/>
      <c r="E516" s="2142"/>
      <c r="F516" s="2142"/>
      <c r="G516" s="2142"/>
      <c r="H516" s="2142"/>
      <c r="I516" s="2143"/>
      <c r="J516" s="2143"/>
      <c r="K516" s="2143"/>
      <c r="L516" s="2143"/>
      <c r="M516" s="2143"/>
      <c r="N516" s="2143"/>
      <c r="O516" s="2143"/>
      <c r="P516" s="2143"/>
      <c r="Q516" s="2143"/>
      <c r="R516" s="2143"/>
      <c r="S516" s="2143"/>
      <c r="T516" s="2143"/>
      <c r="U516" s="2143"/>
      <c r="V516" s="2143"/>
      <c r="W516" s="2143"/>
      <c r="X516" s="2143"/>
      <c r="Y516" s="2143"/>
      <c r="Z516" s="2143"/>
      <c r="AA516" s="2143"/>
      <c r="AB516" s="2143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</row>
    <row r="517" spans="1:42" ht="15.75" customHeight="1" x14ac:dyDescent="0.5">
      <c r="A517" s="2142"/>
      <c r="B517" s="2142"/>
      <c r="C517" s="2142"/>
      <c r="D517" s="2142"/>
      <c r="E517" s="2142"/>
      <c r="F517" s="2142"/>
      <c r="G517" s="2142"/>
      <c r="H517" s="2142"/>
      <c r="I517" s="2143"/>
      <c r="J517" s="2143"/>
      <c r="K517" s="2143"/>
      <c r="L517" s="2143"/>
      <c r="M517" s="2143"/>
      <c r="N517" s="2143"/>
      <c r="O517" s="2143"/>
      <c r="P517" s="2143"/>
      <c r="Q517" s="2143"/>
      <c r="R517" s="2143"/>
      <c r="S517" s="2143"/>
      <c r="T517" s="2143"/>
      <c r="U517" s="2143"/>
      <c r="V517" s="2143"/>
      <c r="W517" s="2143"/>
      <c r="X517" s="2143"/>
      <c r="Y517" s="2143"/>
      <c r="Z517" s="2143"/>
      <c r="AA517" s="2143"/>
      <c r="AB517" s="2143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</row>
    <row r="518" spans="1:42" ht="15.75" customHeight="1" x14ac:dyDescent="0.5">
      <c r="A518" s="2142"/>
      <c r="B518" s="2142"/>
      <c r="C518" s="2142"/>
      <c r="D518" s="2142"/>
      <c r="E518" s="2142"/>
      <c r="F518" s="2142"/>
      <c r="G518" s="2142"/>
      <c r="H518" s="2142"/>
      <c r="I518" s="2143"/>
      <c r="J518" s="2143"/>
      <c r="K518" s="2143"/>
      <c r="L518" s="2143"/>
      <c r="M518" s="2143"/>
      <c r="N518" s="2143"/>
      <c r="O518" s="2143"/>
      <c r="P518" s="2143"/>
      <c r="Q518" s="2143"/>
      <c r="R518" s="2143"/>
      <c r="S518" s="2143"/>
      <c r="T518" s="2143"/>
      <c r="U518" s="2143"/>
      <c r="V518" s="2143"/>
      <c r="W518" s="2143"/>
      <c r="X518" s="2143"/>
      <c r="Y518" s="2143"/>
      <c r="Z518" s="2143"/>
      <c r="AA518" s="2143"/>
      <c r="AB518" s="2143"/>
      <c r="AC518" s="52"/>
      <c r="AD518" s="52"/>
      <c r="AE518" s="52"/>
      <c r="AF518" s="52"/>
      <c r="AG518" s="52"/>
      <c r="AH518" s="52"/>
      <c r="AI518" s="52"/>
      <c r="AJ518" s="52"/>
      <c r="AK518" s="52"/>
      <c r="AL518" s="52"/>
      <c r="AM518" s="52"/>
      <c r="AN518" s="52"/>
      <c r="AO518" s="52"/>
      <c r="AP518" s="52"/>
    </row>
    <row r="519" spans="1:42" ht="15.75" customHeight="1" x14ac:dyDescent="0.5">
      <c r="A519" s="2142"/>
      <c r="B519" s="2142"/>
      <c r="C519" s="2142"/>
      <c r="D519" s="2142"/>
      <c r="E519" s="2142"/>
      <c r="F519" s="2142"/>
      <c r="G519" s="2142"/>
      <c r="H519" s="2142"/>
      <c r="I519" s="2143"/>
      <c r="J519" s="2143"/>
      <c r="K519" s="2143"/>
      <c r="L519" s="2143"/>
      <c r="M519" s="2143"/>
      <c r="N519" s="2143"/>
      <c r="O519" s="2143"/>
      <c r="P519" s="2143"/>
      <c r="Q519" s="2143"/>
      <c r="R519" s="2143"/>
      <c r="S519" s="2143"/>
      <c r="T519" s="2143"/>
      <c r="U519" s="2143"/>
      <c r="V519" s="2143"/>
      <c r="W519" s="2143"/>
      <c r="X519" s="2143"/>
      <c r="Y519" s="2143"/>
      <c r="Z519" s="2143"/>
      <c r="AA519" s="2143"/>
      <c r="AB519" s="2143"/>
      <c r="AC519" s="52"/>
      <c r="AD519" s="52"/>
      <c r="AE519" s="52"/>
      <c r="AF519" s="52"/>
      <c r="AG519" s="52"/>
      <c r="AH519" s="52"/>
      <c r="AI519" s="52"/>
      <c r="AJ519" s="52"/>
      <c r="AK519" s="52"/>
      <c r="AL519" s="52"/>
      <c r="AM519" s="52"/>
      <c r="AN519" s="52"/>
      <c r="AO519" s="52"/>
      <c r="AP519" s="52"/>
    </row>
    <row r="520" spans="1:42" ht="15.75" customHeight="1" x14ac:dyDescent="0.5">
      <c r="A520" s="2142"/>
      <c r="B520" s="2142"/>
      <c r="C520" s="2142"/>
      <c r="D520" s="2142"/>
      <c r="E520" s="2142"/>
      <c r="F520" s="2142"/>
      <c r="G520" s="2142"/>
      <c r="H520" s="2142"/>
      <c r="I520" s="2143"/>
      <c r="J520" s="2143"/>
      <c r="K520" s="2143"/>
      <c r="L520" s="2143"/>
      <c r="M520" s="2143"/>
      <c r="N520" s="2143"/>
      <c r="O520" s="2143"/>
      <c r="P520" s="2143"/>
      <c r="Q520" s="2143"/>
      <c r="R520" s="2143"/>
      <c r="S520" s="2143"/>
      <c r="T520" s="2143"/>
      <c r="U520" s="2143"/>
      <c r="V520" s="2143"/>
      <c r="W520" s="2143"/>
      <c r="X520" s="2143"/>
      <c r="Y520" s="2143"/>
      <c r="Z520" s="2143"/>
      <c r="AA520" s="2143"/>
      <c r="AB520" s="2143"/>
      <c r="AC520" s="52"/>
      <c r="AD520" s="52"/>
      <c r="AE520" s="52"/>
      <c r="AF520" s="52"/>
      <c r="AG520" s="52"/>
      <c r="AH520" s="52"/>
      <c r="AI520" s="52"/>
      <c r="AJ520" s="52"/>
      <c r="AK520" s="52"/>
      <c r="AL520" s="52"/>
      <c r="AM520" s="52"/>
      <c r="AN520" s="52"/>
      <c r="AO520" s="52"/>
      <c r="AP520" s="52"/>
    </row>
    <row r="521" spans="1:42" ht="15.75" customHeight="1" x14ac:dyDescent="0.5">
      <c r="A521" s="2142"/>
      <c r="B521" s="2142"/>
      <c r="C521" s="2142"/>
      <c r="D521" s="2142"/>
      <c r="E521" s="2142"/>
      <c r="F521" s="2142"/>
      <c r="G521" s="2142"/>
      <c r="H521" s="2142"/>
      <c r="I521" s="2143"/>
      <c r="J521" s="2143"/>
      <c r="K521" s="2143"/>
      <c r="L521" s="2143"/>
      <c r="M521" s="2143"/>
      <c r="N521" s="2143"/>
      <c r="O521" s="2143"/>
      <c r="P521" s="2143"/>
      <c r="Q521" s="2143"/>
      <c r="R521" s="2143"/>
      <c r="S521" s="2143"/>
      <c r="T521" s="2143"/>
      <c r="U521" s="2143"/>
      <c r="V521" s="2143"/>
      <c r="W521" s="2143"/>
      <c r="X521" s="2143"/>
      <c r="Y521" s="2143"/>
      <c r="Z521" s="2143"/>
      <c r="AA521" s="2143"/>
      <c r="AB521" s="2143"/>
      <c r="AC521" s="52"/>
      <c r="AD521" s="52"/>
      <c r="AE521" s="52"/>
      <c r="AF521" s="52"/>
      <c r="AG521" s="52"/>
      <c r="AH521" s="52"/>
      <c r="AI521" s="52"/>
      <c r="AJ521" s="52"/>
      <c r="AK521" s="52"/>
      <c r="AL521" s="52"/>
      <c r="AM521" s="52"/>
      <c r="AN521" s="52"/>
      <c r="AO521" s="52"/>
      <c r="AP521" s="52"/>
    </row>
    <row r="522" spans="1:42" ht="15.75" customHeight="1" x14ac:dyDescent="0.5">
      <c r="A522" s="2142"/>
      <c r="B522" s="2142"/>
      <c r="C522" s="2142"/>
      <c r="D522" s="2142"/>
      <c r="E522" s="2142"/>
      <c r="F522" s="2142"/>
      <c r="G522" s="2142"/>
      <c r="H522" s="2142"/>
      <c r="I522" s="2143"/>
      <c r="J522" s="2143"/>
      <c r="K522" s="2143"/>
      <c r="L522" s="2143"/>
      <c r="M522" s="2143"/>
      <c r="N522" s="2143"/>
      <c r="O522" s="2143"/>
      <c r="P522" s="2143"/>
      <c r="Q522" s="2143"/>
      <c r="R522" s="2143"/>
      <c r="S522" s="2143"/>
      <c r="T522" s="2143"/>
      <c r="U522" s="2143"/>
      <c r="V522" s="2143"/>
      <c r="W522" s="2143"/>
      <c r="X522" s="2143"/>
      <c r="Y522" s="2143"/>
      <c r="Z522" s="2143"/>
      <c r="AA522" s="2143"/>
      <c r="AB522" s="2143"/>
      <c r="AC522" s="52"/>
      <c r="AD522" s="52"/>
      <c r="AE522" s="52"/>
      <c r="AF522" s="52"/>
      <c r="AG522" s="52"/>
      <c r="AH522" s="52"/>
      <c r="AI522" s="52"/>
      <c r="AJ522" s="52"/>
      <c r="AK522" s="52"/>
      <c r="AL522" s="52"/>
      <c r="AM522" s="52"/>
      <c r="AN522" s="52"/>
      <c r="AO522" s="52"/>
      <c r="AP522" s="52"/>
    </row>
    <row r="523" spans="1:42" ht="15.75" customHeight="1" x14ac:dyDescent="0.5">
      <c r="A523" s="2142"/>
      <c r="B523" s="2142"/>
      <c r="C523" s="2142"/>
      <c r="D523" s="2142"/>
      <c r="E523" s="2142"/>
      <c r="F523" s="2142"/>
      <c r="G523" s="2142"/>
      <c r="H523" s="2142"/>
      <c r="I523" s="2143"/>
      <c r="J523" s="2143"/>
      <c r="K523" s="2143"/>
      <c r="L523" s="2143"/>
      <c r="M523" s="2143"/>
      <c r="N523" s="2143"/>
      <c r="O523" s="2143"/>
      <c r="P523" s="2143"/>
      <c r="Q523" s="2143"/>
      <c r="R523" s="2143"/>
      <c r="S523" s="2143"/>
      <c r="T523" s="2143"/>
      <c r="U523" s="2143"/>
      <c r="V523" s="2143"/>
      <c r="W523" s="2143"/>
      <c r="X523" s="2143"/>
      <c r="Y523" s="2143"/>
      <c r="Z523" s="2143"/>
      <c r="AA523" s="2143"/>
      <c r="AB523" s="2143"/>
      <c r="AC523" s="52"/>
      <c r="AD523" s="52"/>
      <c r="AE523" s="52"/>
      <c r="AF523" s="52"/>
      <c r="AG523" s="52"/>
      <c r="AH523" s="52"/>
      <c r="AI523" s="52"/>
      <c r="AJ523" s="52"/>
      <c r="AK523" s="52"/>
      <c r="AL523" s="52"/>
      <c r="AM523" s="52"/>
      <c r="AN523" s="52"/>
      <c r="AO523" s="52"/>
      <c r="AP523" s="52"/>
    </row>
    <row r="524" spans="1:42" ht="15.75" customHeight="1" x14ac:dyDescent="0.5">
      <c r="A524" s="2142"/>
      <c r="B524" s="2142"/>
      <c r="C524" s="2142"/>
      <c r="D524" s="2142"/>
      <c r="E524" s="2142"/>
      <c r="F524" s="2142"/>
      <c r="G524" s="2142"/>
      <c r="H524" s="2142"/>
      <c r="I524" s="2144"/>
      <c r="J524" s="2144"/>
      <c r="K524" s="2144"/>
      <c r="L524" s="2144"/>
      <c r="M524" s="2144"/>
      <c r="N524" s="2144"/>
      <c r="O524" s="2144"/>
      <c r="P524" s="2144"/>
      <c r="Q524" s="2144"/>
      <c r="R524" s="2144"/>
      <c r="S524" s="2144"/>
      <c r="T524" s="2144"/>
      <c r="U524" s="2144"/>
      <c r="V524" s="2144"/>
      <c r="W524" s="2144"/>
      <c r="X524" s="2144"/>
      <c r="Y524" s="2144"/>
      <c r="Z524" s="2144"/>
      <c r="AA524" s="2144"/>
      <c r="AB524" s="2144"/>
      <c r="AC524" s="52"/>
      <c r="AD524" s="52"/>
      <c r="AE524" s="52"/>
      <c r="AF524" s="52"/>
      <c r="AG524" s="52"/>
      <c r="AH524" s="52"/>
      <c r="AI524" s="52"/>
      <c r="AJ524" s="52"/>
      <c r="AK524" s="52"/>
      <c r="AL524" s="52"/>
      <c r="AM524" s="52"/>
      <c r="AN524" s="52"/>
      <c r="AO524" s="52"/>
      <c r="AP524" s="52"/>
    </row>
    <row r="525" spans="1:42" ht="15.75" customHeight="1" x14ac:dyDescent="0.5">
      <c r="A525" s="2142"/>
      <c r="B525" s="2142"/>
      <c r="C525" s="2142"/>
      <c r="D525" s="2142"/>
      <c r="E525" s="2142"/>
      <c r="F525" s="2142"/>
      <c r="G525" s="2142"/>
      <c r="H525" s="2142"/>
      <c r="I525" s="2144"/>
      <c r="J525" s="2144"/>
      <c r="K525" s="2144"/>
      <c r="L525" s="2144"/>
      <c r="M525" s="2144"/>
      <c r="N525" s="2144"/>
      <c r="O525" s="2144"/>
      <c r="P525" s="2144"/>
      <c r="Q525" s="2144"/>
      <c r="R525" s="2144"/>
      <c r="S525" s="2144"/>
      <c r="T525" s="2144"/>
      <c r="U525" s="2144"/>
      <c r="V525" s="2144"/>
      <c r="W525" s="2144"/>
      <c r="X525" s="2144"/>
      <c r="Y525" s="2144"/>
      <c r="Z525" s="2144"/>
      <c r="AA525" s="2144"/>
      <c r="AB525" s="2144"/>
      <c r="AC525" s="52"/>
      <c r="AD525" s="52"/>
      <c r="AE525" s="52"/>
      <c r="AF525" s="52"/>
      <c r="AG525" s="52"/>
      <c r="AH525" s="52"/>
      <c r="AI525" s="52"/>
      <c r="AJ525" s="52"/>
      <c r="AK525" s="52"/>
      <c r="AL525" s="52"/>
      <c r="AM525" s="52"/>
      <c r="AN525" s="52"/>
      <c r="AO525" s="52"/>
      <c r="AP525" s="52"/>
    </row>
    <row r="526" spans="1:42" ht="15.75" customHeight="1" x14ac:dyDescent="0.5">
      <c r="A526" s="2142"/>
      <c r="B526" s="2142"/>
      <c r="C526" s="2142"/>
      <c r="D526" s="2142"/>
      <c r="E526" s="2142"/>
      <c r="F526" s="2142"/>
      <c r="G526" s="2142"/>
      <c r="H526" s="2142"/>
      <c r="I526" s="2144"/>
      <c r="J526" s="2144"/>
      <c r="K526" s="2144"/>
      <c r="L526" s="2144"/>
      <c r="M526" s="2144"/>
      <c r="N526" s="2144"/>
      <c r="O526" s="2144"/>
      <c r="P526" s="2144"/>
      <c r="Q526" s="2144"/>
      <c r="R526" s="2144"/>
      <c r="S526" s="2144"/>
      <c r="T526" s="2144"/>
      <c r="U526" s="2144"/>
      <c r="V526" s="2144"/>
      <c r="W526" s="2144"/>
      <c r="X526" s="2144"/>
      <c r="Y526" s="2144"/>
      <c r="Z526" s="2144"/>
      <c r="AA526" s="2144"/>
      <c r="AB526" s="2144"/>
      <c r="AC526" s="52"/>
      <c r="AD526" s="52"/>
      <c r="AE526" s="52"/>
      <c r="AF526" s="52"/>
      <c r="AG526" s="52"/>
      <c r="AH526" s="52"/>
      <c r="AI526" s="52"/>
      <c r="AJ526" s="52"/>
      <c r="AK526" s="52"/>
      <c r="AL526" s="52"/>
      <c r="AM526" s="52"/>
      <c r="AN526" s="52"/>
      <c r="AO526" s="52"/>
      <c r="AP526" s="52"/>
    </row>
    <row r="527" spans="1:42" ht="15.75" customHeight="1" x14ac:dyDescent="0.5">
      <c r="A527" s="2142"/>
      <c r="B527" s="2142"/>
      <c r="C527" s="2142"/>
      <c r="D527" s="2142"/>
      <c r="E527" s="2142"/>
      <c r="F527" s="2142"/>
      <c r="G527" s="2142"/>
      <c r="H527" s="2142"/>
      <c r="I527" s="2143"/>
      <c r="J527" s="2143"/>
      <c r="K527" s="2143"/>
      <c r="L527" s="2143"/>
      <c r="M527" s="2143"/>
      <c r="N527" s="2143"/>
      <c r="O527" s="2143"/>
      <c r="P527" s="2143"/>
      <c r="Q527" s="2143"/>
      <c r="R527" s="2143"/>
      <c r="S527" s="2143"/>
      <c r="T527" s="2143"/>
      <c r="U527" s="2143"/>
      <c r="V527" s="2143"/>
      <c r="W527" s="2143"/>
      <c r="X527" s="2143"/>
      <c r="Y527" s="2143"/>
      <c r="Z527" s="2143"/>
      <c r="AA527" s="2143"/>
      <c r="AB527" s="2143"/>
      <c r="AC527" s="53"/>
      <c r="AD527" s="53"/>
      <c r="AE527" s="53"/>
      <c r="AF527" s="53"/>
      <c r="AG527" s="53"/>
      <c r="AH527" s="53"/>
      <c r="AI527" s="53"/>
      <c r="AJ527" s="53"/>
      <c r="AK527" s="53"/>
      <c r="AL527" s="53"/>
      <c r="AM527" s="53"/>
      <c r="AN527" s="53"/>
      <c r="AO527" s="53"/>
      <c r="AP527" s="53"/>
    </row>
    <row r="528" spans="1:42" ht="15.75" customHeight="1" x14ac:dyDescent="0.5">
      <c r="A528" s="2142"/>
      <c r="B528" s="2142"/>
      <c r="C528" s="2142"/>
      <c r="D528" s="2142"/>
      <c r="E528" s="2142"/>
      <c r="F528" s="2142"/>
      <c r="G528" s="2142"/>
      <c r="H528" s="2142"/>
      <c r="I528" s="2143"/>
      <c r="J528" s="2143"/>
      <c r="K528" s="2143"/>
      <c r="L528" s="2143"/>
      <c r="M528" s="2143"/>
      <c r="N528" s="2143"/>
      <c r="O528" s="2143"/>
      <c r="P528" s="2143"/>
      <c r="Q528" s="2143"/>
      <c r="R528" s="2143"/>
      <c r="S528" s="2143"/>
      <c r="T528" s="2143"/>
      <c r="U528" s="2143"/>
      <c r="V528" s="2143"/>
      <c r="W528" s="2143"/>
      <c r="X528" s="2143"/>
      <c r="Y528" s="2143"/>
      <c r="Z528" s="2143"/>
      <c r="AA528" s="2143"/>
      <c r="AB528" s="2143"/>
      <c r="AC528" s="53"/>
      <c r="AD528" s="53"/>
      <c r="AE528" s="53"/>
      <c r="AF528" s="53"/>
      <c r="AG528" s="53"/>
      <c r="AH528" s="53"/>
      <c r="AI528" s="53"/>
      <c r="AJ528" s="53"/>
      <c r="AK528" s="53"/>
      <c r="AL528" s="53"/>
      <c r="AM528" s="53"/>
      <c r="AN528" s="53"/>
      <c r="AO528" s="53"/>
      <c r="AP528" s="53"/>
    </row>
    <row r="529" spans="1:42" ht="15.75" customHeight="1" x14ac:dyDescent="0.5">
      <c r="A529" s="5"/>
      <c r="B529" s="2"/>
      <c r="C529" s="2"/>
      <c r="D529" s="2"/>
      <c r="E529" s="5"/>
      <c r="F529" s="2"/>
      <c r="G529" s="2"/>
      <c r="H529" s="49"/>
      <c r="I529" s="5"/>
      <c r="J529" s="2"/>
      <c r="K529" s="2"/>
      <c r="L529" s="2"/>
      <c r="M529" s="5"/>
      <c r="N529" s="2"/>
      <c r="O529" s="2"/>
      <c r="P529" s="2"/>
      <c r="Q529" s="5"/>
      <c r="R529" s="2"/>
      <c r="S529" s="2"/>
      <c r="T529" s="2"/>
      <c r="U529" s="5"/>
      <c r="V529" s="2"/>
      <c r="W529" s="2"/>
      <c r="X529" s="2"/>
      <c r="Y529" s="2"/>
      <c r="Z529" s="2"/>
      <c r="AA529" s="2"/>
      <c r="AB529" s="2"/>
      <c r="AC529" s="53"/>
      <c r="AD529" s="53"/>
      <c r="AE529" s="53"/>
      <c r="AF529" s="53"/>
      <c r="AG529" s="53"/>
      <c r="AH529" s="53"/>
      <c r="AI529" s="53"/>
      <c r="AJ529" s="53"/>
      <c r="AK529" s="53"/>
      <c r="AL529" s="53"/>
      <c r="AM529" s="53"/>
      <c r="AN529" s="53"/>
      <c r="AO529" s="53"/>
      <c r="AP529" s="53"/>
    </row>
    <row r="530" spans="1:42" ht="15.75" customHeight="1" x14ac:dyDescent="0.5">
      <c r="A530" s="5"/>
      <c r="B530" s="2"/>
      <c r="C530" s="2"/>
      <c r="D530" s="2"/>
      <c r="E530" s="5"/>
      <c r="F530" s="2"/>
      <c r="G530" s="2"/>
      <c r="H530" s="49"/>
      <c r="I530" s="5"/>
      <c r="J530" s="2"/>
      <c r="K530" s="2"/>
      <c r="L530" s="2"/>
      <c r="M530" s="5"/>
      <c r="N530" s="2"/>
      <c r="O530" s="2"/>
      <c r="P530" s="2"/>
      <c r="Q530" s="5"/>
      <c r="R530" s="2"/>
      <c r="S530" s="2"/>
      <c r="T530" s="2"/>
      <c r="U530" s="5"/>
      <c r="V530" s="2"/>
      <c r="W530" s="2"/>
      <c r="X530" s="2"/>
      <c r="Y530" s="2"/>
      <c r="Z530" s="2"/>
      <c r="AA530" s="2"/>
      <c r="AB530" s="2"/>
      <c r="AC530" s="52"/>
      <c r="AD530" s="52"/>
      <c r="AE530" s="52"/>
      <c r="AF530" s="52"/>
      <c r="AG530" s="52"/>
      <c r="AH530" s="52"/>
      <c r="AI530" s="52"/>
      <c r="AJ530" s="52"/>
      <c r="AK530" s="52"/>
      <c r="AL530" s="52"/>
      <c r="AM530" s="52"/>
      <c r="AN530" s="52"/>
      <c r="AO530" s="52"/>
      <c r="AP530" s="52"/>
    </row>
    <row r="531" spans="1:42" ht="15.75" customHeight="1" x14ac:dyDescent="0.5">
      <c r="A531" s="5"/>
      <c r="B531" s="2"/>
      <c r="C531" s="2"/>
      <c r="D531" s="2"/>
      <c r="E531" s="5"/>
      <c r="F531" s="2"/>
      <c r="G531" s="2"/>
      <c r="H531" s="49"/>
      <c r="I531" s="5"/>
      <c r="J531" s="2"/>
      <c r="K531" s="2"/>
      <c r="L531" s="2"/>
      <c r="M531" s="5"/>
      <c r="N531" s="2"/>
      <c r="O531" s="2"/>
      <c r="P531" s="2"/>
      <c r="Q531" s="5"/>
      <c r="R531" s="2"/>
      <c r="S531" s="2"/>
      <c r="T531" s="2"/>
      <c r="U531" s="5"/>
      <c r="V531" s="2"/>
      <c r="W531" s="2"/>
      <c r="X531" s="2"/>
      <c r="Y531" s="2"/>
      <c r="Z531" s="2"/>
      <c r="AA531" s="2"/>
      <c r="AB531" s="2"/>
      <c r="AC531" s="52"/>
      <c r="AD531" s="52"/>
      <c r="AE531" s="52"/>
      <c r="AF531" s="52"/>
      <c r="AG531" s="52"/>
      <c r="AH531" s="52"/>
      <c r="AI531" s="52"/>
      <c r="AJ531" s="52"/>
      <c r="AK531" s="52"/>
      <c r="AL531" s="52"/>
      <c r="AM531" s="52"/>
      <c r="AN531" s="52"/>
      <c r="AO531" s="52"/>
      <c r="AP531" s="52"/>
    </row>
    <row r="532" spans="1:42" ht="15.75" customHeight="1" x14ac:dyDescent="0.5">
      <c r="A532" s="5"/>
      <c r="B532" s="2"/>
      <c r="C532" s="2"/>
      <c r="D532" s="2"/>
      <c r="E532" s="5"/>
      <c r="F532" s="2"/>
      <c r="G532" s="2"/>
      <c r="H532" s="49"/>
      <c r="I532" s="5"/>
      <c r="J532" s="2"/>
      <c r="K532" s="2"/>
      <c r="L532" s="2"/>
      <c r="M532" s="5"/>
      <c r="N532" s="2"/>
      <c r="O532" s="2"/>
      <c r="P532" s="2"/>
      <c r="Q532" s="5"/>
      <c r="R532" s="2"/>
      <c r="S532" s="2"/>
      <c r="T532" s="2"/>
      <c r="U532" s="5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</row>
    <row r="533" spans="1:42" ht="15.75" customHeight="1" x14ac:dyDescent="0.5">
      <c r="A533" s="5"/>
      <c r="B533" s="2"/>
      <c r="C533" s="2"/>
      <c r="D533" s="2"/>
      <c r="E533" s="5"/>
      <c r="F533" s="2"/>
      <c r="G533" s="2"/>
      <c r="H533" s="49"/>
      <c r="I533" s="5"/>
      <c r="J533" s="2"/>
      <c r="K533" s="2"/>
      <c r="L533" s="2"/>
      <c r="M533" s="5"/>
      <c r="N533" s="2"/>
      <c r="O533" s="2"/>
      <c r="P533" s="2"/>
      <c r="Q533" s="5"/>
      <c r="R533" s="2"/>
      <c r="S533" s="2"/>
      <c r="T533" s="2"/>
      <c r="U533" s="5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</row>
    <row r="534" spans="1:42" ht="15.75" customHeight="1" x14ac:dyDescent="0.5">
      <c r="A534" s="5"/>
      <c r="B534" s="2"/>
      <c r="C534" s="2"/>
      <c r="D534" s="2"/>
      <c r="E534" s="5"/>
      <c r="F534" s="2"/>
      <c r="G534" s="2"/>
      <c r="H534" s="49"/>
      <c r="I534" s="5"/>
      <c r="J534" s="2"/>
      <c r="K534" s="2"/>
      <c r="L534" s="2"/>
      <c r="M534" s="5"/>
      <c r="N534" s="2"/>
      <c r="O534" s="2"/>
      <c r="P534" s="2"/>
      <c r="Q534" s="5"/>
      <c r="R534" s="2"/>
      <c r="S534" s="2"/>
      <c r="T534" s="2"/>
      <c r="U534" s="5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</row>
    <row r="535" spans="1:42" ht="15.75" customHeight="1" x14ac:dyDescent="0.5">
      <c r="A535" s="5"/>
      <c r="B535" s="2"/>
      <c r="C535" s="2"/>
      <c r="D535" s="2"/>
      <c r="E535" s="5"/>
      <c r="F535" s="2"/>
      <c r="G535" s="2"/>
      <c r="H535" s="49"/>
      <c r="I535" s="5"/>
      <c r="J535" s="2"/>
      <c r="K535" s="2"/>
      <c r="L535" s="2"/>
      <c r="M535" s="5"/>
      <c r="N535" s="2"/>
      <c r="O535" s="2"/>
      <c r="P535" s="2"/>
      <c r="Q535" s="5"/>
      <c r="R535" s="2"/>
      <c r="S535" s="2"/>
      <c r="T535" s="2"/>
      <c r="U535" s="5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</row>
    <row r="536" spans="1:42" ht="15.75" customHeight="1" x14ac:dyDescent="0.5">
      <c r="A536" s="5"/>
      <c r="B536" s="2"/>
      <c r="C536" s="2"/>
      <c r="D536" s="2"/>
      <c r="E536" s="5"/>
      <c r="F536" s="2"/>
      <c r="G536" s="2"/>
      <c r="H536" s="49"/>
      <c r="I536" s="5"/>
      <c r="J536" s="2"/>
      <c r="K536" s="2"/>
      <c r="L536" s="2"/>
      <c r="M536" s="5"/>
      <c r="N536" s="2"/>
      <c r="O536" s="2"/>
      <c r="P536" s="2"/>
      <c r="Q536" s="5"/>
      <c r="R536" s="2"/>
      <c r="S536" s="2"/>
      <c r="T536" s="2"/>
      <c r="U536" s="5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</row>
    <row r="537" spans="1:42" ht="15.75" customHeight="1" x14ac:dyDescent="0.5">
      <c r="A537" s="5"/>
      <c r="B537" s="2"/>
      <c r="C537" s="2"/>
      <c r="D537" s="2"/>
      <c r="E537" s="5"/>
      <c r="F537" s="2"/>
      <c r="G537" s="2"/>
      <c r="H537" s="49"/>
      <c r="I537" s="5"/>
      <c r="J537" s="2"/>
      <c r="K537" s="2"/>
      <c r="L537" s="2"/>
      <c r="M537" s="5"/>
      <c r="N537" s="2"/>
      <c r="O537" s="2"/>
      <c r="P537" s="2"/>
      <c r="Q537" s="5"/>
      <c r="R537" s="2"/>
      <c r="S537" s="2"/>
      <c r="T537" s="2"/>
      <c r="U537" s="5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</row>
    <row r="538" spans="1:42" ht="15.75" customHeight="1" x14ac:dyDescent="0.5">
      <c r="A538" s="5"/>
      <c r="B538" s="2"/>
      <c r="C538" s="2"/>
      <c r="D538" s="2"/>
      <c r="E538" s="5"/>
      <c r="F538" s="2"/>
      <c r="G538" s="2"/>
      <c r="H538" s="49"/>
      <c r="I538" s="5"/>
      <c r="J538" s="2"/>
      <c r="K538" s="2"/>
      <c r="L538" s="2"/>
      <c r="M538" s="5"/>
      <c r="N538" s="2"/>
      <c r="O538" s="2"/>
      <c r="P538" s="2"/>
      <c r="Q538" s="5"/>
      <c r="R538" s="2"/>
      <c r="S538" s="2"/>
      <c r="T538" s="2"/>
      <c r="U538" s="5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</row>
    <row r="539" spans="1:42" ht="15.75" customHeight="1" x14ac:dyDescent="0.5">
      <c r="A539" s="5"/>
      <c r="B539" s="2"/>
      <c r="C539" s="2"/>
      <c r="D539" s="2"/>
      <c r="E539" s="5"/>
      <c r="F539" s="2"/>
      <c r="G539" s="2"/>
      <c r="H539" s="49"/>
      <c r="I539" s="5"/>
      <c r="J539" s="2"/>
      <c r="K539" s="2"/>
      <c r="L539" s="2"/>
      <c r="M539" s="5"/>
      <c r="N539" s="2"/>
      <c r="O539" s="2"/>
      <c r="P539" s="2"/>
      <c r="Q539" s="5"/>
      <c r="R539" s="2"/>
      <c r="S539" s="2"/>
      <c r="T539" s="2"/>
      <c r="U539" s="5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</row>
    <row r="540" spans="1:42" ht="15.75" customHeight="1" x14ac:dyDescent="0.5">
      <c r="A540" s="5"/>
      <c r="B540" s="2"/>
      <c r="C540" s="2"/>
      <c r="D540" s="2"/>
      <c r="E540" s="5"/>
      <c r="F540" s="2"/>
      <c r="G540" s="2"/>
      <c r="H540" s="49"/>
      <c r="I540" s="5"/>
      <c r="J540" s="2"/>
      <c r="K540" s="2"/>
      <c r="L540" s="2"/>
      <c r="M540" s="5"/>
      <c r="N540" s="2"/>
      <c r="O540" s="2"/>
      <c r="P540" s="2"/>
      <c r="Q540" s="5"/>
      <c r="R540" s="2"/>
      <c r="S540" s="2"/>
      <c r="T540" s="2"/>
      <c r="U540" s="5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</row>
    <row r="541" spans="1:42" ht="15.75" customHeight="1" x14ac:dyDescent="0.5">
      <c r="A541" s="5"/>
      <c r="B541" s="2"/>
      <c r="C541" s="2"/>
      <c r="D541" s="2"/>
      <c r="E541" s="5"/>
      <c r="F541" s="2"/>
      <c r="G541" s="2"/>
      <c r="H541" s="49"/>
      <c r="I541" s="5"/>
      <c r="J541" s="2"/>
      <c r="K541" s="2"/>
      <c r="L541" s="2"/>
      <c r="M541" s="5"/>
      <c r="N541" s="2"/>
      <c r="O541" s="2"/>
      <c r="P541" s="2"/>
      <c r="Q541" s="5"/>
      <c r="R541" s="2"/>
      <c r="S541" s="2"/>
      <c r="T541" s="2"/>
      <c r="U541" s="5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</row>
    <row r="542" spans="1:42" ht="15.75" customHeight="1" x14ac:dyDescent="0.5">
      <c r="A542" s="5"/>
      <c r="B542" s="2"/>
      <c r="C542" s="2"/>
      <c r="D542" s="2"/>
      <c r="E542" s="5"/>
      <c r="F542" s="2"/>
      <c r="G542" s="2"/>
      <c r="H542" s="49"/>
      <c r="I542" s="5"/>
      <c r="J542" s="2"/>
      <c r="K542" s="2"/>
      <c r="L542" s="2"/>
      <c r="M542" s="5"/>
      <c r="N542" s="2"/>
      <c r="O542" s="2"/>
      <c r="P542" s="2"/>
      <c r="Q542" s="5"/>
      <c r="R542" s="2"/>
      <c r="S542" s="2"/>
      <c r="T542" s="2"/>
      <c r="U542" s="5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</row>
    <row r="543" spans="1:42" ht="15.75" customHeight="1" x14ac:dyDescent="0.5">
      <c r="A543" s="5"/>
      <c r="B543" s="2"/>
      <c r="C543" s="2"/>
      <c r="D543" s="2"/>
      <c r="E543" s="5"/>
      <c r="F543" s="2"/>
      <c r="G543" s="2"/>
      <c r="H543" s="49"/>
      <c r="I543" s="5"/>
      <c r="J543" s="2"/>
      <c r="K543" s="2"/>
      <c r="L543" s="2"/>
      <c r="M543" s="5"/>
      <c r="N543" s="2"/>
      <c r="O543" s="2"/>
      <c r="P543" s="2"/>
      <c r="Q543" s="5"/>
      <c r="R543" s="2"/>
      <c r="S543" s="2"/>
      <c r="T543" s="2"/>
      <c r="U543" s="5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</row>
    <row r="544" spans="1:42" ht="15.75" customHeight="1" x14ac:dyDescent="0.5">
      <c r="A544" s="5"/>
      <c r="B544" s="2"/>
      <c r="C544" s="2"/>
      <c r="D544" s="2"/>
      <c r="E544" s="5"/>
      <c r="F544" s="2"/>
      <c r="G544" s="2"/>
      <c r="H544" s="49"/>
      <c r="I544" s="5"/>
      <c r="J544" s="2"/>
      <c r="K544" s="2"/>
      <c r="L544" s="2"/>
      <c r="M544" s="5"/>
      <c r="N544" s="2"/>
      <c r="O544" s="2"/>
      <c r="P544" s="2"/>
      <c r="Q544" s="5"/>
      <c r="R544" s="2"/>
      <c r="S544" s="2"/>
      <c r="T544" s="2"/>
      <c r="U544" s="5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</row>
    <row r="545" spans="1:42" ht="15.75" customHeight="1" x14ac:dyDescent="0.5">
      <c r="A545" s="5"/>
      <c r="B545" s="2"/>
      <c r="C545" s="2"/>
      <c r="D545" s="2"/>
      <c r="E545" s="5"/>
      <c r="F545" s="2"/>
      <c r="G545" s="2"/>
      <c r="H545" s="49"/>
      <c r="I545" s="5"/>
      <c r="J545" s="2"/>
      <c r="K545" s="2"/>
      <c r="L545" s="2"/>
      <c r="M545" s="5"/>
      <c r="N545" s="2"/>
      <c r="O545" s="2"/>
      <c r="P545" s="2"/>
      <c r="Q545" s="5"/>
      <c r="R545" s="2"/>
      <c r="S545" s="2"/>
      <c r="T545" s="2"/>
      <c r="U545" s="5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</row>
    <row r="546" spans="1:42" ht="15.75" customHeight="1" x14ac:dyDescent="0.5">
      <c r="A546" s="5"/>
      <c r="B546" s="2"/>
      <c r="C546" s="2"/>
      <c r="D546" s="2"/>
      <c r="E546" s="5"/>
      <c r="F546" s="2"/>
      <c r="G546" s="2"/>
      <c r="H546" s="49"/>
      <c r="I546" s="5"/>
      <c r="J546" s="2"/>
      <c r="K546" s="2"/>
      <c r="L546" s="2"/>
      <c r="M546" s="5"/>
      <c r="N546" s="2"/>
      <c r="O546" s="2"/>
      <c r="P546" s="2"/>
      <c r="Q546" s="5"/>
      <c r="R546" s="2"/>
      <c r="S546" s="2"/>
      <c r="T546" s="2"/>
      <c r="U546" s="5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</row>
    <row r="547" spans="1:42" ht="15.75" customHeight="1" x14ac:dyDescent="0.5">
      <c r="A547" s="5"/>
      <c r="B547" s="2"/>
      <c r="C547" s="2"/>
      <c r="D547" s="2"/>
      <c r="E547" s="5"/>
      <c r="F547" s="2"/>
      <c r="G547" s="2"/>
      <c r="H547" s="49"/>
      <c r="I547" s="5"/>
      <c r="J547" s="2"/>
      <c r="K547" s="2"/>
      <c r="L547" s="2"/>
      <c r="M547" s="5"/>
      <c r="N547" s="2"/>
      <c r="O547" s="2"/>
      <c r="P547" s="2"/>
      <c r="Q547" s="5"/>
      <c r="R547" s="2"/>
      <c r="S547" s="2"/>
      <c r="T547" s="2"/>
      <c r="U547" s="5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</row>
    <row r="548" spans="1:42" ht="15.75" customHeight="1" x14ac:dyDescent="0.5">
      <c r="A548" s="5"/>
      <c r="B548" s="2"/>
      <c r="C548" s="2"/>
      <c r="D548" s="2"/>
      <c r="E548" s="5"/>
      <c r="F548" s="2"/>
      <c r="G548" s="2"/>
      <c r="H548" s="49"/>
      <c r="I548" s="5"/>
      <c r="J548" s="2"/>
      <c r="K548" s="2"/>
      <c r="L548" s="2"/>
      <c r="M548" s="5"/>
      <c r="N548" s="2"/>
      <c r="O548" s="2"/>
      <c r="P548" s="2"/>
      <c r="Q548" s="5"/>
      <c r="R548" s="2"/>
      <c r="S548" s="2"/>
      <c r="T548" s="2"/>
      <c r="U548" s="5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</row>
    <row r="549" spans="1:42" ht="15.75" customHeight="1" x14ac:dyDescent="0.5">
      <c r="A549" s="5"/>
      <c r="B549" s="2"/>
      <c r="C549" s="2"/>
      <c r="D549" s="2"/>
      <c r="E549" s="5"/>
      <c r="F549" s="2"/>
      <c r="G549" s="2"/>
      <c r="H549" s="49"/>
      <c r="I549" s="5"/>
      <c r="J549" s="2"/>
      <c r="K549" s="2"/>
      <c r="L549" s="2"/>
      <c r="M549" s="5"/>
      <c r="N549" s="2"/>
      <c r="O549" s="2"/>
      <c r="P549" s="2"/>
      <c r="Q549" s="5"/>
      <c r="R549" s="2"/>
      <c r="S549" s="2"/>
      <c r="T549" s="2"/>
      <c r="U549" s="5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</row>
    <row r="550" spans="1:42" ht="15.75" customHeight="1" x14ac:dyDescent="0.5">
      <c r="A550" s="5"/>
      <c r="B550" s="2"/>
      <c r="C550" s="2"/>
      <c r="D550" s="2"/>
      <c r="E550" s="5"/>
      <c r="F550" s="2"/>
      <c r="G550" s="2"/>
      <c r="H550" s="49"/>
      <c r="I550" s="5"/>
      <c r="J550" s="2"/>
      <c r="K550" s="2"/>
      <c r="L550" s="2"/>
      <c r="M550" s="5"/>
      <c r="N550" s="2"/>
      <c r="O550" s="2"/>
      <c r="P550" s="2"/>
      <c r="Q550" s="5"/>
      <c r="R550" s="2"/>
      <c r="S550" s="2"/>
      <c r="T550" s="2"/>
      <c r="U550" s="5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</row>
    <row r="551" spans="1:42" ht="15.75" customHeight="1" x14ac:dyDescent="0.5">
      <c r="A551" s="5"/>
      <c r="B551" s="2"/>
      <c r="C551" s="2"/>
      <c r="D551" s="2"/>
      <c r="E551" s="5"/>
      <c r="F551" s="2"/>
      <c r="G551" s="2"/>
      <c r="H551" s="49"/>
      <c r="I551" s="5"/>
      <c r="J551" s="2"/>
      <c r="K551" s="2"/>
      <c r="L551" s="2"/>
      <c r="M551" s="5"/>
      <c r="N551" s="2"/>
      <c r="O551" s="2"/>
      <c r="P551" s="2"/>
      <c r="Q551" s="5"/>
      <c r="R551" s="2"/>
      <c r="S551" s="2"/>
      <c r="T551" s="2"/>
      <c r="U551" s="5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</row>
    <row r="552" spans="1:42" ht="15.75" customHeight="1" x14ac:dyDescent="0.5">
      <c r="A552" s="5"/>
      <c r="B552" s="2"/>
      <c r="C552" s="2"/>
      <c r="D552" s="2"/>
      <c r="E552" s="5"/>
      <c r="F552" s="2"/>
      <c r="G552" s="2"/>
      <c r="H552" s="49"/>
      <c r="I552" s="5"/>
      <c r="J552" s="2"/>
      <c r="K552" s="2"/>
      <c r="L552" s="2"/>
      <c r="M552" s="5"/>
      <c r="N552" s="2"/>
      <c r="O552" s="2"/>
      <c r="P552" s="2"/>
      <c r="Q552" s="5"/>
      <c r="R552" s="2"/>
      <c r="S552" s="2"/>
      <c r="T552" s="2"/>
      <c r="U552" s="5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</row>
    <row r="553" spans="1:42" ht="15.75" customHeight="1" x14ac:dyDescent="0.5">
      <c r="A553" s="5"/>
      <c r="B553" s="2"/>
      <c r="C553" s="2"/>
      <c r="D553" s="2"/>
      <c r="E553" s="5"/>
      <c r="F553" s="2"/>
      <c r="G553" s="2"/>
      <c r="H553" s="49"/>
      <c r="I553" s="5"/>
      <c r="J553" s="2"/>
      <c r="K553" s="2"/>
      <c r="L553" s="2"/>
      <c r="M553" s="5"/>
      <c r="N553" s="2"/>
      <c r="O553" s="2"/>
      <c r="P553" s="2"/>
      <c r="Q553" s="5"/>
      <c r="R553" s="2"/>
      <c r="S553" s="2"/>
      <c r="T553" s="2"/>
      <c r="U553" s="5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</row>
    <row r="554" spans="1:42" ht="15.75" customHeight="1" x14ac:dyDescent="0.5">
      <c r="A554" s="5"/>
      <c r="B554" s="2"/>
      <c r="C554" s="2"/>
      <c r="D554" s="2"/>
      <c r="E554" s="5"/>
      <c r="F554" s="2"/>
      <c r="G554" s="2"/>
      <c r="H554" s="49"/>
      <c r="I554" s="5"/>
      <c r="J554" s="2"/>
      <c r="K554" s="2"/>
      <c r="L554" s="2"/>
      <c r="M554" s="5"/>
      <c r="N554" s="2"/>
      <c r="O554" s="2"/>
      <c r="P554" s="2"/>
      <c r="Q554" s="5"/>
      <c r="R554" s="2"/>
      <c r="S554" s="2"/>
      <c r="T554" s="2"/>
      <c r="U554" s="5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</row>
    <row r="555" spans="1:42" ht="15.75" customHeight="1" x14ac:dyDescent="0.5">
      <c r="A555" s="5"/>
      <c r="B555" s="2"/>
      <c r="C555" s="2"/>
      <c r="D555" s="2"/>
      <c r="E555" s="5"/>
      <c r="F555" s="2"/>
      <c r="G555" s="2"/>
      <c r="H555" s="49"/>
      <c r="I555" s="5"/>
      <c r="J555" s="2"/>
      <c r="K555" s="2"/>
      <c r="L555" s="2"/>
      <c r="M555" s="5"/>
      <c r="N555" s="2"/>
      <c r="O555" s="2"/>
      <c r="P555" s="2"/>
      <c r="Q555" s="5"/>
      <c r="R555" s="2"/>
      <c r="S555" s="2"/>
      <c r="T555" s="2"/>
      <c r="U555" s="5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</row>
    <row r="556" spans="1:42" ht="15.75" customHeight="1" x14ac:dyDescent="0.5">
      <c r="A556" s="5"/>
      <c r="B556" s="2"/>
      <c r="C556" s="2"/>
      <c r="D556" s="2"/>
      <c r="E556" s="5"/>
      <c r="F556" s="2"/>
      <c r="G556" s="2"/>
      <c r="H556" s="49"/>
      <c r="I556" s="5"/>
      <c r="J556" s="2"/>
      <c r="K556" s="2"/>
      <c r="L556" s="2"/>
      <c r="M556" s="5"/>
      <c r="N556" s="2"/>
      <c r="O556" s="2"/>
      <c r="P556" s="2"/>
      <c r="Q556" s="5"/>
      <c r="R556" s="2"/>
      <c r="S556" s="2"/>
      <c r="T556" s="2"/>
      <c r="U556" s="5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</row>
    <row r="557" spans="1:42" ht="15.75" customHeight="1" x14ac:dyDescent="0.5">
      <c r="A557" s="5"/>
      <c r="B557" s="2"/>
      <c r="C557" s="2"/>
      <c r="D557" s="2"/>
      <c r="E557" s="5"/>
      <c r="F557" s="2"/>
      <c r="G557" s="2"/>
      <c r="H557" s="49"/>
      <c r="I557" s="5"/>
      <c r="J557" s="2"/>
      <c r="K557" s="2"/>
      <c r="L557" s="2"/>
      <c r="M557" s="5"/>
      <c r="N557" s="2"/>
      <c r="O557" s="2"/>
      <c r="P557" s="2"/>
      <c r="Q557" s="5"/>
      <c r="R557" s="2"/>
      <c r="S557" s="2"/>
      <c r="T557" s="2"/>
      <c r="U557" s="5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</row>
    <row r="558" spans="1:42" ht="15.75" customHeight="1" x14ac:dyDescent="0.5">
      <c r="A558" s="5"/>
      <c r="B558" s="2"/>
      <c r="C558" s="2"/>
      <c r="D558" s="2"/>
      <c r="E558" s="5"/>
      <c r="F558" s="2"/>
      <c r="G558" s="2"/>
      <c r="H558" s="49"/>
      <c r="I558" s="5"/>
      <c r="J558" s="2"/>
      <c r="K558" s="2"/>
      <c r="L558" s="2"/>
      <c r="M558" s="5"/>
      <c r="N558" s="2"/>
      <c r="O558" s="2"/>
      <c r="P558" s="2"/>
      <c r="Q558" s="5"/>
      <c r="R558" s="2"/>
      <c r="S558" s="2"/>
      <c r="T558" s="2"/>
      <c r="U558" s="5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</row>
    <row r="559" spans="1:42" ht="15.75" customHeight="1" x14ac:dyDescent="0.5">
      <c r="A559" s="5"/>
      <c r="B559" s="2"/>
      <c r="C559" s="2"/>
      <c r="D559" s="2"/>
      <c r="E559" s="5"/>
      <c r="F559" s="2"/>
      <c r="G559" s="2"/>
      <c r="H559" s="49"/>
      <c r="I559" s="5"/>
      <c r="J559" s="2"/>
      <c r="K559" s="2"/>
      <c r="L559" s="2"/>
      <c r="M559" s="5"/>
      <c r="N559" s="2"/>
      <c r="O559" s="2"/>
      <c r="P559" s="2"/>
      <c r="Q559" s="5"/>
      <c r="R559" s="2"/>
      <c r="S559" s="2"/>
      <c r="T559" s="2"/>
      <c r="U559" s="5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</row>
    <row r="560" spans="1:42" ht="15.75" customHeight="1" x14ac:dyDescent="0.5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</row>
    <row r="561" spans="1:42" ht="15.75" customHeight="1" x14ac:dyDescent="0.5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</row>
    <row r="562" spans="1:42" ht="15.75" customHeight="1" x14ac:dyDescent="0.5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</row>
    <row r="563" spans="1:42" ht="15.75" customHeight="1" x14ac:dyDescent="0.5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</row>
    <row r="564" spans="1:42" ht="15.75" customHeight="1" x14ac:dyDescent="0.5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</row>
    <row r="565" spans="1:42" ht="15.75" customHeight="1" x14ac:dyDescent="0.5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</row>
    <row r="566" spans="1:42" ht="15.75" customHeight="1" x14ac:dyDescent="0.5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</row>
    <row r="567" spans="1:42" ht="15.75" customHeight="1" x14ac:dyDescent="0.5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</row>
    <row r="568" spans="1:42" ht="15.75" customHeight="1" x14ac:dyDescent="0.5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</row>
    <row r="569" spans="1:42" ht="15.75" customHeight="1" x14ac:dyDescent="0.5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</row>
    <row r="570" spans="1:42" ht="15.75" customHeight="1" x14ac:dyDescent="0.5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</row>
    <row r="571" spans="1:42" ht="15.75" customHeight="1" x14ac:dyDescent="0.5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</row>
    <row r="572" spans="1:42" ht="15.75" customHeight="1" x14ac:dyDescent="0.5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</row>
    <row r="573" spans="1:42" ht="15.75" customHeight="1" x14ac:dyDescent="0.5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</row>
    <row r="574" spans="1:42" ht="15.75" customHeight="1" x14ac:dyDescent="0.5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</row>
    <row r="575" spans="1:42" ht="15.75" customHeight="1" x14ac:dyDescent="0.5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</row>
    <row r="576" spans="1:42" ht="15.75" customHeight="1" x14ac:dyDescent="0.5">
      <c r="A576" s="5"/>
      <c r="B576" s="2"/>
      <c r="C576" s="2"/>
      <c r="D576" s="2"/>
      <c r="E576" s="5"/>
      <c r="F576" s="2"/>
      <c r="G576" s="2"/>
      <c r="H576" s="49"/>
      <c r="I576" s="5"/>
      <c r="J576" s="2"/>
      <c r="K576" s="2"/>
      <c r="L576" s="2"/>
      <c r="M576" s="5"/>
      <c r="N576" s="2"/>
      <c r="O576" s="2"/>
      <c r="P576" s="2"/>
      <c r="Q576" s="5"/>
      <c r="R576" s="2"/>
      <c r="S576" s="2"/>
      <c r="T576" s="2"/>
      <c r="U576" s="5"/>
      <c r="V576" s="2"/>
      <c r="W576" s="2"/>
      <c r="X576" s="2"/>
      <c r="Y576" s="2"/>
      <c r="Z576" s="2"/>
      <c r="AA576" s="2"/>
      <c r="AB576" s="2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</row>
    <row r="577" spans="1:42" ht="15.75" customHeight="1" x14ac:dyDescent="0.5">
      <c r="A577" s="5"/>
      <c r="B577" s="2"/>
      <c r="C577" s="2"/>
      <c r="D577" s="2"/>
      <c r="E577" s="5"/>
      <c r="F577" s="2"/>
      <c r="G577" s="2"/>
      <c r="H577" s="49"/>
      <c r="I577" s="5"/>
      <c r="J577" s="2"/>
      <c r="K577" s="2"/>
      <c r="L577" s="2"/>
      <c r="M577" s="5"/>
      <c r="N577" s="2"/>
      <c r="O577" s="2"/>
      <c r="P577" s="2"/>
      <c r="Q577" s="5"/>
      <c r="R577" s="2"/>
      <c r="S577" s="2"/>
      <c r="T577" s="2"/>
      <c r="U577" s="5"/>
      <c r="V577" s="2"/>
      <c r="W577" s="2"/>
      <c r="X577" s="2"/>
      <c r="Y577" s="2"/>
      <c r="Z577" s="2"/>
      <c r="AA577" s="2"/>
      <c r="AB577" s="2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</row>
    <row r="578" spans="1:42" ht="15.75" customHeight="1" x14ac:dyDescent="0.5">
      <c r="A578" s="5"/>
      <c r="B578" s="2"/>
      <c r="C578" s="2"/>
      <c r="D578" s="2"/>
      <c r="E578" s="5"/>
      <c r="F578" s="2"/>
      <c r="G578" s="2"/>
      <c r="H578" s="49"/>
      <c r="I578" s="5"/>
      <c r="J578" s="2"/>
      <c r="K578" s="2"/>
      <c r="L578" s="2"/>
      <c r="M578" s="5"/>
      <c r="N578" s="2"/>
      <c r="O578" s="2"/>
      <c r="P578" s="2"/>
      <c r="Q578" s="5"/>
      <c r="R578" s="2"/>
      <c r="S578" s="2"/>
      <c r="T578" s="2"/>
      <c r="U578" s="5"/>
      <c r="V578" s="2"/>
      <c r="W578" s="2"/>
      <c r="X578" s="2"/>
      <c r="Y578" s="2"/>
      <c r="Z578" s="2"/>
      <c r="AA578" s="2"/>
      <c r="AB578" s="2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</row>
    <row r="579" spans="1:42" ht="15.75" customHeight="1" x14ac:dyDescent="0.5">
      <c r="A579" s="5"/>
      <c r="B579" s="2"/>
      <c r="C579" s="2"/>
      <c r="D579" s="2"/>
      <c r="E579" s="5"/>
      <c r="F579" s="2"/>
      <c r="G579" s="2"/>
      <c r="H579" s="49"/>
      <c r="I579" s="5"/>
      <c r="J579" s="2"/>
      <c r="K579" s="2"/>
      <c r="L579" s="2"/>
      <c r="M579" s="5"/>
      <c r="N579" s="2"/>
      <c r="O579" s="2"/>
      <c r="P579" s="2"/>
      <c r="Q579" s="5"/>
      <c r="R579" s="2"/>
      <c r="S579" s="2"/>
      <c r="T579" s="2"/>
      <c r="U579" s="5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</row>
    <row r="580" spans="1:42" ht="15.75" customHeight="1" x14ac:dyDescent="0.5">
      <c r="A580" s="5"/>
      <c r="B580" s="2"/>
      <c r="C580" s="2"/>
      <c r="D580" s="2"/>
      <c r="E580" s="5"/>
      <c r="F580" s="2"/>
      <c r="G580" s="2"/>
      <c r="H580" s="49"/>
      <c r="I580" s="5"/>
      <c r="J580" s="2"/>
      <c r="K580" s="2"/>
      <c r="L580" s="2"/>
      <c r="M580" s="5"/>
      <c r="N580" s="2"/>
      <c r="O580" s="2"/>
      <c r="P580" s="2"/>
      <c r="Q580" s="5"/>
      <c r="R580" s="2"/>
      <c r="S580" s="2"/>
      <c r="T580" s="2"/>
      <c r="U580" s="5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</row>
    <row r="581" spans="1:42" ht="15.75" customHeight="1" x14ac:dyDescent="0.5">
      <c r="A581" s="5"/>
      <c r="B581" s="2"/>
      <c r="C581" s="2"/>
      <c r="D581" s="2"/>
      <c r="E581" s="5"/>
      <c r="F581" s="2"/>
      <c r="G581" s="2"/>
      <c r="H581" s="49"/>
      <c r="I581" s="5"/>
      <c r="J581" s="2"/>
      <c r="K581" s="2"/>
      <c r="L581" s="2"/>
      <c r="M581" s="5"/>
      <c r="N581" s="2"/>
      <c r="O581" s="2"/>
      <c r="P581" s="2"/>
      <c r="Q581" s="5"/>
      <c r="R581" s="2"/>
      <c r="S581" s="2"/>
      <c r="T581" s="2"/>
      <c r="U581" s="5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</row>
    <row r="582" spans="1:42" ht="15.75" customHeight="1" x14ac:dyDescent="0.5">
      <c r="A582" s="5"/>
      <c r="B582" s="2"/>
      <c r="C582" s="2"/>
      <c r="D582" s="2"/>
      <c r="E582" s="5"/>
      <c r="F582" s="2"/>
      <c r="G582" s="2"/>
      <c r="H582" s="49"/>
      <c r="I582" s="5"/>
      <c r="J582" s="2"/>
      <c r="K582" s="2"/>
      <c r="L582" s="2"/>
      <c r="M582" s="5"/>
      <c r="N582" s="2"/>
      <c r="O582" s="2"/>
      <c r="P582" s="2"/>
      <c r="Q582" s="5"/>
      <c r="R582" s="2"/>
      <c r="S582" s="2"/>
      <c r="T582" s="2"/>
      <c r="U582" s="5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</row>
    <row r="583" spans="1:42" ht="15.75" customHeight="1" x14ac:dyDescent="0.5">
      <c r="A583" s="5"/>
      <c r="B583" s="2"/>
      <c r="C583" s="2"/>
      <c r="D583" s="2"/>
      <c r="E583" s="5"/>
      <c r="F583" s="2"/>
      <c r="G583" s="2"/>
      <c r="H583" s="49"/>
      <c r="I583" s="5"/>
      <c r="J583" s="2"/>
      <c r="K583" s="2"/>
      <c r="L583" s="2"/>
      <c r="M583" s="5"/>
      <c r="N583" s="2"/>
      <c r="O583" s="2"/>
      <c r="P583" s="2"/>
      <c r="Q583" s="5"/>
      <c r="R583" s="2"/>
      <c r="S583" s="2"/>
      <c r="T583" s="2"/>
      <c r="U583" s="5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</row>
    <row r="584" spans="1:42" ht="15.75" customHeight="1" x14ac:dyDescent="0.5">
      <c r="A584" s="5"/>
      <c r="B584" s="2"/>
      <c r="C584" s="2"/>
      <c r="D584" s="2"/>
      <c r="E584" s="5"/>
      <c r="F584" s="2"/>
      <c r="G584" s="2"/>
      <c r="H584" s="49"/>
      <c r="I584" s="5"/>
      <c r="J584" s="2"/>
      <c r="K584" s="2"/>
      <c r="L584" s="2"/>
      <c r="M584" s="5"/>
      <c r="N584" s="2"/>
      <c r="O584" s="2"/>
      <c r="P584" s="2"/>
      <c r="Q584" s="5"/>
      <c r="R584" s="2"/>
      <c r="S584" s="2"/>
      <c r="T584" s="2"/>
      <c r="U584" s="5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</row>
    <row r="585" spans="1:42" ht="15.75" customHeight="1" x14ac:dyDescent="0.5">
      <c r="A585" s="5"/>
      <c r="B585" s="2"/>
      <c r="C585" s="2"/>
      <c r="D585" s="2"/>
      <c r="E585" s="5"/>
      <c r="F585" s="2"/>
      <c r="G585" s="2"/>
      <c r="H585" s="49"/>
      <c r="I585" s="5"/>
      <c r="J585" s="2"/>
      <c r="K585" s="2"/>
      <c r="L585" s="2"/>
      <c r="M585" s="5"/>
      <c r="N585" s="2"/>
      <c r="O585" s="2"/>
      <c r="P585" s="2"/>
      <c r="Q585" s="5"/>
      <c r="R585" s="2"/>
      <c r="S585" s="2"/>
      <c r="T585" s="2"/>
      <c r="U585" s="5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</row>
    <row r="586" spans="1:42" ht="15.75" customHeight="1" x14ac:dyDescent="0.5">
      <c r="A586" s="5"/>
      <c r="B586" s="2"/>
      <c r="C586" s="2"/>
      <c r="D586" s="2"/>
      <c r="E586" s="5"/>
      <c r="F586" s="2"/>
      <c r="G586" s="2"/>
      <c r="H586" s="49"/>
      <c r="I586" s="5"/>
      <c r="J586" s="2"/>
      <c r="K586" s="2"/>
      <c r="L586" s="2"/>
      <c r="M586" s="5"/>
      <c r="N586" s="2"/>
      <c r="O586" s="2"/>
      <c r="P586" s="2"/>
      <c r="Q586" s="5"/>
      <c r="R586" s="2"/>
      <c r="S586" s="2"/>
      <c r="T586" s="2"/>
      <c r="U586" s="5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</row>
    <row r="587" spans="1:42" ht="15.75" customHeight="1" x14ac:dyDescent="0.5">
      <c r="A587" s="5"/>
      <c r="B587" s="2"/>
      <c r="C587" s="2"/>
      <c r="D587" s="2"/>
      <c r="E587" s="5"/>
      <c r="F587" s="2"/>
      <c r="G587" s="2"/>
      <c r="H587" s="49"/>
      <c r="I587" s="5"/>
      <c r="J587" s="2"/>
      <c r="K587" s="2"/>
      <c r="L587" s="2"/>
      <c r="M587" s="5"/>
      <c r="N587" s="2"/>
      <c r="O587" s="2"/>
      <c r="P587" s="2"/>
      <c r="Q587" s="5"/>
      <c r="R587" s="2"/>
      <c r="S587" s="2"/>
      <c r="T587" s="2"/>
      <c r="U587" s="5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</row>
    <row r="588" spans="1:42" ht="15.75" customHeight="1" x14ac:dyDescent="0.5">
      <c r="A588" s="5"/>
      <c r="B588" s="2"/>
      <c r="C588" s="2"/>
      <c r="D588" s="2"/>
      <c r="E588" s="5"/>
      <c r="F588" s="2"/>
      <c r="G588" s="2"/>
      <c r="H588" s="49"/>
      <c r="I588" s="5"/>
      <c r="J588" s="2"/>
      <c r="K588" s="2"/>
      <c r="L588" s="2"/>
      <c r="M588" s="5"/>
      <c r="N588" s="2"/>
      <c r="O588" s="2"/>
      <c r="P588" s="2"/>
      <c r="Q588" s="5"/>
      <c r="R588" s="2"/>
      <c r="S588" s="2"/>
      <c r="T588" s="2"/>
      <c r="U588" s="5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</row>
    <row r="589" spans="1:42" ht="15.75" customHeight="1" x14ac:dyDescent="0.5">
      <c r="A589" s="5"/>
      <c r="B589" s="2"/>
      <c r="C589" s="2"/>
      <c r="D589" s="2"/>
      <c r="E589" s="5"/>
      <c r="F589" s="2"/>
      <c r="G589" s="2"/>
      <c r="H589" s="49"/>
      <c r="I589" s="5"/>
      <c r="J589" s="2"/>
      <c r="K589" s="2"/>
      <c r="L589" s="2"/>
      <c r="M589" s="5"/>
      <c r="N589" s="2"/>
      <c r="O589" s="2"/>
      <c r="P589" s="2"/>
      <c r="Q589" s="5"/>
      <c r="R589" s="2"/>
      <c r="S589" s="2"/>
      <c r="T589" s="2"/>
      <c r="U589" s="5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</row>
    <row r="590" spans="1:42" ht="15.75" customHeight="1" x14ac:dyDescent="0.5">
      <c r="A590" s="5"/>
      <c r="B590" s="2"/>
      <c r="C590" s="2"/>
      <c r="D590" s="2"/>
      <c r="E590" s="5"/>
      <c r="F590" s="2"/>
      <c r="G590" s="2"/>
      <c r="H590" s="49"/>
      <c r="I590" s="5"/>
      <c r="J590" s="2"/>
      <c r="K590" s="2"/>
      <c r="L590" s="2"/>
      <c r="M590" s="5"/>
      <c r="N590" s="2"/>
      <c r="O590" s="2"/>
      <c r="P590" s="2"/>
      <c r="Q590" s="5"/>
      <c r="R590" s="2"/>
      <c r="S590" s="2"/>
      <c r="T590" s="2"/>
      <c r="U590" s="5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</row>
    <row r="591" spans="1:42" ht="15.75" customHeight="1" x14ac:dyDescent="0.5">
      <c r="A591" s="5"/>
      <c r="B591" s="2"/>
      <c r="C591" s="2"/>
      <c r="D591" s="2"/>
      <c r="E591" s="5"/>
      <c r="F591" s="2"/>
      <c r="G591" s="2"/>
      <c r="H591" s="49"/>
      <c r="I591" s="5"/>
      <c r="J591" s="2"/>
      <c r="K591" s="2"/>
      <c r="L591" s="2"/>
      <c r="M591" s="5"/>
      <c r="N591" s="2"/>
      <c r="O591" s="2"/>
      <c r="P591" s="2"/>
      <c r="Q591" s="5"/>
      <c r="R591" s="2"/>
      <c r="S591" s="2"/>
      <c r="T591" s="2"/>
      <c r="U591" s="5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</row>
    <row r="592" spans="1:42" ht="15.75" customHeight="1" x14ac:dyDescent="0.5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</row>
    <row r="593" spans="1:42" ht="15.75" customHeight="1" x14ac:dyDescent="0.5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</row>
    <row r="594" spans="1:42" ht="15.75" customHeight="1" x14ac:dyDescent="0.5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</row>
    <row r="595" spans="1:42" ht="15.75" customHeight="1" x14ac:dyDescent="0.5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</row>
    <row r="596" spans="1:42" ht="15.75" customHeight="1" x14ac:dyDescent="0.5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</row>
    <row r="597" spans="1:42" ht="15.75" customHeight="1" x14ac:dyDescent="0.5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</row>
    <row r="598" spans="1:42" ht="15.75" customHeight="1" x14ac:dyDescent="0.5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</row>
    <row r="599" spans="1:42" ht="15.75" customHeight="1" x14ac:dyDescent="0.5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</row>
    <row r="600" spans="1:42" ht="15.75" customHeight="1" x14ac:dyDescent="0.5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</row>
    <row r="601" spans="1:42" ht="15.75" customHeight="1" x14ac:dyDescent="0.5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</row>
    <row r="602" spans="1:42" ht="15.75" customHeight="1" x14ac:dyDescent="0.5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</row>
    <row r="603" spans="1:42" ht="15.75" customHeight="1" x14ac:dyDescent="0.5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</row>
    <row r="604" spans="1:42" ht="15.75" customHeight="1" x14ac:dyDescent="0.5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</row>
    <row r="605" spans="1:42" ht="15.75" customHeight="1" x14ac:dyDescent="0.5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</row>
    <row r="606" spans="1:42" ht="15.75" customHeight="1" x14ac:dyDescent="0.5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</row>
    <row r="607" spans="1:42" ht="15.75" customHeight="1" x14ac:dyDescent="0.5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</row>
    <row r="608" spans="1:42" ht="15.75" customHeight="1" x14ac:dyDescent="0.5">
      <c r="A608" s="5"/>
      <c r="B608" s="2"/>
      <c r="C608" s="2"/>
      <c r="D608" s="2"/>
      <c r="E608" s="5"/>
      <c r="F608" s="2"/>
      <c r="G608" s="2"/>
      <c r="H608" s="49"/>
      <c r="I608" s="5"/>
      <c r="J608" s="2"/>
      <c r="K608" s="2"/>
      <c r="L608" s="2"/>
      <c r="M608" s="5"/>
      <c r="N608" s="2"/>
      <c r="O608" s="2"/>
      <c r="P608" s="2"/>
      <c r="Q608" s="5"/>
      <c r="R608" s="2"/>
      <c r="S608" s="2"/>
      <c r="T608" s="2"/>
      <c r="U608" s="5"/>
      <c r="V608" s="2"/>
      <c r="W608" s="2"/>
      <c r="X608" s="2"/>
      <c r="Y608" s="2"/>
      <c r="Z608" s="2"/>
      <c r="AA608" s="2"/>
      <c r="AB608" s="2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</row>
    <row r="609" spans="1:42" ht="15.75" customHeight="1" x14ac:dyDescent="0.5">
      <c r="A609" s="5"/>
      <c r="B609" s="2"/>
      <c r="C609" s="2"/>
      <c r="D609" s="2"/>
      <c r="E609" s="5"/>
      <c r="F609" s="2"/>
      <c r="G609" s="2"/>
      <c r="H609" s="49"/>
      <c r="I609" s="5"/>
      <c r="J609" s="2"/>
      <c r="K609" s="2"/>
      <c r="L609" s="2"/>
      <c r="M609" s="5"/>
      <c r="N609" s="2"/>
      <c r="O609" s="2"/>
      <c r="P609" s="2"/>
      <c r="Q609" s="5"/>
      <c r="R609" s="2"/>
      <c r="S609" s="2"/>
      <c r="T609" s="2"/>
      <c r="U609" s="5"/>
      <c r="V609" s="2"/>
      <c r="W609" s="2"/>
      <c r="X609" s="2"/>
      <c r="Y609" s="2"/>
      <c r="Z609" s="2"/>
      <c r="AA609" s="2"/>
      <c r="AB609" s="2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</row>
    <row r="610" spans="1:42" ht="15.75" customHeight="1" x14ac:dyDescent="0.5">
      <c r="A610" s="5"/>
      <c r="B610" s="2"/>
      <c r="C610" s="2"/>
      <c r="D610" s="2"/>
      <c r="E610" s="5"/>
      <c r="F610" s="2"/>
      <c r="G610" s="2"/>
      <c r="H610" s="49"/>
      <c r="I610" s="5"/>
      <c r="J610" s="2"/>
      <c r="K610" s="2"/>
      <c r="L610" s="2"/>
      <c r="M610" s="5"/>
      <c r="N610" s="2"/>
      <c r="O610" s="2"/>
      <c r="P610" s="2"/>
      <c r="Q610" s="5"/>
      <c r="R610" s="2"/>
      <c r="S610" s="2"/>
      <c r="T610" s="2"/>
      <c r="U610" s="5"/>
      <c r="V610" s="2"/>
      <c r="W610" s="2"/>
      <c r="X610" s="2"/>
      <c r="Y610" s="2"/>
      <c r="Z610" s="2"/>
      <c r="AA610" s="2"/>
      <c r="AB610" s="2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</row>
    <row r="611" spans="1:42" ht="15.75" customHeight="1" x14ac:dyDescent="0.5">
      <c r="A611" s="5"/>
      <c r="B611" s="2"/>
      <c r="C611" s="2"/>
      <c r="D611" s="2"/>
      <c r="E611" s="5"/>
      <c r="F611" s="2"/>
      <c r="G611" s="2"/>
      <c r="H611" s="49"/>
      <c r="I611" s="5"/>
      <c r="J611" s="2"/>
      <c r="K611" s="2"/>
      <c r="L611" s="2"/>
      <c r="M611" s="5"/>
      <c r="N611" s="2"/>
      <c r="O611" s="2"/>
      <c r="P611" s="2"/>
      <c r="Q611" s="5"/>
      <c r="R611" s="2"/>
      <c r="S611" s="2"/>
      <c r="T611" s="2"/>
      <c r="U611" s="5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</row>
    <row r="612" spans="1:42" ht="15.75" customHeight="1" x14ac:dyDescent="0.5">
      <c r="A612" s="5"/>
      <c r="B612" s="2"/>
      <c r="C612" s="2"/>
      <c r="D612" s="2"/>
      <c r="E612" s="5"/>
      <c r="F612" s="2"/>
      <c r="G612" s="2"/>
      <c r="H612" s="49"/>
      <c r="I612" s="5"/>
      <c r="J612" s="2"/>
      <c r="K612" s="2"/>
      <c r="L612" s="2"/>
      <c r="M612" s="5"/>
      <c r="N612" s="2"/>
      <c r="O612" s="2"/>
      <c r="P612" s="2"/>
      <c r="Q612" s="5"/>
      <c r="R612" s="2"/>
      <c r="S612" s="2"/>
      <c r="T612" s="2"/>
      <c r="U612" s="5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</row>
    <row r="613" spans="1:42" ht="15.75" customHeight="1" x14ac:dyDescent="0.5">
      <c r="A613" s="5"/>
      <c r="B613" s="2"/>
      <c r="C613" s="2"/>
      <c r="D613" s="2"/>
      <c r="E613" s="5"/>
      <c r="F613" s="2"/>
      <c r="G613" s="2"/>
      <c r="H613" s="49"/>
      <c r="I613" s="5"/>
      <c r="J613" s="2"/>
      <c r="K613" s="2"/>
      <c r="L613" s="2"/>
      <c r="M613" s="5"/>
      <c r="N613" s="2"/>
      <c r="O613" s="2"/>
      <c r="P613" s="2"/>
      <c r="Q613" s="5"/>
      <c r="R613" s="2"/>
      <c r="S613" s="2"/>
      <c r="T613" s="2"/>
      <c r="U613" s="5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</row>
    <row r="614" spans="1:42" ht="15.75" customHeight="1" x14ac:dyDescent="0.5">
      <c r="A614" s="5"/>
      <c r="B614" s="2"/>
      <c r="C614" s="2"/>
      <c r="D614" s="2"/>
      <c r="E614" s="5"/>
      <c r="F614" s="2"/>
      <c r="G614" s="2"/>
      <c r="H614" s="49"/>
      <c r="I614" s="5"/>
      <c r="J614" s="2"/>
      <c r="K614" s="2"/>
      <c r="L614" s="2"/>
      <c r="M614" s="5"/>
      <c r="N614" s="2"/>
      <c r="O614" s="2"/>
      <c r="P614" s="2"/>
      <c r="Q614" s="5"/>
      <c r="R614" s="2"/>
      <c r="S614" s="2"/>
      <c r="T614" s="2"/>
      <c r="U614" s="5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</row>
    <row r="615" spans="1:42" ht="15.75" customHeight="1" x14ac:dyDescent="0.5">
      <c r="A615" s="5"/>
      <c r="B615" s="2"/>
      <c r="C615" s="2"/>
      <c r="D615" s="2"/>
      <c r="E615" s="5"/>
      <c r="F615" s="2"/>
      <c r="G615" s="2"/>
      <c r="H615" s="49"/>
      <c r="I615" s="5"/>
      <c r="J615" s="2"/>
      <c r="K615" s="2"/>
      <c r="L615" s="2"/>
      <c r="M615" s="5"/>
      <c r="N615" s="2"/>
      <c r="O615" s="2"/>
      <c r="P615" s="2"/>
      <c r="Q615" s="5"/>
      <c r="R615" s="2"/>
      <c r="S615" s="2"/>
      <c r="T615" s="2"/>
      <c r="U615" s="5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</row>
    <row r="616" spans="1:42" ht="15.75" customHeight="1" x14ac:dyDescent="0.5">
      <c r="A616" s="5"/>
      <c r="B616" s="2"/>
      <c r="C616" s="2"/>
      <c r="D616" s="2"/>
      <c r="E616" s="5"/>
      <c r="F616" s="2"/>
      <c r="G616" s="2"/>
      <c r="H616" s="49"/>
      <c r="I616" s="5"/>
      <c r="J616" s="2"/>
      <c r="K616" s="2"/>
      <c r="L616" s="2"/>
      <c r="M616" s="5"/>
      <c r="N616" s="2"/>
      <c r="O616" s="2"/>
      <c r="P616" s="2"/>
      <c r="Q616" s="5"/>
      <c r="R616" s="2"/>
      <c r="S616" s="2"/>
      <c r="T616" s="2"/>
      <c r="U616" s="5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</row>
    <row r="617" spans="1:42" ht="15.75" customHeight="1" x14ac:dyDescent="0.5">
      <c r="A617" s="5"/>
      <c r="B617" s="2"/>
      <c r="C617" s="2"/>
      <c r="D617" s="2"/>
      <c r="E617" s="5"/>
      <c r="F617" s="2"/>
      <c r="G617" s="2"/>
      <c r="H617" s="49"/>
      <c r="I617" s="5"/>
      <c r="J617" s="2"/>
      <c r="K617" s="2"/>
      <c r="L617" s="2"/>
      <c r="M617" s="5"/>
      <c r="N617" s="2"/>
      <c r="O617" s="2"/>
      <c r="P617" s="2"/>
      <c r="Q617" s="5"/>
      <c r="R617" s="2"/>
      <c r="S617" s="2"/>
      <c r="T617" s="2"/>
      <c r="U617" s="5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</row>
    <row r="618" spans="1:42" ht="15.75" customHeight="1" x14ac:dyDescent="0.5">
      <c r="A618" s="5"/>
      <c r="B618" s="2"/>
      <c r="C618" s="2"/>
      <c r="D618" s="2"/>
      <c r="E618" s="5"/>
      <c r="F618" s="2"/>
      <c r="G618" s="2"/>
      <c r="H618" s="49"/>
      <c r="I618" s="5"/>
      <c r="J618" s="2"/>
      <c r="K618" s="2"/>
      <c r="L618" s="2"/>
      <c r="M618" s="5"/>
      <c r="N618" s="2"/>
      <c r="O618" s="2"/>
      <c r="P618" s="2"/>
      <c r="Q618" s="5"/>
      <c r="R618" s="2"/>
      <c r="S618" s="2"/>
      <c r="T618" s="2"/>
      <c r="U618" s="5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</row>
    <row r="619" spans="1:42" ht="15.75" customHeight="1" x14ac:dyDescent="0.5">
      <c r="A619" s="5"/>
      <c r="B619" s="2"/>
      <c r="C619" s="2"/>
      <c r="D619" s="2"/>
      <c r="E619" s="5"/>
      <c r="F619" s="2"/>
      <c r="G619" s="2"/>
      <c r="H619" s="49"/>
      <c r="I619" s="5"/>
      <c r="J619" s="2"/>
      <c r="K619" s="2"/>
      <c r="L619" s="2"/>
      <c r="M619" s="5"/>
      <c r="N619" s="2"/>
      <c r="O619" s="2"/>
      <c r="P619" s="2"/>
      <c r="Q619" s="5"/>
      <c r="R619" s="2"/>
      <c r="S619" s="2"/>
      <c r="T619" s="2"/>
      <c r="U619" s="5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</row>
    <row r="620" spans="1:42" ht="15.75" customHeight="1" x14ac:dyDescent="0.5">
      <c r="A620" s="5"/>
      <c r="B620" s="2"/>
      <c r="C620" s="2"/>
      <c r="D620" s="2"/>
      <c r="E620" s="5"/>
      <c r="F620" s="2"/>
      <c r="G620" s="2"/>
      <c r="H620" s="49"/>
      <c r="I620" s="5"/>
      <c r="J620" s="2"/>
      <c r="K620" s="2"/>
      <c r="L620" s="2"/>
      <c r="M620" s="5"/>
      <c r="N620" s="2"/>
      <c r="O620" s="2"/>
      <c r="P620" s="2"/>
      <c r="Q620" s="5"/>
      <c r="R620" s="2"/>
      <c r="S620" s="2"/>
      <c r="T620" s="2"/>
      <c r="U620" s="5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</row>
    <row r="621" spans="1:42" ht="15.75" customHeight="1" x14ac:dyDescent="0.5">
      <c r="A621" s="5"/>
      <c r="B621" s="2"/>
      <c r="C621" s="2"/>
      <c r="D621" s="2"/>
      <c r="E621" s="5"/>
      <c r="F621" s="2"/>
      <c r="G621" s="2"/>
      <c r="H621" s="49"/>
      <c r="I621" s="5"/>
      <c r="J621" s="2"/>
      <c r="K621" s="2"/>
      <c r="L621" s="2"/>
      <c r="M621" s="5"/>
      <c r="N621" s="2"/>
      <c r="O621" s="2"/>
      <c r="P621" s="2"/>
      <c r="Q621" s="5"/>
      <c r="R621" s="2"/>
      <c r="S621" s="2"/>
      <c r="T621" s="2"/>
      <c r="U621" s="5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</row>
    <row r="622" spans="1:42" ht="15.75" customHeight="1" x14ac:dyDescent="0.5">
      <c r="A622" s="5"/>
      <c r="B622" s="2"/>
      <c r="C622" s="2"/>
      <c r="D622" s="2"/>
      <c r="E622" s="5"/>
      <c r="F622" s="2"/>
      <c r="G622" s="2"/>
      <c r="H622" s="49"/>
      <c r="I622" s="5"/>
      <c r="J622" s="2"/>
      <c r="K622" s="2"/>
      <c r="L622" s="2"/>
      <c r="M622" s="5"/>
      <c r="N622" s="2"/>
      <c r="O622" s="2"/>
      <c r="P622" s="2"/>
      <c r="Q622" s="5"/>
      <c r="R622" s="2"/>
      <c r="S622" s="2"/>
      <c r="T622" s="2"/>
      <c r="U622" s="5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</row>
    <row r="623" spans="1:42" ht="15.75" customHeight="1" x14ac:dyDescent="0.5">
      <c r="A623" s="5"/>
      <c r="B623" s="2"/>
      <c r="C623" s="2"/>
      <c r="D623" s="2"/>
      <c r="E623" s="5"/>
      <c r="F623" s="2"/>
      <c r="G623" s="2"/>
      <c r="H623" s="49"/>
      <c r="I623" s="5"/>
      <c r="J623" s="2"/>
      <c r="K623" s="2"/>
      <c r="L623" s="2"/>
      <c r="M623" s="5"/>
      <c r="N623" s="2"/>
      <c r="O623" s="2"/>
      <c r="P623" s="2"/>
      <c r="Q623" s="5"/>
      <c r="R623" s="2"/>
      <c r="S623" s="2"/>
      <c r="T623" s="2"/>
      <c r="U623" s="5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</row>
    <row r="624" spans="1:42" ht="15.75" customHeight="1" x14ac:dyDescent="0.5">
      <c r="A624" s="5"/>
      <c r="B624" s="2"/>
      <c r="C624" s="2"/>
      <c r="D624" s="2"/>
      <c r="E624" s="5"/>
      <c r="F624" s="2"/>
      <c r="G624" s="2"/>
      <c r="H624" s="49"/>
      <c r="I624" s="5"/>
      <c r="J624" s="2"/>
      <c r="K624" s="2"/>
      <c r="L624" s="2"/>
      <c r="M624" s="5"/>
      <c r="N624" s="2"/>
      <c r="O624" s="2"/>
      <c r="P624" s="2"/>
      <c r="Q624" s="5"/>
      <c r="R624" s="2"/>
      <c r="S624" s="2"/>
      <c r="T624" s="2"/>
      <c r="U624" s="5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</row>
    <row r="625" spans="1:42" ht="15.75" customHeight="1" x14ac:dyDescent="0.5">
      <c r="A625" s="5"/>
      <c r="B625" s="2"/>
      <c r="C625" s="2"/>
      <c r="D625" s="2"/>
      <c r="E625" s="5"/>
      <c r="F625" s="2"/>
      <c r="G625" s="2"/>
      <c r="H625" s="49"/>
      <c r="I625" s="5"/>
      <c r="J625" s="2"/>
      <c r="K625" s="2"/>
      <c r="L625" s="2"/>
      <c r="M625" s="5"/>
      <c r="N625" s="2"/>
      <c r="O625" s="2"/>
      <c r="P625" s="2"/>
      <c r="Q625" s="5"/>
      <c r="R625" s="2"/>
      <c r="S625" s="2"/>
      <c r="T625" s="2"/>
      <c r="U625" s="5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</row>
    <row r="626" spans="1:42" ht="15.75" customHeight="1" x14ac:dyDescent="0.5">
      <c r="A626" s="5"/>
      <c r="B626" s="2"/>
      <c r="C626" s="2"/>
      <c r="D626" s="2"/>
      <c r="E626" s="5"/>
      <c r="F626" s="2"/>
      <c r="G626" s="2"/>
      <c r="H626" s="49"/>
      <c r="I626" s="5"/>
      <c r="J626" s="2"/>
      <c r="K626" s="2"/>
      <c r="L626" s="2"/>
      <c r="M626" s="5"/>
      <c r="N626" s="2"/>
      <c r="O626" s="2"/>
      <c r="P626" s="2"/>
      <c r="Q626" s="5"/>
      <c r="R626" s="2"/>
      <c r="S626" s="2"/>
      <c r="T626" s="2"/>
      <c r="U626" s="5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</row>
    <row r="627" spans="1:42" ht="15.75" customHeight="1" x14ac:dyDescent="0.5">
      <c r="A627" s="5"/>
      <c r="B627" s="2"/>
      <c r="C627" s="2"/>
      <c r="D627" s="2"/>
      <c r="E627" s="5"/>
      <c r="F627" s="2"/>
      <c r="G627" s="2"/>
      <c r="H627" s="49"/>
      <c r="I627" s="5"/>
      <c r="J627" s="2"/>
      <c r="K627" s="2"/>
      <c r="L627" s="2"/>
      <c r="M627" s="5"/>
      <c r="N627" s="2"/>
      <c r="O627" s="2"/>
      <c r="P627" s="2"/>
      <c r="Q627" s="5"/>
      <c r="R627" s="2"/>
      <c r="S627" s="2"/>
      <c r="T627" s="2"/>
      <c r="U627" s="5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</row>
    <row r="628" spans="1:42" ht="15.75" customHeight="1" x14ac:dyDescent="0.5">
      <c r="A628" s="5"/>
      <c r="B628" s="2"/>
      <c r="C628" s="2"/>
      <c r="D628" s="2"/>
      <c r="E628" s="5"/>
      <c r="F628" s="2"/>
      <c r="G628" s="2"/>
      <c r="H628" s="49"/>
      <c r="I628" s="5"/>
      <c r="J628" s="2"/>
      <c r="K628" s="2"/>
      <c r="L628" s="2"/>
      <c r="M628" s="5"/>
      <c r="N628" s="2"/>
      <c r="O628" s="2"/>
      <c r="P628" s="2"/>
      <c r="Q628" s="5"/>
      <c r="R628" s="2"/>
      <c r="S628" s="2"/>
      <c r="T628" s="2"/>
      <c r="U628" s="5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</row>
    <row r="629" spans="1:42" ht="15.75" customHeight="1" x14ac:dyDescent="0.5">
      <c r="A629" s="5"/>
      <c r="B629" s="2"/>
      <c r="C629" s="2"/>
      <c r="D629" s="2"/>
      <c r="E629" s="5"/>
      <c r="F629" s="2"/>
      <c r="G629" s="2"/>
      <c r="H629" s="49"/>
      <c r="I629" s="5"/>
      <c r="J629" s="2"/>
      <c r="K629" s="2"/>
      <c r="L629" s="2"/>
      <c r="M629" s="5"/>
      <c r="N629" s="2"/>
      <c r="O629" s="2"/>
      <c r="P629" s="2"/>
      <c r="Q629" s="5"/>
      <c r="R629" s="2"/>
      <c r="S629" s="2"/>
      <c r="T629" s="2"/>
      <c r="U629" s="5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</row>
    <row r="630" spans="1:42" ht="15.75" customHeight="1" x14ac:dyDescent="0.5">
      <c r="A630" s="5"/>
      <c r="B630" s="2"/>
      <c r="C630" s="2"/>
      <c r="D630" s="2"/>
      <c r="E630" s="5"/>
      <c r="F630" s="2"/>
      <c r="G630" s="2"/>
      <c r="H630" s="49"/>
      <c r="I630" s="5"/>
      <c r="J630" s="2"/>
      <c r="K630" s="2"/>
      <c r="L630" s="2"/>
      <c r="M630" s="5"/>
      <c r="N630" s="2"/>
      <c r="O630" s="2"/>
      <c r="P630" s="2"/>
      <c r="Q630" s="5"/>
      <c r="R630" s="2"/>
      <c r="S630" s="2"/>
      <c r="T630" s="2"/>
      <c r="U630" s="5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</row>
    <row r="631" spans="1:42" ht="15.75" customHeight="1" x14ac:dyDescent="0.5">
      <c r="A631" s="5"/>
      <c r="B631" s="2"/>
      <c r="C631" s="2"/>
      <c r="D631" s="2"/>
      <c r="E631" s="5"/>
      <c r="F631" s="2"/>
      <c r="G631" s="2"/>
      <c r="H631" s="49"/>
      <c r="I631" s="5"/>
      <c r="J631" s="2"/>
      <c r="K631" s="2"/>
      <c r="L631" s="2"/>
      <c r="M631" s="5"/>
      <c r="N631" s="2"/>
      <c r="O631" s="2"/>
      <c r="P631" s="2"/>
      <c r="Q631" s="5"/>
      <c r="R631" s="2"/>
      <c r="S631" s="2"/>
      <c r="T631" s="2"/>
      <c r="U631" s="5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</row>
    <row r="632" spans="1:42" ht="15.75" customHeight="1" x14ac:dyDescent="0.5">
      <c r="A632" s="5"/>
      <c r="B632" s="2"/>
      <c r="C632" s="2"/>
      <c r="D632" s="2"/>
      <c r="E632" s="5"/>
      <c r="F632" s="2"/>
      <c r="G632" s="2"/>
      <c r="H632" s="49"/>
      <c r="I632" s="5"/>
      <c r="J632" s="2"/>
      <c r="K632" s="2"/>
      <c r="L632" s="2"/>
      <c r="M632" s="5"/>
      <c r="N632" s="2"/>
      <c r="O632" s="2"/>
      <c r="P632" s="2"/>
      <c r="Q632" s="5"/>
      <c r="R632" s="2"/>
      <c r="S632" s="2"/>
      <c r="T632" s="2"/>
      <c r="U632" s="5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</row>
    <row r="633" spans="1:42" ht="15.75" customHeight="1" x14ac:dyDescent="0.5">
      <c r="A633" s="5"/>
      <c r="B633" s="2"/>
      <c r="C633" s="2"/>
      <c r="D633" s="2"/>
      <c r="E633" s="5"/>
      <c r="F633" s="2"/>
      <c r="G633" s="2"/>
      <c r="H633" s="49"/>
      <c r="I633" s="5"/>
      <c r="J633" s="2"/>
      <c r="K633" s="2"/>
      <c r="L633" s="2"/>
      <c r="M633" s="5"/>
      <c r="N633" s="2"/>
      <c r="O633" s="2"/>
      <c r="P633" s="2"/>
      <c r="Q633" s="5"/>
      <c r="R633" s="2"/>
      <c r="S633" s="2"/>
      <c r="T633" s="2"/>
      <c r="U633" s="5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</row>
    <row r="634" spans="1:42" ht="15.75" customHeight="1" x14ac:dyDescent="0.5">
      <c r="A634" s="5"/>
      <c r="B634" s="2"/>
      <c r="C634" s="2"/>
      <c r="D634" s="2"/>
      <c r="E634" s="5"/>
      <c r="F634" s="2"/>
      <c r="G634" s="2"/>
      <c r="H634" s="49"/>
      <c r="I634" s="5"/>
      <c r="J634" s="2"/>
      <c r="K634" s="2"/>
      <c r="L634" s="2"/>
      <c r="M634" s="5"/>
      <c r="N634" s="2"/>
      <c r="O634" s="2"/>
      <c r="P634" s="2"/>
      <c r="Q634" s="5"/>
      <c r="R634" s="2"/>
      <c r="S634" s="2"/>
      <c r="T634" s="2"/>
      <c r="U634" s="5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</row>
    <row r="635" spans="1:42" ht="15.75" customHeight="1" x14ac:dyDescent="0.5">
      <c r="A635" s="5"/>
      <c r="B635" s="2"/>
      <c r="C635" s="2"/>
      <c r="D635" s="2"/>
      <c r="E635" s="5"/>
      <c r="F635" s="2"/>
      <c r="G635" s="2"/>
      <c r="H635" s="49"/>
      <c r="I635" s="5"/>
      <c r="J635" s="2"/>
      <c r="K635" s="2"/>
      <c r="L635" s="2"/>
      <c r="M635" s="5"/>
      <c r="N635" s="2"/>
      <c r="O635" s="2"/>
      <c r="P635" s="2"/>
      <c r="Q635" s="5"/>
      <c r="R635" s="2"/>
      <c r="S635" s="2"/>
      <c r="T635" s="2"/>
      <c r="U635" s="5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</row>
    <row r="636" spans="1:42" ht="15.75" customHeight="1" x14ac:dyDescent="0.5">
      <c r="A636" s="5"/>
      <c r="B636" s="2"/>
      <c r="C636" s="2"/>
      <c r="D636" s="2"/>
      <c r="E636" s="5"/>
      <c r="F636" s="2"/>
      <c r="G636" s="2"/>
      <c r="H636" s="49"/>
      <c r="I636" s="5"/>
      <c r="J636" s="2"/>
      <c r="K636" s="2"/>
      <c r="L636" s="2"/>
      <c r="M636" s="5"/>
      <c r="N636" s="2"/>
      <c r="O636" s="2"/>
      <c r="P636" s="2"/>
      <c r="Q636" s="5"/>
      <c r="R636" s="2"/>
      <c r="S636" s="2"/>
      <c r="T636" s="2"/>
      <c r="U636" s="5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</row>
    <row r="637" spans="1:42" ht="15.75" customHeight="1" x14ac:dyDescent="0.5">
      <c r="A637" s="5"/>
      <c r="B637" s="2"/>
      <c r="C637" s="2"/>
      <c r="D637" s="2"/>
      <c r="E637" s="5"/>
      <c r="F637" s="2"/>
      <c r="G637" s="2"/>
      <c r="H637" s="49"/>
      <c r="I637" s="5"/>
      <c r="J637" s="2"/>
      <c r="K637" s="2"/>
      <c r="L637" s="2"/>
      <c r="M637" s="5"/>
      <c r="N637" s="2"/>
      <c r="O637" s="2"/>
      <c r="P637" s="2"/>
      <c r="Q637" s="5"/>
      <c r="R637" s="2"/>
      <c r="S637" s="2"/>
      <c r="T637" s="2"/>
      <c r="U637" s="5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</row>
    <row r="638" spans="1:42" ht="15.75" customHeight="1" x14ac:dyDescent="0.5">
      <c r="A638" s="5"/>
      <c r="B638" s="2"/>
      <c r="C638" s="2"/>
      <c r="D638" s="2"/>
      <c r="E638" s="5"/>
      <c r="F638" s="2"/>
      <c r="G638" s="2"/>
      <c r="H638" s="49"/>
      <c r="I638" s="5"/>
      <c r="J638" s="2"/>
      <c r="K638" s="2"/>
      <c r="L638" s="2"/>
      <c r="M638" s="5"/>
      <c r="N638" s="2"/>
      <c r="O638" s="2"/>
      <c r="P638" s="2"/>
      <c r="Q638" s="5"/>
      <c r="R638" s="2"/>
      <c r="S638" s="2"/>
      <c r="T638" s="2"/>
      <c r="U638" s="5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</row>
    <row r="639" spans="1:42" ht="15.75" customHeight="1" x14ac:dyDescent="0.5">
      <c r="A639" s="5"/>
      <c r="B639" s="2"/>
      <c r="C639" s="2"/>
      <c r="D639" s="2"/>
      <c r="E639" s="5"/>
      <c r="F639" s="2"/>
      <c r="G639" s="2"/>
      <c r="H639" s="49"/>
      <c r="I639" s="5"/>
      <c r="J639" s="2"/>
      <c r="K639" s="2"/>
      <c r="L639" s="2"/>
      <c r="M639" s="5"/>
      <c r="N639" s="2"/>
      <c r="O639" s="2"/>
      <c r="P639" s="2"/>
      <c r="Q639" s="5"/>
      <c r="R639" s="2"/>
      <c r="S639" s="2"/>
      <c r="T639" s="2"/>
      <c r="U639" s="5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</row>
    <row r="640" spans="1:42" ht="15.75" customHeight="1" x14ac:dyDescent="0.5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</row>
    <row r="641" spans="1:42" ht="15.75" customHeight="1" x14ac:dyDescent="0.5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</row>
    <row r="642" spans="1:42" ht="15.75" customHeight="1" x14ac:dyDescent="0.5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</row>
    <row r="643" spans="1:42" ht="15.75" customHeight="1" x14ac:dyDescent="0.5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</row>
    <row r="644" spans="1:42" ht="15.75" customHeight="1" x14ac:dyDescent="0.5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</row>
    <row r="645" spans="1:42" ht="15.75" customHeight="1" x14ac:dyDescent="0.5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</row>
    <row r="646" spans="1:42" ht="15.75" customHeight="1" x14ac:dyDescent="0.5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</row>
    <row r="647" spans="1:42" ht="15.75" customHeight="1" x14ac:dyDescent="0.5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</row>
    <row r="648" spans="1:42" ht="15.75" customHeight="1" x14ac:dyDescent="0.5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</row>
    <row r="649" spans="1:42" ht="15.75" customHeight="1" x14ac:dyDescent="0.5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</row>
    <row r="650" spans="1:42" ht="15.75" customHeight="1" x14ac:dyDescent="0.5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</row>
    <row r="651" spans="1:42" ht="15.75" customHeight="1" x14ac:dyDescent="0.5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</row>
    <row r="652" spans="1:42" ht="15.75" customHeight="1" x14ac:dyDescent="0.5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</row>
    <row r="653" spans="1:42" ht="15.75" customHeight="1" x14ac:dyDescent="0.5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</row>
    <row r="654" spans="1:42" ht="15.75" customHeight="1" x14ac:dyDescent="0.5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</row>
    <row r="655" spans="1:42" ht="15.75" customHeight="1" x14ac:dyDescent="0.5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</row>
    <row r="656" spans="1:42" ht="15.75" customHeight="1" x14ac:dyDescent="0.5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</row>
    <row r="657" spans="1:42" ht="15.75" customHeight="1" x14ac:dyDescent="0.5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</row>
    <row r="658" spans="1:42" ht="15.75" customHeight="1" x14ac:dyDescent="0.5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</row>
    <row r="659" spans="1:42" ht="15.75" customHeight="1" x14ac:dyDescent="0.5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</row>
    <row r="660" spans="1:42" ht="15.75" customHeight="1" x14ac:dyDescent="0.5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</row>
    <row r="661" spans="1:42" ht="15.75" customHeight="1" x14ac:dyDescent="0.5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</row>
    <row r="662" spans="1:42" ht="15.75" customHeight="1" x14ac:dyDescent="0.5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</row>
    <row r="663" spans="1:42" ht="15.75" customHeight="1" x14ac:dyDescent="0.5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</row>
    <row r="664" spans="1:42" ht="15.75" customHeight="1" x14ac:dyDescent="0.5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</row>
    <row r="665" spans="1:42" ht="15.75" customHeight="1" x14ac:dyDescent="0.5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</row>
    <row r="666" spans="1:42" ht="15.75" customHeight="1" x14ac:dyDescent="0.5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</row>
    <row r="667" spans="1:42" ht="15.75" customHeight="1" x14ac:dyDescent="0.5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</row>
    <row r="668" spans="1:42" ht="15.75" customHeight="1" x14ac:dyDescent="0.5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</row>
    <row r="669" spans="1:42" ht="15.75" customHeight="1" x14ac:dyDescent="0.5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</row>
    <row r="670" spans="1:42" ht="15.75" customHeight="1" x14ac:dyDescent="0.5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</row>
    <row r="671" spans="1:42" ht="15.75" customHeight="1" x14ac:dyDescent="0.5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</row>
    <row r="672" spans="1:42" ht="15.75" customHeight="1" x14ac:dyDescent="0.5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</row>
    <row r="673" spans="1:42" ht="15.75" customHeight="1" x14ac:dyDescent="0.5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</row>
    <row r="674" spans="1:42" ht="15.75" customHeight="1" x14ac:dyDescent="0.5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</row>
    <row r="675" spans="1:42" ht="15.75" customHeight="1" x14ac:dyDescent="0.5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</row>
    <row r="676" spans="1:42" ht="15.75" customHeight="1" x14ac:dyDescent="0.5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</row>
    <row r="677" spans="1:42" ht="15.75" customHeight="1" x14ac:dyDescent="0.5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</row>
    <row r="678" spans="1:42" ht="15.75" customHeight="1" x14ac:dyDescent="0.5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</row>
    <row r="679" spans="1:42" ht="15.75" customHeight="1" x14ac:dyDescent="0.5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</row>
    <row r="680" spans="1:42" ht="15.75" customHeight="1" x14ac:dyDescent="0.5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</row>
    <row r="681" spans="1:42" ht="15.75" customHeight="1" x14ac:dyDescent="0.5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</row>
    <row r="682" spans="1:42" ht="15.75" customHeight="1" x14ac:dyDescent="0.5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</row>
    <row r="683" spans="1:42" ht="15.75" customHeight="1" x14ac:dyDescent="0.5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</row>
    <row r="684" spans="1:42" ht="15.75" customHeight="1" x14ac:dyDescent="0.5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</row>
    <row r="685" spans="1:42" ht="15.75" customHeight="1" x14ac:dyDescent="0.5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</row>
    <row r="686" spans="1:42" ht="15.75" customHeight="1" x14ac:dyDescent="0.5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</row>
    <row r="687" spans="1:42" ht="15.75" customHeight="1" x14ac:dyDescent="0.5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</row>
    <row r="688" spans="1:42" ht="15.75" customHeight="1" x14ac:dyDescent="0.5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</row>
    <row r="689" spans="1:42" ht="15.75" customHeight="1" x14ac:dyDescent="0.5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</row>
    <row r="690" spans="1:42" ht="15.75" customHeight="1" x14ac:dyDescent="0.5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</row>
    <row r="691" spans="1:42" ht="15.75" customHeight="1" x14ac:dyDescent="0.5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</row>
    <row r="692" spans="1:42" ht="15.75" customHeight="1" x14ac:dyDescent="0.5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</row>
    <row r="693" spans="1:42" ht="15.75" customHeight="1" x14ac:dyDescent="0.5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</row>
    <row r="694" spans="1:42" ht="15.75" customHeight="1" x14ac:dyDescent="0.5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</row>
    <row r="695" spans="1:42" ht="15.75" customHeight="1" x14ac:dyDescent="0.5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</row>
    <row r="696" spans="1:42" ht="15.75" customHeight="1" x14ac:dyDescent="0.5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</row>
    <row r="697" spans="1:42" ht="15.75" customHeight="1" x14ac:dyDescent="0.5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</row>
    <row r="698" spans="1:42" ht="15.75" customHeight="1" x14ac:dyDescent="0.5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</row>
    <row r="699" spans="1:42" ht="15.75" customHeight="1" x14ac:dyDescent="0.5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</row>
    <row r="700" spans="1:42" ht="15.75" customHeight="1" x14ac:dyDescent="0.5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</row>
    <row r="701" spans="1:42" ht="15.75" customHeight="1" x14ac:dyDescent="0.5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</row>
    <row r="702" spans="1:42" ht="15.75" customHeight="1" x14ac:dyDescent="0.5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</row>
    <row r="703" spans="1:42" ht="15.75" customHeight="1" x14ac:dyDescent="0.5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</row>
    <row r="704" spans="1:42" ht="15.75" customHeight="1" x14ac:dyDescent="0.5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</row>
    <row r="705" spans="1:42" ht="15.75" customHeight="1" x14ac:dyDescent="0.5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</row>
    <row r="706" spans="1:42" ht="15.75" customHeight="1" x14ac:dyDescent="0.5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</row>
    <row r="707" spans="1:42" ht="15.75" customHeight="1" x14ac:dyDescent="0.5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</row>
    <row r="708" spans="1:42" ht="15.75" customHeight="1" x14ac:dyDescent="0.5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</row>
    <row r="709" spans="1:42" ht="15.75" customHeight="1" x14ac:dyDescent="0.5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</row>
    <row r="710" spans="1:42" ht="15.75" customHeight="1" x14ac:dyDescent="0.5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</row>
    <row r="711" spans="1:42" ht="15.75" customHeight="1" x14ac:dyDescent="0.5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</row>
    <row r="712" spans="1:42" ht="15.75" customHeight="1" x14ac:dyDescent="0.5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</row>
    <row r="713" spans="1:42" ht="15.75" customHeight="1" x14ac:dyDescent="0.5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</row>
    <row r="714" spans="1:42" ht="15.75" customHeight="1" x14ac:dyDescent="0.5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</row>
    <row r="715" spans="1:42" ht="15.75" customHeight="1" x14ac:dyDescent="0.5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</row>
    <row r="716" spans="1:42" ht="15.75" customHeight="1" x14ac:dyDescent="0.5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</row>
    <row r="717" spans="1:42" ht="15.75" customHeight="1" x14ac:dyDescent="0.5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</row>
    <row r="718" spans="1:42" ht="15.75" customHeight="1" x14ac:dyDescent="0.5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</row>
    <row r="719" spans="1:42" ht="15.75" customHeight="1" x14ac:dyDescent="0.5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</row>
    <row r="720" spans="1:42" ht="15.75" customHeight="1" x14ac:dyDescent="0.5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</row>
    <row r="721" spans="1:42" ht="15.75" customHeight="1" x14ac:dyDescent="0.5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</row>
    <row r="722" spans="1:42" ht="15.75" customHeight="1" x14ac:dyDescent="0.5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</row>
    <row r="723" spans="1:42" ht="15.75" customHeight="1" x14ac:dyDescent="0.5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</row>
    <row r="724" spans="1:42" ht="15.75" customHeight="1" x14ac:dyDescent="0.5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</row>
    <row r="725" spans="1:42" ht="15.75" customHeight="1" x14ac:dyDescent="0.5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</row>
    <row r="726" spans="1:42" ht="15.75" customHeight="1" x14ac:dyDescent="0.5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</row>
    <row r="727" spans="1:42" ht="15.75" customHeight="1" x14ac:dyDescent="0.5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</row>
    <row r="728" spans="1:42" ht="15.75" customHeight="1" x14ac:dyDescent="0.5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</row>
    <row r="729" spans="1:42" ht="15.75" customHeight="1" x14ac:dyDescent="0.5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</row>
    <row r="730" spans="1:42" ht="15.75" customHeight="1" x14ac:dyDescent="0.5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</row>
    <row r="731" spans="1:42" ht="15.75" customHeight="1" x14ac:dyDescent="0.5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</row>
    <row r="732" spans="1:42" ht="15.75" customHeight="1" x14ac:dyDescent="0.5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</row>
    <row r="733" spans="1:42" ht="15.75" customHeight="1" x14ac:dyDescent="0.5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</row>
    <row r="734" spans="1:42" ht="15.75" customHeight="1" x14ac:dyDescent="0.5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</row>
    <row r="735" spans="1:42" ht="15.75" customHeight="1" x14ac:dyDescent="0.5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</row>
    <row r="736" spans="1:42" ht="15.75" customHeight="1" x14ac:dyDescent="0.5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</row>
    <row r="737" spans="1:42" ht="15.75" customHeight="1" x14ac:dyDescent="0.5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</row>
    <row r="738" spans="1:42" ht="15.75" customHeight="1" x14ac:dyDescent="0.5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</row>
    <row r="739" spans="1:42" ht="15.75" customHeight="1" x14ac:dyDescent="0.5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</row>
    <row r="740" spans="1:42" ht="15.75" customHeight="1" x14ac:dyDescent="0.5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</row>
    <row r="741" spans="1:42" ht="15.75" customHeight="1" x14ac:dyDescent="0.5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</row>
    <row r="742" spans="1:42" ht="15.75" customHeight="1" x14ac:dyDescent="0.5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</row>
    <row r="743" spans="1:42" ht="15.75" customHeight="1" x14ac:dyDescent="0.5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</row>
    <row r="744" spans="1:42" ht="15.75" customHeight="1" x14ac:dyDescent="0.5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</row>
    <row r="745" spans="1:42" ht="15.75" customHeight="1" x14ac:dyDescent="0.5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</row>
    <row r="746" spans="1:42" ht="15.75" customHeight="1" x14ac:dyDescent="0.5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</row>
    <row r="747" spans="1:42" ht="15.75" customHeight="1" x14ac:dyDescent="0.5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</row>
    <row r="748" spans="1:42" ht="15.75" customHeight="1" x14ac:dyDescent="0.5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</row>
    <row r="749" spans="1:42" ht="15.75" customHeight="1" x14ac:dyDescent="0.5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</row>
    <row r="750" spans="1:42" ht="15.75" customHeight="1" x14ac:dyDescent="0.5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</row>
    <row r="751" spans="1:42" ht="15.75" customHeight="1" x14ac:dyDescent="0.5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</row>
    <row r="752" spans="1:42" ht="15.75" customHeight="1" x14ac:dyDescent="0.5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</row>
    <row r="753" spans="1:42" ht="15.75" customHeight="1" x14ac:dyDescent="0.5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</row>
    <row r="754" spans="1:42" ht="15.75" customHeight="1" x14ac:dyDescent="0.5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</row>
    <row r="755" spans="1:42" ht="15.75" customHeight="1" x14ac:dyDescent="0.5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</row>
    <row r="756" spans="1:42" ht="15.75" customHeight="1" x14ac:dyDescent="0.5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</row>
    <row r="757" spans="1:42" ht="15.75" customHeight="1" x14ac:dyDescent="0.5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</row>
    <row r="758" spans="1:42" ht="15.75" customHeight="1" x14ac:dyDescent="0.5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</row>
    <row r="759" spans="1:42" ht="15.75" customHeight="1" x14ac:dyDescent="0.5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</row>
    <row r="760" spans="1:42" ht="15.75" customHeight="1" x14ac:dyDescent="0.5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</row>
    <row r="761" spans="1:42" ht="15.75" customHeight="1" x14ac:dyDescent="0.5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</row>
    <row r="762" spans="1:42" ht="15.75" customHeight="1" x14ac:dyDescent="0.5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</row>
    <row r="763" spans="1:42" ht="15.75" customHeight="1" x14ac:dyDescent="0.5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</row>
    <row r="764" spans="1:42" ht="15.75" customHeight="1" x14ac:dyDescent="0.5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</row>
    <row r="765" spans="1:42" ht="15.75" customHeight="1" x14ac:dyDescent="0.5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</row>
    <row r="766" spans="1:42" ht="15.75" customHeight="1" x14ac:dyDescent="0.5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</row>
    <row r="767" spans="1:42" ht="15.75" customHeight="1" x14ac:dyDescent="0.5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</row>
    <row r="768" spans="1:42" ht="15.75" customHeight="1" x14ac:dyDescent="0.5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</row>
    <row r="769" spans="1:42" ht="15.75" customHeight="1" x14ac:dyDescent="0.5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</row>
    <row r="770" spans="1:42" ht="15.75" customHeight="1" x14ac:dyDescent="0.5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</row>
    <row r="771" spans="1:42" ht="15.75" customHeight="1" x14ac:dyDescent="0.5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</row>
    <row r="772" spans="1:42" ht="15.75" customHeight="1" x14ac:dyDescent="0.5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</row>
    <row r="773" spans="1:42" ht="15.75" customHeight="1" x14ac:dyDescent="0.5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</row>
    <row r="774" spans="1:42" ht="15.75" customHeight="1" x14ac:dyDescent="0.5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</row>
    <row r="775" spans="1:42" ht="15.75" customHeight="1" x14ac:dyDescent="0.5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</row>
    <row r="776" spans="1:42" ht="15.75" customHeight="1" x14ac:dyDescent="0.5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</row>
    <row r="777" spans="1:42" ht="15.75" customHeight="1" x14ac:dyDescent="0.5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</row>
    <row r="778" spans="1:42" ht="15.75" customHeight="1" x14ac:dyDescent="0.5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</row>
    <row r="779" spans="1:42" ht="15.75" customHeight="1" x14ac:dyDescent="0.5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</row>
    <row r="780" spans="1:42" ht="15.75" customHeight="1" x14ac:dyDescent="0.5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</row>
    <row r="781" spans="1:42" ht="15.75" customHeight="1" x14ac:dyDescent="0.5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</row>
    <row r="782" spans="1:42" ht="15.75" customHeight="1" x14ac:dyDescent="0.5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</row>
    <row r="783" spans="1:42" ht="15.75" customHeight="1" x14ac:dyDescent="0.5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</row>
    <row r="784" spans="1:42" ht="15.75" customHeight="1" x14ac:dyDescent="0.5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</row>
    <row r="785" spans="1:42" ht="15.75" customHeight="1" x14ac:dyDescent="0.5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</row>
    <row r="786" spans="1:42" ht="15.75" customHeight="1" x14ac:dyDescent="0.5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</row>
    <row r="787" spans="1:42" ht="15.75" customHeight="1" x14ac:dyDescent="0.5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</row>
    <row r="788" spans="1:42" ht="15.75" customHeight="1" x14ac:dyDescent="0.5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</row>
    <row r="789" spans="1:42" ht="15.75" customHeight="1" x14ac:dyDescent="0.5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</row>
    <row r="790" spans="1:42" ht="15.75" customHeight="1" x14ac:dyDescent="0.5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</row>
    <row r="791" spans="1:42" ht="15.75" customHeight="1" x14ac:dyDescent="0.5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</row>
    <row r="792" spans="1:42" ht="15.75" customHeight="1" x14ac:dyDescent="0.5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</row>
    <row r="793" spans="1:42" ht="15.75" customHeight="1" x14ac:dyDescent="0.5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</row>
    <row r="794" spans="1:42" ht="15.75" customHeight="1" x14ac:dyDescent="0.5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</row>
    <row r="795" spans="1:42" ht="15.75" customHeight="1" x14ac:dyDescent="0.5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</row>
    <row r="796" spans="1:42" ht="15.75" customHeight="1" x14ac:dyDescent="0.5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</row>
    <row r="797" spans="1:42" ht="15.75" customHeight="1" x14ac:dyDescent="0.5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</row>
    <row r="798" spans="1:42" ht="15.75" customHeight="1" x14ac:dyDescent="0.5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</row>
    <row r="799" spans="1:42" ht="15.75" customHeight="1" x14ac:dyDescent="0.5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</row>
    <row r="800" spans="1:42" ht="15.75" customHeight="1" x14ac:dyDescent="0.5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</row>
    <row r="801" spans="1:42" ht="15.75" customHeight="1" x14ac:dyDescent="0.5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</row>
    <row r="802" spans="1:42" ht="15.75" customHeight="1" x14ac:dyDescent="0.5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</row>
    <row r="803" spans="1:42" ht="15.75" customHeight="1" x14ac:dyDescent="0.5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</row>
    <row r="804" spans="1:42" ht="15.75" customHeight="1" x14ac:dyDescent="0.5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</row>
    <row r="805" spans="1:42" ht="15.75" customHeight="1" x14ac:dyDescent="0.5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</row>
    <row r="806" spans="1:42" ht="15.75" customHeight="1" x14ac:dyDescent="0.5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</row>
    <row r="807" spans="1:42" ht="15.75" customHeight="1" x14ac:dyDescent="0.5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</row>
    <row r="808" spans="1:42" ht="15.75" customHeight="1" x14ac:dyDescent="0.5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</row>
    <row r="809" spans="1:42" ht="15.75" customHeight="1" x14ac:dyDescent="0.5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</row>
    <row r="810" spans="1:42" ht="15.75" customHeight="1" x14ac:dyDescent="0.5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</row>
    <row r="811" spans="1:42" ht="15.75" customHeight="1" x14ac:dyDescent="0.5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</row>
    <row r="812" spans="1:42" ht="15.75" customHeight="1" x14ac:dyDescent="0.5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</row>
    <row r="813" spans="1:42" ht="15.75" customHeight="1" x14ac:dyDescent="0.5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</row>
    <row r="814" spans="1:42" ht="15.75" customHeight="1" x14ac:dyDescent="0.5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</row>
    <row r="815" spans="1:42" ht="15.75" customHeight="1" x14ac:dyDescent="0.5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</row>
    <row r="816" spans="1:42" ht="15.75" customHeight="1" x14ac:dyDescent="0.5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</row>
    <row r="817" spans="1:42" ht="15.75" customHeight="1" x14ac:dyDescent="0.5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</row>
    <row r="818" spans="1:42" ht="15.75" customHeight="1" x14ac:dyDescent="0.5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</row>
    <row r="819" spans="1:42" ht="15.75" customHeight="1" x14ac:dyDescent="0.5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</row>
    <row r="820" spans="1:42" ht="15.75" customHeight="1" x14ac:dyDescent="0.5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</row>
    <row r="821" spans="1:42" ht="15.75" customHeight="1" x14ac:dyDescent="0.5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</row>
    <row r="822" spans="1:42" ht="15.75" customHeight="1" x14ac:dyDescent="0.5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</row>
    <row r="823" spans="1:42" ht="15.75" customHeight="1" x14ac:dyDescent="0.5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</row>
    <row r="824" spans="1:42" ht="15.75" customHeight="1" x14ac:dyDescent="0.5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/>
    </row>
    <row r="825" spans="1:42" ht="15.75" customHeight="1" x14ac:dyDescent="0.5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</row>
    <row r="826" spans="1:42" ht="15.75" customHeight="1" x14ac:dyDescent="0.5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/>
    </row>
    <row r="827" spans="1:42" ht="15.75" customHeight="1" x14ac:dyDescent="0.5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5"/>
    </row>
    <row r="828" spans="1:42" ht="15.75" customHeight="1" x14ac:dyDescent="0.5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5"/>
    </row>
    <row r="829" spans="1:42" ht="15.75" customHeight="1" x14ac:dyDescent="0.5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5"/>
    </row>
    <row r="830" spans="1:42" ht="15.75" customHeight="1" x14ac:dyDescent="0.5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  <c r="AO830" s="5"/>
      <c r="AP830" s="5"/>
    </row>
    <row r="831" spans="1:42" ht="15.75" customHeight="1" x14ac:dyDescent="0.5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5"/>
    </row>
    <row r="832" spans="1:42" ht="15.75" customHeight="1" x14ac:dyDescent="0.5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5"/>
    </row>
    <row r="833" spans="1:42" ht="15.75" customHeight="1" x14ac:dyDescent="0.5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</row>
    <row r="834" spans="1:42" ht="15.75" customHeight="1" x14ac:dyDescent="0.5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5"/>
    </row>
    <row r="835" spans="1:42" ht="15.75" customHeight="1" x14ac:dyDescent="0.5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5"/>
    </row>
    <row r="836" spans="1:42" ht="15.75" customHeight="1" x14ac:dyDescent="0.5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5"/>
    </row>
    <row r="837" spans="1:42" ht="15.75" customHeight="1" x14ac:dyDescent="0.5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</row>
    <row r="838" spans="1:42" ht="15.75" customHeight="1" x14ac:dyDescent="0.5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</row>
    <row r="839" spans="1:42" ht="15.75" customHeight="1" x14ac:dyDescent="0.5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5"/>
    </row>
    <row r="840" spans="1:42" ht="15.75" customHeight="1" x14ac:dyDescent="0.5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</row>
    <row r="841" spans="1:42" ht="15.75" customHeight="1" x14ac:dyDescent="0.5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</row>
    <row r="842" spans="1:42" ht="15.75" customHeight="1" x14ac:dyDescent="0.5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</row>
    <row r="843" spans="1:42" ht="15.75" customHeight="1" x14ac:dyDescent="0.5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</row>
    <row r="844" spans="1:42" ht="15.75" customHeight="1" x14ac:dyDescent="0.5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</row>
    <row r="845" spans="1:42" ht="15.75" customHeight="1" x14ac:dyDescent="0.5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5"/>
    </row>
    <row r="846" spans="1:42" ht="15.75" customHeight="1" x14ac:dyDescent="0.5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</row>
    <row r="847" spans="1:42" ht="15.75" customHeight="1" x14ac:dyDescent="0.5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</row>
    <row r="848" spans="1:42" ht="15.75" customHeight="1" x14ac:dyDescent="0.5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</row>
    <row r="849" spans="1:42" ht="15.75" customHeight="1" x14ac:dyDescent="0.5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</row>
    <row r="850" spans="1:42" ht="15.75" customHeight="1" x14ac:dyDescent="0.5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</row>
    <row r="851" spans="1:42" ht="15.75" customHeight="1" x14ac:dyDescent="0.5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</row>
    <row r="852" spans="1:42" ht="15.75" customHeight="1" x14ac:dyDescent="0.5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  <c r="AO852" s="5"/>
      <c r="AP852" s="5"/>
    </row>
    <row r="853" spans="1:42" ht="15.75" customHeight="1" x14ac:dyDescent="0.5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</row>
    <row r="854" spans="1:42" ht="15.75" customHeight="1" x14ac:dyDescent="0.5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5"/>
    </row>
    <row r="855" spans="1:42" ht="15.75" customHeight="1" x14ac:dyDescent="0.5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5"/>
    </row>
    <row r="856" spans="1:42" ht="15.75" customHeight="1" x14ac:dyDescent="0.5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</row>
    <row r="857" spans="1:42" ht="15.75" customHeight="1" x14ac:dyDescent="0.5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</row>
    <row r="858" spans="1:42" ht="15.75" customHeight="1" x14ac:dyDescent="0.5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  <c r="AO858" s="5"/>
      <c r="AP858" s="5"/>
    </row>
    <row r="859" spans="1:42" ht="15.75" customHeight="1" x14ac:dyDescent="0.5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5"/>
    </row>
    <row r="860" spans="1:42" ht="15.75" customHeight="1" x14ac:dyDescent="0.5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</row>
    <row r="861" spans="1:42" ht="15.75" customHeight="1" x14ac:dyDescent="0.5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</row>
    <row r="862" spans="1:42" ht="15.75" customHeight="1" x14ac:dyDescent="0.5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</row>
    <row r="863" spans="1:42" ht="15.75" customHeight="1" x14ac:dyDescent="0.5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</row>
    <row r="864" spans="1:42" ht="15.75" customHeight="1" x14ac:dyDescent="0.5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</row>
    <row r="865" spans="1:42" ht="15.75" customHeight="1" x14ac:dyDescent="0.5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5"/>
    </row>
    <row r="866" spans="1:42" ht="15.75" customHeight="1" x14ac:dyDescent="0.5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</row>
    <row r="867" spans="1:42" ht="15.75" customHeight="1" x14ac:dyDescent="0.5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</row>
    <row r="868" spans="1:42" ht="15.75" customHeight="1" x14ac:dyDescent="0.5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</row>
    <row r="869" spans="1:42" ht="15.75" customHeight="1" x14ac:dyDescent="0.5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</row>
    <row r="870" spans="1:42" ht="15.75" customHeight="1" x14ac:dyDescent="0.5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5"/>
    </row>
    <row r="871" spans="1:42" ht="15.75" customHeight="1" x14ac:dyDescent="0.5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5"/>
    </row>
    <row r="872" spans="1:42" ht="15.75" customHeight="1" x14ac:dyDescent="0.5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5"/>
    </row>
    <row r="873" spans="1:42" ht="15.75" customHeight="1" x14ac:dyDescent="0.5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</row>
    <row r="874" spans="1:42" ht="15.75" customHeight="1" x14ac:dyDescent="0.5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</row>
    <row r="875" spans="1:42" ht="15.75" customHeight="1" x14ac:dyDescent="0.5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</row>
    <row r="876" spans="1:42" ht="15.75" customHeight="1" x14ac:dyDescent="0.5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</row>
    <row r="877" spans="1:42" ht="15.75" customHeight="1" x14ac:dyDescent="0.5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</row>
    <row r="878" spans="1:42" ht="15.75" customHeight="1" x14ac:dyDescent="0.5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</row>
    <row r="879" spans="1:42" ht="15.75" customHeight="1" x14ac:dyDescent="0.5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</row>
    <row r="880" spans="1:42" ht="15.75" customHeight="1" x14ac:dyDescent="0.5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</row>
    <row r="881" spans="1:42" ht="15.75" customHeight="1" x14ac:dyDescent="0.5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5"/>
    </row>
    <row r="882" spans="1:42" ht="15.75" customHeight="1" x14ac:dyDescent="0.5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</row>
    <row r="883" spans="1:42" ht="15.75" customHeight="1" x14ac:dyDescent="0.5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</row>
    <row r="884" spans="1:42" ht="15.75" customHeight="1" x14ac:dyDescent="0.5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</row>
    <row r="885" spans="1:42" ht="15.75" customHeight="1" x14ac:dyDescent="0.5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5"/>
    </row>
    <row r="886" spans="1:42" ht="15.75" customHeight="1" x14ac:dyDescent="0.5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</row>
    <row r="887" spans="1:42" ht="15.75" customHeight="1" x14ac:dyDescent="0.5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5"/>
    </row>
    <row r="888" spans="1:42" ht="15.75" customHeight="1" x14ac:dyDescent="0.5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</row>
    <row r="889" spans="1:42" ht="15.75" customHeight="1" x14ac:dyDescent="0.5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</row>
    <row r="890" spans="1:42" ht="15.75" customHeight="1" x14ac:dyDescent="0.5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</row>
    <row r="891" spans="1:42" ht="15.75" customHeight="1" x14ac:dyDescent="0.5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</row>
    <row r="892" spans="1:42" ht="15.75" customHeight="1" x14ac:dyDescent="0.5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</row>
    <row r="893" spans="1:42" ht="15.75" customHeight="1" x14ac:dyDescent="0.5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</row>
    <row r="894" spans="1:42" ht="15.75" customHeight="1" x14ac:dyDescent="0.5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5"/>
    </row>
    <row r="895" spans="1:42" ht="15.75" customHeight="1" x14ac:dyDescent="0.5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5"/>
    </row>
    <row r="896" spans="1:42" ht="15.75" customHeight="1" x14ac:dyDescent="0.5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5"/>
    </row>
    <row r="897" spans="1:42" ht="15.75" customHeight="1" x14ac:dyDescent="0.5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</row>
    <row r="898" spans="1:42" ht="15.75" customHeight="1" x14ac:dyDescent="0.5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</row>
    <row r="899" spans="1:42" ht="15.75" customHeight="1" x14ac:dyDescent="0.5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5"/>
    </row>
    <row r="900" spans="1:42" ht="15.75" customHeight="1" x14ac:dyDescent="0.5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</row>
    <row r="901" spans="1:42" ht="15.75" customHeight="1" x14ac:dyDescent="0.5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5"/>
    </row>
    <row r="902" spans="1:42" ht="15.75" customHeight="1" x14ac:dyDescent="0.5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5"/>
    </row>
    <row r="903" spans="1:42" ht="15.75" customHeight="1" x14ac:dyDescent="0.5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</row>
    <row r="904" spans="1:42" ht="15.75" customHeight="1" x14ac:dyDescent="0.5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</row>
    <row r="905" spans="1:42" ht="15.75" customHeight="1" x14ac:dyDescent="0.5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</row>
    <row r="906" spans="1:42" ht="15.75" customHeight="1" x14ac:dyDescent="0.5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</row>
    <row r="907" spans="1:42" ht="15.75" customHeight="1" x14ac:dyDescent="0.5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5"/>
    </row>
    <row r="908" spans="1:42" ht="15.75" customHeight="1" x14ac:dyDescent="0.5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5"/>
    </row>
    <row r="909" spans="1:42" ht="15.75" customHeight="1" x14ac:dyDescent="0.5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</row>
    <row r="910" spans="1:42" ht="15.75" customHeight="1" x14ac:dyDescent="0.5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5"/>
    </row>
    <row r="911" spans="1:42" ht="15.75" customHeight="1" x14ac:dyDescent="0.5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5"/>
    </row>
    <row r="912" spans="1:42" ht="15.75" customHeight="1" x14ac:dyDescent="0.5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</row>
    <row r="913" spans="1:42" ht="15.75" customHeight="1" x14ac:dyDescent="0.5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5"/>
    </row>
    <row r="914" spans="1:42" ht="15.75" customHeight="1" x14ac:dyDescent="0.5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  <c r="AO914" s="5"/>
      <c r="AP914" s="5"/>
    </row>
    <row r="915" spans="1:42" ht="15.75" customHeight="1" x14ac:dyDescent="0.5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5"/>
    </row>
    <row r="916" spans="1:42" ht="15.75" customHeight="1" x14ac:dyDescent="0.5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  <c r="AO916" s="5"/>
      <c r="AP916" s="5"/>
    </row>
    <row r="917" spans="1:42" ht="15.75" customHeight="1" x14ac:dyDescent="0.5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5"/>
    </row>
    <row r="918" spans="1:42" ht="15.75" customHeight="1" x14ac:dyDescent="0.5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</row>
    <row r="919" spans="1:42" ht="15.75" customHeight="1" x14ac:dyDescent="0.5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/>
      <c r="AP919" s="5"/>
    </row>
    <row r="920" spans="1:42" ht="15.75" customHeight="1" x14ac:dyDescent="0.5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5"/>
    </row>
    <row r="921" spans="1:42" ht="15.75" customHeight="1" x14ac:dyDescent="0.5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</row>
    <row r="922" spans="1:42" ht="15.75" customHeight="1" x14ac:dyDescent="0.5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</row>
    <row r="923" spans="1:42" ht="15.75" customHeight="1" x14ac:dyDescent="0.5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5"/>
    </row>
    <row r="924" spans="1:42" ht="15.75" customHeight="1" x14ac:dyDescent="0.5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</row>
    <row r="925" spans="1:42" ht="15.75" customHeight="1" x14ac:dyDescent="0.5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</row>
    <row r="926" spans="1:42" ht="15.75" customHeight="1" x14ac:dyDescent="0.5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5"/>
    </row>
    <row r="927" spans="1:42" ht="15.75" customHeight="1" x14ac:dyDescent="0.5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</row>
    <row r="928" spans="1:42" ht="15.75" customHeight="1" x14ac:dyDescent="0.5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  <c r="AO928" s="5"/>
      <c r="AP928" s="5"/>
    </row>
    <row r="929" spans="1:42" ht="15.75" customHeight="1" x14ac:dyDescent="0.5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5"/>
    </row>
    <row r="930" spans="1:42" ht="15.75" customHeight="1" x14ac:dyDescent="0.5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</row>
    <row r="931" spans="1:42" ht="15.75" customHeight="1" x14ac:dyDescent="0.5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</row>
    <row r="932" spans="1:42" ht="15.75" customHeight="1" x14ac:dyDescent="0.5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5"/>
    </row>
    <row r="933" spans="1:42" ht="15.75" customHeight="1" x14ac:dyDescent="0.5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</row>
    <row r="934" spans="1:42" ht="15.75" customHeight="1" x14ac:dyDescent="0.5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  <c r="AO934" s="5"/>
      <c r="AP934" s="5"/>
    </row>
    <row r="935" spans="1:42" ht="15.75" customHeight="1" x14ac:dyDescent="0.5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</row>
    <row r="936" spans="1:42" ht="15.75" customHeight="1" x14ac:dyDescent="0.5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</row>
    <row r="937" spans="1:42" ht="15.75" customHeight="1" x14ac:dyDescent="0.5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5"/>
    </row>
    <row r="938" spans="1:42" ht="15.75" customHeight="1" x14ac:dyDescent="0.5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  <c r="AO938" s="5"/>
      <c r="AP938" s="5"/>
    </row>
    <row r="939" spans="1:42" ht="15.75" customHeight="1" x14ac:dyDescent="0.5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</row>
    <row r="940" spans="1:42" ht="15.75" customHeight="1" x14ac:dyDescent="0.5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  <c r="AO940" s="5"/>
      <c r="AP940" s="5"/>
    </row>
    <row r="941" spans="1:42" ht="15.75" customHeight="1" x14ac:dyDescent="0.5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/>
    </row>
    <row r="942" spans="1:42" ht="15.75" customHeight="1" x14ac:dyDescent="0.5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</row>
    <row r="943" spans="1:42" ht="15.75" customHeight="1" x14ac:dyDescent="0.5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5"/>
    </row>
    <row r="944" spans="1:42" ht="15.75" customHeight="1" x14ac:dyDescent="0.5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5"/>
    </row>
    <row r="945" spans="1:42" ht="15.75" customHeight="1" x14ac:dyDescent="0.5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</row>
    <row r="946" spans="1:42" ht="15.75" customHeight="1" x14ac:dyDescent="0.5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/>
    </row>
    <row r="947" spans="1:42" ht="15.75" customHeight="1" x14ac:dyDescent="0.5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</row>
    <row r="948" spans="1:42" ht="15.75" customHeight="1" x14ac:dyDescent="0.5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</row>
    <row r="949" spans="1:42" ht="15.75" customHeight="1" x14ac:dyDescent="0.5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  <c r="AO949" s="5"/>
      <c r="AP949" s="5"/>
    </row>
    <row r="950" spans="1:42" ht="15.75" customHeight="1" x14ac:dyDescent="0.5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5"/>
    </row>
    <row r="951" spans="1:42" ht="15.75" customHeight="1" x14ac:dyDescent="0.5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</row>
    <row r="952" spans="1:42" ht="15.75" customHeight="1" x14ac:dyDescent="0.5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  <c r="AO952" s="5"/>
      <c r="AP952" s="5"/>
    </row>
    <row r="953" spans="1:42" ht="15.75" customHeight="1" x14ac:dyDescent="0.5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5"/>
    </row>
    <row r="954" spans="1:42" ht="15.75" customHeight="1" x14ac:dyDescent="0.5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</row>
    <row r="955" spans="1:42" ht="15.75" customHeight="1" x14ac:dyDescent="0.5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5"/>
    </row>
    <row r="956" spans="1:42" ht="15.75" customHeight="1" x14ac:dyDescent="0.5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5"/>
    </row>
    <row r="957" spans="1:42" ht="15.75" customHeight="1" x14ac:dyDescent="0.5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</row>
    <row r="958" spans="1:42" ht="15.75" customHeight="1" x14ac:dyDescent="0.5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5"/>
    </row>
    <row r="959" spans="1:42" ht="15.75" customHeight="1" x14ac:dyDescent="0.5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5"/>
    </row>
    <row r="960" spans="1:42" ht="15.75" customHeight="1" x14ac:dyDescent="0.5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</row>
    <row r="961" spans="1:42" ht="15.75" customHeight="1" x14ac:dyDescent="0.5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5"/>
      <c r="AN961" s="5"/>
      <c r="AO961" s="5"/>
      <c r="AP961" s="5"/>
    </row>
    <row r="962" spans="1:42" ht="15.75" customHeight="1" x14ac:dyDescent="0.5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5"/>
      <c r="AN962" s="5"/>
      <c r="AO962" s="5"/>
      <c r="AP962" s="5"/>
    </row>
    <row r="963" spans="1:42" ht="15.75" customHeight="1" x14ac:dyDescent="0.5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5"/>
    </row>
    <row r="964" spans="1:42" ht="15.75" customHeight="1" x14ac:dyDescent="0.5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5"/>
      <c r="AN964" s="5"/>
      <c r="AO964" s="5"/>
      <c r="AP964" s="5"/>
    </row>
    <row r="965" spans="1:42" ht="15.75" customHeight="1" x14ac:dyDescent="0.5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5"/>
      <c r="AN965" s="5"/>
      <c r="AO965" s="5"/>
      <c r="AP965" s="5"/>
    </row>
    <row r="966" spans="1:42" ht="15.75" customHeight="1" x14ac:dyDescent="0.5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5"/>
    </row>
    <row r="967" spans="1:42" ht="15.75" customHeight="1" x14ac:dyDescent="0.5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  <c r="AO967" s="5"/>
      <c r="AP967" s="5"/>
    </row>
    <row r="968" spans="1:42" ht="15.75" customHeight="1" x14ac:dyDescent="0.5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5"/>
      <c r="AN968" s="5"/>
      <c r="AO968" s="5"/>
      <c r="AP968" s="5"/>
    </row>
    <row r="969" spans="1:42" ht="15.75" customHeight="1" x14ac:dyDescent="0.5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/>
      <c r="AP969" s="5"/>
    </row>
    <row r="970" spans="1:42" ht="15.75" customHeight="1" x14ac:dyDescent="0.5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  <c r="AO970" s="5"/>
      <c r="AP970" s="5"/>
    </row>
    <row r="971" spans="1:42" ht="15.75" customHeight="1" x14ac:dyDescent="0.5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5"/>
      <c r="AN971" s="5"/>
      <c r="AO971" s="5"/>
      <c r="AP971" s="5"/>
    </row>
    <row r="972" spans="1:42" ht="15.75" customHeight="1" x14ac:dyDescent="0.5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  <c r="AO972" s="5"/>
      <c r="AP972" s="5"/>
    </row>
    <row r="973" spans="1:42" ht="15.75" customHeight="1" x14ac:dyDescent="0.5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5"/>
    </row>
    <row r="974" spans="1:42" ht="15.75" customHeight="1" x14ac:dyDescent="0.5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  <c r="AO974" s="5"/>
      <c r="AP974" s="5"/>
    </row>
    <row r="975" spans="1:42" ht="15.75" customHeight="1" x14ac:dyDescent="0.5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  <c r="AO975" s="5"/>
      <c r="AP975" s="5"/>
    </row>
    <row r="976" spans="1:42" ht="15.75" customHeight="1" x14ac:dyDescent="0.5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/>
      <c r="AO976" s="5"/>
      <c r="AP976" s="5"/>
    </row>
    <row r="977" spans="1:42" ht="15.75" customHeight="1" x14ac:dyDescent="0.5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/>
      <c r="AO977" s="5"/>
      <c r="AP977" s="5"/>
    </row>
    <row r="978" spans="1:42" ht="15.75" customHeight="1" x14ac:dyDescent="0.5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5"/>
      <c r="AN978" s="5"/>
      <c r="AO978" s="5"/>
      <c r="AP978" s="5"/>
    </row>
    <row r="979" spans="1:42" ht="15.75" customHeight="1" x14ac:dyDescent="0.5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5"/>
      <c r="AN979" s="5"/>
      <c r="AO979" s="5"/>
      <c r="AP979" s="5"/>
    </row>
    <row r="980" spans="1:42" ht="15.75" customHeight="1" x14ac:dyDescent="0.5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5"/>
    </row>
    <row r="981" spans="1:42" ht="15.75" customHeight="1" x14ac:dyDescent="0.5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5"/>
    </row>
    <row r="982" spans="1:42" ht="15.75" customHeight="1" x14ac:dyDescent="0.5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5"/>
      <c r="AO982" s="5"/>
      <c r="AP982" s="5"/>
    </row>
    <row r="983" spans="1:42" ht="15.75" customHeight="1" x14ac:dyDescent="0.5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5"/>
      <c r="AP983" s="5"/>
    </row>
    <row r="984" spans="1:42" ht="15.75" customHeight="1" x14ac:dyDescent="0.5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  <c r="AO984" s="5"/>
      <c r="AP984" s="5"/>
    </row>
    <row r="985" spans="1:42" ht="15.75" customHeight="1" x14ac:dyDescent="0.5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5"/>
      <c r="AP985" s="5"/>
    </row>
    <row r="986" spans="1:42" ht="15.75" customHeight="1" x14ac:dyDescent="0.5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5"/>
    </row>
    <row r="987" spans="1:42" ht="15.75" customHeight="1" x14ac:dyDescent="0.5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5"/>
    </row>
    <row r="988" spans="1:42" ht="15.75" customHeight="1" x14ac:dyDescent="0.5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5"/>
    </row>
    <row r="989" spans="1:42" ht="15.75" customHeight="1" x14ac:dyDescent="0.5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5"/>
      <c r="AP989" s="5"/>
    </row>
    <row r="990" spans="1:42" ht="15.75" customHeight="1" x14ac:dyDescent="0.5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/>
      <c r="AO990" s="5"/>
      <c r="AP990" s="5"/>
    </row>
    <row r="991" spans="1:42" ht="15.75" customHeight="1" x14ac:dyDescent="0.5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  <c r="AO991" s="5"/>
      <c r="AP991" s="5"/>
    </row>
    <row r="992" spans="1:42" ht="15.75" customHeight="1" x14ac:dyDescent="0.5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5"/>
      <c r="AN992" s="5"/>
      <c r="AO992" s="5"/>
      <c r="AP992" s="5"/>
    </row>
    <row r="993" spans="1:42" ht="15.75" customHeight="1" x14ac:dyDescent="0.5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  <c r="AO993" s="5"/>
      <c r="AP993" s="5"/>
    </row>
    <row r="994" spans="1:42" ht="15.75" customHeight="1" x14ac:dyDescent="0.5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5"/>
      <c r="AN994" s="5"/>
      <c r="AO994" s="5"/>
      <c r="AP994" s="5"/>
    </row>
    <row r="995" spans="1:42" ht="15.75" customHeight="1" x14ac:dyDescent="0.5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  <c r="AJ995" s="5"/>
      <c r="AK995" s="5"/>
      <c r="AL995" s="5"/>
      <c r="AM995" s="5"/>
      <c r="AN995" s="5"/>
      <c r="AO995" s="5"/>
      <c r="AP995" s="5"/>
    </row>
    <row r="996" spans="1:42" ht="15.75" customHeight="1" x14ac:dyDescent="0.5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5"/>
      <c r="AN996" s="5"/>
      <c r="AO996" s="5"/>
      <c r="AP996" s="5"/>
    </row>
    <row r="997" spans="1:42" ht="15.75" customHeight="1" x14ac:dyDescent="0.5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5"/>
      <c r="AN997" s="5"/>
      <c r="AO997" s="5"/>
      <c r="AP997" s="5"/>
    </row>
    <row r="998" spans="1:42" ht="15.75" customHeight="1" x14ac:dyDescent="0.5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  <c r="AJ998" s="5"/>
      <c r="AK998" s="5"/>
      <c r="AL998" s="5"/>
      <c r="AM998" s="5"/>
      <c r="AN998" s="5"/>
      <c r="AO998" s="5"/>
      <c r="AP998" s="5"/>
    </row>
    <row r="999" spans="1:42" ht="15.75" customHeight="1" x14ac:dyDescent="0.5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  <c r="AJ999" s="5"/>
      <c r="AK999" s="5"/>
      <c r="AL999" s="5"/>
      <c r="AM999" s="5"/>
      <c r="AN999" s="5"/>
      <c r="AO999" s="5"/>
      <c r="AP999" s="5"/>
    </row>
    <row r="1000" spans="1:42" ht="15.75" customHeight="1" x14ac:dyDescent="0.5">
      <c r="AC1000" s="5"/>
      <c r="AD1000" s="5"/>
      <c r="AE1000" s="5"/>
      <c r="AF1000" s="5"/>
      <c r="AG1000" s="5"/>
      <c r="AH1000" s="5"/>
      <c r="AI1000" s="5"/>
      <c r="AJ1000" s="5"/>
      <c r="AK1000" s="5"/>
      <c r="AL1000" s="5"/>
      <c r="AM1000" s="5"/>
      <c r="AN1000" s="5"/>
      <c r="AO1000" s="5"/>
      <c r="AP1000" s="5"/>
    </row>
    <row r="1001" spans="1:42" ht="15.75" customHeight="1" x14ac:dyDescent="0.5">
      <c r="AC1001" s="5"/>
      <c r="AD1001" s="5"/>
      <c r="AE1001" s="5"/>
      <c r="AF1001" s="5"/>
      <c r="AG1001" s="5"/>
      <c r="AH1001" s="5"/>
      <c r="AI1001" s="5"/>
      <c r="AJ1001" s="5"/>
      <c r="AK1001" s="5"/>
      <c r="AL1001" s="5"/>
      <c r="AM1001" s="5"/>
      <c r="AN1001" s="5"/>
      <c r="AO1001" s="5"/>
      <c r="AP1001" s="5"/>
    </row>
    <row r="1002" spans="1:42" ht="15.75" customHeight="1" x14ac:dyDescent="0.5">
      <c r="AC1002" s="5"/>
      <c r="AD1002" s="5"/>
      <c r="AE1002" s="5"/>
      <c r="AF1002" s="5"/>
      <c r="AG1002" s="5"/>
      <c r="AH1002" s="5"/>
      <c r="AI1002" s="5"/>
      <c r="AJ1002" s="5"/>
      <c r="AK1002" s="5"/>
      <c r="AL1002" s="5"/>
      <c r="AM1002" s="5"/>
      <c r="AN1002" s="5"/>
      <c r="AO1002" s="5"/>
      <c r="AP1002" s="5"/>
    </row>
  </sheetData>
  <mergeCells count="62">
    <mergeCell ref="U135:X135"/>
    <mergeCell ref="A174:X174"/>
    <mergeCell ref="A175:X175"/>
    <mergeCell ref="A135:D135"/>
    <mergeCell ref="E135:H135"/>
    <mergeCell ref="I135:L135"/>
    <mergeCell ref="M135:P135"/>
    <mergeCell ref="Q135:T135"/>
    <mergeCell ref="A131:X131"/>
    <mergeCell ref="I133:X133"/>
    <mergeCell ref="A134:H134"/>
    <mergeCell ref="I134:P134"/>
    <mergeCell ref="Q134:X134"/>
    <mergeCell ref="A47:H47"/>
    <mergeCell ref="I47:P47"/>
    <mergeCell ref="Q47:X47"/>
    <mergeCell ref="A48:D48"/>
    <mergeCell ref="A1:X1"/>
    <mergeCell ref="A2:X2"/>
    <mergeCell ref="A4:H4"/>
    <mergeCell ref="I4:P4"/>
    <mergeCell ref="Q4:X4"/>
    <mergeCell ref="A3:H3"/>
    <mergeCell ref="I3:X3"/>
    <mergeCell ref="A46:X46"/>
    <mergeCell ref="U5:X5"/>
    <mergeCell ref="A45:X45"/>
    <mergeCell ref="A5:D5"/>
    <mergeCell ref="E5:H5"/>
    <mergeCell ref="I5:L5"/>
    <mergeCell ref="M5:P5"/>
    <mergeCell ref="Q5:T5"/>
    <mergeCell ref="A44:X44"/>
    <mergeCell ref="A132:X132"/>
    <mergeCell ref="E48:H48"/>
    <mergeCell ref="I48:L48"/>
    <mergeCell ref="M48:P48"/>
    <mergeCell ref="Q48:T48"/>
    <mergeCell ref="U48:X48"/>
    <mergeCell ref="A88:X88"/>
    <mergeCell ref="A91:H91"/>
    <mergeCell ref="I91:P91"/>
    <mergeCell ref="Q91:X91"/>
    <mergeCell ref="A92:D92"/>
    <mergeCell ref="E92:H92"/>
    <mergeCell ref="I92:L92"/>
    <mergeCell ref="M92:P92"/>
    <mergeCell ref="Q92:T92"/>
    <mergeCell ref="U92:X92"/>
    <mergeCell ref="A89:X89"/>
    <mergeCell ref="A90:X90"/>
    <mergeCell ref="A178:D178"/>
    <mergeCell ref="E178:H178"/>
    <mergeCell ref="I178:L178"/>
    <mergeCell ref="A176:H176"/>
    <mergeCell ref="I176:X176"/>
    <mergeCell ref="A177:H177"/>
    <mergeCell ref="I177:P177"/>
    <mergeCell ref="Q177:X177"/>
    <mergeCell ref="M178:P178"/>
    <mergeCell ref="Q178:T178"/>
    <mergeCell ref="U178:X178"/>
  </mergeCells>
  <pageMargins left="0.35" right="0.15748031496063" top="0.35" bottom="9.8031499999999994E-2" header="0" footer="0"/>
  <pageSetup paperSize="9" scale="75" orientation="landscape" r:id="rId1"/>
  <headerFooter>
    <oddHeader>&amp;R&amp;11 23/03/2023 [1]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AC1026"/>
  <sheetViews>
    <sheetView showGridLines="0" zoomScale="110" zoomScaleNormal="110" workbookViewId="0">
      <selection sqref="A1:S1"/>
    </sheetView>
  </sheetViews>
  <sheetFormatPr defaultColWidth="10.140625" defaultRowHeight="15" customHeight="1" x14ac:dyDescent="0.5"/>
  <cols>
    <col min="1" max="1" width="5.7109375" style="1232" customWidth="1"/>
    <col min="2" max="2" width="7.7109375" style="1232" customWidth="1"/>
    <col min="3" max="3" width="22.42578125" style="1232" customWidth="1"/>
    <col min="4" max="4" width="6" style="1232" customWidth="1"/>
    <col min="5" max="5" width="7" style="1232" customWidth="1"/>
    <col min="6" max="6" width="11.7109375" style="1232" customWidth="1"/>
    <col min="7" max="7" width="4.7109375" style="1232" customWidth="1"/>
    <col min="8" max="9" width="17.5703125" style="1232" customWidth="1"/>
    <col min="10" max="17" width="3" style="1232" customWidth="1"/>
    <col min="18" max="18" width="6.7109375" style="261" customWidth="1"/>
    <col min="19" max="19" width="9.42578125" style="1232" customWidth="1"/>
    <col min="20" max="23" width="3" style="471" customWidth="1"/>
    <col min="24" max="24" width="4.140625" style="767" customWidth="1"/>
    <col min="25" max="25" width="4.5703125" style="768" customWidth="1"/>
    <col min="26" max="26" width="5.42578125" style="453" customWidth="1"/>
    <col min="27" max="16384" width="10.140625" style="54"/>
  </cols>
  <sheetData>
    <row r="1" spans="1:24" ht="16.5" customHeight="1" x14ac:dyDescent="0.5">
      <c r="A1" s="2183" t="s">
        <v>0</v>
      </c>
      <c r="B1" s="2210"/>
      <c r="C1" s="2210"/>
      <c r="D1" s="2210"/>
      <c r="E1" s="2210"/>
      <c r="F1" s="2210"/>
      <c r="G1" s="2210"/>
      <c r="H1" s="2210"/>
      <c r="I1" s="2210"/>
      <c r="J1" s="2210"/>
      <c r="K1" s="2210"/>
      <c r="L1" s="2210"/>
      <c r="M1" s="2210"/>
      <c r="N1" s="2210"/>
      <c r="O1" s="2210"/>
      <c r="P1" s="2210"/>
      <c r="Q1" s="2210"/>
      <c r="R1" s="2210"/>
      <c r="S1" s="2210"/>
      <c r="T1" s="468"/>
      <c r="U1" s="468"/>
      <c r="V1" s="468"/>
      <c r="W1" s="468"/>
      <c r="X1" s="1054"/>
    </row>
    <row r="2" spans="1:24" ht="16.5" customHeight="1" x14ac:dyDescent="0.5">
      <c r="A2" s="2183" t="s">
        <v>475</v>
      </c>
      <c r="B2" s="2210"/>
      <c r="C2" s="2210"/>
      <c r="D2" s="2210"/>
      <c r="E2" s="2210"/>
      <c r="F2" s="2210"/>
      <c r="G2" s="2210"/>
      <c r="H2" s="2210"/>
      <c r="I2" s="2210"/>
      <c r="J2" s="2210"/>
      <c r="K2" s="2210"/>
      <c r="L2" s="2210"/>
      <c r="M2" s="2210"/>
      <c r="N2" s="2210"/>
      <c r="O2" s="2210"/>
      <c r="P2" s="2210"/>
      <c r="Q2" s="2210"/>
      <c r="R2" s="2210"/>
      <c r="S2" s="2210"/>
      <c r="T2" s="468"/>
      <c r="U2" s="468"/>
      <c r="V2" s="468"/>
      <c r="W2" s="468"/>
      <c r="X2" s="1054"/>
    </row>
    <row r="3" spans="1:24" ht="16.5" customHeight="1" x14ac:dyDescent="0.5">
      <c r="A3" s="2183" t="s">
        <v>476</v>
      </c>
      <c r="B3" s="2210"/>
      <c r="C3" s="2210"/>
      <c r="D3" s="2210"/>
      <c r="E3" s="2210"/>
      <c r="F3" s="2210"/>
      <c r="G3" s="2210"/>
      <c r="H3" s="2210"/>
      <c r="I3" s="2210"/>
      <c r="J3" s="2210"/>
      <c r="K3" s="2210"/>
      <c r="L3" s="2210"/>
      <c r="M3" s="2210"/>
      <c r="N3" s="2210"/>
      <c r="O3" s="2210"/>
      <c r="P3" s="2210"/>
      <c r="Q3" s="2210"/>
      <c r="R3" s="2210"/>
      <c r="S3" s="2210"/>
      <c r="T3" s="468"/>
      <c r="U3" s="468"/>
      <c r="V3" s="468"/>
      <c r="W3" s="468"/>
      <c r="X3" s="1054"/>
    </row>
    <row r="4" spans="1:24" ht="16.5" customHeight="1" x14ac:dyDescent="0.5">
      <c r="A4" s="2207" t="s">
        <v>1</v>
      </c>
      <c r="B4" s="2208"/>
      <c r="C4" s="2208"/>
      <c r="D4" s="2208"/>
      <c r="E4" s="2208"/>
      <c r="F4" s="2208"/>
      <c r="G4" s="2208"/>
      <c r="H4" s="2208"/>
      <c r="I4" s="2208"/>
      <c r="J4" s="2208"/>
      <c r="K4" s="2208"/>
      <c r="L4" s="2208"/>
      <c r="M4" s="2208"/>
      <c r="N4" s="2208"/>
      <c r="O4" s="2208"/>
      <c r="P4" s="2208"/>
      <c r="Q4" s="2208"/>
      <c r="R4" s="2208"/>
      <c r="S4" s="2209"/>
      <c r="T4" s="468"/>
      <c r="U4" s="468"/>
      <c r="V4" s="468"/>
      <c r="W4" s="468"/>
      <c r="X4" s="1054"/>
    </row>
    <row r="5" spans="1:24" ht="16.5" customHeight="1" x14ac:dyDescent="0.5">
      <c r="A5" s="2211" t="s">
        <v>477</v>
      </c>
      <c r="B5" s="2211" t="s">
        <v>3</v>
      </c>
      <c r="C5" s="2211" t="s">
        <v>478</v>
      </c>
      <c r="D5" s="2211" t="s">
        <v>315</v>
      </c>
      <c r="E5" s="2213" t="s">
        <v>479</v>
      </c>
      <c r="F5" s="2215" t="s">
        <v>480</v>
      </c>
      <c r="G5" s="2208"/>
      <c r="H5" s="2216" t="s">
        <v>481</v>
      </c>
      <c r="I5" s="2217"/>
      <c r="J5" s="2215" t="s">
        <v>482</v>
      </c>
      <c r="K5" s="2208"/>
      <c r="L5" s="2208"/>
      <c r="M5" s="2208"/>
      <c r="N5" s="2208"/>
      <c r="O5" s="2208"/>
      <c r="P5" s="2208"/>
      <c r="Q5" s="2208"/>
      <c r="R5" s="2220" t="s">
        <v>319</v>
      </c>
      <c r="S5" s="2211" t="s">
        <v>483</v>
      </c>
      <c r="T5" s="468"/>
      <c r="U5" s="468"/>
      <c r="V5" s="468"/>
      <c r="W5" s="468"/>
      <c r="X5" s="1054"/>
    </row>
    <row r="6" spans="1:24" ht="16.5" customHeight="1" x14ac:dyDescent="0.5">
      <c r="A6" s="2212"/>
      <c r="B6" s="2212"/>
      <c r="C6" s="2212"/>
      <c r="D6" s="2212"/>
      <c r="E6" s="2214"/>
      <c r="F6" s="56" t="s">
        <v>484</v>
      </c>
      <c r="G6" s="57" t="s">
        <v>485</v>
      </c>
      <c r="H6" s="2218"/>
      <c r="I6" s="2219"/>
      <c r="J6" s="127">
        <v>1</v>
      </c>
      <c r="K6" s="127">
        <v>2</v>
      </c>
      <c r="L6" s="127">
        <v>3</v>
      </c>
      <c r="M6" s="127">
        <v>4</v>
      </c>
      <c r="N6" s="127">
        <v>5</v>
      </c>
      <c r="O6" s="127">
        <v>6</v>
      </c>
      <c r="P6" s="127">
        <v>7</v>
      </c>
      <c r="Q6" s="127">
        <v>8</v>
      </c>
      <c r="R6" s="2221"/>
      <c r="S6" s="2212"/>
      <c r="T6" s="468" t="s">
        <v>486</v>
      </c>
      <c r="U6" s="468" t="s">
        <v>487</v>
      </c>
      <c r="V6" s="468" t="s">
        <v>488</v>
      </c>
      <c r="W6" s="468"/>
      <c r="X6" s="1054" t="s">
        <v>489</v>
      </c>
    </row>
    <row r="7" spans="1:24" ht="16.5" customHeight="1" x14ac:dyDescent="0.5">
      <c r="A7" s="266" t="s">
        <v>490</v>
      </c>
      <c r="B7" s="1229" t="s">
        <v>322</v>
      </c>
      <c r="C7" s="267" t="s">
        <v>10</v>
      </c>
      <c r="D7" s="232">
        <v>1.5</v>
      </c>
      <c r="E7" s="266">
        <v>3</v>
      </c>
      <c r="F7" s="315" t="s">
        <v>323</v>
      </c>
      <c r="G7" s="268">
        <v>24</v>
      </c>
      <c r="H7" s="1226" t="s">
        <v>491</v>
      </c>
      <c r="I7" s="313" t="s">
        <v>492</v>
      </c>
      <c r="J7" s="272">
        <v>3</v>
      </c>
      <c r="K7" s="272"/>
      <c r="L7" s="272">
        <v>3</v>
      </c>
      <c r="M7" s="272"/>
      <c r="N7" s="272">
        <v>3</v>
      </c>
      <c r="O7" s="272"/>
      <c r="P7" s="272">
        <v>3</v>
      </c>
      <c r="Q7" s="272"/>
      <c r="R7" s="1344">
        <f t="shared" ref="R7:R16" si="0">SUM(J7:Q7)</f>
        <v>12</v>
      </c>
      <c r="S7" s="268"/>
      <c r="T7" s="468">
        <f>R7+R9</f>
        <v>18</v>
      </c>
      <c r="U7" s="468"/>
      <c r="V7" s="468"/>
      <c r="W7" s="468"/>
      <c r="X7" s="1055">
        <f>SUM(T7:W7)</f>
        <v>18</v>
      </c>
    </row>
    <row r="8" spans="1:24" ht="16.5" customHeight="1" x14ac:dyDescent="0.5">
      <c r="A8" s="71"/>
      <c r="B8" s="449"/>
      <c r="C8" s="1240"/>
      <c r="D8" s="980"/>
      <c r="E8" s="131"/>
      <c r="F8" s="130"/>
      <c r="G8" s="449"/>
      <c r="H8" s="67" t="s">
        <v>1302</v>
      </c>
      <c r="I8" s="87" t="s">
        <v>1303</v>
      </c>
      <c r="J8" s="274"/>
      <c r="K8" s="274">
        <v>3</v>
      </c>
      <c r="L8" s="274"/>
      <c r="M8" s="274">
        <v>3</v>
      </c>
      <c r="N8" s="274"/>
      <c r="O8" s="274">
        <v>3</v>
      </c>
      <c r="P8" s="274"/>
      <c r="Q8" s="274">
        <v>3</v>
      </c>
      <c r="R8" s="1345">
        <f t="shared" si="0"/>
        <v>12</v>
      </c>
      <c r="S8" s="73"/>
      <c r="T8" s="468">
        <f>R8</f>
        <v>12</v>
      </c>
      <c r="U8" s="468">
        <f>R13</f>
        <v>6</v>
      </c>
      <c r="V8" s="468"/>
      <c r="W8" s="468"/>
      <c r="X8" s="1055">
        <f>SUM(T8:W8)</f>
        <v>18</v>
      </c>
    </row>
    <row r="9" spans="1:24" ht="16.5" customHeight="1" x14ac:dyDescent="0.5">
      <c r="A9" s="74"/>
      <c r="B9" s="1244"/>
      <c r="C9" s="133"/>
      <c r="D9" s="975"/>
      <c r="E9" s="132"/>
      <c r="F9" s="135" t="s">
        <v>418</v>
      </c>
      <c r="G9" s="1244">
        <v>6</v>
      </c>
      <c r="H9" s="75" t="s">
        <v>491</v>
      </c>
      <c r="I9" s="136" t="s">
        <v>492</v>
      </c>
      <c r="J9" s="78">
        <v>3</v>
      </c>
      <c r="K9" s="78">
        <v>3</v>
      </c>
      <c r="L9" s="1346"/>
      <c r="M9" s="1346"/>
      <c r="N9" s="1346"/>
      <c r="O9" s="1346"/>
      <c r="P9" s="1346"/>
      <c r="Q9" s="1346"/>
      <c r="R9" s="1347">
        <f t="shared" si="0"/>
        <v>6</v>
      </c>
      <c r="S9" s="74"/>
      <c r="T9" s="468"/>
      <c r="U9" s="468"/>
      <c r="V9" s="468"/>
      <c r="W9" s="468"/>
      <c r="X9" s="1055"/>
    </row>
    <row r="10" spans="1:24" ht="16.5" customHeight="1" x14ac:dyDescent="0.5">
      <c r="A10" s="71" t="s">
        <v>494</v>
      </c>
      <c r="B10" s="449" t="s">
        <v>326</v>
      </c>
      <c r="C10" s="151" t="s">
        <v>14</v>
      </c>
      <c r="D10" s="980">
        <v>1.5</v>
      </c>
      <c r="E10" s="131">
        <v>3</v>
      </c>
      <c r="F10" s="130" t="s">
        <v>384</v>
      </c>
      <c r="G10" s="449">
        <v>24</v>
      </c>
      <c r="H10" s="67" t="s">
        <v>495</v>
      </c>
      <c r="I10" s="87" t="s">
        <v>496</v>
      </c>
      <c r="J10" s="274">
        <v>3</v>
      </c>
      <c r="K10" s="274"/>
      <c r="L10" s="274">
        <v>3</v>
      </c>
      <c r="M10" s="274"/>
      <c r="N10" s="274"/>
      <c r="O10" s="274"/>
      <c r="P10" s="274">
        <v>3</v>
      </c>
      <c r="Q10" s="274"/>
      <c r="R10" s="1348">
        <f t="shared" si="0"/>
        <v>9</v>
      </c>
      <c r="S10" s="73"/>
      <c r="T10" s="468"/>
      <c r="U10" s="468">
        <f>R10+R12</f>
        <v>12</v>
      </c>
      <c r="V10" s="468"/>
      <c r="W10" s="468"/>
      <c r="X10" s="1055">
        <f>SUM(T10:W10)</f>
        <v>12</v>
      </c>
    </row>
    <row r="11" spans="1:24" ht="16.5" customHeight="1" x14ac:dyDescent="0.5">
      <c r="A11" s="71"/>
      <c r="B11" s="449"/>
      <c r="C11" s="1240"/>
      <c r="D11" s="980"/>
      <c r="E11" s="131"/>
      <c r="F11" s="130"/>
      <c r="G11" s="449"/>
      <c r="H11" s="67" t="s">
        <v>497</v>
      </c>
      <c r="I11" s="87" t="s">
        <v>498</v>
      </c>
      <c r="J11" s="274"/>
      <c r="K11" s="274">
        <v>3</v>
      </c>
      <c r="L11" s="274"/>
      <c r="M11" s="274">
        <v>3</v>
      </c>
      <c r="N11" s="274">
        <v>3</v>
      </c>
      <c r="O11" s="274">
        <v>3</v>
      </c>
      <c r="P11" s="274"/>
      <c r="Q11" s="274">
        <v>3</v>
      </c>
      <c r="R11" s="1349">
        <f t="shared" si="0"/>
        <v>15</v>
      </c>
      <c r="S11" s="73"/>
      <c r="T11" s="468"/>
      <c r="U11" s="468">
        <f>R11</f>
        <v>15</v>
      </c>
      <c r="V11" s="468"/>
      <c r="W11" s="468"/>
      <c r="X11" s="1055">
        <f>SUM(T11:W11)</f>
        <v>15</v>
      </c>
    </row>
    <row r="12" spans="1:24" ht="16.5" customHeight="1" x14ac:dyDescent="0.5">
      <c r="A12" s="71"/>
      <c r="B12" s="449"/>
      <c r="C12" s="1240"/>
      <c r="D12" s="298"/>
      <c r="E12" s="449"/>
      <c r="F12" s="130" t="s">
        <v>499</v>
      </c>
      <c r="G12" s="449">
        <v>9</v>
      </c>
      <c r="H12" s="67" t="s">
        <v>495</v>
      </c>
      <c r="I12" s="87" t="s">
        <v>496</v>
      </c>
      <c r="J12" s="73">
        <v>3</v>
      </c>
      <c r="K12" s="73"/>
      <c r="L12" s="73"/>
      <c r="M12" s="1350"/>
      <c r="N12" s="1350"/>
      <c r="O12" s="1350"/>
      <c r="P12" s="1350"/>
      <c r="Q12" s="1350"/>
      <c r="R12" s="1351">
        <f t="shared" si="0"/>
        <v>3</v>
      </c>
      <c r="S12" s="71"/>
      <c r="T12" s="468"/>
      <c r="U12" s="468"/>
      <c r="V12" s="468"/>
      <c r="W12" s="468"/>
      <c r="X12" s="1055"/>
    </row>
    <row r="13" spans="1:24" ht="16.5" customHeight="1" x14ac:dyDescent="0.5">
      <c r="A13" s="74"/>
      <c r="B13" s="1244"/>
      <c r="C13" s="133"/>
      <c r="D13" s="975"/>
      <c r="E13" s="132"/>
      <c r="F13" s="135"/>
      <c r="G13" s="1244"/>
      <c r="H13" s="75" t="s">
        <v>1302</v>
      </c>
      <c r="I13" s="136" t="s">
        <v>1303</v>
      </c>
      <c r="J13" s="78"/>
      <c r="K13" s="78">
        <v>3</v>
      </c>
      <c r="L13" s="78">
        <v>3</v>
      </c>
      <c r="M13" s="1346"/>
      <c r="N13" s="1346"/>
      <c r="O13" s="1346"/>
      <c r="P13" s="1346"/>
      <c r="Q13" s="1346"/>
      <c r="R13" s="1352">
        <f t="shared" si="0"/>
        <v>6</v>
      </c>
      <c r="S13" s="74"/>
      <c r="T13" s="468"/>
      <c r="U13" s="468"/>
      <c r="V13" s="468"/>
      <c r="W13" s="468"/>
      <c r="X13" s="1055"/>
    </row>
    <row r="14" spans="1:24" ht="16.5" customHeight="1" x14ac:dyDescent="0.5">
      <c r="A14" s="71" t="s">
        <v>500</v>
      </c>
      <c r="B14" s="449" t="s">
        <v>330</v>
      </c>
      <c r="C14" s="151" t="s">
        <v>18</v>
      </c>
      <c r="D14" s="980">
        <v>1.5</v>
      </c>
      <c r="E14" s="131">
        <v>3</v>
      </c>
      <c r="F14" s="130" t="s">
        <v>390</v>
      </c>
      <c r="G14" s="449">
        <v>24</v>
      </c>
      <c r="H14" s="67" t="s">
        <v>501</v>
      </c>
      <c r="I14" s="87" t="s">
        <v>502</v>
      </c>
      <c r="J14" s="274">
        <v>3</v>
      </c>
      <c r="K14" s="274"/>
      <c r="L14" s="274">
        <v>3</v>
      </c>
      <c r="M14" s="274"/>
      <c r="N14" s="274">
        <v>3</v>
      </c>
      <c r="O14" s="274">
        <v>3</v>
      </c>
      <c r="P14" s="274">
        <v>3</v>
      </c>
      <c r="Q14" s="274"/>
      <c r="R14" s="1353">
        <f t="shared" si="0"/>
        <v>15</v>
      </c>
      <c r="S14" s="73"/>
      <c r="T14" s="468"/>
      <c r="U14" s="468"/>
      <c r="V14" s="468">
        <f>R14</f>
        <v>15</v>
      </c>
      <c r="W14" s="468"/>
      <c r="X14" s="1055">
        <f>SUM(T14:W14)</f>
        <v>15</v>
      </c>
    </row>
    <row r="15" spans="1:24" ht="16.5" customHeight="1" x14ac:dyDescent="0.5">
      <c r="A15" s="71"/>
      <c r="B15" s="449"/>
      <c r="C15" s="1240"/>
      <c r="D15" s="980"/>
      <c r="E15" s="131"/>
      <c r="F15" s="130"/>
      <c r="G15" s="73"/>
      <c r="H15" s="448" t="s">
        <v>503</v>
      </c>
      <c r="I15" s="87" t="s">
        <v>504</v>
      </c>
      <c r="J15" s="274"/>
      <c r="K15" s="274">
        <v>3</v>
      </c>
      <c r="L15" s="274"/>
      <c r="M15" s="274">
        <v>3</v>
      </c>
      <c r="N15" s="274"/>
      <c r="O15" s="274"/>
      <c r="P15" s="274"/>
      <c r="Q15" s="274">
        <v>3</v>
      </c>
      <c r="R15" s="1354">
        <f t="shared" si="0"/>
        <v>9</v>
      </c>
      <c r="S15" s="73"/>
      <c r="T15" s="468"/>
      <c r="U15" s="468"/>
      <c r="V15" s="468">
        <f>R15+R16</f>
        <v>18</v>
      </c>
      <c r="W15" s="468"/>
      <c r="X15" s="1055">
        <f>SUM(T15:W15)</f>
        <v>18</v>
      </c>
    </row>
    <row r="16" spans="1:24" ht="16.5" customHeight="1" x14ac:dyDescent="0.5">
      <c r="A16" s="74"/>
      <c r="B16" s="1244"/>
      <c r="C16" s="133"/>
      <c r="D16" s="975"/>
      <c r="E16" s="132"/>
      <c r="F16" s="135" t="s">
        <v>505</v>
      </c>
      <c r="G16" s="78">
        <v>9</v>
      </c>
      <c r="H16" s="76" t="s">
        <v>503</v>
      </c>
      <c r="I16" s="136" t="s">
        <v>504</v>
      </c>
      <c r="J16" s="78">
        <v>3</v>
      </c>
      <c r="K16" s="78">
        <v>3</v>
      </c>
      <c r="L16" s="78">
        <v>3</v>
      </c>
      <c r="M16" s="1346"/>
      <c r="N16" s="1346"/>
      <c r="O16" s="1346"/>
      <c r="P16" s="1346"/>
      <c r="Q16" s="1346"/>
      <c r="R16" s="1528">
        <f t="shared" si="0"/>
        <v>9</v>
      </c>
      <c r="S16" s="136"/>
      <c r="T16" s="468"/>
      <c r="U16" s="468"/>
      <c r="V16" s="468"/>
      <c r="W16" s="468"/>
      <c r="X16" s="1055"/>
    </row>
    <row r="17" spans="1:24" ht="16.5" customHeight="1" x14ac:dyDescent="0.5">
      <c r="A17" s="1229"/>
      <c r="B17" s="1229"/>
      <c r="C17" s="1229"/>
      <c r="D17" s="1229"/>
      <c r="E17" s="1229"/>
      <c r="F17" s="116"/>
      <c r="G17" s="1229"/>
      <c r="H17" s="162"/>
      <c r="I17" s="162"/>
      <c r="J17" s="1355"/>
      <c r="K17" s="265"/>
      <c r="R17" s="1232"/>
      <c r="T17" s="468"/>
      <c r="U17" s="468"/>
      <c r="V17" s="468"/>
      <c r="W17" s="468"/>
      <c r="X17" s="1054"/>
    </row>
    <row r="18" spans="1:24" ht="16.5" customHeight="1" x14ac:dyDescent="0.5">
      <c r="A18" s="2207" t="s">
        <v>2</v>
      </c>
      <c r="B18" s="2208"/>
      <c r="C18" s="2208"/>
      <c r="D18" s="2208"/>
      <c r="E18" s="2208"/>
      <c r="F18" s="2208"/>
      <c r="G18" s="2208"/>
      <c r="H18" s="2208"/>
      <c r="I18" s="2208"/>
      <c r="J18" s="2208"/>
      <c r="K18" s="2208"/>
      <c r="L18" s="2208"/>
      <c r="M18" s="2208"/>
      <c r="N18" s="2208"/>
      <c r="O18" s="2208"/>
      <c r="P18" s="2208"/>
      <c r="Q18" s="2208"/>
      <c r="R18" s="2208"/>
      <c r="S18" s="2209"/>
      <c r="T18" s="468"/>
      <c r="U18" s="468"/>
      <c r="V18" s="468"/>
      <c r="W18" s="468"/>
      <c r="X18" s="1054"/>
    </row>
    <row r="19" spans="1:24" ht="16.5" customHeight="1" x14ac:dyDescent="0.5">
      <c r="A19" s="2211" t="s">
        <v>477</v>
      </c>
      <c r="B19" s="2211" t="s">
        <v>3</v>
      </c>
      <c r="C19" s="2211" t="s">
        <v>478</v>
      </c>
      <c r="D19" s="2211" t="s">
        <v>315</v>
      </c>
      <c r="E19" s="2213" t="s">
        <v>479</v>
      </c>
      <c r="F19" s="2215" t="s">
        <v>480</v>
      </c>
      <c r="G19" s="2208"/>
      <c r="H19" s="2216" t="s">
        <v>481</v>
      </c>
      <c r="I19" s="2217"/>
      <c r="J19" s="2215" t="s">
        <v>482</v>
      </c>
      <c r="K19" s="2208"/>
      <c r="L19" s="2208"/>
      <c r="M19" s="2208"/>
      <c r="N19" s="2208"/>
      <c r="O19" s="2208"/>
      <c r="P19" s="2208"/>
      <c r="Q19" s="2208"/>
      <c r="R19" s="2220" t="s">
        <v>319</v>
      </c>
      <c r="S19" s="2211" t="s">
        <v>483</v>
      </c>
      <c r="T19" s="468"/>
      <c r="U19" s="468"/>
      <c r="V19" s="468"/>
      <c r="W19" s="468"/>
      <c r="X19" s="1054"/>
    </row>
    <row r="20" spans="1:24" ht="16.5" customHeight="1" x14ac:dyDescent="0.5">
      <c r="A20" s="2212"/>
      <c r="B20" s="2212"/>
      <c r="C20" s="2212"/>
      <c r="D20" s="2212"/>
      <c r="E20" s="2214"/>
      <c r="F20" s="56" t="s">
        <v>484</v>
      </c>
      <c r="G20" s="57" t="s">
        <v>485</v>
      </c>
      <c r="H20" s="2218"/>
      <c r="I20" s="2219"/>
      <c r="J20" s="127">
        <v>1</v>
      </c>
      <c r="K20" s="127">
        <v>2</v>
      </c>
      <c r="L20" s="127">
        <v>3</v>
      </c>
      <c r="M20" s="127">
        <v>4</v>
      </c>
      <c r="N20" s="127">
        <v>5</v>
      </c>
      <c r="O20" s="127">
        <v>6</v>
      </c>
      <c r="P20" s="127">
        <v>7</v>
      </c>
      <c r="Q20" s="127">
        <v>8</v>
      </c>
      <c r="R20" s="2221"/>
      <c r="S20" s="2212"/>
      <c r="T20" s="468" t="s">
        <v>486</v>
      </c>
      <c r="U20" s="468" t="s">
        <v>487</v>
      </c>
      <c r="V20" s="468" t="s">
        <v>488</v>
      </c>
      <c r="W20" s="468"/>
      <c r="X20" s="1054" t="s">
        <v>489</v>
      </c>
    </row>
    <row r="21" spans="1:24" ht="16.5" customHeight="1" x14ac:dyDescent="0.5">
      <c r="A21" s="66" t="s">
        <v>490</v>
      </c>
      <c r="B21" s="68" t="s">
        <v>324</v>
      </c>
      <c r="C21" s="1239" t="s">
        <v>14</v>
      </c>
      <c r="D21" s="1356">
        <v>1.5</v>
      </c>
      <c r="E21" s="66">
        <v>3</v>
      </c>
      <c r="F21" s="315" t="s">
        <v>323</v>
      </c>
      <c r="G21" s="268">
        <v>24</v>
      </c>
      <c r="H21" s="1226" t="s">
        <v>491</v>
      </c>
      <c r="I21" s="313" t="s">
        <v>492</v>
      </c>
      <c r="J21" s="272">
        <v>3</v>
      </c>
      <c r="K21" s="272"/>
      <c r="L21" s="272">
        <v>3</v>
      </c>
      <c r="M21" s="272"/>
      <c r="N21" s="272">
        <v>3</v>
      </c>
      <c r="O21" s="272"/>
      <c r="P21" s="272">
        <v>3</v>
      </c>
      <c r="Q21" s="272"/>
      <c r="R21" s="1344">
        <f t="shared" ref="R21:R27" si="1">SUM(J21:Q21)</f>
        <v>12</v>
      </c>
      <c r="S21" s="268"/>
      <c r="T21" s="468">
        <f>R21+R23</f>
        <v>18</v>
      </c>
      <c r="U21" s="468"/>
      <c r="V21" s="468"/>
      <c r="W21" s="468"/>
      <c r="X21" s="1055">
        <f>SUM(T21:W21)</f>
        <v>18</v>
      </c>
    </row>
    <row r="22" spans="1:24" ht="16.5" customHeight="1" x14ac:dyDescent="0.5">
      <c r="A22" s="71"/>
      <c r="B22" s="449"/>
      <c r="C22" s="1240"/>
      <c r="D22" s="980"/>
      <c r="E22" s="71"/>
      <c r="F22" s="130"/>
      <c r="G22" s="449"/>
      <c r="H22" s="67" t="s">
        <v>1302</v>
      </c>
      <c r="I22" s="87" t="s">
        <v>1303</v>
      </c>
      <c r="J22" s="274"/>
      <c r="K22" s="274">
        <v>3</v>
      </c>
      <c r="L22" s="274"/>
      <c r="M22" s="274">
        <v>3</v>
      </c>
      <c r="N22" s="274"/>
      <c r="O22" s="274">
        <v>3</v>
      </c>
      <c r="P22" s="274"/>
      <c r="Q22" s="274">
        <v>3</v>
      </c>
      <c r="R22" s="1345">
        <f t="shared" si="1"/>
        <v>12</v>
      </c>
      <c r="S22" s="73"/>
      <c r="T22" s="468">
        <f>R22</f>
        <v>12</v>
      </c>
      <c r="U22" s="468">
        <f>R27</f>
        <v>6</v>
      </c>
      <c r="V22" s="468"/>
      <c r="W22" s="468"/>
      <c r="X22" s="1055">
        <f>SUM(T22:W22)</f>
        <v>18</v>
      </c>
    </row>
    <row r="23" spans="1:24" ht="16.5" customHeight="1" x14ac:dyDescent="0.5">
      <c r="A23" s="74"/>
      <c r="B23" s="1244"/>
      <c r="C23" s="133"/>
      <c r="D23" s="975"/>
      <c r="E23" s="74"/>
      <c r="F23" s="135" t="s">
        <v>418</v>
      </c>
      <c r="G23" s="1244">
        <v>6</v>
      </c>
      <c r="H23" s="75" t="s">
        <v>491</v>
      </c>
      <c r="I23" s="136" t="s">
        <v>492</v>
      </c>
      <c r="J23" s="78">
        <v>3</v>
      </c>
      <c r="K23" s="78">
        <v>3</v>
      </c>
      <c r="L23" s="1346"/>
      <c r="M23" s="1346"/>
      <c r="N23" s="1346"/>
      <c r="O23" s="1346"/>
      <c r="P23" s="1346"/>
      <c r="Q23" s="1346"/>
      <c r="R23" s="1347">
        <f t="shared" si="1"/>
        <v>6</v>
      </c>
      <c r="S23" s="74"/>
      <c r="T23" s="468"/>
      <c r="U23" s="468"/>
      <c r="V23" s="468"/>
      <c r="W23" s="468"/>
      <c r="X23" s="1055"/>
    </row>
    <row r="24" spans="1:24" ht="16.5" customHeight="1" x14ac:dyDescent="0.5">
      <c r="A24" s="71" t="s">
        <v>494</v>
      </c>
      <c r="B24" s="449" t="s">
        <v>328</v>
      </c>
      <c r="C24" s="151" t="s">
        <v>16</v>
      </c>
      <c r="D24" s="980">
        <v>1.5</v>
      </c>
      <c r="E24" s="71">
        <v>3</v>
      </c>
      <c r="F24" s="130" t="s">
        <v>384</v>
      </c>
      <c r="G24" s="449">
        <v>24</v>
      </c>
      <c r="H24" s="67" t="s">
        <v>495</v>
      </c>
      <c r="I24" s="87" t="s">
        <v>496</v>
      </c>
      <c r="J24" s="274">
        <v>3</v>
      </c>
      <c r="K24" s="274"/>
      <c r="L24" s="274">
        <v>3</v>
      </c>
      <c r="M24" s="274"/>
      <c r="N24" s="274"/>
      <c r="O24" s="274"/>
      <c r="P24" s="274">
        <v>3</v>
      </c>
      <c r="Q24" s="274"/>
      <c r="R24" s="1348">
        <f t="shared" si="1"/>
        <v>9</v>
      </c>
      <c r="S24" s="73"/>
      <c r="T24" s="468"/>
      <c r="U24" s="468">
        <f>R24+R26</f>
        <v>12</v>
      </c>
      <c r="V24" s="468"/>
      <c r="W24" s="468"/>
      <c r="X24" s="1055">
        <f>SUM(T24:W24)</f>
        <v>12</v>
      </c>
    </row>
    <row r="25" spans="1:24" ht="16.5" customHeight="1" x14ac:dyDescent="0.5">
      <c r="A25" s="71"/>
      <c r="B25" s="449"/>
      <c r="C25" s="1240"/>
      <c r="D25" s="980"/>
      <c r="E25" s="71"/>
      <c r="F25" s="130"/>
      <c r="G25" s="449"/>
      <c r="H25" s="67" t="s">
        <v>497</v>
      </c>
      <c r="I25" s="87" t="s">
        <v>498</v>
      </c>
      <c r="J25" s="274"/>
      <c r="K25" s="274">
        <v>3</v>
      </c>
      <c r="L25" s="274"/>
      <c r="M25" s="274">
        <v>3</v>
      </c>
      <c r="N25" s="274">
        <v>3</v>
      </c>
      <c r="O25" s="274">
        <v>3</v>
      </c>
      <c r="P25" s="274"/>
      <c r="Q25" s="274">
        <v>3</v>
      </c>
      <c r="R25" s="1349">
        <f t="shared" si="1"/>
        <v>15</v>
      </c>
      <c r="S25" s="73"/>
      <c r="T25" s="468"/>
      <c r="U25" s="468">
        <f>R25</f>
        <v>15</v>
      </c>
      <c r="V25" s="468"/>
      <c r="W25" s="468"/>
      <c r="X25" s="1055">
        <f>SUM(T25:W25)</f>
        <v>15</v>
      </c>
    </row>
    <row r="26" spans="1:24" ht="16.5" customHeight="1" x14ac:dyDescent="0.5">
      <c r="A26" s="71"/>
      <c r="B26" s="449"/>
      <c r="C26" s="1240"/>
      <c r="D26" s="980"/>
      <c r="E26" s="71"/>
      <c r="F26" s="130" t="s">
        <v>499</v>
      </c>
      <c r="G26" s="449">
        <v>9</v>
      </c>
      <c r="H26" s="67" t="s">
        <v>495</v>
      </c>
      <c r="I26" s="87" t="s">
        <v>496</v>
      </c>
      <c r="J26" s="73">
        <v>3</v>
      </c>
      <c r="K26" s="73"/>
      <c r="L26" s="73"/>
      <c r="M26" s="1350"/>
      <c r="N26" s="1350"/>
      <c r="O26" s="1350"/>
      <c r="P26" s="1350"/>
      <c r="Q26" s="1350"/>
      <c r="R26" s="1351">
        <f t="shared" si="1"/>
        <v>3</v>
      </c>
      <c r="S26" s="71"/>
      <c r="T26" s="468"/>
      <c r="U26" s="468"/>
      <c r="V26" s="468"/>
      <c r="W26" s="468"/>
      <c r="X26" s="1055"/>
    </row>
    <row r="27" spans="1:24" ht="16.5" customHeight="1" x14ac:dyDescent="0.5">
      <c r="A27" s="74"/>
      <c r="B27" s="1244"/>
      <c r="C27" s="133"/>
      <c r="D27" s="1357"/>
      <c r="E27" s="78"/>
      <c r="F27" s="135"/>
      <c r="G27" s="1244"/>
      <c r="H27" s="75" t="s">
        <v>1302</v>
      </c>
      <c r="I27" s="136" t="s">
        <v>1303</v>
      </c>
      <c r="J27" s="78"/>
      <c r="K27" s="78">
        <v>3</v>
      </c>
      <c r="L27" s="78">
        <v>3</v>
      </c>
      <c r="M27" s="1346"/>
      <c r="N27" s="1346"/>
      <c r="O27" s="1346"/>
      <c r="P27" s="1346"/>
      <c r="Q27" s="1346"/>
      <c r="R27" s="1352">
        <f t="shared" si="1"/>
        <v>6</v>
      </c>
      <c r="S27" s="74"/>
      <c r="T27" s="468"/>
      <c r="U27" s="468"/>
      <c r="V27" s="468"/>
      <c r="W27" s="468"/>
      <c r="X27" s="1055"/>
    </row>
    <row r="28" spans="1:24" ht="16.5" customHeight="1" x14ac:dyDescent="0.5">
      <c r="A28" s="71" t="s">
        <v>500</v>
      </c>
      <c r="B28" s="449" t="s">
        <v>332</v>
      </c>
      <c r="C28" s="151" t="s">
        <v>20</v>
      </c>
      <c r="D28" s="980">
        <v>1.5</v>
      </c>
      <c r="E28" s="131">
        <v>3</v>
      </c>
      <c r="F28" s="130" t="s">
        <v>390</v>
      </c>
      <c r="G28" s="449">
        <v>24</v>
      </c>
      <c r="H28" s="67" t="s">
        <v>501</v>
      </c>
      <c r="I28" s="87" t="s">
        <v>502</v>
      </c>
      <c r="J28" s="274">
        <v>3</v>
      </c>
      <c r="K28" s="274"/>
      <c r="L28" s="274">
        <v>3</v>
      </c>
      <c r="M28" s="274"/>
      <c r="N28" s="274">
        <v>3</v>
      </c>
      <c r="O28" s="274">
        <v>3</v>
      </c>
      <c r="P28" s="274">
        <v>3</v>
      </c>
      <c r="Q28" s="274"/>
      <c r="R28" s="1353">
        <f t="shared" ref="R28:R30" si="2">SUM(J28:Q28)</f>
        <v>15</v>
      </c>
      <c r="S28" s="73"/>
      <c r="T28" s="468"/>
      <c r="U28" s="468"/>
      <c r="V28" s="468">
        <f>R28</f>
        <v>15</v>
      </c>
      <c r="W28" s="468"/>
      <c r="X28" s="1055">
        <f>SUM(T28:W28)</f>
        <v>15</v>
      </c>
    </row>
    <row r="29" spans="1:24" ht="16.5" customHeight="1" x14ac:dyDescent="0.5">
      <c r="A29" s="71"/>
      <c r="B29" s="449"/>
      <c r="C29" s="1240"/>
      <c r="D29" s="980"/>
      <c r="E29" s="71"/>
      <c r="F29" s="130"/>
      <c r="G29" s="73"/>
      <c r="H29" s="448" t="s">
        <v>503</v>
      </c>
      <c r="I29" s="87" t="s">
        <v>504</v>
      </c>
      <c r="J29" s="274"/>
      <c r="K29" s="274">
        <v>3</v>
      </c>
      <c r="L29" s="274"/>
      <c r="M29" s="274">
        <v>3</v>
      </c>
      <c r="N29" s="274"/>
      <c r="O29" s="274"/>
      <c r="P29" s="274"/>
      <c r="Q29" s="274">
        <v>3</v>
      </c>
      <c r="R29" s="1354">
        <f t="shared" si="2"/>
        <v>9</v>
      </c>
      <c r="S29" s="73"/>
      <c r="T29" s="468"/>
      <c r="U29" s="468"/>
      <c r="V29" s="468">
        <f>R29+R30</f>
        <v>18</v>
      </c>
      <c r="W29" s="468"/>
      <c r="X29" s="1055">
        <f>SUM(T29:W29)</f>
        <v>18</v>
      </c>
    </row>
    <row r="30" spans="1:24" ht="16.5" customHeight="1" x14ac:dyDescent="0.5">
      <c r="A30" s="74"/>
      <c r="B30" s="1244"/>
      <c r="C30" s="133"/>
      <c r="D30" s="1357"/>
      <c r="E30" s="1244"/>
      <c r="F30" s="135" t="s">
        <v>505</v>
      </c>
      <c r="G30" s="78">
        <v>9</v>
      </c>
      <c r="H30" s="76" t="s">
        <v>503</v>
      </c>
      <c r="I30" s="136" t="s">
        <v>504</v>
      </c>
      <c r="J30" s="78">
        <v>3</v>
      </c>
      <c r="K30" s="78">
        <v>3</v>
      </c>
      <c r="L30" s="78">
        <v>3</v>
      </c>
      <c r="M30" s="1346"/>
      <c r="N30" s="1346"/>
      <c r="O30" s="1346"/>
      <c r="P30" s="1346"/>
      <c r="Q30" s="1346"/>
      <c r="R30" s="1528">
        <f t="shared" si="2"/>
        <v>9</v>
      </c>
      <c r="S30" s="136"/>
      <c r="T30" s="468"/>
      <c r="U30" s="468"/>
      <c r="V30" s="468"/>
      <c r="W30" s="468"/>
      <c r="X30" s="1055"/>
    </row>
    <row r="31" spans="1:24" ht="16.5" customHeight="1" x14ac:dyDescent="0.5">
      <c r="A31" s="1229"/>
      <c r="B31" s="2222" t="s">
        <v>507</v>
      </c>
      <c r="C31" s="2210"/>
      <c r="D31" s="2210"/>
      <c r="E31" s="2210"/>
      <c r="F31" s="116"/>
      <c r="G31" s="1229">
        <v>96</v>
      </c>
      <c r="H31" s="162"/>
      <c r="I31" s="162"/>
      <c r="J31" s="1229"/>
      <c r="K31" s="1229"/>
      <c r="L31" s="1229"/>
      <c r="M31" s="1229"/>
      <c r="R31" s="1225"/>
      <c r="S31" s="1229"/>
      <c r="T31" s="468"/>
      <c r="U31" s="468"/>
      <c r="V31" s="468"/>
      <c r="W31" s="468"/>
      <c r="X31" s="1054"/>
    </row>
    <row r="32" spans="1:24" ht="16.5" customHeight="1" x14ac:dyDescent="0.5">
      <c r="A32" s="1229"/>
      <c r="B32" s="2184" t="s">
        <v>838</v>
      </c>
      <c r="C32" s="2184"/>
      <c r="D32" s="2184"/>
      <c r="E32" s="2184"/>
      <c r="F32" s="2184"/>
      <c r="G32" s="233"/>
      <c r="H32" s="162"/>
      <c r="I32" s="162"/>
      <c r="J32" s="265"/>
      <c r="K32" s="2225" t="s">
        <v>508</v>
      </c>
      <c r="L32" s="2210"/>
      <c r="M32" s="2210"/>
      <c r="N32" s="2210"/>
      <c r="O32" s="2210"/>
      <c r="P32" s="2210"/>
      <c r="Q32" s="2210"/>
      <c r="R32" s="2210"/>
      <c r="S32" s="2210"/>
      <c r="T32" s="468"/>
      <c r="U32" s="468"/>
      <c r="V32" s="468"/>
      <c r="W32" s="468"/>
      <c r="X32" s="1054"/>
    </row>
    <row r="33" spans="1:27" ht="16.5" customHeight="1" x14ac:dyDescent="0.5">
      <c r="A33" s="1229"/>
      <c r="B33" s="1229"/>
      <c r="C33" s="1229"/>
      <c r="D33" s="1229"/>
      <c r="E33" s="1229"/>
      <c r="F33" s="116"/>
      <c r="G33" s="1229"/>
      <c r="H33" s="162"/>
      <c r="I33" s="162"/>
      <c r="J33" s="1355"/>
      <c r="K33" s="2225" t="s">
        <v>509</v>
      </c>
      <c r="L33" s="2210"/>
      <c r="M33" s="2210"/>
      <c r="N33" s="2210"/>
      <c r="O33" s="2210"/>
      <c r="P33" s="2210"/>
      <c r="Q33" s="2210"/>
      <c r="R33" s="2210"/>
      <c r="S33" s="2210"/>
      <c r="T33" s="468"/>
      <c r="U33" s="468"/>
      <c r="V33" s="468"/>
      <c r="W33" s="468"/>
      <c r="X33" s="1054"/>
    </row>
    <row r="34" spans="1:27" ht="16.5" customHeight="1" x14ac:dyDescent="0.5">
      <c r="A34" s="1229"/>
      <c r="B34" s="1229"/>
      <c r="C34" s="1229"/>
      <c r="D34" s="1229"/>
      <c r="E34" s="1229"/>
      <c r="F34" s="116"/>
      <c r="G34" s="1229"/>
      <c r="H34" s="162"/>
      <c r="I34" s="162"/>
      <c r="J34" s="1355"/>
      <c r="K34" s="265"/>
      <c r="R34" s="1232"/>
      <c r="T34" s="468"/>
      <c r="U34" s="468"/>
      <c r="V34" s="468"/>
      <c r="W34" s="468"/>
      <c r="X34" s="1054"/>
    </row>
    <row r="35" spans="1:27" ht="16.5" customHeight="1" x14ac:dyDescent="0.5">
      <c r="A35" s="1229"/>
      <c r="B35" s="1229"/>
      <c r="C35" s="1229"/>
      <c r="D35" s="1229"/>
      <c r="E35" s="1229"/>
      <c r="F35" s="116"/>
      <c r="G35" s="1229"/>
      <c r="H35" s="162"/>
      <c r="I35" s="162"/>
      <c r="J35" s="1355"/>
      <c r="K35" s="265"/>
      <c r="R35" s="1232"/>
      <c r="T35" s="468"/>
      <c r="U35" s="468"/>
      <c r="V35" s="468"/>
      <c r="W35" s="468"/>
      <c r="X35" s="1054"/>
    </row>
    <row r="36" spans="1:27" ht="16.5" customHeight="1" x14ac:dyDescent="0.5">
      <c r="A36" s="1229"/>
      <c r="B36" s="1229"/>
      <c r="C36" s="1229"/>
      <c r="D36" s="1229"/>
      <c r="E36" s="1229"/>
      <c r="F36" s="116"/>
      <c r="G36" s="1229"/>
      <c r="H36" s="162"/>
      <c r="I36" s="162"/>
      <c r="J36" s="1355"/>
      <c r="K36" s="265"/>
      <c r="R36" s="1232"/>
      <c r="T36" s="468"/>
      <c r="U36" s="468"/>
      <c r="V36" s="468"/>
      <c r="W36" s="468"/>
      <c r="X36" s="1054"/>
    </row>
    <row r="37" spans="1:27" ht="18" customHeight="1" x14ac:dyDescent="0.5">
      <c r="A37" s="2183" t="s">
        <v>0</v>
      </c>
      <c r="B37" s="2210"/>
      <c r="C37" s="2210"/>
      <c r="D37" s="2210"/>
      <c r="E37" s="2210"/>
      <c r="F37" s="2210"/>
      <c r="G37" s="2210"/>
      <c r="H37" s="2210"/>
      <c r="I37" s="2210"/>
      <c r="J37" s="2210"/>
      <c r="K37" s="2210"/>
      <c r="L37" s="2210"/>
      <c r="M37" s="2210"/>
      <c r="N37" s="2210"/>
      <c r="O37" s="2210"/>
      <c r="P37" s="2210"/>
      <c r="Q37" s="2210"/>
      <c r="R37" s="2210"/>
      <c r="S37" s="2210"/>
      <c r="T37" s="468"/>
      <c r="U37" s="468"/>
      <c r="V37" s="468"/>
      <c r="W37" s="468"/>
      <c r="X37" s="1054"/>
      <c r="Z37" s="457"/>
      <c r="AA37" s="123"/>
    </row>
    <row r="38" spans="1:27" ht="18" customHeight="1" x14ac:dyDescent="0.5">
      <c r="A38" s="2183" t="s">
        <v>510</v>
      </c>
      <c r="B38" s="2210"/>
      <c r="C38" s="2210"/>
      <c r="D38" s="2210"/>
      <c r="E38" s="2210"/>
      <c r="F38" s="2210"/>
      <c r="G38" s="2210"/>
      <c r="H38" s="2210"/>
      <c r="I38" s="2210"/>
      <c r="J38" s="2210"/>
      <c r="K38" s="2210"/>
      <c r="L38" s="2210"/>
      <c r="M38" s="2210"/>
      <c r="N38" s="2210"/>
      <c r="O38" s="2210"/>
      <c r="P38" s="2210"/>
      <c r="Q38" s="2210"/>
      <c r="R38" s="2210"/>
      <c r="S38" s="2210"/>
      <c r="T38" s="468"/>
      <c r="U38" s="468"/>
      <c r="V38" s="468"/>
      <c r="W38" s="468"/>
      <c r="X38" s="1054"/>
      <c r="Z38" s="457"/>
      <c r="AA38" s="123"/>
    </row>
    <row r="39" spans="1:27" ht="18" customHeight="1" x14ac:dyDescent="0.5">
      <c r="A39" s="2223" t="s">
        <v>476</v>
      </c>
      <c r="B39" s="2224"/>
      <c r="C39" s="2224"/>
      <c r="D39" s="2224"/>
      <c r="E39" s="2224"/>
      <c r="F39" s="2224"/>
      <c r="G39" s="2224"/>
      <c r="H39" s="2224"/>
      <c r="I39" s="2224"/>
      <c r="J39" s="2224"/>
      <c r="K39" s="2224"/>
      <c r="L39" s="2224"/>
      <c r="M39" s="2224"/>
      <c r="N39" s="2224"/>
      <c r="O39" s="2224"/>
      <c r="P39" s="2224"/>
      <c r="Q39" s="2224"/>
      <c r="R39" s="2224"/>
      <c r="S39" s="2224"/>
      <c r="T39" s="468"/>
      <c r="U39" s="468"/>
      <c r="V39" s="468"/>
      <c r="W39" s="468"/>
      <c r="X39" s="1054"/>
      <c r="Z39" s="457"/>
      <c r="AA39" s="123"/>
    </row>
    <row r="40" spans="1:27" ht="18" customHeight="1" x14ac:dyDescent="0.5">
      <c r="A40" s="2207" t="s">
        <v>1</v>
      </c>
      <c r="B40" s="2208"/>
      <c r="C40" s="2208"/>
      <c r="D40" s="2208"/>
      <c r="E40" s="2208"/>
      <c r="F40" s="2208"/>
      <c r="G40" s="2208"/>
      <c r="H40" s="2208"/>
      <c r="I40" s="2208"/>
      <c r="J40" s="2208"/>
      <c r="K40" s="2208"/>
      <c r="L40" s="2208"/>
      <c r="M40" s="2208"/>
      <c r="N40" s="2208"/>
      <c r="O40" s="2208"/>
      <c r="P40" s="2208"/>
      <c r="Q40" s="2208"/>
      <c r="R40" s="2208"/>
      <c r="S40" s="2209"/>
      <c r="T40" s="468"/>
      <c r="U40" s="468"/>
      <c r="V40" s="468"/>
      <c r="W40" s="468"/>
      <c r="X40" s="1054"/>
      <c r="Z40" s="401"/>
      <c r="AA40" s="123"/>
    </row>
    <row r="41" spans="1:27" ht="18" customHeight="1" x14ac:dyDescent="0.5">
      <c r="A41" s="2211" t="s">
        <v>477</v>
      </c>
      <c r="B41" s="2211" t="s">
        <v>3</v>
      </c>
      <c r="C41" s="2211" t="s">
        <v>478</v>
      </c>
      <c r="D41" s="2211" t="s">
        <v>315</v>
      </c>
      <c r="E41" s="2213" t="s">
        <v>479</v>
      </c>
      <c r="F41" s="2215" t="s">
        <v>480</v>
      </c>
      <c r="G41" s="2208"/>
      <c r="H41" s="2216" t="s">
        <v>481</v>
      </c>
      <c r="I41" s="2217"/>
      <c r="J41" s="2215" t="s">
        <v>482</v>
      </c>
      <c r="K41" s="2208"/>
      <c r="L41" s="2208"/>
      <c r="M41" s="2208"/>
      <c r="N41" s="2208"/>
      <c r="O41" s="2208"/>
      <c r="P41" s="2208"/>
      <c r="Q41" s="2208"/>
      <c r="R41" s="2220" t="s">
        <v>319</v>
      </c>
      <c r="S41" s="2211" t="s">
        <v>483</v>
      </c>
      <c r="T41" s="468"/>
      <c r="U41" s="468"/>
      <c r="V41" s="468"/>
      <c r="W41" s="468"/>
      <c r="X41" s="1054"/>
      <c r="Z41" s="401"/>
      <c r="AA41" s="123"/>
    </row>
    <row r="42" spans="1:27" ht="18" customHeight="1" x14ac:dyDescent="0.5">
      <c r="A42" s="2212"/>
      <c r="B42" s="2212"/>
      <c r="C42" s="2212"/>
      <c r="D42" s="2212"/>
      <c r="E42" s="2214"/>
      <c r="F42" s="56" t="s">
        <v>484</v>
      </c>
      <c r="G42" s="57" t="s">
        <v>485</v>
      </c>
      <c r="H42" s="2218"/>
      <c r="I42" s="2219"/>
      <c r="J42" s="127">
        <v>1</v>
      </c>
      <c r="K42" s="127">
        <v>2</v>
      </c>
      <c r="L42" s="127">
        <v>3</v>
      </c>
      <c r="M42" s="127">
        <v>4</v>
      </c>
      <c r="N42" s="127">
        <v>5</v>
      </c>
      <c r="O42" s="127">
        <v>6</v>
      </c>
      <c r="P42" s="127">
        <v>7</v>
      </c>
      <c r="Q42" s="127">
        <v>8</v>
      </c>
      <c r="R42" s="2221"/>
      <c r="S42" s="2212"/>
      <c r="T42" s="468" t="s">
        <v>486</v>
      </c>
      <c r="U42" s="468" t="s">
        <v>487</v>
      </c>
      <c r="V42" s="468" t="s">
        <v>488</v>
      </c>
      <c r="W42" s="468" t="s">
        <v>511</v>
      </c>
      <c r="X42" s="1055" t="s">
        <v>141</v>
      </c>
      <c r="Z42" s="401"/>
      <c r="AA42" s="123"/>
    </row>
    <row r="43" spans="1:27" ht="18" customHeight="1" x14ac:dyDescent="0.5">
      <c r="A43" s="266" t="s">
        <v>490</v>
      </c>
      <c r="B43" s="1229" t="s">
        <v>336</v>
      </c>
      <c r="C43" s="267" t="s">
        <v>22</v>
      </c>
      <c r="D43" s="314">
        <v>1.5</v>
      </c>
      <c r="E43" s="1229">
        <v>3</v>
      </c>
      <c r="F43" s="270" t="s">
        <v>323</v>
      </c>
      <c r="G43" s="268">
        <v>24</v>
      </c>
      <c r="H43" s="1226" t="s">
        <v>512</v>
      </c>
      <c r="I43" s="1226" t="s">
        <v>513</v>
      </c>
      <c r="J43" s="271">
        <v>3</v>
      </c>
      <c r="K43" s="272"/>
      <c r="L43" s="272">
        <v>3</v>
      </c>
      <c r="M43" s="272">
        <v>3</v>
      </c>
      <c r="N43" s="272"/>
      <c r="O43" s="272">
        <v>3</v>
      </c>
      <c r="P43" s="272"/>
      <c r="Q43" s="272"/>
      <c r="R43" s="258">
        <v>12</v>
      </c>
      <c r="S43" s="268"/>
      <c r="T43" s="468">
        <v>17</v>
      </c>
      <c r="U43" s="468"/>
      <c r="V43" s="468"/>
      <c r="W43" s="468"/>
      <c r="X43" s="1055">
        <v>17</v>
      </c>
      <c r="Y43" s="768" t="s">
        <v>514</v>
      </c>
      <c r="Z43" s="457"/>
      <c r="AA43" s="123"/>
    </row>
    <row r="44" spans="1:27" ht="18" customHeight="1" x14ac:dyDescent="0.5">
      <c r="A44" s="266"/>
      <c r="B44" s="170"/>
      <c r="C44" s="1228"/>
      <c r="D44" s="286"/>
      <c r="E44" s="170"/>
      <c r="F44" s="161"/>
      <c r="G44" s="287"/>
      <c r="H44" s="370" t="s">
        <v>515</v>
      </c>
      <c r="I44" s="370" t="s">
        <v>516</v>
      </c>
      <c r="J44" s="278"/>
      <c r="K44" s="302">
        <v>3</v>
      </c>
      <c r="L44" s="302"/>
      <c r="M44" s="302"/>
      <c r="N44" s="302">
        <v>3</v>
      </c>
      <c r="O44" s="302"/>
      <c r="P44" s="302">
        <v>3</v>
      </c>
      <c r="Q44" s="302">
        <v>3</v>
      </c>
      <c r="R44" s="371">
        <v>12</v>
      </c>
      <c r="S44" s="1227"/>
      <c r="T44" s="468">
        <v>18</v>
      </c>
      <c r="U44" s="468"/>
      <c r="V44" s="468"/>
      <c r="W44" s="468"/>
      <c r="X44" s="1055">
        <v>18</v>
      </c>
      <c r="Y44" s="768" t="s">
        <v>514</v>
      </c>
      <c r="Z44" s="457"/>
      <c r="AA44" s="123"/>
    </row>
    <row r="45" spans="1:27" ht="18" customHeight="1" x14ac:dyDescent="0.5">
      <c r="A45" s="266"/>
      <c r="B45" s="1229" t="s">
        <v>338</v>
      </c>
      <c r="C45" s="267" t="s">
        <v>144</v>
      </c>
      <c r="D45" s="314">
        <v>1</v>
      </c>
      <c r="E45" s="116" t="s">
        <v>110</v>
      </c>
      <c r="F45" s="270" t="s">
        <v>323</v>
      </c>
      <c r="G45" s="268">
        <v>8</v>
      </c>
      <c r="H45" s="1226" t="s">
        <v>515</v>
      </c>
      <c r="I45" s="1226" t="s">
        <v>516</v>
      </c>
      <c r="J45" s="271">
        <v>1</v>
      </c>
      <c r="K45" s="272"/>
      <c r="L45" s="272">
        <v>1</v>
      </c>
      <c r="M45" s="272">
        <v>1</v>
      </c>
      <c r="N45" s="272"/>
      <c r="O45" s="272">
        <v>1</v>
      </c>
      <c r="P45" s="272"/>
      <c r="Q45" s="272"/>
      <c r="R45" s="258">
        <v>4</v>
      </c>
      <c r="S45" s="2226" t="s">
        <v>517</v>
      </c>
      <c r="T45" s="468"/>
      <c r="U45" s="468"/>
      <c r="V45" s="468"/>
      <c r="W45" s="468"/>
      <c r="X45" s="1055"/>
      <c r="Z45" s="457"/>
      <c r="AA45" s="123"/>
    </row>
    <row r="46" spans="1:27" ht="18" customHeight="1" x14ac:dyDescent="0.5">
      <c r="A46" s="266"/>
      <c r="B46" s="1229"/>
      <c r="C46" s="493"/>
      <c r="D46" s="314"/>
      <c r="E46" s="1229"/>
      <c r="F46" s="270"/>
      <c r="G46" s="268"/>
      <c r="H46" s="1226" t="s">
        <v>512</v>
      </c>
      <c r="I46" s="1226" t="s">
        <v>513</v>
      </c>
      <c r="J46" s="271"/>
      <c r="K46" s="272">
        <v>1</v>
      </c>
      <c r="L46" s="272"/>
      <c r="M46" s="272"/>
      <c r="N46" s="272">
        <v>1</v>
      </c>
      <c r="O46" s="272"/>
      <c r="P46" s="272">
        <v>1</v>
      </c>
      <c r="Q46" s="272">
        <v>1</v>
      </c>
      <c r="R46" s="258">
        <v>4</v>
      </c>
      <c r="S46" s="2227"/>
      <c r="T46" s="468"/>
      <c r="U46" s="468"/>
      <c r="V46" s="468"/>
      <c r="W46" s="468"/>
      <c r="X46" s="1055"/>
      <c r="Z46" s="457"/>
      <c r="AA46" s="123"/>
    </row>
    <row r="47" spans="1:27" ht="18" customHeight="1" x14ac:dyDescent="0.5">
      <c r="A47" s="271"/>
      <c r="B47" s="1358"/>
      <c r="C47" s="1359"/>
      <c r="D47" s="1360"/>
      <c r="E47" s="1361" t="s">
        <v>110</v>
      </c>
      <c r="F47" s="1362" t="s">
        <v>323</v>
      </c>
      <c r="G47" s="302">
        <v>8</v>
      </c>
      <c r="H47" s="1237" t="s">
        <v>1631</v>
      </c>
      <c r="I47" s="1237"/>
      <c r="J47" s="278">
        <v>1</v>
      </c>
      <c r="K47" s="302">
        <v>1</v>
      </c>
      <c r="L47" s="302">
        <v>1</v>
      </c>
      <c r="M47" s="302">
        <v>1</v>
      </c>
      <c r="N47" s="302">
        <v>1</v>
      </c>
      <c r="O47" s="302">
        <v>1</v>
      </c>
      <c r="P47" s="302">
        <v>1</v>
      </c>
      <c r="Q47" s="302">
        <v>1</v>
      </c>
      <c r="R47" s="371">
        <v>8</v>
      </c>
      <c r="S47" s="1227"/>
      <c r="T47" s="468"/>
      <c r="U47" s="468"/>
      <c r="V47" s="468"/>
      <c r="W47" s="468"/>
      <c r="X47" s="1055"/>
      <c r="Y47" s="770"/>
      <c r="Z47" s="458"/>
      <c r="AA47" s="124"/>
    </row>
    <row r="48" spans="1:27" ht="18" customHeight="1" x14ac:dyDescent="0.5">
      <c r="A48" s="266"/>
      <c r="B48" s="170" t="s">
        <v>155</v>
      </c>
      <c r="C48" s="155" t="s">
        <v>156</v>
      </c>
      <c r="D48" s="286">
        <v>2</v>
      </c>
      <c r="E48" s="170">
        <v>4</v>
      </c>
      <c r="F48" s="161" t="s">
        <v>518</v>
      </c>
      <c r="G48" s="287">
        <v>4</v>
      </c>
      <c r="H48" s="370" t="s">
        <v>519</v>
      </c>
      <c r="I48" s="370" t="s">
        <v>520</v>
      </c>
      <c r="J48" s="278">
        <v>4</v>
      </c>
      <c r="K48" s="496"/>
      <c r="L48" s="496"/>
      <c r="M48" s="496"/>
      <c r="N48" s="496"/>
      <c r="O48" s="1363"/>
      <c r="P48" s="1363"/>
      <c r="Q48" s="1363"/>
      <c r="R48" s="371">
        <v>4</v>
      </c>
      <c r="S48" s="962" t="s">
        <v>521</v>
      </c>
      <c r="T48" s="468"/>
      <c r="U48" s="468"/>
      <c r="V48" s="468"/>
      <c r="W48" s="468"/>
      <c r="X48" s="1055"/>
      <c r="Z48" s="457"/>
      <c r="AA48" s="123"/>
    </row>
    <row r="49" spans="1:27" ht="18" customHeight="1" x14ac:dyDescent="0.5">
      <c r="A49" s="266"/>
      <c r="B49" s="1229" t="s">
        <v>243</v>
      </c>
      <c r="C49" s="267" t="s">
        <v>244</v>
      </c>
      <c r="D49" s="314">
        <v>0.5</v>
      </c>
      <c r="E49" s="1229">
        <v>1</v>
      </c>
      <c r="F49" s="270" t="s">
        <v>522</v>
      </c>
      <c r="G49" s="268">
        <v>3</v>
      </c>
      <c r="H49" s="1226" t="s">
        <v>512</v>
      </c>
      <c r="I49" s="1226" t="s">
        <v>513</v>
      </c>
      <c r="J49" s="1364"/>
      <c r="K49" s="271">
        <v>1</v>
      </c>
      <c r="L49" s="272"/>
      <c r="M49" s="272"/>
      <c r="N49" s="495"/>
      <c r="O49" s="495"/>
      <c r="P49" s="1365"/>
      <c r="Q49" s="495"/>
      <c r="R49" s="258">
        <v>1</v>
      </c>
      <c r="S49" s="313" t="s">
        <v>523</v>
      </c>
      <c r="T49" s="468"/>
      <c r="U49" s="468"/>
      <c r="V49" s="468"/>
      <c r="W49" s="468"/>
      <c r="X49" s="1055"/>
      <c r="Z49" s="457"/>
      <c r="AA49" s="123"/>
    </row>
    <row r="50" spans="1:27" ht="18" customHeight="1" x14ac:dyDescent="0.5">
      <c r="A50" s="158"/>
      <c r="B50" s="170"/>
      <c r="C50" s="1228"/>
      <c r="D50" s="286"/>
      <c r="E50" s="170"/>
      <c r="F50" s="161"/>
      <c r="G50" s="287"/>
      <c r="H50" s="370" t="s">
        <v>515</v>
      </c>
      <c r="I50" s="370" t="s">
        <v>516</v>
      </c>
      <c r="J50" s="1366"/>
      <c r="K50" s="278"/>
      <c r="L50" s="302">
        <v>1</v>
      </c>
      <c r="M50" s="302">
        <v>1</v>
      </c>
      <c r="N50" s="1367"/>
      <c r="O50" s="1367"/>
      <c r="P50" s="1367"/>
      <c r="Q50" s="1367"/>
      <c r="R50" s="371">
        <v>2</v>
      </c>
      <c r="S50" s="1227"/>
      <c r="T50" s="468"/>
      <c r="U50" s="468"/>
      <c r="V50" s="468"/>
      <c r="W50" s="468"/>
      <c r="X50" s="1055"/>
      <c r="Z50" s="457"/>
      <c r="AA50" s="123"/>
    </row>
    <row r="51" spans="1:27" ht="18" customHeight="1" x14ac:dyDescent="0.5">
      <c r="A51" s="266" t="s">
        <v>494</v>
      </c>
      <c r="B51" s="1229" t="s">
        <v>524</v>
      </c>
      <c r="C51" s="267" t="s">
        <v>26</v>
      </c>
      <c r="D51" s="314">
        <v>1.5</v>
      </c>
      <c r="E51" s="1229">
        <v>3</v>
      </c>
      <c r="F51" s="270" t="s">
        <v>384</v>
      </c>
      <c r="G51" s="268">
        <v>24</v>
      </c>
      <c r="H51" s="1226" t="s">
        <v>525</v>
      </c>
      <c r="I51" s="1226" t="s">
        <v>526</v>
      </c>
      <c r="J51" s="271">
        <v>3</v>
      </c>
      <c r="K51" s="272"/>
      <c r="L51" s="272"/>
      <c r="M51" s="272">
        <v>3</v>
      </c>
      <c r="N51" s="272"/>
      <c r="O51" s="272"/>
      <c r="P51" s="272"/>
      <c r="Q51" s="272">
        <v>3</v>
      </c>
      <c r="R51" s="258">
        <v>9</v>
      </c>
      <c r="S51" s="268"/>
      <c r="U51" s="468">
        <v>11</v>
      </c>
      <c r="V51" s="468">
        <v>4</v>
      </c>
      <c r="W51" s="468"/>
      <c r="X51" s="1055">
        <v>15</v>
      </c>
      <c r="Y51" s="768" t="s">
        <v>514</v>
      </c>
      <c r="Z51" s="457"/>
      <c r="AA51" s="123"/>
    </row>
    <row r="52" spans="1:27" ht="18" customHeight="1" x14ac:dyDescent="0.5">
      <c r="A52" s="266"/>
      <c r="B52" s="170"/>
      <c r="C52" s="1228"/>
      <c r="D52" s="286"/>
      <c r="E52" s="1368"/>
      <c r="F52" s="161"/>
      <c r="G52" s="287"/>
      <c r="H52" s="370" t="s">
        <v>1304</v>
      </c>
      <c r="I52" s="370" t="s">
        <v>1305</v>
      </c>
      <c r="J52" s="278"/>
      <c r="K52" s="302">
        <v>3</v>
      </c>
      <c r="L52" s="302">
        <v>3</v>
      </c>
      <c r="M52" s="302"/>
      <c r="N52" s="302">
        <v>3</v>
      </c>
      <c r="O52" s="302">
        <v>3</v>
      </c>
      <c r="P52" s="302">
        <v>3</v>
      </c>
      <c r="Q52" s="302"/>
      <c r="R52" s="371">
        <v>15</v>
      </c>
      <c r="S52" s="1227"/>
      <c r="U52" s="468">
        <v>18</v>
      </c>
      <c r="V52" s="468"/>
      <c r="W52" s="468"/>
      <c r="X52" s="1055">
        <v>18</v>
      </c>
      <c r="Y52" s="768" t="s">
        <v>528</v>
      </c>
      <c r="Z52" s="457"/>
      <c r="AA52" s="123"/>
    </row>
    <row r="53" spans="1:27" ht="18" customHeight="1" x14ac:dyDescent="0.5">
      <c r="A53" s="266"/>
      <c r="B53" s="66" t="s">
        <v>147</v>
      </c>
      <c r="C53" s="1241" t="s">
        <v>148</v>
      </c>
      <c r="D53" s="1369">
        <v>1</v>
      </c>
      <c r="E53" s="68">
        <v>1</v>
      </c>
      <c r="F53" s="169" t="s">
        <v>384</v>
      </c>
      <c r="G53" s="88">
        <v>8</v>
      </c>
      <c r="H53" s="375" t="s">
        <v>529</v>
      </c>
      <c r="I53" s="375" t="s">
        <v>530</v>
      </c>
      <c r="J53" s="340"/>
      <c r="K53" s="984">
        <v>1</v>
      </c>
      <c r="L53" s="984">
        <v>1</v>
      </c>
      <c r="M53" s="984"/>
      <c r="N53" s="984">
        <v>1</v>
      </c>
      <c r="O53" s="984">
        <v>1</v>
      </c>
      <c r="P53" s="984">
        <v>1</v>
      </c>
      <c r="Q53" s="984"/>
      <c r="R53" s="986">
        <v>5</v>
      </c>
      <c r="S53" s="2228" t="s">
        <v>517</v>
      </c>
      <c r="T53" s="468"/>
      <c r="U53" s="468"/>
      <c r="V53" s="468"/>
      <c r="W53" s="468"/>
      <c r="X53" s="1055"/>
      <c r="Z53" s="457"/>
      <c r="AA53" s="123"/>
    </row>
    <row r="54" spans="1:27" ht="18" customHeight="1" x14ac:dyDescent="0.5">
      <c r="A54" s="266"/>
      <c r="B54" s="71"/>
      <c r="C54" s="1370"/>
      <c r="D54" s="1371"/>
      <c r="E54" s="352"/>
      <c r="F54" s="130"/>
      <c r="G54" s="73"/>
      <c r="H54" s="67" t="s">
        <v>1304</v>
      </c>
      <c r="I54" s="87" t="s">
        <v>1305</v>
      </c>
      <c r="J54" s="273">
        <v>1</v>
      </c>
      <c r="K54" s="274"/>
      <c r="L54" s="274"/>
      <c r="M54" s="274">
        <v>1</v>
      </c>
      <c r="N54" s="274"/>
      <c r="O54" s="274"/>
      <c r="P54" s="274"/>
      <c r="Q54" s="274">
        <v>1</v>
      </c>
      <c r="R54" s="263">
        <v>3</v>
      </c>
      <c r="S54" s="2229"/>
      <c r="T54" s="468"/>
      <c r="U54" s="468"/>
      <c r="V54" s="468"/>
      <c r="W54" s="468"/>
      <c r="X54" s="1055"/>
      <c r="Z54" s="458"/>
      <c r="AA54" s="124"/>
    </row>
    <row r="55" spans="1:27" ht="18" customHeight="1" x14ac:dyDescent="0.5">
      <c r="A55" s="271"/>
      <c r="B55" s="1358"/>
      <c r="C55" s="1359"/>
      <c r="D55" s="1360"/>
      <c r="E55" s="1358">
        <v>1</v>
      </c>
      <c r="F55" s="1362"/>
      <c r="G55" s="302">
        <v>8</v>
      </c>
      <c r="H55" s="1237" t="s">
        <v>1456</v>
      </c>
      <c r="I55" s="1237"/>
      <c r="J55" s="278">
        <v>1</v>
      </c>
      <c r="K55" s="302">
        <v>1</v>
      </c>
      <c r="L55" s="302">
        <v>1</v>
      </c>
      <c r="M55" s="302">
        <v>1</v>
      </c>
      <c r="N55" s="302">
        <v>1</v>
      </c>
      <c r="O55" s="303" t="s">
        <v>110</v>
      </c>
      <c r="P55" s="303" t="s">
        <v>110</v>
      </c>
      <c r="Q55" s="303" t="s">
        <v>110</v>
      </c>
      <c r="R55" s="371">
        <v>8</v>
      </c>
      <c r="S55" s="1372"/>
      <c r="T55" s="468"/>
      <c r="U55" s="468"/>
      <c r="V55" s="468"/>
      <c r="W55" s="468"/>
      <c r="X55" s="1055"/>
      <c r="Y55" s="770"/>
      <c r="Z55" s="457"/>
      <c r="AA55" s="123"/>
    </row>
    <row r="56" spans="1:27" ht="18" customHeight="1" x14ac:dyDescent="0.5">
      <c r="A56" s="266"/>
      <c r="B56" s="170" t="s">
        <v>159</v>
      </c>
      <c r="C56" s="155" t="s">
        <v>160</v>
      </c>
      <c r="D56" s="286">
        <v>2</v>
      </c>
      <c r="E56" s="170">
        <v>4</v>
      </c>
      <c r="F56" s="161" t="s">
        <v>531</v>
      </c>
      <c r="G56" s="287">
        <v>4</v>
      </c>
      <c r="H56" s="370" t="s">
        <v>529</v>
      </c>
      <c r="I56" s="370" t="s">
        <v>530</v>
      </c>
      <c r="J56" s="1362" t="s">
        <v>532</v>
      </c>
      <c r="K56" s="496"/>
      <c r="L56" s="496"/>
      <c r="M56" s="1363"/>
      <c r="N56" s="1363"/>
      <c r="O56" s="1363"/>
      <c r="P56" s="1373"/>
      <c r="Q56" s="1363"/>
      <c r="R56" s="371">
        <v>4</v>
      </c>
      <c r="S56" s="962" t="s">
        <v>521</v>
      </c>
      <c r="T56" s="468"/>
      <c r="U56" s="468"/>
      <c r="V56" s="468"/>
      <c r="W56" s="468"/>
      <c r="X56" s="1055"/>
      <c r="Z56" s="457"/>
      <c r="AA56" s="123"/>
    </row>
    <row r="57" spans="1:27" ht="18" customHeight="1" x14ac:dyDescent="0.5">
      <c r="A57" s="158"/>
      <c r="B57" s="170" t="s">
        <v>247</v>
      </c>
      <c r="C57" s="155" t="s">
        <v>248</v>
      </c>
      <c r="D57" s="286">
        <v>0.5</v>
      </c>
      <c r="E57" s="170">
        <v>1</v>
      </c>
      <c r="F57" s="161" t="s">
        <v>343</v>
      </c>
      <c r="G57" s="287">
        <v>2</v>
      </c>
      <c r="H57" s="370" t="s">
        <v>525</v>
      </c>
      <c r="I57" s="370" t="s">
        <v>526</v>
      </c>
      <c r="J57" s="1374"/>
      <c r="K57" s="302">
        <v>1</v>
      </c>
      <c r="L57" s="302">
        <v>1</v>
      </c>
      <c r="M57" s="1367"/>
      <c r="N57" s="1367"/>
      <c r="O57" s="1367"/>
      <c r="P57" s="1367"/>
      <c r="Q57" s="1367"/>
      <c r="R57" s="371">
        <v>2</v>
      </c>
      <c r="S57" s="962" t="s">
        <v>523</v>
      </c>
      <c r="T57" s="468"/>
      <c r="U57" s="468"/>
      <c r="V57" s="468"/>
      <c r="W57" s="468"/>
      <c r="X57" s="1055"/>
      <c r="Z57" s="457"/>
      <c r="AA57" s="123"/>
    </row>
    <row r="58" spans="1:27" ht="18" customHeight="1" x14ac:dyDescent="0.5">
      <c r="A58" s="266" t="s">
        <v>500</v>
      </c>
      <c r="B58" s="1229" t="s">
        <v>344</v>
      </c>
      <c r="C58" s="267" t="s">
        <v>30</v>
      </c>
      <c r="D58" s="314">
        <v>1.5</v>
      </c>
      <c r="E58" s="1229">
        <v>3</v>
      </c>
      <c r="F58" s="270" t="s">
        <v>390</v>
      </c>
      <c r="G58" s="268">
        <v>24</v>
      </c>
      <c r="H58" s="1226" t="s">
        <v>1306</v>
      </c>
      <c r="I58" s="313" t="s">
        <v>1307</v>
      </c>
      <c r="J58" s="272">
        <v>3</v>
      </c>
      <c r="K58" s="272"/>
      <c r="L58" s="272"/>
      <c r="M58" s="272">
        <v>3</v>
      </c>
      <c r="N58" s="272">
        <v>3</v>
      </c>
      <c r="O58" s="272">
        <v>3</v>
      </c>
      <c r="P58" s="272">
        <v>3</v>
      </c>
      <c r="Q58" s="272"/>
      <c r="R58" s="258">
        <v>15</v>
      </c>
      <c r="S58" s="1375"/>
      <c r="T58" s="468"/>
      <c r="U58" s="468"/>
      <c r="V58" s="468">
        <v>18</v>
      </c>
      <c r="W58" s="468"/>
      <c r="X58" s="1055">
        <v>18</v>
      </c>
      <c r="Y58" s="768" t="s">
        <v>528</v>
      </c>
      <c r="Z58" s="457"/>
      <c r="AA58" s="123"/>
    </row>
    <row r="59" spans="1:27" ht="18" customHeight="1" x14ac:dyDescent="0.5">
      <c r="A59" s="266"/>
      <c r="B59" s="1229"/>
      <c r="C59" s="493"/>
      <c r="D59" s="314"/>
      <c r="E59" s="1229"/>
      <c r="F59" s="270"/>
      <c r="G59" s="268"/>
      <c r="H59" s="1226" t="s">
        <v>529</v>
      </c>
      <c r="I59" s="1226" t="s">
        <v>530</v>
      </c>
      <c r="J59" s="271"/>
      <c r="K59" s="272"/>
      <c r="L59" s="272">
        <v>3</v>
      </c>
      <c r="M59" s="272"/>
      <c r="N59" s="272"/>
      <c r="O59" s="272"/>
      <c r="P59" s="272"/>
      <c r="Q59" s="272">
        <v>3</v>
      </c>
      <c r="R59" s="258">
        <v>6</v>
      </c>
      <c r="S59" s="1375"/>
      <c r="T59" s="468"/>
      <c r="U59" s="468"/>
      <c r="V59" s="468"/>
      <c r="W59" s="468"/>
      <c r="X59" s="1055"/>
      <c r="Z59" s="401"/>
      <c r="AA59" s="123"/>
    </row>
    <row r="60" spans="1:27" ht="18" customHeight="1" x14ac:dyDescent="0.5">
      <c r="A60" s="266"/>
      <c r="B60" s="170"/>
      <c r="C60" s="1228"/>
      <c r="D60" s="286"/>
      <c r="E60" s="1368"/>
      <c r="F60" s="161"/>
      <c r="G60" s="287"/>
      <c r="H60" s="370" t="s">
        <v>519</v>
      </c>
      <c r="I60" s="370" t="s">
        <v>520</v>
      </c>
      <c r="J60" s="278"/>
      <c r="K60" s="302">
        <v>3</v>
      </c>
      <c r="L60" s="302"/>
      <c r="M60" s="302"/>
      <c r="N60" s="302"/>
      <c r="O60" s="302"/>
      <c r="P60" s="302"/>
      <c r="Q60" s="302"/>
      <c r="R60" s="371">
        <v>3</v>
      </c>
      <c r="S60" s="1376"/>
      <c r="T60" s="468">
        <v>4</v>
      </c>
      <c r="U60" s="468"/>
      <c r="V60" s="468">
        <v>9</v>
      </c>
      <c r="W60" s="468"/>
      <c r="X60" s="1055">
        <v>13</v>
      </c>
      <c r="Y60" s="768" t="s">
        <v>534</v>
      </c>
      <c r="Z60" s="457"/>
      <c r="AA60" s="123"/>
    </row>
    <row r="61" spans="1:27" ht="18" customHeight="1" x14ac:dyDescent="0.5">
      <c r="A61" s="266"/>
      <c r="B61" s="128" t="s">
        <v>151</v>
      </c>
      <c r="C61" s="1239" t="s">
        <v>152</v>
      </c>
      <c r="D61" s="1377">
        <v>1</v>
      </c>
      <c r="E61" s="68">
        <v>1</v>
      </c>
      <c r="F61" s="169" t="s">
        <v>390</v>
      </c>
      <c r="G61" s="88">
        <v>8</v>
      </c>
      <c r="H61" s="375" t="s">
        <v>519</v>
      </c>
      <c r="I61" s="375" t="s">
        <v>520</v>
      </c>
      <c r="J61" s="340">
        <v>1</v>
      </c>
      <c r="K61" s="984"/>
      <c r="L61" s="984"/>
      <c r="M61" s="984">
        <v>1</v>
      </c>
      <c r="N61" s="984">
        <v>1</v>
      </c>
      <c r="O61" s="984">
        <v>1</v>
      </c>
      <c r="P61" s="984">
        <v>1</v>
      </c>
      <c r="Q61" s="984"/>
      <c r="R61" s="986">
        <v>5</v>
      </c>
      <c r="S61" s="2226" t="s">
        <v>517</v>
      </c>
      <c r="T61" s="468"/>
      <c r="U61" s="468"/>
      <c r="V61" s="468"/>
      <c r="W61" s="468"/>
      <c r="X61" s="1055"/>
      <c r="Z61" s="457"/>
      <c r="AA61" s="123"/>
    </row>
    <row r="62" spans="1:27" ht="18" customHeight="1" x14ac:dyDescent="0.5">
      <c r="A62" s="266"/>
      <c r="B62" s="131"/>
      <c r="C62" s="1240"/>
      <c r="D62" s="298"/>
      <c r="E62" s="352"/>
      <c r="F62" s="130"/>
      <c r="G62" s="73"/>
      <c r="H62" s="1226" t="s">
        <v>1306</v>
      </c>
      <c r="I62" s="313" t="s">
        <v>1307</v>
      </c>
      <c r="J62" s="297"/>
      <c r="K62" s="399" t="s">
        <v>110</v>
      </c>
      <c r="L62" s="399" t="s">
        <v>110</v>
      </c>
      <c r="M62" s="399"/>
      <c r="N62" s="399"/>
      <c r="O62" s="399"/>
      <c r="P62" s="399"/>
      <c r="Q62" s="399" t="s">
        <v>110</v>
      </c>
      <c r="R62" s="263">
        <v>3</v>
      </c>
      <c r="S62" s="2227"/>
      <c r="T62" s="468"/>
      <c r="U62" s="468"/>
      <c r="V62" s="468"/>
      <c r="W62" s="468"/>
      <c r="X62" s="1055"/>
      <c r="Z62" s="457"/>
      <c r="AA62" s="123"/>
    </row>
    <row r="63" spans="1:27" s="65" customFormat="1" ht="18" customHeight="1" x14ac:dyDescent="0.5">
      <c r="A63" s="1378"/>
      <c r="B63" s="1379"/>
      <c r="C63" s="166"/>
      <c r="D63" s="1380"/>
      <c r="E63" s="1379">
        <v>1</v>
      </c>
      <c r="F63" s="168"/>
      <c r="G63" s="1381">
        <v>8</v>
      </c>
      <c r="H63" s="1237" t="s">
        <v>1631</v>
      </c>
      <c r="I63" s="1382"/>
      <c r="J63" s="278">
        <v>1</v>
      </c>
      <c r="K63" s="302">
        <v>1</v>
      </c>
      <c r="L63" s="302">
        <v>1</v>
      </c>
      <c r="M63" s="302">
        <v>1</v>
      </c>
      <c r="N63" s="302">
        <v>1</v>
      </c>
      <c r="O63" s="303" t="s">
        <v>110</v>
      </c>
      <c r="P63" s="303" t="s">
        <v>110</v>
      </c>
      <c r="Q63" s="303" t="s">
        <v>110</v>
      </c>
      <c r="R63" s="371">
        <v>8</v>
      </c>
      <c r="S63" s="1383"/>
      <c r="T63" s="940"/>
      <c r="U63" s="940"/>
      <c r="V63" s="940"/>
      <c r="W63" s="940"/>
      <c r="X63" s="1056"/>
      <c r="Y63" s="771"/>
      <c r="Z63" s="459"/>
      <c r="AA63" s="125"/>
    </row>
    <row r="64" spans="1:27" ht="18" customHeight="1" x14ac:dyDescent="0.5">
      <c r="A64" s="266"/>
      <c r="B64" s="170" t="s">
        <v>163</v>
      </c>
      <c r="C64" s="155" t="s">
        <v>164</v>
      </c>
      <c r="D64" s="286">
        <v>2</v>
      </c>
      <c r="E64" s="170">
        <v>4</v>
      </c>
      <c r="F64" s="161" t="s">
        <v>535</v>
      </c>
      <c r="G64" s="287">
        <v>4</v>
      </c>
      <c r="H64" s="370" t="s">
        <v>525</v>
      </c>
      <c r="I64" s="370" t="s">
        <v>526</v>
      </c>
      <c r="J64" s="1362" t="s">
        <v>532</v>
      </c>
      <c r="K64" s="496"/>
      <c r="L64" s="496"/>
      <c r="M64" s="496"/>
      <c r="N64" s="496"/>
      <c r="O64" s="496"/>
      <c r="P64" s="496"/>
      <c r="Q64" s="496"/>
      <c r="R64" s="371">
        <v>4</v>
      </c>
      <c r="S64" s="962" t="s">
        <v>521</v>
      </c>
      <c r="T64" s="468"/>
      <c r="U64" s="468"/>
      <c r="V64" s="468"/>
      <c r="W64" s="468"/>
      <c r="X64" s="1055"/>
      <c r="Z64" s="457"/>
      <c r="AA64" s="123"/>
    </row>
    <row r="65" spans="1:27" ht="18" customHeight="1" x14ac:dyDescent="0.5">
      <c r="A65" s="266"/>
      <c r="B65" s="1229" t="s">
        <v>251</v>
      </c>
      <c r="C65" s="267" t="s">
        <v>252</v>
      </c>
      <c r="D65" s="314">
        <v>0.5</v>
      </c>
      <c r="E65" s="1229">
        <v>1</v>
      </c>
      <c r="F65" s="270" t="s">
        <v>347</v>
      </c>
      <c r="G65" s="268">
        <v>2</v>
      </c>
      <c r="H65" s="1226" t="s">
        <v>529</v>
      </c>
      <c r="I65" s="1226" t="s">
        <v>530</v>
      </c>
      <c r="J65" s="999"/>
      <c r="K65" s="272">
        <v>1</v>
      </c>
      <c r="L65" s="272"/>
      <c r="M65" s="1384"/>
      <c r="N65" s="1384"/>
      <c r="O65" s="1384"/>
      <c r="P65" s="1385"/>
      <c r="Q65" s="1384"/>
      <c r="R65" s="258">
        <v>1</v>
      </c>
      <c r="S65" s="313" t="s">
        <v>523</v>
      </c>
      <c r="T65" s="468"/>
      <c r="U65" s="468"/>
      <c r="V65" s="468">
        <v>9</v>
      </c>
      <c r="W65" s="468">
        <v>7</v>
      </c>
      <c r="X65" s="1055">
        <v>16</v>
      </c>
      <c r="Y65" s="768" t="s">
        <v>534</v>
      </c>
      <c r="Z65" s="457"/>
      <c r="AA65" s="123"/>
    </row>
    <row r="66" spans="1:27" ht="18" customHeight="1" x14ac:dyDescent="0.5">
      <c r="A66" s="158"/>
      <c r="B66" s="170"/>
      <c r="C66" s="1228"/>
      <c r="D66" s="287"/>
      <c r="E66" s="170"/>
      <c r="F66" s="158"/>
      <c r="G66" s="287"/>
      <c r="H66" s="1386" t="s">
        <v>519</v>
      </c>
      <c r="I66" s="1386" t="s">
        <v>520</v>
      </c>
      <c r="J66" s="1387"/>
      <c r="K66" s="1360"/>
      <c r="L66" s="302">
        <v>1</v>
      </c>
      <c r="M66" s="1388"/>
      <c r="N66" s="1388"/>
      <c r="O66" s="1388"/>
      <c r="P66" s="1388"/>
      <c r="Q66" s="1388"/>
      <c r="R66" s="371">
        <v>1</v>
      </c>
      <c r="S66" s="962" t="s">
        <v>523</v>
      </c>
      <c r="T66" s="468"/>
      <c r="U66" s="468"/>
      <c r="V66" s="468"/>
      <c r="W66" s="468"/>
      <c r="X66" s="1054"/>
      <c r="Z66" s="457"/>
      <c r="AA66" s="123"/>
    </row>
    <row r="67" spans="1:27" ht="18" customHeight="1" x14ac:dyDescent="0.5">
      <c r="A67" s="2230" t="s">
        <v>506</v>
      </c>
      <c r="B67" s="2231"/>
      <c r="C67" s="2231"/>
      <c r="D67" s="2231"/>
      <c r="E67" s="2231"/>
      <c r="F67" s="2231"/>
      <c r="G67" s="1229">
        <v>116</v>
      </c>
      <c r="H67" s="162"/>
      <c r="I67" s="2210"/>
      <c r="J67" s="2210"/>
      <c r="K67" s="2210"/>
      <c r="L67" s="2210"/>
      <c r="M67" s="2210"/>
      <c r="N67" s="2210"/>
      <c r="O67" s="2210"/>
      <c r="P67" s="2210"/>
      <c r="Q67" s="2210"/>
      <c r="R67" s="1389"/>
      <c r="S67" s="1229"/>
      <c r="T67" s="468"/>
      <c r="U67" s="468"/>
      <c r="V67" s="468"/>
      <c r="W67" s="468"/>
      <c r="X67" s="1054"/>
      <c r="Z67" s="457"/>
      <c r="AA67" s="123"/>
    </row>
    <row r="68" spans="1:27" ht="18" customHeight="1" x14ac:dyDescent="0.5">
      <c r="A68" s="2222" t="s">
        <v>536</v>
      </c>
      <c r="B68" s="2210"/>
      <c r="C68" s="2210"/>
      <c r="D68" s="2210"/>
      <c r="E68" s="2210"/>
      <c r="F68" s="2210"/>
      <c r="G68" s="1229"/>
      <c r="H68" s="162"/>
      <c r="J68" s="2225" t="s">
        <v>537</v>
      </c>
      <c r="K68" s="2210"/>
      <c r="L68" s="2210"/>
      <c r="M68" s="2210"/>
      <c r="N68" s="2210"/>
      <c r="O68" s="2210"/>
      <c r="P68" s="2210"/>
      <c r="Q68" s="2210"/>
      <c r="R68" s="2210"/>
      <c r="S68" s="1229"/>
      <c r="T68" s="468"/>
      <c r="U68" s="468"/>
      <c r="V68" s="468"/>
      <c r="W68" s="468"/>
      <c r="X68" s="1054"/>
      <c r="Z68" s="457"/>
      <c r="AA68" s="123"/>
    </row>
    <row r="69" spans="1:27" ht="18" customHeight="1" x14ac:dyDescent="0.5">
      <c r="A69" s="2222" t="s">
        <v>922</v>
      </c>
      <c r="B69" s="2210"/>
      <c r="C69" s="2210"/>
      <c r="D69" s="2210"/>
      <c r="E69" s="2210"/>
      <c r="F69" s="2210"/>
      <c r="G69" s="1229"/>
      <c r="H69" s="1226"/>
      <c r="J69" s="2225" t="s">
        <v>538</v>
      </c>
      <c r="K69" s="2210"/>
      <c r="L69" s="2210"/>
      <c r="M69" s="2210"/>
      <c r="N69" s="2210"/>
      <c r="O69" s="2210"/>
      <c r="P69" s="2210"/>
      <c r="Q69" s="2210"/>
      <c r="R69" s="2210"/>
      <c r="S69" s="1229"/>
      <c r="T69" s="468"/>
      <c r="U69" s="468"/>
      <c r="V69" s="468"/>
      <c r="W69" s="468"/>
      <c r="X69" s="1054"/>
      <c r="Z69" s="457"/>
      <c r="AA69" s="123"/>
    </row>
    <row r="70" spans="1:27" ht="18" customHeight="1" x14ac:dyDescent="0.5">
      <c r="A70" s="2183" t="s">
        <v>0</v>
      </c>
      <c r="B70" s="2210"/>
      <c r="C70" s="2210"/>
      <c r="D70" s="2210"/>
      <c r="E70" s="2210"/>
      <c r="F70" s="2210"/>
      <c r="G70" s="2210"/>
      <c r="H70" s="2210"/>
      <c r="I70" s="2210"/>
      <c r="J70" s="2210"/>
      <c r="K70" s="2210"/>
      <c r="L70" s="2210"/>
      <c r="M70" s="2210"/>
      <c r="N70" s="2210"/>
      <c r="O70" s="2210"/>
      <c r="P70" s="2210"/>
      <c r="Q70" s="2210"/>
      <c r="R70" s="2210"/>
      <c r="S70" s="2210"/>
      <c r="T70" s="468"/>
      <c r="U70" s="468"/>
      <c r="V70" s="468"/>
      <c r="W70" s="468"/>
      <c r="X70" s="1054"/>
      <c r="Z70" s="457"/>
      <c r="AA70" s="123"/>
    </row>
    <row r="71" spans="1:27" ht="18" customHeight="1" x14ac:dyDescent="0.5">
      <c r="A71" s="2183" t="s">
        <v>510</v>
      </c>
      <c r="B71" s="2210"/>
      <c r="C71" s="2210"/>
      <c r="D71" s="2210"/>
      <c r="E71" s="2210"/>
      <c r="F71" s="2210"/>
      <c r="G71" s="2210"/>
      <c r="H71" s="2210"/>
      <c r="I71" s="2210"/>
      <c r="J71" s="2210"/>
      <c r="K71" s="2210"/>
      <c r="L71" s="2210"/>
      <c r="M71" s="2210"/>
      <c r="N71" s="2210"/>
      <c r="O71" s="2210"/>
      <c r="P71" s="2210"/>
      <c r="Q71" s="2210"/>
      <c r="R71" s="2210"/>
      <c r="S71" s="2210"/>
      <c r="T71" s="468"/>
      <c r="U71" s="468"/>
      <c r="V71" s="468"/>
      <c r="W71" s="468"/>
      <c r="X71" s="1054"/>
      <c r="Z71" s="457"/>
      <c r="AA71" s="123"/>
    </row>
    <row r="72" spans="1:27" ht="18" customHeight="1" x14ac:dyDescent="0.5">
      <c r="A72" s="2223" t="s">
        <v>476</v>
      </c>
      <c r="B72" s="2224"/>
      <c r="C72" s="2224"/>
      <c r="D72" s="2224"/>
      <c r="E72" s="2224"/>
      <c r="F72" s="2224"/>
      <c r="G72" s="2224"/>
      <c r="H72" s="2224"/>
      <c r="I72" s="2224"/>
      <c r="J72" s="2224"/>
      <c r="K72" s="2224"/>
      <c r="L72" s="2224"/>
      <c r="M72" s="2224"/>
      <c r="N72" s="2224"/>
      <c r="O72" s="2224"/>
      <c r="P72" s="2224"/>
      <c r="Q72" s="2224"/>
      <c r="R72" s="2224"/>
      <c r="S72" s="2224"/>
      <c r="T72" s="468"/>
      <c r="U72" s="468"/>
      <c r="V72" s="468"/>
      <c r="W72" s="468"/>
      <c r="X72" s="1054"/>
      <c r="Z72" s="457"/>
      <c r="AA72" s="123"/>
    </row>
    <row r="73" spans="1:27" ht="18" customHeight="1" x14ac:dyDescent="0.5">
      <c r="A73" s="2232" t="s">
        <v>2</v>
      </c>
      <c r="B73" s="2208"/>
      <c r="C73" s="2208"/>
      <c r="D73" s="2208"/>
      <c r="E73" s="2208"/>
      <c r="F73" s="2208"/>
      <c r="G73" s="2208"/>
      <c r="H73" s="2208"/>
      <c r="I73" s="2208"/>
      <c r="J73" s="2208"/>
      <c r="K73" s="2208"/>
      <c r="L73" s="2208"/>
      <c r="M73" s="2208"/>
      <c r="N73" s="2208"/>
      <c r="O73" s="2208"/>
      <c r="P73" s="2208"/>
      <c r="Q73" s="2208"/>
      <c r="R73" s="2208"/>
      <c r="S73" s="2209"/>
      <c r="T73" s="468"/>
      <c r="U73" s="468"/>
      <c r="V73" s="468"/>
      <c r="W73" s="468"/>
      <c r="X73" s="1054"/>
      <c r="Z73" s="457"/>
      <c r="AA73" s="123"/>
    </row>
    <row r="74" spans="1:27" ht="18" customHeight="1" x14ac:dyDescent="0.5">
      <c r="A74" s="2211" t="s">
        <v>477</v>
      </c>
      <c r="B74" s="2211" t="s">
        <v>3</v>
      </c>
      <c r="C74" s="2211" t="s">
        <v>478</v>
      </c>
      <c r="D74" s="2211" t="s">
        <v>315</v>
      </c>
      <c r="E74" s="2213" t="s">
        <v>479</v>
      </c>
      <c r="F74" s="2215" t="s">
        <v>480</v>
      </c>
      <c r="G74" s="2208"/>
      <c r="H74" s="2216" t="s">
        <v>481</v>
      </c>
      <c r="I74" s="2217"/>
      <c r="J74" s="2215" t="s">
        <v>482</v>
      </c>
      <c r="K74" s="2208"/>
      <c r="L74" s="2208"/>
      <c r="M74" s="2208"/>
      <c r="N74" s="2208"/>
      <c r="O74" s="2208"/>
      <c r="P74" s="2208"/>
      <c r="Q74" s="2208"/>
      <c r="R74" s="2220" t="s">
        <v>319</v>
      </c>
      <c r="S74" s="2211" t="s">
        <v>483</v>
      </c>
      <c r="T74" s="468"/>
      <c r="U74" s="468"/>
      <c r="V74" s="468"/>
      <c r="W74" s="468"/>
      <c r="X74" s="1054"/>
      <c r="Z74" s="401"/>
      <c r="AA74" s="123"/>
    </row>
    <row r="75" spans="1:27" ht="18" customHeight="1" x14ac:dyDescent="0.5">
      <c r="A75" s="2212"/>
      <c r="B75" s="2212"/>
      <c r="C75" s="2212"/>
      <c r="D75" s="2212"/>
      <c r="E75" s="2214"/>
      <c r="F75" s="56" t="s">
        <v>484</v>
      </c>
      <c r="G75" s="57" t="s">
        <v>485</v>
      </c>
      <c r="H75" s="2218"/>
      <c r="I75" s="2219"/>
      <c r="J75" s="127">
        <v>1</v>
      </c>
      <c r="K75" s="127">
        <v>2</v>
      </c>
      <c r="L75" s="127">
        <v>3</v>
      </c>
      <c r="M75" s="127">
        <v>4</v>
      </c>
      <c r="N75" s="127">
        <v>5</v>
      </c>
      <c r="O75" s="127">
        <v>6</v>
      </c>
      <c r="P75" s="127">
        <v>7</v>
      </c>
      <c r="Q75" s="127">
        <v>8</v>
      </c>
      <c r="R75" s="2221"/>
      <c r="S75" s="2212"/>
      <c r="T75" s="468" t="s">
        <v>486</v>
      </c>
      <c r="U75" s="468" t="s">
        <v>487</v>
      </c>
      <c r="V75" s="468" t="s">
        <v>488</v>
      </c>
      <c r="W75" s="468" t="s">
        <v>511</v>
      </c>
      <c r="X75" s="1055" t="s">
        <v>141</v>
      </c>
      <c r="Z75" s="457"/>
      <c r="AA75" s="123"/>
    </row>
    <row r="76" spans="1:27" ht="18" customHeight="1" x14ac:dyDescent="0.5">
      <c r="A76" s="266" t="s">
        <v>490</v>
      </c>
      <c r="B76" s="1229" t="s">
        <v>337</v>
      </c>
      <c r="C76" s="267" t="s">
        <v>24</v>
      </c>
      <c r="D76" s="314">
        <v>1.5</v>
      </c>
      <c r="E76" s="1229">
        <v>3</v>
      </c>
      <c r="F76" s="270" t="s">
        <v>323</v>
      </c>
      <c r="G76" s="268">
        <v>24</v>
      </c>
      <c r="H76" s="1226" t="s">
        <v>512</v>
      </c>
      <c r="I76" s="1226" t="s">
        <v>513</v>
      </c>
      <c r="J76" s="271">
        <v>3</v>
      </c>
      <c r="K76" s="272"/>
      <c r="L76" s="272">
        <v>3</v>
      </c>
      <c r="M76" s="272">
        <v>3</v>
      </c>
      <c r="N76" s="272"/>
      <c r="O76" s="272">
        <v>3</v>
      </c>
      <c r="P76" s="272"/>
      <c r="Q76" s="272"/>
      <c r="R76" s="258">
        <v>12</v>
      </c>
      <c r="S76" s="268"/>
      <c r="T76" s="468">
        <v>17</v>
      </c>
      <c r="U76" s="468"/>
      <c r="V76" s="468"/>
      <c r="W76" s="468"/>
      <c r="X76" s="1055">
        <v>17</v>
      </c>
      <c r="Y76" s="768" t="s">
        <v>514</v>
      </c>
      <c r="Z76" s="457"/>
      <c r="AA76" s="123"/>
    </row>
    <row r="77" spans="1:27" ht="18" customHeight="1" x14ac:dyDescent="0.5">
      <c r="A77" s="266"/>
      <c r="B77" s="170"/>
      <c r="C77" s="1228"/>
      <c r="D77" s="286"/>
      <c r="E77" s="1368"/>
      <c r="F77" s="161"/>
      <c r="G77" s="287"/>
      <c r="H77" s="370" t="s">
        <v>515</v>
      </c>
      <c r="I77" s="370" t="s">
        <v>516</v>
      </c>
      <c r="J77" s="278"/>
      <c r="K77" s="302">
        <v>3</v>
      </c>
      <c r="L77" s="302"/>
      <c r="M77" s="302"/>
      <c r="N77" s="302">
        <v>3</v>
      </c>
      <c r="O77" s="302"/>
      <c r="P77" s="302">
        <v>3</v>
      </c>
      <c r="Q77" s="302">
        <v>3</v>
      </c>
      <c r="R77" s="371">
        <v>12</v>
      </c>
      <c r="S77" s="1227"/>
      <c r="T77" s="468">
        <v>18</v>
      </c>
      <c r="U77" s="468"/>
      <c r="V77" s="468"/>
      <c r="W77" s="468"/>
      <c r="X77" s="1055">
        <v>18</v>
      </c>
      <c r="Y77" s="768" t="s">
        <v>514</v>
      </c>
      <c r="Z77" s="457"/>
      <c r="AA77" s="123"/>
    </row>
    <row r="78" spans="1:27" ht="18" customHeight="1" x14ac:dyDescent="0.5">
      <c r="A78" s="266"/>
      <c r="B78" s="1229" t="s">
        <v>145</v>
      </c>
      <c r="C78" s="267" t="s">
        <v>146</v>
      </c>
      <c r="D78" s="314">
        <v>1</v>
      </c>
      <c r="E78" s="1229">
        <v>1</v>
      </c>
      <c r="F78" s="270" t="s">
        <v>323</v>
      </c>
      <c r="G78" s="268">
        <v>8</v>
      </c>
      <c r="H78" s="1226" t="s">
        <v>515</v>
      </c>
      <c r="I78" s="1226" t="s">
        <v>516</v>
      </c>
      <c r="J78" s="271">
        <v>1</v>
      </c>
      <c r="K78" s="272"/>
      <c r="L78" s="272">
        <v>1</v>
      </c>
      <c r="M78" s="272">
        <v>1</v>
      </c>
      <c r="N78" s="272"/>
      <c r="O78" s="272">
        <v>1</v>
      </c>
      <c r="P78" s="272"/>
      <c r="Q78" s="272"/>
      <c r="R78" s="258">
        <v>4</v>
      </c>
      <c r="S78" s="2226" t="s">
        <v>517</v>
      </c>
      <c r="T78" s="468"/>
      <c r="U78" s="468"/>
      <c r="V78" s="468"/>
      <c r="W78" s="468"/>
      <c r="X78" s="1055"/>
      <c r="Z78" s="457"/>
      <c r="AA78" s="123"/>
    </row>
    <row r="79" spans="1:27" ht="18" customHeight="1" x14ac:dyDescent="0.5">
      <c r="A79" s="266"/>
      <c r="B79" s="1229"/>
      <c r="C79" s="493"/>
      <c r="D79" s="314"/>
      <c r="E79" s="116"/>
      <c r="F79" s="270"/>
      <c r="G79" s="268"/>
      <c r="H79" s="1226" t="s">
        <v>512</v>
      </c>
      <c r="I79" s="1226" t="s">
        <v>513</v>
      </c>
      <c r="J79" s="271"/>
      <c r="K79" s="272">
        <v>1</v>
      </c>
      <c r="L79" s="272"/>
      <c r="M79" s="272"/>
      <c r="N79" s="272">
        <v>1</v>
      </c>
      <c r="O79" s="272"/>
      <c r="P79" s="272">
        <v>1</v>
      </c>
      <c r="Q79" s="272">
        <v>1</v>
      </c>
      <c r="R79" s="258">
        <v>4</v>
      </c>
      <c r="S79" s="2227"/>
      <c r="T79" s="468"/>
      <c r="U79" s="468"/>
      <c r="V79" s="468"/>
      <c r="W79" s="468"/>
      <c r="X79" s="1055"/>
      <c r="Z79" s="458"/>
      <c r="AA79" s="124"/>
    </row>
    <row r="80" spans="1:27" ht="18" customHeight="1" x14ac:dyDescent="0.5">
      <c r="A80" s="271"/>
      <c r="B80" s="1358"/>
      <c r="C80" s="1359"/>
      <c r="D80" s="1360"/>
      <c r="E80" s="1358">
        <v>1</v>
      </c>
      <c r="F80" s="1362" t="s">
        <v>323</v>
      </c>
      <c r="G80" s="302">
        <v>8</v>
      </c>
      <c r="H80" s="1237" t="s">
        <v>1631</v>
      </c>
      <c r="I80" s="1237"/>
      <c r="J80" s="278">
        <v>1</v>
      </c>
      <c r="K80" s="302">
        <v>1</v>
      </c>
      <c r="L80" s="302">
        <v>1</v>
      </c>
      <c r="M80" s="302">
        <v>1</v>
      </c>
      <c r="N80" s="302">
        <v>1</v>
      </c>
      <c r="O80" s="303" t="s">
        <v>110</v>
      </c>
      <c r="P80" s="303" t="s">
        <v>110</v>
      </c>
      <c r="Q80" s="303" t="s">
        <v>110</v>
      </c>
      <c r="R80" s="371">
        <v>8</v>
      </c>
      <c r="S80" s="1227"/>
      <c r="T80" s="468"/>
      <c r="U80" s="468"/>
      <c r="V80" s="468"/>
      <c r="W80" s="468"/>
      <c r="X80" s="1055"/>
      <c r="Y80" s="770"/>
      <c r="Z80" s="457"/>
      <c r="AA80" s="123"/>
    </row>
    <row r="81" spans="1:27" ht="18" customHeight="1" x14ac:dyDescent="0.5">
      <c r="A81" s="266"/>
      <c r="B81" s="170" t="s">
        <v>157</v>
      </c>
      <c r="C81" s="155" t="s">
        <v>158</v>
      </c>
      <c r="D81" s="286">
        <v>2</v>
      </c>
      <c r="E81" s="170">
        <v>4</v>
      </c>
      <c r="F81" s="161" t="s">
        <v>518</v>
      </c>
      <c r="G81" s="287">
        <v>4</v>
      </c>
      <c r="H81" s="370" t="s">
        <v>519</v>
      </c>
      <c r="I81" s="370" t="s">
        <v>520</v>
      </c>
      <c r="J81" s="1362" t="s">
        <v>532</v>
      </c>
      <c r="K81" s="496"/>
      <c r="L81" s="496"/>
      <c r="M81" s="496"/>
      <c r="N81" s="1363"/>
      <c r="O81" s="1363"/>
      <c r="P81" s="1373"/>
      <c r="Q81" s="1363"/>
      <c r="R81" s="371">
        <v>4</v>
      </c>
      <c r="S81" s="962" t="s">
        <v>521</v>
      </c>
      <c r="T81" s="468"/>
      <c r="U81" s="468"/>
      <c r="V81" s="468"/>
      <c r="W81" s="468"/>
      <c r="X81" s="1055"/>
      <c r="Z81" s="457"/>
      <c r="AA81" s="123"/>
    </row>
    <row r="82" spans="1:27" ht="18" customHeight="1" x14ac:dyDescent="0.5">
      <c r="A82" s="266"/>
      <c r="B82" s="1229" t="s">
        <v>245</v>
      </c>
      <c r="C82" s="267" t="s">
        <v>246</v>
      </c>
      <c r="D82" s="314">
        <v>0.5</v>
      </c>
      <c r="E82" s="1229">
        <v>1</v>
      </c>
      <c r="F82" s="270" t="s">
        <v>522</v>
      </c>
      <c r="G82" s="268">
        <v>3</v>
      </c>
      <c r="H82" s="1226" t="s">
        <v>512</v>
      </c>
      <c r="I82" s="1226" t="s">
        <v>513</v>
      </c>
      <c r="J82" s="1390"/>
      <c r="K82" s="271">
        <v>1</v>
      </c>
      <c r="L82" s="272"/>
      <c r="M82" s="272"/>
      <c r="N82" s="1391"/>
      <c r="O82" s="1391"/>
      <c r="P82" s="1391"/>
      <c r="Q82" s="1391"/>
      <c r="R82" s="258">
        <v>1</v>
      </c>
      <c r="S82" s="313" t="s">
        <v>523</v>
      </c>
      <c r="T82" s="468"/>
      <c r="U82" s="468"/>
      <c r="V82" s="468"/>
      <c r="W82" s="468"/>
      <c r="X82" s="1055"/>
      <c r="Z82" s="457"/>
      <c r="AA82" s="123"/>
    </row>
    <row r="83" spans="1:27" ht="18" customHeight="1" x14ac:dyDescent="0.5">
      <c r="A83" s="158"/>
      <c r="B83" s="170"/>
      <c r="C83" s="1228"/>
      <c r="D83" s="286"/>
      <c r="E83" s="170"/>
      <c r="F83" s="161"/>
      <c r="G83" s="287"/>
      <c r="H83" s="370" t="s">
        <v>515</v>
      </c>
      <c r="I83" s="370" t="s">
        <v>516</v>
      </c>
      <c r="J83" s="1366"/>
      <c r="K83" s="278"/>
      <c r="L83" s="302">
        <v>1</v>
      </c>
      <c r="M83" s="302">
        <v>1</v>
      </c>
      <c r="N83" s="1367"/>
      <c r="O83" s="1367"/>
      <c r="P83" s="1367"/>
      <c r="Q83" s="1367"/>
      <c r="R83" s="371">
        <v>2</v>
      </c>
      <c r="S83" s="1227"/>
      <c r="T83" s="468"/>
      <c r="U83" s="468"/>
      <c r="V83" s="468"/>
      <c r="W83" s="468"/>
      <c r="X83" s="1055"/>
      <c r="Z83" s="457"/>
      <c r="AA83" s="123"/>
    </row>
    <row r="84" spans="1:27" ht="18" customHeight="1" x14ac:dyDescent="0.5">
      <c r="A84" s="266" t="s">
        <v>494</v>
      </c>
      <c r="B84" s="1229" t="s">
        <v>341</v>
      </c>
      <c r="C84" s="267" t="s">
        <v>28</v>
      </c>
      <c r="D84" s="314">
        <v>1.5</v>
      </c>
      <c r="E84" s="116" t="s">
        <v>427</v>
      </c>
      <c r="F84" s="270" t="s">
        <v>384</v>
      </c>
      <c r="G84" s="268">
        <v>24</v>
      </c>
      <c r="H84" s="1226" t="s">
        <v>525</v>
      </c>
      <c r="I84" s="1226" t="s">
        <v>526</v>
      </c>
      <c r="J84" s="271">
        <v>3</v>
      </c>
      <c r="K84" s="272"/>
      <c r="L84" s="272"/>
      <c r="M84" s="272">
        <v>3</v>
      </c>
      <c r="N84" s="272"/>
      <c r="O84" s="272"/>
      <c r="P84" s="272"/>
      <c r="Q84" s="272">
        <v>3</v>
      </c>
      <c r="R84" s="258">
        <v>9</v>
      </c>
      <c r="S84" s="268"/>
      <c r="U84" s="468">
        <v>11</v>
      </c>
      <c r="V84" s="468">
        <v>4</v>
      </c>
      <c r="W84" s="468"/>
      <c r="X84" s="1055">
        <v>15</v>
      </c>
      <c r="Y84" s="768" t="s">
        <v>514</v>
      </c>
      <c r="Z84" s="457"/>
      <c r="AA84" s="123"/>
    </row>
    <row r="85" spans="1:27" ht="18" customHeight="1" x14ac:dyDescent="0.5">
      <c r="A85" s="266"/>
      <c r="B85" s="170"/>
      <c r="C85" s="1228"/>
      <c r="D85" s="286"/>
      <c r="E85" s="170"/>
      <c r="F85" s="161"/>
      <c r="G85" s="287"/>
      <c r="H85" s="370" t="s">
        <v>1304</v>
      </c>
      <c r="I85" s="370" t="s">
        <v>1305</v>
      </c>
      <c r="J85" s="278"/>
      <c r="K85" s="302">
        <v>3</v>
      </c>
      <c r="L85" s="302">
        <v>3</v>
      </c>
      <c r="M85" s="302"/>
      <c r="N85" s="302">
        <v>3</v>
      </c>
      <c r="O85" s="302">
        <v>3</v>
      </c>
      <c r="P85" s="302">
        <v>3</v>
      </c>
      <c r="Q85" s="302"/>
      <c r="R85" s="371">
        <v>15</v>
      </c>
      <c r="S85" s="1227"/>
      <c r="U85" s="468">
        <v>18</v>
      </c>
      <c r="V85" s="468"/>
      <c r="W85" s="468"/>
      <c r="X85" s="1055">
        <v>18</v>
      </c>
      <c r="Y85" s="768" t="s">
        <v>528</v>
      </c>
      <c r="Z85" s="457"/>
      <c r="AA85" s="123"/>
    </row>
    <row r="86" spans="1:27" ht="18" customHeight="1" x14ac:dyDescent="0.5">
      <c r="A86" s="266"/>
      <c r="B86" s="268" t="s">
        <v>149</v>
      </c>
      <c r="C86" s="313" t="s">
        <v>150</v>
      </c>
      <c r="D86" s="314">
        <v>1</v>
      </c>
      <c r="E86" s="116" t="s">
        <v>110</v>
      </c>
      <c r="F86" s="270" t="s">
        <v>384</v>
      </c>
      <c r="G86" s="268">
        <v>8</v>
      </c>
      <c r="H86" s="375" t="s">
        <v>529</v>
      </c>
      <c r="I86" s="375" t="s">
        <v>530</v>
      </c>
      <c r="J86" s="271"/>
      <c r="K86" s="272">
        <v>1</v>
      </c>
      <c r="L86" s="272">
        <v>1</v>
      </c>
      <c r="M86" s="272"/>
      <c r="N86" s="272">
        <v>1</v>
      </c>
      <c r="O86" s="272">
        <v>1</v>
      </c>
      <c r="P86" s="272">
        <v>1</v>
      </c>
      <c r="Q86" s="272"/>
      <c r="R86" s="258">
        <v>5</v>
      </c>
      <c r="S86" s="2226" t="s">
        <v>517</v>
      </c>
      <c r="T86" s="468"/>
      <c r="U86" s="468"/>
      <c r="V86" s="468"/>
      <c r="W86" s="468"/>
      <c r="X86" s="1055"/>
      <c r="Z86" s="458"/>
      <c r="AA86" s="124"/>
    </row>
    <row r="87" spans="1:27" ht="18" customHeight="1" x14ac:dyDescent="0.5">
      <c r="A87" s="266"/>
      <c r="B87" s="268"/>
      <c r="C87" s="941"/>
      <c r="D87" s="314"/>
      <c r="E87" s="1229"/>
      <c r="F87" s="270"/>
      <c r="G87" s="268"/>
      <c r="H87" s="67" t="s">
        <v>1304</v>
      </c>
      <c r="I87" s="87" t="s">
        <v>1305</v>
      </c>
      <c r="J87" s="271">
        <v>1</v>
      </c>
      <c r="K87" s="272"/>
      <c r="L87" s="272"/>
      <c r="M87" s="272">
        <v>1</v>
      </c>
      <c r="N87" s="272"/>
      <c r="O87" s="1392"/>
      <c r="P87" s="1392"/>
      <c r="Q87" s="1392" t="s">
        <v>110</v>
      </c>
      <c r="R87" s="258">
        <v>3</v>
      </c>
      <c r="S87" s="2227"/>
      <c r="T87" s="468"/>
      <c r="U87" s="468"/>
      <c r="V87" s="468"/>
      <c r="W87" s="468"/>
      <c r="X87" s="1055"/>
      <c r="Z87" s="457"/>
      <c r="AA87" s="123"/>
    </row>
    <row r="88" spans="1:27" ht="18" customHeight="1" x14ac:dyDescent="0.5">
      <c r="A88" s="271"/>
      <c r="B88" s="1358"/>
      <c r="C88" s="1359"/>
      <c r="D88" s="1360"/>
      <c r="E88" s="1358">
        <v>1</v>
      </c>
      <c r="F88" s="1362"/>
      <c r="G88" s="302">
        <v>8</v>
      </c>
      <c r="H88" s="1237" t="s">
        <v>1456</v>
      </c>
      <c r="I88" s="1237"/>
      <c r="J88" s="1362" t="s">
        <v>110</v>
      </c>
      <c r="K88" s="302">
        <v>1</v>
      </c>
      <c r="L88" s="302">
        <v>1</v>
      </c>
      <c r="M88" s="303" t="s">
        <v>110</v>
      </c>
      <c r="N88" s="303" t="s">
        <v>110</v>
      </c>
      <c r="O88" s="303" t="s">
        <v>110</v>
      </c>
      <c r="P88" s="303" t="s">
        <v>110</v>
      </c>
      <c r="Q88" s="303" t="s">
        <v>110</v>
      </c>
      <c r="R88" s="371">
        <v>8</v>
      </c>
      <c r="S88" s="1372"/>
      <c r="T88" s="468"/>
      <c r="U88" s="468"/>
      <c r="V88" s="468"/>
      <c r="W88" s="468"/>
      <c r="X88" s="1055"/>
      <c r="Y88" s="770"/>
      <c r="Z88" s="457"/>
      <c r="AA88" s="123"/>
    </row>
    <row r="89" spans="1:27" ht="18" customHeight="1" x14ac:dyDescent="0.5">
      <c r="A89" s="266"/>
      <c r="B89" s="170" t="s">
        <v>161</v>
      </c>
      <c r="C89" s="155" t="s">
        <v>162</v>
      </c>
      <c r="D89" s="286">
        <v>2</v>
      </c>
      <c r="E89" s="170">
        <v>4</v>
      </c>
      <c r="F89" s="161" t="s">
        <v>531</v>
      </c>
      <c r="G89" s="287">
        <v>4</v>
      </c>
      <c r="H89" s="370" t="s">
        <v>529</v>
      </c>
      <c r="I89" s="370" t="s">
        <v>530</v>
      </c>
      <c r="J89" s="278">
        <v>4</v>
      </c>
      <c r="K89" s="496"/>
      <c r="L89" s="496"/>
      <c r="M89" s="496"/>
      <c r="N89" s="496"/>
      <c r="O89" s="496"/>
      <c r="P89" s="496"/>
      <c r="Q89" s="496"/>
      <c r="R89" s="371">
        <v>4</v>
      </c>
      <c r="S89" s="962" t="s">
        <v>521</v>
      </c>
      <c r="T89" s="468"/>
      <c r="U89" s="468"/>
      <c r="V89" s="468"/>
      <c r="W89" s="468"/>
      <c r="X89" s="1055"/>
      <c r="Z89" s="457"/>
      <c r="AA89" s="123"/>
    </row>
    <row r="90" spans="1:27" ht="18" customHeight="1" x14ac:dyDescent="0.5">
      <c r="A90" s="158"/>
      <c r="B90" s="170" t="s">
        <v>249</v>
      </c>
      <c r="C90" s="155" t="s">
        <v>250</v>
      </c>
      <c r="D90" s="286">
        <v>0.5</v>
      </c>
      <c r="E90" s="170">
        <v>1</v>
      </c>
      <c r="F90" s="161" t="s">
        <v>343</v>
      </c>
      <c r="G90" s="287">
        <v>2</v>
      </c>
      <c r="H90" s="370" t="s">
        <v>525</v>
      </c>
      <c r="I90" s="370" t="s">
        <v>526</v>
      </c>
      <c r="J90" s="1374"/>
      <c r="K90" s="302">
        <v>1</v>
      </c>
      <c r="L90" s="302">
        <v>1</v>
      </c>
      <c r="M90" s="1367"/>
      <c r="N90" s="1367"/>
      <c r="O90" s="1367"/>
      <c r="P90" s="1367"/>
      <c r="Q90" s="1367"/>
      <c r="R90" s="371">
        <v>2</v>
      </c>
      <c r="S90" s="962" t="s">
        <v>523</v>
      </c>
      <c r="T90" s="468"/>
      <c r="U90" s="468"/>
      <c r="V90" s="468"/>
      <c r="W90" s="468"/>
      <c r="X90" s="1055"/>
      <c r="Z90" s="457"/>
      <c r="AA90" s="123"/>
    </row>
    <row r="91" spans="1:27" ht="18" customHeight="1" x14ac:dyDescent="0.5">
      <c r="A91" s="266" t="s">
        <v>500</v>
      </c>
      <c r="B91" s="1229" t="s">
        <v>345</v>
      </c>
      <c r="C91" s="267" t="s">
        <v>32</v>
      </c>
      <c r="D91" s="314">
        <v>1.5</v>
      </c>
      <c r="E91" s="1229">
        <v>3</v>
      </c>
      <c r="F91" s="270" t="s">
        <v>390</v>
      </c>
      <c r="G91" s="268">
        <v>24</v>
      </c>
      <c r="H91" s="1226" t="s">
        <v>1306</v>
      </c>
      <c r="I91" s="313" t="s">
        <v>1307</v>
      </c>
      <c r="J91" s="272">
        <v>3</v>
      </c>
      <c r="K91" s="272"/>
      <c r="L91" s="272"/>
      <c r="M91" s="272">
        <v>3</v>
      </c>
      <c r="N91" s="272">
        <v>3</v>
      </c>
      <c r="O91" s="272">
        <v>3</v>
      </c>
      <c r="P91" s="272">
        <v>3</v>
      </c>
      <c r="Q91" s="272"/>
      <c r="R91" s="258">
        <v>15</v>
      </c>
      <c r="S91" s="1375"/>
      <c r="T91" s="468"/>
      <c r="U91" s="468"/>
      <c r="V91" s="468">
        <v>18</v>
      </c>
      <c r="W91" s="468"/>
      <c r="X91" s="1055">
        <v>18</v>
      </c>
      <c r="Y91" s="768" t="s">
        <v>528</v>
      </c>
      <c r="Z91" s="401"/>
      <c r="AA91" s="123"/>
    </row>
    <row r="92" spans="1:27" ht="18" customHeight="1" x14ac:dyDescent="0.5">
      <c r="A92" s="266"/>
      <c r="B92" s="1229"/>
      <c r="C92" s="493"/>
      <c r="D92" s="314"/>
      <c r="E92" s="116"/>
      <c r="F92" s="270"/>
      <c r="G92" s="268"/>
      <c r="H92" s="1226" t="s">
        <v>529</v>
      </c>
      <c r="I92" s="1226" t="s">
        <v>530</v>
      </c>
      <c r="J92" s="271"/>
      <c r="K92" s="272"/>
      <c r="L92" s="272">
        <v>3</v>
      </c>
      <c r="M92" s="272"/>
      <c r="N92" s="272"/>
      <c r="O92" s="272"/>
      <c r="P92" s="272"/>
      <c r="Q92" s="272">
        <v>3</v>
      </c>
      <c r="R92" s="258">
        <v>6</v>
      </c>
      <c r="S92" s="1375"/>
      <c r="T92" s="468"/>
      <c r="U92" s="468"/>
      <c r="V92" s="468"/>
      <c r="W92" s="468"/>
      <c r="X92" s="1055"/>
      <c r="Z92" s="457"/>
      <c r="AA92" s="123"/>
    </row>
    <row r="93" spans="1:27" ht="18" customHeight="1" x14ac:dyDescent="0.5">
      <c r="A93" s="266"/>
      <c r="B93" s="170"/>
      <c r="C93" s="1228"/>
      <c r="D93" s="286"/>
      <c r="E93" s="170"/>
      <c r="F93" s="161"/>
      <c r="G93" s="287"/>
      <c r="H93" s="370" t="s">
        <v>519</v>
      </c>
      <c r="I93" s="370" t="s">
        <v>520</v>
      </c>
      <c r="J93" s="278"/>
      <c r="K93" s="302">
        <v>3</v>
      </c>
      <c r="L93" s="302"/>
      <c r="M93" s="302"/>
      <c r="N93" s="302"/>
      <c r="O93" s="302"/>
      <c r="P93" s="302"/>
      <c r="Q93" s="302"/>
      <c r="R93" s="371">
        <v>3</v>
      </c>
      <c r="S93" s="1376"/>
      <c r="T93" s="468">
        <v>4</v>
      </c>
      <c r="U93" s="468"/>
      <c r="V93" s="468">
        <v>9</v>
      </c>
      <c r="W93" s="468"/>
      <c r="X93" s="1055">
        <v>13</v>
      </c>
      <c r="Y93" s="768" t="s">
        <v>534</v>
      </c>
      <c r="Z93" s="457"/>
      <c r="AA93" s="123"/>
    </row>
    <row r="94" spans="1:27" ht="18" customHeight="1" x14ac:dyDescent="0.5">
      <c r="A94" s="266"/>
      <c r="B94" s="1229" t="s">
        <v>153</v>
      </c>
      <c r="C94" s="267" t="s">
        <v>154</v>
      </c>
      <c r="D94" s="314">
        <v>1</v>
      </c>
      <c r="E94" s="116" t="s">
        <v>110</v>
      </c>
      <c r="F94" s="270" t="s">
        <v>390</v>
      </c>
      <c r="G94" s="268">
        <v>8</v>
      </c>
      <c r="H94" s="375" t="s">
        <v>519</v>
      </c>
      <c r="I94" s="375" t="s">
        <v>520</v>
      </c>
      <c r="J94" s="1393" t="s">
        <v>110</v>
      </c>
      <c r="K94" s="1394"/>
      <c r="L94" s="1394"/>
      <c r="M94" s="1394" t="s">
        <v>110</v>
      </c>
      <c r="N94" s="1394" t="s">
        <v>110</v>
      </c>
      <c r="O94" s="1394" t="s">
        <v>110</v>
      </c>
      <c r="P94" s="1394" t="s">
        <v>110</v>
      </c>
      <c r="Q94" s="1394"/>
      <c r="R94" s="986">
        <v>5</v>
      </c>
      <c r="S94" s="2228" t="s">
        <v>517</v>
      </c>
      <c r="T94" s="468"/>
      <c r="U94" s="468"/>
      <c r="V94" s="468"/>
      <c r="W94" s="468"/>
      <c r="X94" s="1055"/>
      <c r="Z94" s="458"/>
      <c r="AA94" s="124"/>
    </row>
    <row r="95" spans="1:27" ht="18" customHeight="1" x14ac:dyDescent="0.5">
      <c r="A95" s="266"/>
      <c r="B95" s="1229"/>
      <c r="C95" s="493"/>
      <c r="D95" s="314"/>
      <c r="E95" s="1229"/>
      <c r="F95" s="270"/>
      <c r="G95" s="268"/>
      <c r="H95" s="1226" t="s">
        <v>1306</v>
      </c>
      <c r="I95" s="313" t="s">
        <v>1307</v>
      </c>
      <c r="J95" s="273"/>
      <c r="K95" s="274">
        <v>1</v>
      </c>
      <c r="L95" s="274">
        <v>1</v>
      </c>
      <c r="M95" s="274"/>
      <c r="N95" s="274"/>
      <c r="O95" s="399"/>
      <c r="P95" s="399"/>
      <c r="Q95" s="399" t="s">
        <v>110</v>
      </c>
      <c r="R95" s="263">
        <v>3</v>
      </c>
      <c r="S95" s="2229"/>
      <c r="T95" s="468"/>
      <c r="U95" s="468"/>
      <c r="V95" s="468"/>
      <c r="W95" s="468"/>
      <c r="X95" s="1055"/>
      <c r="Z95" s="457"/>
      <c r="AA95" s="123"/>
    </row>
    <row r="96" spans="1:27" ht="18" customHeight="1" x14ac:dyDescent="0.5">
      <c r="A96" s="271"/>
      <c r="B96" s="1358"/>
      <c r="C96" s="1359"/>
      <c r="D96" s="1360"/>
      <c r="E96" s="1358">
        <v>1</v>
      </c>
      <c r="F96" s="1362"/>
      <c r="G96" s="302">
        <v>8</v>
      </c>
      <c r="H96" s="1237" t="s">
        <v>1631</v>
      </c>
      <c r="I96" s="1382"/>
      <c r="J96" s="1362" t="s">
        <v>110</v>
      </c>
      <c r="K96" s="302">
        <v>1</v>
      </c>
      <c r="L96" s="302">
        <v>1</v>
      </c>
      <c r="M96" s="303" t="s">
        <v>110</v>
      </c>
      <c r="N96" s="303" t="s">
        <v>110</v>
      </c>
      <c r="O96" s="303" t="s">
        <v>110</v>
      </c>
      <c r="P96" s="303" t="s">
        <v>110</v>
      </c>
      <c r="Q96" s="303" t="s">
        <v>110</v>
      </c>
      <c r="R96" s="371">
        <v>8</v>
      </c>
      <c r="S96" s="1383"/>
      <c r="T96" s="468"/>
      <c r="U96" s="468"/>
      <c r="V96" s="468"/>
      <c r="W96" s="468"/>
      <c r="X96" s="1055"/>
      <c r="Z96" s="457"/>
      <c r="AA96" s="123"/>
    </row>
    <row r="97" spans="1:27" ht="18" customHeight="1" x14ac:dyDescent="0.5">
      <c r="A97" s="266"/>
      <c r="B97" s="170" t="s">
        <v>165</v>
      </c>
      <c r="C97" s="155" t="s">
        <v>166</v>
      </c>
      <c r="D97" s="286">
        <v>2</v>
      </c>
      <c r="E97" s="170">
        <v>4</v>
      </c>
      <c r="F97" s="161" t="s">
        <v>535</v>
      </c>
      <c r="G97" s="287">
        <v>4</v>
      </c>
      <c r="H97" s="370" t="s">
        <v>525</v>
      </c>
      <c r="I97" s="370" t="s">
        <v>526</v>
      </c>
      <c r="J97" s="1362" t="s">
        <v>532</v>
      </c>
      <c r="K97" s="496"/>
      <c r="L97" s="496"/>
      <c r="M97" s="1363"/>
      <c r="N97" s="1363"/>
      <c r="O97" s="1363"/>
      <c r="P97" s="1373"/>
      <c r="Q97" s="1363"/>
      <c r="R97" s="371">
        <v>4</v>
      </c>
      <c r="S97" s="962" t="s">
        <v>521</v>
      </c>
      <c r="T97" s="468"/>
      <c r="U97" s="468"/>
      <c r="V97" s="468"/>
      <c r="W97" s="468"/>
      <c r="X97" s="1055"/>
      <c r="Z97" s="457"/>
      <c r="AA97" s="123"/>
    </row>
    <row r="98" spans="1:27" ht="18" customHeight="1" x14ac:dyDescent="0.5">
      <c r="A98" s="266"/>
      <c r="B98" s="1229"/>
      <c r="C98" s="493"/>
      <c r="D98" s="268">
        <v>0.5</v>
      </c>
      <c r="E98" s="1229">
        <v>1</v>
      </c>
      <c r="F98" s="266" t="s">
        <v>347</v>
      </c>
      <c r="G98" s="268">
        <v>2</v>
      </c>
      <c r="H98" s="162" t="s">
        <v>529</v>
      </c>
      <c r="I98" s="162" t="s">
        <v>530</v>
      </c>
      <c r="J98" s="1395"/>
      <c r="K98" s="272">
        <v>1</v>
      </c>
      <c r="L98" s="283"/>
      <c r="M98" s="1385"/>
      <c r="N98" s="1385"/>
      <c r="O98" s="1385"/>
      <c r="P98" s="1385"/>
      <c r="Q98" s="1385"/>
      <c r="R98" s="258">
        <v>1</v>
      </c>
      <c r="S98" s="313" t="s">
        <v>523</v>
      </c>
      <c r="T98" s="468"/>
      <c r="U98" s="468"/>
      <c r="V98" s="468">
        <v>9</v>
      </c>
      <c r="W98" s="468">
        <v>7</v>
      </c>
      <c r="X98" s="1055">
        <v>16</v>
      </c>
      <c r="Y98" s="768" t="s">
        <v>534</v>
      </c>
      <c r="Z98" s="457"/>
      <c r="AA98" s="123"/>
    </row>
    <row r="99" spans="1:27" ht="18" customHeight="1" x14ac:dyDescent="0.5">
      <c r="A99" s="158"/>
      <c r="B99" s="170" t="s">
        <v>253</v>
      </c>
      <c r="C99" s="155" t="s">
        <v>254</v>
      </c>
      <c r="D99" s="287"/>
      <c r="E99" s="170"/>
      <c r="F99" s="158"/>
      <c r="G99" s="287"/>
      <c r="H99" s="1386" t="s">
        <v>519</v>
      </c>
      <c r="I99" s="370" t="s">
        <v>520</v>
      </c>
      <c r="J99" s="1387"/>
      <c r="K99" s="1360"/>
      <c r="L99" s="302">
        <v>1</v>
      </c>
      <c r="M99" s="1388"/>
      <c r="N99" s="1388"/>
      <c r="O99" s="1388"/>
      <c r="P99" s="1388"/>
      <c r="Q99" s="1388"/>
      <c r="R99" s="371">
        <v>1</v>
      </c>
      <c r="S99" s="962" t="s">
        <v>523</v>
      </c>
      <c r="T99" s="468"/>
      <c r="U99" s="468"/>
      <c r="V99" s="468"/>
      <c r="W99" s="468"/>
      <c r="X99" s="1054"/>
      <c r="Z99" s="457"/>
      <c r="AA99" s="123"/>
    </row>
    <row r="100" spans="1:27" ht="18" customHeight="1" x14ac:dyDescent="0.5">
      <c r="A100" s="2230" t="s">
        <v>506</v>
      </c>
      <c r="B100" s="2231"/>
      <c r="C100" s="2231"/>
      <c r="D100" s="2231"/>
      <c r="E100" s="2231"/>
      <c r="F100" s="2231"/>
      <c r="G100" s="1229">
        <v>116</v>
      </c>
      <c r="H100" s="162"/>
      <c r="I100" s="2210"/>
      <c r="J100" s="2210"/>
      <c r="K100" s="2210"/>
      <c r="L100" s="2210"/>
      <c r="M100" s="2210"/>
      <c r="N100" s="2210"/>
      <c r="O100" s="2210"/>
      <c r="P100" s="2210"/>
      <c r="Q100" s="2210"/>
      <c r="R100" s="1389"/>
      <c r="S100" s="1229"/>
      <c r="T100" s="468"/>
      <c r="U100" s="468"/>
      <c r="V100" s="468"/>
      <c r="W100" s="468"/>
      <c r="X100" s="1054"/>
      <c r="Z100" s="457"/>
      <c r="AA100" s="123"/>
    </row>
    <row r="101" spans="1:27" ht="18" customHeight="1" x14ac:dyDescent="0.5">
      <c r="A101" s="2222" t="s">
        <v>536</v>
      </c>
      <c r="B101" s="2210"/>
      <c r="C101" s="2210"/>
      <c r="D101" s="2210"/>
      <c r="E101" s="2210"/>
      <c r="F101" s="2210"/>
      <c r="G101" s="1229"/>
      <c r="H101" s="162"/>
      <c r="J101" s="2225" t="s">
        <v>537</v>
      </c>
      <c r="K101" s="2210"/>
      <c r="L101" s="2210"/>
      <c r="M101" s="2210"/>
      <c r="N101" s="2210"/>
      <c r="O101" s="2210"/>
      <c r="P101" s="2210"/>
      <c r="Q101" s="2210"/>
      <c r="R101" s="2210"/>
      <c r="S101" s="1229"/>
      <c r="T101" s="468"/>
      <c r="U101" s="468"/>
      <c r="V101" s="468"/>
      <c r="W101" s="468"/>
      <c r="X101" s="1054"/>
      <c r="Z101" s="457"/>
      <c r="AA101" s="123"/>
    </row>
    <row r="102" spans="1:27" ht="18" customHeight="1" x14ac:dyDescent="0.5">
      <c r="A102" s="2222" t="s">
        <v>922</v>
      </c>
      <c r="B102" s="2210"/>
      <c r="C102" s="2210"/>
      <c r="D102" s="2210"/>
      <c r="E102" s="2210"/>
      <c r="F102" s="2210"/>
      <c r="G102" s="1229"/>
      <c r="H102" s="1226"/>
      <c r="J102" s="2225" t="s">
        <v>538</v>
      </c>
      <c r="K102" s="2210"/>
      <c r="L102" s="2210"/>
      <c r="M102" s="2210"/>
      <c r="N102" s="2210"/>
      <c r="O102" s="2210"/>
      <c r="P102" s="2210"/>
      <c r="Q102" s="2210"/>
      <c r="R102" s="2210"/>
      <c r="S102" s="1229"/>
      <c r="T102" s="468"/>
      <c r="U102" s="468"/>
      <c r="V102" s="468"/>
      <c r="W102" s="468"/>
      <c r="X102" s="1054"/>
      <c r="Z102" s="457"/>
      <c r="AA102" s="123"/>
    </row>
    <row r="103" spans="1:27" ht="18" customHeight="1" x14ac:dyDescent="0.5">
      <c r="A103" s="2183" t="s">
        <v>0</v>
      </c>
      <c r="B103" s="2210"/>
      <c r="C103" s="2210"/>
      <c r="D103" s="2210"/>
      <c r="E103" s="2210"/>
      <c r="F103" s="2210"/>
      <c r="G103" s="2210"/>
      <c r="H103" s="2210"/>
      <c r="I103" s="2210"/>
      <c r="J103" s="2210"/>
      <c r="K103" s="2210"/>
      <c r="L103" s="2210"/>
      <c r="M103" s="2210"/>
      <c r="N103" s="2210"/>
      <c r="O103" s="2210"/>
      <c r="P103" s="2210"/>
      <c r="Q103" s="2210"/>
      <c r="R103" s="2210"/>
      <c r="S103" s="2210"/>
      <c r="T103" s="467"/>
      <c r="U103" s="467"/>
      <c r="V103" s="467"/>
      <c r="W103" s="465"/>
      <c r="X103" s="1057"/>
    </row>
    <row r="104" spans="1:27" ht="18" customHeight="1" x14ac:dyDescent="0.5">
      <c r="A104" s="2183" t="s">
        <v>539</v>
      </c>
      <c r="B104" s="2210"/>
      <c r="C104" s="2210"/>
      <c r="D104" s="2210"/>
      <c r="E104" s="2210"/>
      <c r="F104" s="2210"/>
      <c r="G104" s="2210"/>
      <c r="H104" s="2210"/>
      <c r="I104" s="2210"/>
      <c r="J104" s="2210"/>
      <c r="K104" s="2210"/>
      <c r="L104" s="2210"/>
      <c r="M104" s="2210"/>
      <c r="N104" s="2210"/>
      <c r="O104" s="2210"/>
      <c r="P104" s="2210"/>
      <c r="Q104" s="2210"/>
      <c r="R104" s="2210"/>
      <c r="S104" s="2210"/>
      <c r="T104" s="467"/>
      <c r="U104" s="467"/>
      <c r="V104" s="467"/>
      <c r="W104" s="465"/>
      <c r="X104" s="1057"/>
    </row>
    <row r="105" spans="1:27" ht="18" customHeight="1" x14ac:dyDescent="0.5">
      <c r="A105" s="2183" t="s">
        <v>476</v>
      </c>
      <c r="B105" s="2210"/>
      <c r="C105" s="2210"/>
      <c r="D105" s="2210"/>
      <c r="E105" s="2210"/>
      <c r="F105" s="2210"/>
      <c r="G105" s="2210"/>
      <c r="H105" s="2210"/>
      <c r="I105" s="2210"/>
      <c r="J105" s="2210"/>
      <c r="K105" s="2210"/>
      <c r="L105" s="2210"/>
      <c r="M105" s="2210"/>
      <c r="N105" s="2210"/>
      <c r="O105" s="2210"/>
      <c r="P105" s="2210"/>
      <c r="Q105" s="2210"/>
      <c r="R105" s="2210"/>
      <c r="S105" s="2210"/>
      <c r="T105" s="467"/>
      <c r="U105" s="467"/>
      <c r="V105" s="467"/>
      <c r="W105" s="465"/>
      <c r="X105" s="1057"/>
    </row>
    <row r="106" spans="1:27" ht="14.85" customHeight="1" x14ac:dyDescent="0.5">
      <c r="A106" s="2207" t="s">
        <v>1</v>
      </c>
      <c r="B106" s="2208"/>
      <c r="C106" s="2208"/>
      <c r="D106" s="2208"/>
      <c r="E106" s="2208"/>
      <c r="F106" s="2208"/>
      <c r="G106" s="2208"/>
      <c r="H106" s="2208"/>
      <c r="I106" s="2208"/>
      <c r="J106" s="2208"/>
      <c r="K106" s="2208"/>
      <c r="L106" s="2208"/>
      <c r="M106" s="2208"/>
      <c r="N106" s="2208"/>
      <c r="O106" s="2208"/>
      <c r="P106" s="2208"/>
      <c r="Q106" s="2208"/>
      <c r="R106" s="2208"/>
      <c r="S106" s="2209"/>
      <c r="T106" s="467"/>
      <c r="U106" s="467"/>
      <c r="V106" s="467"/>
      <c r="W106" s="465"/>
      <c r="X106" s="1058"/>
    </row>
    <row r="107" spans="1:27" ht="14.85" customHeight="1" x14ac:dyDescent="0.5">
      <c r="A107" s="2211" t="s">
        <v>477</v>
      </c>
      <c r="B107" s="2211" t="s">
        <v>3</v>
      </c>
      <c r="C107" s="2211" t="s">
        <v>478</v>
      </c>
      <c r="D107" s="2211" t="s">
        <v>315</v>
      </c>
      <c r="E107" s="2213" t="s">
        <v>479</v>
      </c>
      <c r="F107" s="2215" t="s">
        <v>480</v>
      </c>
      <c r="G107" s="2208"/>
      <c r="H107" s="2216" t="s">
        <v>481</v>
      </c>
      <c r="I107" s="2217"/>
      <c r="J107" s="2215" t="s">
        <v>482</v>
      </c>
      <c r="K107" s="2208"/>
      <c r="L107" s="2208"/>
      <c r="M107" s="2208"/>
      <c r="N107" s="2208"/>
      <c r="O107" s="2208"/>
      <c r="P107" s="2208"/>
      <c r="Q107" s="2208"/>
      <c r="R107" s="2220" t="s">
        <v>319</v>
      </c>
      <c r="S107" s="2211" t="s">
        <v>483</v>
      </c>
      <c r="T107" s="467"/>
      <c r="U107" s="467"/>
      <c r="V107" s="467"/>
      <c r="W107" s="465"/>
      <c r="X107" s="1058"/>
    </row>
    <row r="108" spans="1:27" ht="14.85" customHeight="1" x14ac:dyDescent="0.5">
      <c r="A108" s="2212"/>
      <c r="B108" s="2212"/>
      <c r="C108" s="2212"/>
      <c r="D108" s="2212"/>
      <c r="E108" s="2214"/>
      <c r="F108" s="56" t="s">
        <v>484</v>
      </c>
      <c r="G108" s="57" t="s">
        <v>485</v>
      </c>
      <c r="H108" s="2218"/>
      <c r="I108" s="2219"/>
      <c r="J108" s="127">
        <v>1</v>
      </c>
      <c r="K108" s="127">
        <v>2</v>
      </c>
      <c r="L108" s="127">
        <v>3</v>
      </c>
      <c r="M108" s="127">
        <v>4</v>
      </c>
      <c r="N108" s="127">
        <v>5</v>
      </c>
      <c r="O108" s="127">
        <v>6</v>
      </c>
      <c r="P108" s="127">
        <v>7</v>
      </c>
      <c r="Q108" s="127">
        <v>8</v>
      </c>
      <c r="R108" s="2221"/>
      <c r="S108" s="2212"/>
      <c r="T108" s="467" t="s">
        <v>486</v>
      </c>
      <c r="U108" s="467" t="s">
        <v>487</v>
      </c>
      <c r="V108" s="467" t="s">
        <v>488</v>
      </c>
      <c r="W108" s="465" t="s">
        <v>511</v>
      </c>
      <c r="X108" s="1058" t="s">
        <v>489</v>
      </c>
    </row>
    <row r="109" spans="1:27" ht="14.85" customHeight="1" x14ac:dyDescent="0.5">
      <c r="A109" s="66" t="s">
        <v>490</v>
      </c>
      <c r="B109" s="128" t="s">
        <v>33</v>
      </c>
      <c r="C109" s="129" t="s">
        <v>34</v>
      </c>
      <c r="D109" s="66">
        <v>1.5</v>
      </c>
      <c r="E109" s="68">
        <v>3</v>
      </c>
      <c r="F109" s="130" t="s">
        <v>323</v>
      </c>
      <c r="G109" s="71">
        <v>24</v>
      </c>
      <c r="H109" s="67" t="s">
        <v>731</v>
      </c>
      <c r="I109" s="87" t="s">
        <v>732</v>
      </c>
      <c r="J109" s="273">
        <v>3</v>
      </c>
      <c r="K109" s="274"/>
      <c r="L109" s="274"/>
      <c r="M109" s="274"/>
      <c r="N109" s="274"/>
      <c r="O109" s="274"/>
      <c r="P109" s="274">
        <v>3</v>
      </c>
      <c r="Q109" s="274"/>
      <c r="R109" s="263">
        <f t="shared" ref="R109:R126" si="3">SUM(J109:Q109)</f>
        <v>6</v>
      </c>
      <c r="S109" s="2239"/>
      <c r="T109" s="467">
        <f>R109+R115</f>
        <v>14</v>
      </c>
      <c r="U109" s="467"/>
      <c r="V109" s="467">
        <f>R128</f>
        <v>2</v>
      </c>
      <c r="W109" s="465"/>
      <c r="X109" s="1057">
        <f>SUM(T109:W109)</f>
        <v>16</v>
      </c>
    </row>
    <row r="110" spans="1:27" ht="14.85" customHeight="1" x14ac:dyDescent="0.5">
      <c r="A110" s="71"/>
      <c r="B110" s="131"/>
      <c r="C110" s="1240"/>
      <c r="D110" s="71"/>
      <c r="E110" s="449"/>
      <c r="F110" s="130"/>
      <c r="G110" s="71"/>
      <c r="H110" s="67" t="s">
        <v>733</v>
      </c>
      <c r="I110" s="87" t="s">
        <v>734</v>
      </c>
      <c r="J110" s="273"/>
      <c r="K110" s="274">
        <v>3</v>
      </c>
      <c r="L110" s="274">
        <v>3</v>
      </c>
      <c r="M110" s="274">
        <v>3</v>
      </c>
      <c r="N110" s="274"/>
      <c r="O110" s="274"/>
      <c r="P110" s="274"/>
      <c r="Q110" s="274"/>
      <c r="R110" s="263">
        <f t="shared" si="3"/>
        <v>9</v>
      </c>
      <c r="S110" s="2240"/>
      <c r="T110" s="467">
        <f>R110+R113+R120</f>
        <v>16</v>
      </c>
      <c r="U110" s="467"/>
      <c r="V110" s="467"/>
      <c r="W110" s="465"/>
      <c r="X110" s="1057">
        <f>SUM(T110:W110)</f>
        <v>16</v>
      </c>
    </row>
    <row r="111" spans="1:27" ht="14.85" customHeight="1" x14ac:dyDescent="0.5">
      <c r="A111" s="71"/>
      <c r="B111" s="131"/>
      <c r="C111" s="1240"/>
      <c r="D111" s="71"/>
      <c r="E111" s="449"/>
      <c r="F111" s="130"/>
      <c r="G111" s="71"/>
      <c r="H111" s="67" t="s">
        <v>735</v>
      </c>
      <c r="I111" s="87" t="s">
        <v>736</v>
      </c>
      <c r="J111" s="273"/>
      <c r="K111" s="274"/>
      <c r="L111" s="274"/>
      <c r="M111" s="274"/>
      <c r="N111" s="274"/>
      <c r="O111" s="274">
        <v>3</v>
      </c>
      <c r="P111" s="274"/>
      <c r="Q111" s="274"/>
      <c r="R111" s="263">
        <f t="shared" si="3"/>
        <v>3</v>
      </c>
      <c r="S111" s="2240"/>
      <c r="T111" s="467"/>
      <c r="U111" s="467"/>
      <c r="V111" s="467"/>
      <c r="W111" s="465"/>
      <c r="X111" s="1057"/>
    </row>
    <row r="112" spans="1:27" ht="14.85" customHeight="1" x14ac:dyDescent="0.5">
      <c r="A112" s="71"/>
      <c r="B112" s="132"/>
      <c r="C112" s="133"/>
      <c r="D112" s="134"/>
      <c r="E112" s="1244"/>
      <c r="F112" s="135"/>
      <c r="G112" s="74"/>
      <c r="H112" s="75" t="s">
        <v>737</v>
      </c>
      <c r="I112" s="136" t="s">
        <v>738</v>
      </c>
      <c r="J112" s="306"/>
      <c r="K112" s="309"/>
      <c r="L112" s="309"/>
      <c r="M112" s="309"/>
      <c r="N112" s="309">
        <v>3</v>
      </c>
      <c r="O112" s="309"/>
      <c r="P112" s="309"/>
      <c r="Q112" s="309">
        <v>3</v>
      </c>
      <c r="R112" s="312">
        <f t="shared" si="3"/>
        <v>6</v>
      </c>
      <c r="S112" s="2241"/>
      <c r="T112" s="467">
        <f>R112+R114+R119</f>
        <v>11</v>
      </c>
      <c r="U112" s="467"/>
      <c r="V112" s="467">
        <f>R138</f>
        <v>2</v>
      </c>
      <c r="W112" s="465"/>
      <c r="X112" s="1057">
        <f t="shared" ref="X112:X132" si="4">SUM(T112:W112)</f>
        <v>13</v>
      </c>
    </row>
    <row r="113" spans="1:26" ht="14.85" customHeight="1" x14ac:dyDescent="0.5">
      <c r="A113" s="71"/>
      <c r="B113" s="137" t="s">
        <v>167</v>
      </c>
      <c r="C113" s="138" t="s">
        <v>168</v>
      </c>
      <c r="D113" s="139">
        <v>1</v>
      </c>
      <c r="E113" s="140">
        <v>2</v>
      </c>
      <c r="F113" s="141" t="s">
        <v>323</v>
      </c>
      <c r="G113" s="142">
        <v>15</v>
      </c>
      <c r="H113" s="143" t="s">
        <v>733</v>
      </c>
      <c r="I113" s="144" t="s">
        <v>734</v>
      </c>
      <c r="J113" s="678" t="s">
        <v>7</v>
      </c>
      <c r="K113" s="398"/>
      <c r="L113" s="398"/>
      <c r="M113" s="398"/>
      <c r="N113" s="398">
        <v>2</v>
      </c>
      <c r="O113" s="398"/>
      <c r="P113" s="398">
        <v>2</v>
      </c>
      <c r="Q113" s="398"/>
      <c r="R113" s="387">
        <f t="shared" si="3"/>
        <v>4</v>
      </c>
      <c r="S113" s="2233" t="s">
        <v>904</v>
      </c>
      <c r="T113" s="467"/>
      <c r="U113" s="467"/>
      <c r="V113" s="467"/>
      <c r="W113" s="465"/>
      <c r="X113" s="1057"/>
    </row>
    <row r="114" spans="1:26" ht="14.85" customHeight="1" x14ac:dyDescent="0.5">
      <c r="A114" s="71"/>
      <c r="B114" s="131"/>
      <c r="C114" s="1240"/>
      <c r="D114" s="145"/>
      <c r="E114" s="449"/>
      <c r="F114" s="130"/>
      <c r="G114" s="71"/>
      <c r="H114" s="67" t="s">
        <v>737</v>
      </c>
      <c r="I114" s="87" t="s">
        <v>738</v>
      </c>
      <c r="J114" s="273">
        <v>1</v>
      </c>
      <c r="K114" s="274">
        <v>2</v>
      </c>
      <c r="L114" s="274"/>
      <c r="M114" s="274"/>
      <c r="N114" s="274"/>
      <c r="O114" s="274"/>
      <c r="P114" s="274"/>
      <c r="Q114" s="274"/>
      <c r="R114" s="263">
        <f t="shared" si="3"/>
        <v>3</v>
      </c>
      <c r="S114" s="2234"/>
      <c r="T114" s="467"/>
      <c r="U114" s="467"/>
      <c r="V114" s="467"/>
      <c r="W114" s="465"/>
      <c r="X114" s="1057"/>
    </row>
    <row r="115" spans="1:26" ht="14.85" customHeight="1" x14ac:dyDescent="0.5">
      <c r="A115" s="71"/>
      <c r="B115" s="131"/>
      <c r="C115" s="1240"/>
      <c r="D115" s="145"/>
      <c r="E115" s="449"/>
      <c r="F115" s="130"/>
      <c r="G115" s="71"/>
      <c r="H115" s="67" t="s">
        <v>731</v>
      </c>
      <c r="I115" s="87" t="s">
        <v>732</v>
      </c>
      <c r="J115" s="273"/>
      <c r="K115" s="274"/>
      <c r="L115" s="274">
        <v>2</v>
      </c>
      <c r="M115" s="274">
        <v>2</v>
      </c>
      <c r="N115" s="274" t="s">
        <v>7</v>
      </c>
      <c r="O115" s="274">
        <v>2</v>
      </c>
      <c r="P115" s="274"/>
      <c r="Q115" s="274">
        <v>2</v>
      </c>
      <c r="R115" s="263">
        <f t="shared" si="3"/>
        <v>8</v>
      </c>
      <c r="S115" s="2234"/>
      <c r="T115" s="467"/>
      <c r="U115" s="467"/>
      <c r="V115" s="467"/>
      <c r="W115" s="465"/>
      <c r="X115" s="1057"/>
    </row>
    <row r="116" spans="1:26" s="65" customFormat="1" ht="14.85" customHeight="1" x14ac:dyDescent="0.5">
      <c r="A116" s="80"/>
      <c r="B116" s="146"/>
      <c r="C116" s="147"/>
      <c r="D116" s="148"/>
      <c r="E116" s="149" t="s">
        <v>540</v>
      </c>
      <c r="F116" s="149" t="s">
        <v>323</v>
      </c>
      <c r="G116" s="81">
        <v>8</v>
      </c>
      <c r="H116" s="82" t="s">
        <v>541</v>
      </c>
      <c r="I116" s="150"/>
      <c r="J116" s="1396">
        <v>1</v>
      </c>
      <c r="K116" s="410">
        <v>1</v>
      </c>
      <c r="L116" s="410">
        <v>1</v>
      </c>
      <c r="M116" s="410">
        <v>1</v>
      </c>
      <c r="N116" s="410">
        <v>1</v>
      </c>
      <c r="O116" s="410">
        <v>1</v>
      </c>
      <c r="P116" s="410">
        <v>1</v>
      </c>
      <c r="Q116" s="410">
        <v>1</v>
      </c>
      <c r="R116" s="1397">
        <f t="shared" si="3"/>
        <v>8</v>
      </c>
      <c r="S116" s="2235"/>
      <c r="T116" s="467"/>
      <c r="U116" s="467"/>
      <c r="V116" s="467"/>
      <c r="W116" s="465"/>
      <c r="X116" s="1057"/>
      <c r="Y116" s="771"/>
      <c r="Z116" s="455"/>
    </row>
    <row r="117" spans="1:26" ht="14.85" customHeight="1" x14ac:dyDescent="0.5">
      <c r="A117" s="71"/>
      <c r="B117" s="131" t="s">
        <v>179</v>
      </c>
      <c r="C117" s="151" t="s">
        <v>180</v>
      </c>
      <c r="D117" s="145">
        <v>2</v>
      </c>
      <c r="E117" s="449">
        <v>4</v>
      </c>
      <c r="F117" s="130" t="s">
        <v>339</v>
      </c>
      <c r="G117" s="71">
        <v>1</v>
      </c>
      <c r="H117" s="67" t="s">
        <v>739</v>
      </c>
      <c r="I117" s="87" t="s">
        <v>740</v>
      </c>
      <c r="J117" s="273">
        <v>1</v>
      </c>
      <c r="K117" s="988"/>
      <c r="L117" s="988"/>
      <c r="M117" s="988"/>
      <c r="N117" s="988"/>
      <c r="O117" s="988"/>
      <c r="P117" s="988"/>
      <c r="Q117" s="988"/>
      <c r="R117" s="263">
        <f t="shared" si="3"/>
        <v>1</v>
      </c>
      <c r="S117" s="234" t="s">
        <v>542</v>
      </c>
      <c r="T117" s="467"/>
      <c r="U117" s="467"/>
      <c r="V117" s="467"/>
      <c r="W117" s="465"/>
      <c r="X117" s="1057"/>
    </row>
    <row r="118" spans="1:26" ht="14.85" customHeight="1" x14ac:dyDescent="0.5">
      <c r="A118" s="71"/>
      <c r="B118" s="131"/>
      <c r="C118" s="151"/>
      <c r="D118" s="145"/>
      <c r="E118" s="449"/>
      <c r="F118" s="130"/>
      <c r="G118" s="71">
        <v>1</v>
      </c>
      <c r="H118" s="67" t="s">
        <v>745</v>
      </c>
      <c r="I118" s="87" t="s">
        <v>1016</v>
      </c>
      <c r="J118" s="273">
        <v>1</v>
      </c>
      <c r="K118" s="988"/>
      <c r="L118" s="988"/>
      <c r="M118" s="988"/>
      <c r="N118" s="988"/>
      <c r="O118" s="988"/>
      <c r="P118" s="988"/>
      <c r="Q118" s="988"/>
      <c r="R118" s="263">
        <f t="shared" si="3"/>
        <v>1</v>
      </c>
      <c r="S118" s="237" t="s">
        <v>544</v>
      </c>
      <c r="T118" s="469"/>
      <c r="U118" s="469"/>
      <c r="V118" s="469"/>
      <c r="W118" s="470"/>
      <c r="X118" s="1059"/>
    </row>
    <row r="119" spans="1:26" ht="14.85" customHeight="1" x14ac:dyDescent="0.5">
      <c r="A119" s="71"/>
      <c r="B119" s="132"/>
      <c r="C119" s="152"/>
      <c r="D119" s="134"/>
      <c r="E119" s="1244"/>
      <c r="F119" s="135"/>
      <c r="G119" s="74">
        <v>2</v>
      </c>
      <c r="H119" s="75" t="s">
        <v>737</v>
      </c>
      <c r="I119" s="136" t="s">
        <v>738</v>
      </c>
      <c r="J119" s="306">
        <v>2</v>
      </c>
      <c r="K119" s="990"/>
      <c r="L119" s="990"/>
      <c r="M119" s="990"/>
      <c r="N119" s="990"/>
      <c r="O119" s="990"/>
      <c r="P119" s="990"/>
      <c r="Q119" s="990"/>
      <c r="R119" s="312">
        <f t="shared" si="3"/>
        <v>2</v>
      </c>
      <c r="S119" s="235" t="s">
        <v>543</v>
      </c>
      <c r="T119" s="467"/>
      <c r="U119" s="467"/>
      <c r="V119" s="467"/>
      <c r="W119" s="465"/>
      <c r="X119" s="1057"/>
    </row>
    <row r="120" spans="1:26" ht="14.85" customHeight="1" x14ac:dyDescent="0.5">
      <c r="A120" s="74"/>
      <c r="B120" s="132" t="s">
        <v>255</v>
      </c>
      <c r="C120" s="152" t="s">
        <v>256</v>
      </c>
      <c r="D120" s="134">
        <v>0.5</v>
      </c>
      <c r="E120" s="1244">
        <v>1</v>
      </c>
      <c r="F120" s="135" t="s">
        <v>340</v>
      </c>
      <c r="G120" s="74">
        <v>3</v>
      </c>
      <c r="H120" s="75" t="s">
        <v>733</v>
      </c>
      <c r="I120" s="136" t="s">
        <v>734</v>
      </c>
      <c r="J120" s="1398"/>
      <c r="K120" s="306">
        <v>1</v>
      </c>
      <c r="L120" s="306">
        <v>1</v>
      </c>
      <c r="M120" s="306">
        <v>1</v>
      </c>
      <c r="N120" s="990"/>
      <c r="O120" s="990"/>
      <c r="P120" s="990"/>
      <c r="Q120" s="990"/>
      <c r="R120" s="312">
        <f t="shared" si="3"/>
        <v>3</v>
      </c>
      <c r="S120" s="236" t="s">
        <v>545</v>
      </c>
      <c r="T120" s="467"/>
      <c r="U120" s="467"/>
      <c r="V120" s="467"/>
      <c r="W120" s="465"/>
      <c r="X120" s="1057"/>
    </row>
    <row r="121" spans="1:26" ht="14.85" customHeight="1" x14ac:dyDescent="0.5">
      <c r="A121" s="71" t="s">
        <v>494</v>
      </c>
      <c r="B121" s="71" t="s">
        <v>37</v>
      </c>
      <c r="C121" s="1242" t="s">
        <v>38</v>
      </c>
      <c r="D121" s="71">
        <v>1.5</v>
      </c>
      <c r="E121" s="449">
        <v>3</v>
      </c>
      <c r="F121" s="130" t="s">
        <v>327</v>
      </c>
      <c r="G121" s="71">
        <v>24</v>
      </c>
      <c r="H121" s="67" t="s">
        <v>741</v>
      </c>
      <c r="I121" s="87" t="s">
        <v>742</v>
      </c>
      <c r="J121" s="273">
        <v>3</v>
      </c>
      <c r="K121" s="274" t="s">
        <v>7</v>
      </c>
      <c r="L121" s="274">
        <v>3</v>
      </c>
      <c r="M121" s="274"/>
      <c r="N121" s="274">
        <v>3</v>
      </c>
      <c r="O121" s="274"/>
      <c r="P121" s="274">
        <v>3</v>
      </c>
      <c r="Q121" s="274"/>
      <c r="R121" s="263">
        <f t="shared" si="3"/>
        <v>12</v>
      </c>
      <c r="S121" s="2233"/>
      <c r="T121" s="467"/>
      <c r="U121" s="467">
        <f>R121+R124</f>
        <v>18</v>
      </c>
      <c r="V121" s="467"/>
      <c r="W121" s="465"/>
      <c r="X121" s="1057">
        <f t="shared" si="4"/>
        <v>18</v>
      </c>
    </row>
    <row r="122" spans="1:26" ht="14.85" customHeight="1" x14ac:dyDescent="0.5">
      <c r="A122" s="71"/>
      <c r="B122" s="132"/>
      <c r="C122" s="133"/>
      <c r="D122" s="134"/>
      <c r="E122" s="1244"/>
      <c r="F122" s="135"/>
      <c r="G122" s="74"/>
      <c r="H122" s="75" t="s">
        <v>743</v>
      </c>
      <c r="I122" s="136" t="s">
        <v>744</v>
      </c>
      <c r="J122" s="306"/>
      <c r="K122" s="309">
        <v>3</v>
      </c>
      <c r="L122" s="309"/>
      <c r="M122" s="309">
        <v>3</v>
      </c>
      <c r="N122" s="309" t="s">
        <v>7</v>
      </c>
      <c r="O122" s="309">
        <v>3</v>
      </c>
      <c r="P122" s="309"/>
      <c r="Q122" s="309">
        <v>3</v>
      </c>
      <c r="R122" s="312">
        <f t="shared" si="3"/>
        <v>12</v>
      </c>
      <c r="S122" s="2241"/>
      <c r="T122" s="467"/>
      <c r="U122" s="467">
        <f>R122+R123</f>
        <v>17</v>
      </c>
      <c r="V122" s="467"/>
      <c r="W122" s="465"/>
      <c r="X122" s="1057">
        <f t="shared" si="4"/>
        <v>17</v>
      </c>
    </row>
    <row r="123" spans="1:26" ht="14.85" customHeight="1" x14ac:dyDescent="0.5">
      <c r="A123" s="71"/>
      <c r="B123" s="142" t="s">
        <v>352</v>
      </c>
      <c r="C123" s="144" t="s">
        <v>172</v>
      </c>
      <c r="D123" s="139">
        <v>1</v>
      </c>
      <c r="E123" s="140">
        <v>2</v>
      </c>
      <c r="F123" s="141" t="s">
        <v>327</v>
      </c>
      <c r="G123" s="142">
        <v>15</v>
      </c>
      <c r="H123" s="143" t="s">
        <v>743</v>
      </c>
      <c r="I123" s="144" t="s">
        <v>744</v>
      </c>
      <c r="J123" s="678">
        <v>1</v>
      </c>
      <c r="K123" s="398" t="s">
        <v>7</v>
      </c>
      <c r="L123" s="398">
        <v>2</v>
      </c>
      <c r="M123" s="398"/>
      <c r="N123" s="398" t="s">
        <v>7</v>
      </c>
      <c r="O123" s="398"/>
      <c r="P123" s="398">
        <v>2</v>
      </c>
      <c r="Q123" s="398"/>
      <c r="R123" s="387">
        <f t="shared" si="3"/>
        <v>5</v>
      </c>
      <c r="S123" s="2233" t="s">
        <v>905</v>
      </c>
      <c r="T123" s="467"/>
      <c r="U123" s="467"/>
      <c r="V123" s="467"/>
      <c r="W123" s="465"/>
      <c r="X123" s="1057"/>
    </row>
    <row r="124" spans="1:26" ht="14.85" customHeight="1" x14ac:dyDescent="0.5">
      <c r="A124" s="71"/>
      <c r="B124" s="71"/>
      <c r="C124" s="448"/>
      <c r="D124" s="145"/>
      <c r="E124" s="449"/>
      <c r="F124" s="69"/>
      <c r="G124" s="71"/>
      <c r="H124" s="67" t="s">
        <v>741</v>
      </c>
      <c r="I124" s="87" t="s">
        <v>742</v>
      </c>
      <c r="J124" s="273"/>
      <c r="K124" s="274">
        <v>2</v>
      </c>
      <c r="L124" s="274"/>
      <c r="M124" s="274">
        <v>2</v>
      </c>
      <c r="N124" s="274" t="s">
        <v>7</v>
      </c>
      <c r="O124" s="274" t="s">
        <v>7</v>
      </c>
      <c r="P124" s="274"/>
      <c r="Q124" s="274">
        <v>2</v>
      </c>
      <c r="R124" s="263">
        <f t="shared" si="3"/>
        <v>6</v>
      </c>
      <c r="S124" s="2234"/>
      <c r="T124" s="467"/>
      <c r="U124" s="467"/>
      <c r="V124" s="467"/>
      <c r="W124" s="465"/>
      <c r="X124" s="1057"/>
    </row>
    <row r="125" spans="1:26" ht="14.85" customHeight="1" x14ac:dyDescent="0.5">
      <c r="A125" s="71"/>
      <c r="B125" s="131"/>
      <c r="C125" s="1240"/>
      <c r="D125" s="145"/>
      <c r="E125" s="449"/>
      <c r="F125" s="130"/>
      <c r="G125" s="71"/>
      <c r="H125" s="67" t="s">
        <v>745</v>
      </c>
      <c r="I125" s="87" t="s">
        <v>1016</v>
      </c>
      <c r="J125" s="273" t="s">
        <v>7</v>
      </c>
      <c r="K125" s="274" t="s">
        <v>7</v>
      </c>
      <c r="L125" s="274" t="s">
        <v>7</v>
      </c>
      <c r="M125" s="274"/>
      <c r="N125" s="274">
        <v>2</v>
      </c>
      <c r="O125" s="274">
        <v>2</v>
      </c>
      <c r="P125" s="274"/>
      <c r="Q125" s="274"/>
      <c r="R125" s="263">
        <f t="shared" si="3"/>
        <v>4</v>
      </c>
      <c r="S125" s="2234"/>
      <c r="T125" s="467"/>
      <c r="U125" s="467"/>
      <c r="V125" s="467"/>
      <c r="W125" s="465"/>
      <c r="X125" s="1057"/>
    </row>
    <row r="126" spans="1:26" s="65" customFormat="1" ht="14.85" customHeight="1" x14ac:dyDescent="0.5">
      <c r="A126" s="80"/>
      <c r="B126" s="146"/>
      <c r="C126" s="147"/>
      <c r="D126" s="148"/>
      <c r="E126" s="149" t="s">
        <v>540</v>
      </c>
      <c r="F126" s="149" t="s">
        <v>384</v>
      </c>
      <c r="G126" s="81">
        <v>8</v>
      </c>
      <c r="H126" s="82" t="s">
        <v>1420</v>
      </c>
      <c r="I126" s="150"/>
      <c r="J126" s="1396">
        <v>1</v>
      </c>
      <c r="K126" s="410">
        <v>1</v>
      </c>
      <c r="L126" s="410">
        <v>1</v>
      </c>
      <c r="M126" s="410">
        <v>1</v>
      </c>
      <c r="N126" s="410">
        <v>1</v>
      </c>
      <c r="O126" s="410">
        <v>1</v>
      </c>
      <c r="P126" s="410">
        <v>1</v>
      </c>
      <c r="Q126" s="410">
        <v>1</v>
      </c>
      <c r="R126" s="1397">
        <f t="shared" si="3"/>
        <v>8</v>
      </c>
      <c r="S126" s="2235"/>
      <c r="T126" s="467"/>
      <c r="U126" s="467"/>
      <c r="V126" s="467"/>
      <c r="W126" s="465"/>
      <c r="X126" s="1057"/>
      <c r="Y126" s="771"/>
      <c r="Z126" s="455"/>
    </row>
    <row r="127" spans="1:26" ht="14.85" customHeight="1" x14ac:dyDescent="0.5">
      <c r="A127" s="71"/>
      <c r="B127" s="71" t="s">
        <v>354</v>
      </c>
      <c r="C127" s="448" t="s">
        <v>184</v>
      </c>
      <c r="D127" s="145">
        <v>2</v>
      </c>
      <c r="E127" s="449">
        <v>4</v>
      </c>
      <c r="F127" s="69" t="s">
        <v>342</v>
      </c>
      <c r="G127" s="71">
        <v>2</v>
      </c>
      <c r="H127" s="67" t="s">
        <v>739</v>
      </c>
      <c r="I127" s="87" t="s">
        <v>740</v>
      </c>
      <c r="J127" s="273">
        <v>2</v>
      </c>
      <c r="K127" s="1399"/>
      <c r="L127" s="988"/>
      <c r="M127" s="988"/>
      <c r="N127" s="988"/>
      <c r="O127" s="988"/>
      <c r="P127" s="988"/>
      <c r="Q127" s="988"/>
      <c r="R127" s="263">
        <f t="shared" ref="R127:R139" si="5">SUM(J127:Q127)</f>
        <v>2</v>
      </c>
      <c r="S127" s="234" t="s">
        <v>546</v>
      </c>
      <c r="T127" s="467"/>
      <c r="U127" s="467"/>
      <c r="V127" s="467"/>
      <c r="W127" s="465"/>
      <c r="X127" s="1057"/>
    </row>
    <row r="128" spans="1:26" ht="14.85" customHeight="1" x14ac:dyDescent="0.5">
      <c r="A128" s="71"/>
      <c r="B128" s="74"/>
      <c r="C128" s="76"/>
      <c r="D128" s="134"/>
      <c r="E128" s="1244"/>
      <c r="F128" s="79"/>
      <c r="G128" s="74">
        <v>2</v>
      </c>
      <c r="H128" s="75" t="s">
        <v>731</v>
      </c>
      <c r="I128" s="136" t="s">
        <v>732</v>
      </c>
      <c r="J128" s="306">
        <v>2</v>
      </c>
      <c r="K128" s="1398"/>
      <c r="L128" s="990"/>
      <c r="M128" s="990"/>
      <c r="N128" s="990"/>
      <c r="O128" s="990"/>
      <c r="P128" s="990"/>
      <c r="Q128" s="990"/>
      <c r="R128" s="312">
        <f t="shared" si="5"/>
        <v>2</v>
      </c>
      <c r="S128" s="235" t="s">
        <v>543</v>
      </c>
      <c r="T128" s="467"/>
      <c r="U128" s="467"/>
      <c r="V128" s="467"/>
      <c r="W128" s="465"/>
      <c r="X128" s="1057"/>
    </row>
    <row r="129" spans="1:26" ht="14.85" customHeight="1" x14ac:dyDescent="0.5">
      <c r="A129" s="74"/>
      <c r="B129" s="132" t="s">
        <v>259</v>
      </c>
      <c r="C129" s="152" t="s">
        <v>260</v>
      </c>
      <c r="D129" s="134">
        <v>0.5</v>
      </c>
      <c r="E129" s="1244">
        <v>1</v>
      </c>
      <c r="F129" s="135" t="s">
        <v>343</v>
      </c>
      <c r="G129" s="74">
        <v>2</v>
      </c>
      <c r="H129" s="75" t="s">
        <v>745</v>
      </c>
      <c r="I129" s="136" t="s">
        <v>1016</v>
      </c>
      <c r="J129" s="1398"/>
      <c r="K129" s="306">
        <v>1</v>
      </c>
      <c r="L129" s="306">
        <v>1</v>
      </c>
      <c r="M129" s="990"/>
      <c r="N129" s="990"/>
      <c r="O129" s="990"/>
      <c r="P129" s="990"/>
      <c r="Q129" s="990"/>
      <c r="R129" s="312">
        <f t="shared" si="5"/>
        <v>2</v>
      </c>
      <c r="S129" s="236" t="s">
        <v>545</v>
      </c>
      <c r="T129" s="467"/>
      <c r="U129" s="467"/>
      <c r="V129" s="467"/>
      <c r="W129" s="465"/>
      <c r="X129" s="1057"/>
    </row>
    <row r="130" spans="1:26" ht="14.85" customHeight="1" x14ac:dyDescent="0.5">
      <c r="A130" s="71" t="s">
        <v>500</v>
      </c>
      <c r="B130" s="449" t="s">
        <v>356</v>
      </c>
      <c r="C130" s="1240" t="s">
        <v>42</v>
      </c>
      <c r="D130" s="145">
        <v>1.5</v>
      </c>
      <c r="E130" s="449">
        <v>3</v>
      </c>
      <c r="F130" s="130" t="s">
        <v>331</v>
      </c>
      <c r="G130" s="71">
        <v>24</v>
      </c>
      <c r="H130" s="67" t="s">
        <v>735</v>
      </c>
      <c r="I130" s="87" t="s">
        <v>736</v>
      </c>
      <c r="J130" s="273">
        <v>3</v>
      </c>
      <c r="K130" s="274"/>
      <c r="L130" s="274">
        <v>3</v>
      </c>
      <c r="M130" s="274"/>
      <c r="N130" s="274"/>
      <c r="O130" s="274">
        <v>3</v>
      </c>
      <c r="P130" s="274"/>
      <c r="Q130" s="274"/>
      <c r="R130" s="263">
        <f t="shared" si="5"/>
        <v>9</v>
      </c>
      <c r="S130" s="2233"/>
      <c r="T130" s="467">
        <f>R111</f>
        <v>3</v>
      </c>
      <c r="U130" s="467"/>
      <c r="V130" s="467">
        <f>R130+R134</f>
        <v>13</v>
      </c>
      <c r="W130" s="465"/>
      <c r="X130" s="1057">
        <f t="shared" ref="X130" si="6">SUM(T130:W130)</f>
        <v>16</v>
      </c>
    </row>
    <row r="131" spans="1:26" ht="14.85" customHeight="1" x14ac:dyDescent="0.5">
      <c r="A131" s="71"/>
      <c r="B131" s="131"/>
      <c r="C131" s="1240"/>
      <c r="D131" s="145"/>
      <c r="E131" s="449"/>
      <c r="F131" s="130"/>
      <c r="G131" s="71"/>
      <c r="H131" s="67" t="s">
        <v>745</v>
      </c>
      <c r="I131" s="87" t="s">
        <v>1016</v>
      </c>
      <c r="J131" s="273"/>
      <c r="K131" s="274">
        <v>3</v>
      </c>
      <c r="L131" s="274"/>
      <c r="M131" s="274" t="s">
        <v>7</v>
      </c>
      <c r="N131" s="274">
        <v>3</v>
      </c>
      <c r="O131" s="274"/>
      <c r="P131" s="274">
        <v>3</v>
      </c>
      <c r="Q131" s="274"/>
      <c r="R131" s="263">
        <f t="shared" si="5"/>
        <v>9</v>
      </c>
      <c r="S131" s="2240"/>
      <c r="T131" s="467">
        <f>R118</f>
        <v>1</v>
      </c>
      <c r="U131" s="467">
        <f>R125+R129</f>
        <v>6</v>
      </c>
      <c r="V131" s="467">
        <f>R131</f>
        <v>9</v>
      </c>
      <c r="W131" s="465"/>
      <c r="X131" s="1057">
        <f t="shared" si="4"/>
        <v>16</v>
      </c>
    </row>
    <row r="132" spans="1:26" ht="14.85" customHeight="1" x14ac:dyDescent="0.5">
      <c r="A132" s="71"/>
      <c r="B132" s="132"/>
      <c r="C132" s="133"/>
      <c r="D132" s="134"/>
      <c r="E132" s="1244"/>
      <c r="F132" s="135"/>
      <c r="G132" s="74"/>
      <c r="H132" s="75" t="s">
        <v>746</v>
      </c>
      <c r="I132" s="136" t="s">
        <v>747</v>
      </c>
      <c r="J132" s="306"/>
      <c r="K132" s="309"/>
      <c r="L132" s="309"/>
      <c r="M132" s="309">
        <v>3</v>
      </c>
      <c r="N132" s="309" t="s">
        <v>7</v>
      </c>
      <c r="O132" s="309"/>
      <c r="P132" s="309"/>
      <c r="Q132" s="309">
        <v>3</v>
      </c>
      <c r="R132" s="312">
        <f t="shared" si="5"/>
        <v>6</v>
      </c>
      <c r="S132" s="2241"/>
      <c r="T132" s="467"/>
      <c r="U132" s="467"/>
      <c r="V132" s="467">
        <f>R132+R135+R139</f>
        <v>12</v>
      </c>
      <c r="W132" s="465"/>
      <c r="X132" s="1057">
        <f t="shared" si="4"/>
        <v>12</v>
      </c>
    </row>
    <row r="133" spans="1:26" ht="14.85" customHeight="1" x14ac:dyDescent="0.5">
      <c r="A133" s="71"/>
      <c r="B133" s="137" t="s">
        <v>358</v>
      </c>
      <c r="C133" s="153" t="s">
        <v>176</v>
      </c>
      <c r="D133" s="139">
        <v>1</v>
      </c>
      <c r="E133" s="140">
        <v>2</v>
      </c>
      <c r="F133" s="141" t="s">
        <v>331</v>
      </c>
      <c r="G133" s="142">
        <v>15</v>
      </c>
      <c r="H133" s="143" t="s">
        <v>739</v>
      </c>
      <c r="I133" s="144" t="s">
        <v>740</v>
      </c>
      <c r="J133" s="678">
        <v>1</v>
      </c>
      <c r="K133" s="398">
        <v>2</v>
      </c>
      <c r="L133" s="398">
        <v>2</v>
      </c>
      <c r="M133" s="398"/>
      <c r="N133" s="398" t="s">
        <v>7</v>
      </c>
      <c r="O133" s="398"/>
      <c r="P133" s="398" t="s">
        <v>7</v>
      </c>
      <c r="Q133" s="398">
        <v>2</v>
      </c>
      <c r="R133" s="387">
        <f t="shared" si="5"/>
        <v>7</v>
      </c>
      <c r="S133" s="2233" t="s">
        <v>906</v>
      </c>
      <c r="T133" s="467">
        <f>R117</f>
        <v>1</v>
      </c>
      <c r="U133" s="467">
        <f>R127</f>
        <v>2</v>
      </c>
      <c r="V133" s="467">
        <f>R133+R137</f>
        <v>9</v>
      </c>
      <c r="W133" s="465"/>
      <c r="X133" s="1057">
        <f>SUM(T133:W133)</f>
        <v>12</v>
      </c>
    </row>
    <row r="134" spans="1:26" ht="14.85" customHeight="1" x14ac:dyDescent="0.5">
      <c r="A134" s="71"/>
      <c r="B134" s="131"/>
      <c r="C134" s="1240"/>
      <c r="D134" s="145"/>
      <c r="E134" s="449"/>
      <c r="F134" s="130"/>
      <c r="G134" s="71"/>
      <c r="H134" s="67" t="s">
        <v>735</v>
      </c>
      <c r="I134" s="87" t="s">
        <v>736</v>
      </c>
      <c r="J134" s="273"/>
      <c r="K134" s="274"/>
      <c r="L134" s="274"/>
      <c r="M134" s="274">
        <v>2</v>
      </c>
      <c r="N134" s="274"/>
      <c r="O134" s="274"/>
      <c r="P134" s="274">
        <v>2</v>
      </c>
      <c r="Q134" s="274" t="s">
        <v>7</v>
      </c>
      <c r="R134" s="263">
        <f t="shared" si="5"/>
        <v>4</v>
      </c>
      <c r="S134" s="2234"/>
      <c r="T134" s="467"/>
      <c r="U134" s="467"/>
      <c r="V134" s="467"/>
      <c r="W134" s="465"/>
      <c r="X134" s="1057"/>
    </row>
    <row r="135" spans="1:26" ht="14.85" customHeight="1" x14ac:dyDescent="0.5">
      <c r="A135" s="71"/>
      <c r="B135" s="131"/>
      <c r="C135" s="1240"/>
      <c r="D135" s="145"/>
      <c r="E135" s="449"/>
      <c r="F135" s="130"/>
      <c r="G135" s="71"/>
      <c r="H135" s="67" t="s">
        <v>746</v>
      </c>
      <c r="I135" s="87" t="s">
        <v>747</v>
      </c>
      <c r="J135" s="273"/>
      <c r="K135" s="274"/>
      <c r="L135" s="274"/>
      <c r="M135" s="274" t="s">
        <v>7</v>
      </c>
      <c r="N135" s="274">
        <v>2</v>
      </c>
      <c r="O135" s="274">
        <v>2</v>
      </c>
      <c r="P135" s="274" t="s">
        <v>7</v>
      </c>
      <c r="Q135" s="274" t="s">
        <v>7</v>
      </c>
      <c r="R135" s="263">
        <f t="shared" si="5"/>
        <v>4</v>
      </c>
      <c r="S135" s="2234"/>
      <c r="T135" s="467"/>
      <c r="U135" s="467"/>
      <c r="V135" s="467"/>
      <c r="W135" s="465"/>
      <c r="X135" s="1057"/>
    </row>
    <row r="136" spans="1:26" s="65" customFormat="1" ht="14.85" customHeight="1" x14ac:dyDescent="0.5">
      <c r="A136" s="80"/>
      <c r="B136" s="146"/>
      <c r="C136" s="147"/>
      <c r="D136" s="148"/>
      <c r="E136" s="149" t="s">
        <v>540</v>
      </c>
      <c r="F136" s="149" t="s">
        <v>390</v>
      </c>
      <c r="G136" s="81">
        <v>8</v>
      </c>
      <c r="H136" s="82" t="s">
        <v>1420</v>
      </c>
      <c r="I136" s="150"/>
      <c r="J136" s="1396">
        <v>1</v>
      </c>
      <c r="K136" s="410">
        <v>1</v>
      </c>
      <c r="L136" s="410">
        <v>1</v>
      </c>
      <c r="M136" s="410">
        <v>1</v>
      </c>
      <c r="N136" s="410">
        <v>1</v>
      </c>
      <c r="O136" s="410">
        <v>1</v>
      </c>
      <c r="P136" s="410">
        <v>1</v>
      </c>
      <c r="Q136" s="410">
        <v>1</v>
      </c>
      <c r="R136" s="1397">
        <f t="shared" si="5"/>
        <v>8</v>
      </c>
      <c r="S136" s="2235"/>
      <c r="T136" s="467"/>
      <c r="U136" s="467"/>
      <c r="V136" s="467"/>
      <c r="W136" s="465"/>
      <c r="X136" s="1057"/>
      <c r="Y136" s="771"/>
      <c r="Z136" s="455"/>
    </row>
    <row r="137" spans="1:26" ht="14.85" customHeight="1" x14ac:dyDescent="0.5">
      <c r="A137" s="71"/>
      <c r="B137" s="131" t="s">
        <v>360</v>
      </c>
      <c r="C137" s="151" t="s">
        <v>188</v>
      </c>
      <c r="D137" s="145">
        <v>2</v>
      </c>
      <c r="E137" s="449">
        <v>4</v>
      </c>
      <c r="F137" s="130" t="s">
        <v>547</v>
      </c>
      <c r="G137" s="71">
        <v>2</v>
      </c>
      <c r="H137" s="67" t="s">
        <v>739</v>
      </c>
      <c r="I137" s="87" t="s">
        <v>740</v>
      </c>
      <c r="J137" s="273">
        <v>2</v>
      </c>
      <c r="K137" s="988"/>
      <c r="L137" s="988"/>
      <c r="M137" s="988"/>
      <c r="N137" s="988"/>
      <c r="O137" s="988"/>
      <c r="P137" s="988"/>
      <c r="Q137" s="988"/>
      <c r="R137" s="263">
        <f t="shared" si="5"/>
        <v>2</v>
      </c>
      <c r="S137" s="234" t="s">
        <v>546</v>
      </c>
      <c r="T137" s="467"/>
      <c r="U137" s="467"/>
      <c r="V137" s="467"/>
      <c r="W137" s="465"/>
      <c r="X137" s="1057"/>
    </row>
    <row r="138" spans="1:26" ht="14.85" customHeight="1" x14ac:dyDescent="0.5">
      <c r="A138" s="71"/>
      <c r="B138" s="132"/>
      <c r="C138" s="152"/>
      <c r="D138" s="134"/>
      <c r="E138" s="1244"/>
      <c r="F138" s="79"/>
      <c r="G138" s="74">
        <v>2</v>
      </c>
      <c r="H138" s="75" t="s">
        <v>737</v>
      </c>
      <c r="I138" s="136" t="s">
        <v>738</v>
      </c>
      <c r="J138" s="306">
        <v>2</v>
      </c>
      <c r="K138" s="990"/>
      <c r="L138" s="990"/>
      <c r="M138" s="990"/>
      <c r="N138" s="990"/>
      <c r="O138" s="990"/>
      <c r="P138" s="990"/>
      <c r="Q138" s="990"/>
      <c r="R138" s="312">
        <f t="shared" si="5"/>
        <v>2</v>
      </c>
      <c r="S138" s="235" t="s">
        <v>543</v>
      </c>
      <c r="T138" s="467"/>
      <c r="U138" s="467"/>
      <c r="V138" s="467"/>
      <c r="W138" s="465"/>
      <c r="X138" s="1057"/>
    </row>
    <row r="139" spans="1:26" ht="14.85" customHeight="1" x14ac:dyDescent="0.5">
      <c r="A139" s="158"/>
      <c r="B139" s="154" t="s">
        <v>263</v>
      </c>
      <c r="C139" s="155" t="s">
        <v>264</v>
      </c>
      <c r="D139" s="156">
        <v>0.5</v>
      </c>
      <c r="E139" s="157">
        <v>1</v>
      </c>
      <c r="F139" s="161" t="s">
        <v>347</v>
      </c>
      <c r="G139" s="158">
        <v>2</v>
      </c>
      <c r="H139" s="159" t="s">
        <v>746</v>
      </c>
      <c r="I139" s="160" t="s">
        <v>747</v>
      </c>
      <c r="J139" s="1398"/>
      <c r="K139" s="306">
        <v>1</v>
      </c>
      <c r="L139" s="306">
        <v>1</v>
      </c>
      <c r="M139" s="990"/>
      <c r="N139" s="990"/>
      <c r="O139" s="990"/>
      <c r="P139" s="990"/>
      <c r="Q139" s="990"/>
      <c r="R139" s="312">
        <f t="shared" si="5"/>
        <v>2</v>
      </c>
      <c r="S139" s="238" t="s">
        <v>545</v>
      </c>
      <c r="T139" s="467"/>
      <c r="U139" s="467"/>
      <c r="V139" s="467"/>
      <c r="W139" s="465"/>
      <c r="X139" s="1057"/>
    </row>
    <row r="140" spans="1:26" ht="14.85" customHeight="1" x14ac:dyDescent="0.5">
      <c r="A140" s="2222" t="s">
        <v>506</v>
      </c>
      <c r="B140" s="2210"/>
      <c r="C140" s="2210"/>
      <c r="G140" s="1229">
        <f>SUM(G109:G139)-24</f>
        <v>136</v>
      </c>
      <c r="H140" s="162"/>
      <c r="I140" s="162"/>
      <c r="J140" s="84"/>
      <c r="R140" s="1225">
        <f>SUM(R109:R139)-24</f>
        <v>136</v>
      </c>
      <c r="S140" s="1229"/>
      <c r="T140" s="467"/>
      <c r="U140" s="467"/>
      <c r="V140" s="467"/>
      <c r="W140" s="465"/>
      <c r="X140" s="1057">
        <f>SUM(X109:X139)</f>
        <v>136</v>
      </c>
    </row>
    <row r="141" spans="1:26" ht="14.85" customHeight="1" x14ac:dyDescent="0.5">
      <c r="A141" s="2222"/>
      <c r="B141" s="2210"/>
      <c r="C141" s="2210"/>
      <c r="G141" s="1229"/>
      <c r="H141" s="162"/>
      <c r="I141" s="162"/>
      <c r="J141" s="2236" t="s">
        <v>548</v>
      </c>
      <c r="K141" s="2237"/>
      <c r="L141" s="2237"/>
      <c r="M141" s="2237"/>
      <c r="N141" s="2237"/>
      <c r="O141" s="2237"/>
      <c r="P141" s="2237"/>
      <c r="Q141" s="2237"/>
      <c r="R141" s="2237"/>
      <c r="S141" s="2238"/>
      <c r="T141" s="467"/>
      <c r="U141" s="467"/>
      <c r="V141" s="467"/>
      <c r="W141" s="465"/>
      <c r="X141" s="1057"/>
    </row>
    <row r="142" spans="1:26" ht="14.85" customHeight="1" x14ac:dyDescent="0.5">
      <c r="A142" s="2222" t="s">
        <v>1015</v>
      </c>
      <c r="B142" s="2210"/>
      <c r="C142" s="2210"/>
      <c r="D142" s="2210"/>
      <c r="E142" s="2210"/>
      <c r="F142" s="2210"/>
      <c r="G142" s="2210"/>
      <c r="H142" s="2210"/>
      <c r="I142" s="2210"/>
      <c r="J142" s="2236" t="s">
        <v>549</v>
      </c>
      <c r="K142" s="2237"/>
      <c r="L142" s="2237"/>
      <c r="M142" s="2237"/>
      <c r="N142" s="2237"/>
      <c r="O142" s="2237"/>
      <c r="P142" s="2237"/>
      <c r="Q142" s="2237"/>
      <c r="R142" s="2237"/>
      <c r="S142" s="2238"/>
      <c r="T142" s="467"/>
      <c r="U142" s="467"/>
      <c r="V142" s="467"/>
      <c r="W142" s="465"/>
      <c r="X142" s="1057"/>
    </row>
    <row r="143" spans="1:26" ht="18" customHeight="1" x14ac:dyDescent="0.5">
      <c r="A143" s="2183" t="s">
        <v>0</v>
      </c>
      <c r="B143" s="2210"/>
      <c r="C143" s="2210"/>
      <c r="D143" s="2210"/>
      <c r="E143" s="2210"/>
      <c r="F143" s="2210"/>
      <c r="G143" s="2210"/>
      <c r="H143" s="2210"/>
      <c r="I143" s="2210"/>
      <c r="J143" s="2210"/>
      <c r="K143" s="2210"/>
      <c r="L143" s="2210"/>
      <c r="M143" s="2210"/>
      <c r="N143" s="2210"/>
      <c r="O143" s="2210"/>
      <c r="P143" s="2210"/>
      <c r="Q143" s="2210"/>
      <c r="R143" s="2210"/>
      <c r="S143" s="2210"/>
      <c r="T143" s="467"/>
      <c r="U143" s="467"/>
      <c r="V143" s="467"/>
      <c r="W143" s="465"/>
      <c r="X143" s="1057"/>
    </row>
    <row r="144" spans="1:26" ht="18" customHeight="1" x14ac:dyDescent="0.5">
      <c r="A144" s="2183" t="s">
        <v>539</v>
      </c>
      <c r="B144" s="2210"/>
      <c r="C144" s="2210"/>
      <c r="D144" s="2210"/>
      <c r="E144" s="2210"/>
      <c r="F144" s="2210"/>
      <c r="G144" s="2210"/>
      <c r="H144" s="2210"/>
      <c r="I144" s="2210"/>
      <c r="J144" s="2210"/>
      <c r="K144" s="2210"/>
      <c r="L144" s="2210"/>
      <c r="M144" s="2210"/>
      <c r="N144" s="2210"/>
      <c r="O144" s="2210"/>
      <c r="P144" s="2210"/>
      <c r="Q144" s="2210"/>
      <c r="R144" s="2210"/>
      <c r="S144" s="2210"/>
      <c r="T144" s="467"/>
      <c r="U144" s="467"/>
      <c r="V144" s="467"/>
      <c r="W144" s="465"/>
      <c r="X144" s="1057"/>
    </row>
    <row r="145" spans="1:26" ht="18" customHeight="1" x14ac:dyDescent="0.5">
      <c r="A145" s="2183" t="s">
        <v>476</v>
      </c>
      <c r="B145" s="2210"/>
      <c r="C145" s="2210"/>
      <c r="D145" s="2210"/>
      <c r="E145" s="2210"/>
      <c r="F145" s="2210"/>
      <c r="G145" s="2210"/>
      <c r="H145" s="2210"/>
      <c r="I145" s="2210"/>
      <c r="J145" s="2210"/>
      <c r="K145" s="2210"/>
      <c r="L145" s="2210"/>
      <c r="M145" s="2210"/>
      <c r="N145" s="2210"/>
      <c r="O145" s="2210"/>
      <c r="P145" s="2210"/>
      <c r="Q145" s="2210"/>
      <c r="R145" s="2210"/>
      <c r="S145" s="2210"/>
      <c r="T145" s="467"/>
      <c r="U145" s="467"/>
      <c r="V145" s="467"/>
      <c r="W145" s="465"/>
      <c r="X145" s="1057"/>
    </row>
    <row r="146" spans="1:26" ht="14.85" customHeight="1" x14ac:dyDescent="0.5">
      <c r="A146" s="2232" t="s">
        <v>2</v>
      </c>
      <c r="B146" s="2208"/>
      <c r="C146" s="2208"/>
      <c r="D146" s="2208"/>
      <c r="E146" s="2208"/>
      <c r="F146" s="2208"/>
      <c r="G146" s="2208"/>
      <c r="H146" s="2208"/>
      <c r="I146" s="2208"/>
      <c r="J146" s="2208"/>
      <c r="K146" s="2208"/>
      <c r="L146" s="2208"/>
      <c r="M146" s="2208"/>
      <c r="N146" s="2208"/>
      <c r="O146" s="2208"/>
      <c r="P146" s="2208"/>
      <c r="Q146" s="2208"/>
      <c r="R146" s="2208"/>
      <c r="S146" s="2209"/>
      <c r="T146" s="467"/>
      <c r="U146" s="467"/>
      <c r="V146" s="467"/>
      <c r="W146" s="465"/>
      <c r="X146" s="1057"/>
    </row>
    <row r="147" spans="1:26" ht="14.85" customHeight="1" x14ac:dyDescent="0.5">
      <c r="A147" s="2211" t="s">
        <v>477</v>
      </c>
      <c r="B147" s="2211" t="s">
        <v>3</v>
      </c>
      <c r="C147" s="2211" t="s">
        <v>478</v>
      </c>
      <c r="D147" s="2211" t="s">
        <v>315</v>
      </c>
      <c r="E147" s="2213" t="s">
        <v>479</v>
      </c>
      <c r="F147" s="2215" t="s">
        <v>480</v>
      </c>
      <c r="G147" s="2208"/>
      <c r="H147" s="2216" t="s">
        <v>481</v>
      </c>
      <c r="I147" s="2217"/>
      <c r="J147" s="2215" t="s">
        <v>482</v>
      </c>
      <c r="K147" s="2208"/>
      <c r="L147" s="2208"/>
      <c r="M147" s="2208"/>
      <c r="N147" s="2208"/>
      <c r="O147" s="2208"/>
      <c r="P147" s="2208"/>
      <c r="Q147" s="2208"/>
      <c r="R147" s="2220" t="s">
        <v>319</v>
      </c>
      <c r="S147" s="2211" t="s">
        <v>483</v>
      </c>
      <c r="T147" s="467"/>
      <c r="U147" s="467"/>
      <c r="V147" s="467"/>
      <c r="W147" s="465"/>
      <c r="X147" s="1057"/>
    </row>
    <row r="148" spans="1:26" ht="14.85" customHeight="1" x14ac:dyDescent="0.5">
      <c r="A148" s="2212"/>
      <c r="B148" s="2212"/>
      <c r="C148" s="2212"/>
      <c r="D148" s="2212"/>
      <c r="E148" s="2214"/>
      <c r="F148" s="56" t="s">
        <v>484</v>
      </c>
      <c r="G148" s="57" t="s">
        <v>485</v>
      </c>
      <c r="H148" s="2218"/>
      <c r="I148" s="2219"/>
      <c r="J148" s="127">
        <v>1</v>
      </c>
      <c r="K148" s="127">
        <v>2</v>
      </c>
      <c r="L148" s="127">
        <v>3</v>
      </c>
      <c r="M148" s="127">
        <v>4</v>
      </c>
      <c r="N148" s="127">
        <v>5</v>
      </c>
      <c r="O148" s="127">
        <v>6</v>
      </c>
      <c r="P148" s="127">
        <v>7</v>
      </c>
      <c r="Q148" s="127">
        <v>8</v>
      </c>
      <c r="R148" s="2221"/>
      <c r="S148" s="2212"/>
      <c r="T148" s="467" t="s">
        <v>486</v>
      </c>
      <c r="U148" s="467" t="s">
        <v>487</v>
      </c>
      <c r="V148" s="467" t="s">
        <v>488</v>
      </c>
      <c r="W148" s="465" t="s">
        <v>511</v>
      </c>
      <c r="X148" s="1058" t="s">
        <v>489</v>
      </c>
    </row>
    <row r="149" spans="1:26" ht="14.85" customHeight="1" x14ac:dyDescent="0.5">
      <c r="A149" s="66" t="s">
        <v>490</v>
      </c>
      <c r="B149" s="128" t="s">
        <v>349</v>
      </c>
      <c r="C149" s="129" t="s">
        <v>36</v>
      </c>
      <c r="D149" s="66">
        <v>1.5</v>
      </c>
      <c r="E149" s="68">
        <v>3</v>
      </c>
      <c r="F149" s="130" t="s">
        <v>323</v>
      </c>
      <c r="G149" s="71">
        <v>24</v>
      </c>
      <c r="H149" s="67" t="s">
        <v>731</v>
      </c>
      <c r="I149" s="87" t="s">
        <v>732</v>
      </c>
      <c r="J149" s="273">
        <v>3</v>
      </c>
      <c r="K149" s="274"/>
      <c r="L149" s="274"/>
      <c r="M149" s="274"/>
      <c r="N149" s="274"/>
      <c r="O149" s="274"/>
      <c r="P149" s="274">
        <v>3</v>
      </c>
      <c r="Q149" s="274"/>
      <c r="R149" s="263">
        <f t="shared" ref="R149:R179" si="7">SUM(J149:Q149)</f>
        <v>6</v>
      </c>
      <c r="S149" s="2239"/>
      <c r="T149" s="467">
        <f>R149+R155</f>
        <v>14</v>
      </c>
      <c r="U149" s="467"/>
      <c r="V149" s="467">
        <f>R168</f>
        <v>2</v>
      </c>
      <c r="W149" s="465"/>
      <c r="X149" s="1057">
        <f>SUM(T149:W149)</f>
        <v>16</v>
      </c>
    </row>
    <row r="150" spans="1:26" ht="14.85" customHeight="1" x14ac:dyDescent="0.5">
      <c r="A150" s="71"/>
      <c r="B150" s="131"/>
      <c r="C150" s="1240"/>
      <c r="D150" s="71"/>
      <c r="E150" s="449"/>
      <c r="F150" s="130"/>
      <c r="G150" s="71"/>
      <c r="H150" s="67" t="s">
        <v>733</v>
      </c>
      <c r="I150" s="87" t="s">
        <v>734</v>
      </c>
      <c r="J150" s="273"/>
      <c r="K150" s="274">
        <v>3</v>
      </c>
      <c r="L150" s="274">
        <v>3</v>
      </c>
      <c r="M150" s="274">
        <v>3</v>
      </c>
      <c r="N150" s="274"/>
      <c r="O150" s="274"/>
      <c r="P150" s="274"/>
      <c r="Q150" s="274"/>
      <c r="R150" s="263">
        <f t="shared" si="7"/>
        <v>9</v>
      </c>
      <c r="S150" s="2240"/>
      <c r="T150" s="467">
        <f>R150+R153+R160</f>
        <v>16</v>
      </c>
      <c r="U150" s="467"/>
      <c r="V150" s="467"/>
      <c r="W150" s="465"/>
      <c r="X150" s="1057">
        <f>SUM(T150:W150)</f>
        <v>16</v>
      </c>
    </row>
    <row r="151" spans="1:26" ht="14.85" customHeight="1" x14ac:dyDescent="0.5">
      <c r="A151" s="71"/>
      <c r="B151" s="131"/>
      <c r="C151" s="1240"/>
      <c r="D151" s="71"/>
      <c r="E151" s="449"/>
      <c r="F151" s="130"/>
      <c r="G151" s="71"/>
      <c r="H151" s="67" t="s">
        <v>735</v>
      </c>
      <c r="I151" s="87" t="s">
        <v>736</v>
      </c>
      <c r="J151" s="273"/>
      <c r="K151" s="274"/>
      <c r="L151" s="274"/>
      <c r="M151" s="274"/>
      <c r="N151" s="274"/>
      <c r="O151" s="274">
        <v>3</v>
      </c>
      <c r="P151" s="274"/>
      <c r="Q151" s="274"/>
      <c r="R151" s="263">
        <f t="shared" si="7"/>
        <v>3</v>
      </c>
      <c r="S151" s="2240"/>
      <c r="T151" s="467"/>
      <c r="U151" s="467"/>
      <c r="V151" s="467"/>
      <c r="W151" s="465"/>
      <c r="X151" s="1057"/>
    </row>
    <row r="152" spans="1:26" ht="14.85" customHeight="1" x14ac:dyDescent="0.5">
      <c r="A152" s="71"/>
      <c r="B152" s="154"/>
      <c r="C152" s="1228"/>
      <c r="D152" s="156"/>
      <c r="E152" s="157"/>
      <c r="F152" s="161"/>
      <c r="G152" s="74"/>
      <c r="H152" s="75" t="s">
        <v>737</v>
      </c>
      <c r="I152" s="136" t="s">
        <v>738</v>
      </c>
      <c r="J152" s="306"/>
      <c r="K152" s="309"/>
      <c r="L152" s="309"/>
      <c r="M152" s="309"/>
      <c r="N152" s="309">
        <v>3</v>
      </c>
      <c r="O152" s="309"/>
      <c r="P152" s="309"/>
      <c r="Q152" s="309">
        <v>3</v>
      </c>
      <c r="R152" s="312">
        <f t="shared" si="7"/>
        <v>6</v>
      </c>
      <c r="S152" s="2241"/>
      <c r="T152" s="467">
        <f>R152+R154+R159</f>
        <v>11</v>
      </c>
      <c r="U152" s="467"/>
      <c r="V152" s="467">
        <f>R178</f>
        <v>2</v>
      </c>
      <c r="W152" s="465"/>
      <c r="X152" s="1057">
        <f t="shared" ref="X152" si="8">SUM(T152:W152)</f>
        <v>13</v>
      </c>
    </row>
    <row r="153" spans="1:26" ht="14.85" customHeight="1" x14ac:dyDescent="0.5">
      <c r="A153" s="71"/>
      <c r="B153" s="128" t="s">
        <v>350</v>
      </c>
      <c r="C153" s="1239" t="s">
        <v>170</v>
      </c>
      <c r="D153" s="163">
        <v>1</v>
      </c>
      <c r="E153" s="68">
        <v>2</v>
      </c>
      <c r="F153" s="130" t="s">
        <v>323</v>
      </c>
      <c r="G153" s="142">
        <v>15</v>
      </c>
      <c r="H153" s="143" t="s">
        <v>733</v>
      </c>
      <c r="I153" s="144" t="s">
        <v>734</v>
      </c>
      <c r="J153" s="678" t="s">
        <v>7</v>
      </c>
      <c r="K153" s="398"/>
      <c r="L153" s="398"/>
      <c r="M153" s="398"/>
      <c r="N153" s="398">
        <v>2</v>
      </c>
      <c r="O153" s="398"/>
      <c r="P153" s="398">
        <v>2</v>
      </c>
      <c r="Q153" s="398"/>
      <c r="R153" s="387">
        <f t="shared" si="7"/>
        <v>4</v>
      </c>
      <c r="S153" s="2233" t="s">
        <v>904</v>
      </c>
      <c r="T153" s="467"/>
      <c r="U153" s="467"/>
      <c r="V153" s="467"/>
      <c r="W153" s="465"/>
      <c r="X153" s="1057"/>
    </row>
    <row r="154" spans="1:26" ht="14.85" customHeight="1" x14ac:dyDescent="0.5">
      <c r="A154" s="71"/>
      <c r="B154" s="131"/>
      <c r="C154" s="1240"/>
      <c r="D154" s="145"/>
      <c r="E154" s="449"/>
      <c r="F154" s="130"/>
      <c r="G154" s="71"/>
      <c r="H154" s="67" t="s">
        <v>737</v>
      </c>
      <c r="I154" s="87" t="s">
        <v>738</v>
      </c>
      <c r="J154" s="273">
        <v>1</v>
      </c>
      <c r="K154" s="274">
        <v>2</v>
      </c>
      <c r="L154" s="274"/>
      <c r="M154" s="274"/>
      <c r="N154" s="274"/>
      <c r="O154" s="274"/>
      <c r="P154" s="274"/>
      <c r="Q154" s="274"/>
      <c r="R154" s="263">
        <f t="shared" si="7"/>
        <v>3</v>
      </c>
      <c r="S154" s="2234"/>
      <c r="T154" s="467"/>
      <c r="U154" s="467"/>
      <c r="V154" s="467"/>
      <c r="W154" s="465"/>
      <c r="X154" s="1057"/>
    </row>
    <row r="155" spans="1:26" ht="14.85" customHeight="1" x14ac:dyDescent="0.5">
      <c r="A155" s="71"/>
      <c r="B155" s="131"/>
      <c r="C155" s="1240"/>
      <c r="D155" s="145"/>
      <c r="E155" s="449"/>
      <c r="F155" s="130"/>
      <c r="G155" s="71"/>
      <c r="H155" s="67" t="s">
        <v>731</v>
      </c>
      <c r="I155" s="87" t="s">
        <v>732</v>
      </c>
      <c r="J155" s="273"/>
      <c r="K155" s="274"/>
      <c r="L155" s="274">
        <v>2</v>
      </c>
      <c r="M155" s="274">
        <v>2</v>
      </c>
      <c r="N155" s="274" t="s">
        <v>7</v>
      </c>
      <c r="O155" s="274">
        <v>2</v>
      </c>
      <c r="P155" s="274"/>
      <c r="Q155" s="274">
        <v>2</v>
      </c>
      <c r="R155" s="263">
        <f t="shared" si="7"/>
        <v>8</v>
      </c>
      <c r="S155" s="2234"/>
      <c r="T155" s="467"/>
      <c r="U155" s="467"/>
      <c r="V155" s="467"/>
      <c r="W155" s="465"/>
      <c r="X155" s="1057"/>
    </row>
    <row r="156" spans="1:26" s="65" customFormat="1" ht="14.85" customHeight="1" x14ac:dyDescent="0.5">
      <c r="A156" s="164"/>
      <c r="B156" s="165"/>
      <c r="C156" s="166"/>
      <c r="D156" s="167"/>
      <c r="E156" s="168" t="s">
        <v>540</v>
      </c>
      <c r="F156" s="168" t="s">
        <v>323</v>
      </c>
      <c r="G156" s="81">
        <v>8</v>
      </c>
      <c r="H156" s="82" t="s">
        <v>541</v>
      </c>
      <c r="I156" s="150"/>
      <c r="J156" s="1396">
        <v>1</v>
      </c>
      <c r="K156" s="410">
        <v>1</v>
      </c>
      <c r="L156" s="410">
        <v>1</v>
      </c>
      <c r="M156" s="410">
        <v>1</v>
      </c>
      <c r="N156" s="410">
        <v>1</v>
      </c>
      <c r="O156" s="410">
        <v>1</v>
      </c>
      <c r="P156" s="410">
        <v>1</v>
      </c>
      <c r="Q156" s="410">
        <v>1</v>
      </c>
      <c r="R156" s="1397">
        <f t="shared" si="7"/>
        <v>8</v>
      </c>
      <c r="S156" s="2235"/>
      <c r="T156" s="467"/>
      <c r="U156" s="467"/>
      <c r="V156" s="467"/>
      <c r="W156" s="465"/>
      <c r="X156" s="1057"/>
      <c r="Y156" s="771"/>
      <c r="Z156" s="455"/>
    </row>
    <row r="157" spans="1:26" ht="14.85" customHeight="1" x14ac:dyDescent="0.5">
      <c r="A157" s="1230"/>
      <c r="B157" s="131" t="s">
        <v>181</v>
      </c>
      <c r="C157" s="151" t="s">
        <v>182</v>
      </c>
      <c r="D157" s="145">
        <v>2</v>
      </c>
      <c r="E157" s="449">
        <v>4</v>
      </c>
      <c r="F157" s="130" t="s">
        <v>339</v>
      </c>
      <c r="G157" s="71">
        <v>1</v>
      </c>
      <c r="H157" s="67" t="s">
        <v>739</v>
      </c>
      <c r="I157" s="87" t="s">
        <v>740</v>
      </c>
      <c r="J157" s="273">
        <v>1</v>
      </c>
      <c r="K157" s="988"/>
      <c r="L157" s="988"/>
      <c r="M157" s="988"/>
      <c r="N157" s="988"/>
      <c r="O157" s="988"/>
      <c r="P157" s="988"/>
      <c r="Q157" s="988"/>
      <c r="R157" s="263">
        <f t="shared" si="7"/>
        <v>1</v>
      </c>
      <c r="S157" s="234" t="s">
        <v>542</v>
      </c>
      <c r="T157" s="467"/>
      <c r="U157" s="467"/>
      <c r="V157" s="467"/>
      <c r="W157" s="465"/>
      <c r="X157" s="1057"/>
    </row>
    <row r="158" spans="1:26" ht="14.85" customHeight="1" x14ac:dyDescent="0.5">
      <c r="A158" s="71"/>
      <c r="B158" s="131"/>
      <c r="C158" s="151"/>
      <c r="D158" s="145"/>
      <c r="E158" s="449"/>
      <c r="F158" s="130"/>
      <c r="G158" s="71">
        <v>1</v>
      </c>
      <c r="H158" s="67" t="s">
        <v>745</v>
      </c>
      <c r="I158" s="87" t="s">
        <v>1016</v>
      </c>
      <c r="J158" s="273">
        <v>1</v>
      </c>
      <c r="K158" s="988"/>
      <c r="L158" s="988"/>
      <c r="M158" s="988"/>
      <c r="N158" s="988"/>
      <c r="O158" s="988"/>
      <c r="P158" s="988"/>
      <c r="Q158" s="988"/>
      <c r="R158" s="263">
        <f t="shared" si="7"/>
        <v>1</v>
      </c>
      <c r="S158" s="237" t="s">
        <v>544</v>
      </c>
      <c r="T158" s="469"/>
      <c r="U158" s="469"/>
      <c r="V158" s="469"/>
      <c r="W158" s="470"/>
      <c r="X158" s="1059"/>
    </row>
    <row r="159" spans="1:26" ht="14.85" customHeight="1" x14ac:dyDescent="0.5">
      <c r="A159" s="71"/>
      <c r="B159" s="132"/>
      <c r="C159" s="152"/>
      <c r="D159" s="134"/>
      <c r="E159" s="1244"/>
      <c r="F159" s="135"/>
      <c r="G159" s="74">
        <v>2</v>
      </c>
      <c r="H159" s="75" t="s">
        <v>737</v>
      </c>
      <c r="I159" s="136" t="s">
        <v>738</v>
      </c>
      <c r="J159" s="306">
        <v>2</v>
      </c>
      <c r="K159" s="990"/>
      <c r="L159" s="990"/>
      <c r="M159" s="990"/>
      <c r="N159" s="990"/>
      <c r="O159" s="990"/>
      <c r="P159" s="990"/>
      <c r="Q159" s="990"/>
      <c r="R159" s="312">
        <f t="shared" si="7"/>
        <v>2</v>
      </c>
      <c r="S159" s="235" t="s">
        <v>543</v>
      </c>
      <c r="T159" s="467"/>
      <c r="U159" s="467"/>
      <c r="V159" s="467"/>
      <c r="W159" s="465"/>
      <c r="X159" s="1057"/>
    </row>
    <row r="160" spans="1:26" ht="14.85" customHeight="1" x14ac:dyDescent="0.5">
      <c r="A160" s="158"/>
      <c r="B160" s="154" t="s">
        <v>257</v>
      </c>
      <c r="C160" s="155" t="s">
        <v>258</v>
      </c>
      <c r="D160" s="156">
        <v>0.5</v>
      </c>
      <c r="E160" s="157">
        <v>1</v>
      </c>
      <c r="F160" s="161" t="s">
        <v>340</v>
      </c>
      <c r="G160" s="74">
        <v>3</v>
      </c>
      <c r="H160" s="75" t="s">
        <v>733</v>
      </c>
      <c r="I160" s="136" t="s">
        <v>734</v>
      </c>
      <c r="J160" s="1398"/>
      <c r="K160" s="306">
        <v>1</v>
      </c>
      <c r="L160" s="306">
        <v>1</v>
      </c>
      <c r="M160" s="306">
        <v>1</v>
      </c>
      <c r="N160" s="990"/>
      <c r="O160" s="990"/>
      <c r="P160" s="990"/>
      <c r="Q160" s="990"/>
      <c r="R160" s="312">
        <f t="shared" si="7"/>
        <v>3</v>
      </c>
      <c r="S160" s="236" t="s">
        <v>545</v>
      </c>
      <c r="T160" s="467"/>
      <c r="U160" s="467"/>
      <c r="V160" s="467"/>
      <c r="W160" s="465"/>
      <c r="X160" s="1057"/>
    </row>
    <row r="161" spans="1:26" ht="14.85" customHeight="1" x14ac:dyDescent="0.5">
      <c r="A161" s="71" t="s">
        <v>494</v>
      </c>
      <c r="B161" s="71" t="s">
        <v>351</v>
      </c>
      <c r="C161" s="1242" t="s">
        <v>40</v>
      </c>
      <c r="D161" s="71">
        <v>1.5</v>
      </c>
      <c r="E161" s="449">
        <v>3</v>
      </c>
      <c r="F161" s="130" t="s">
        <v>327</v>
      </c>
      <c r="G161" s="71">
        <v>24</v>
      </c>
      <c r="H161" s="67" t="s">
        <v>741</v>
      </c>
      <c r="I161" s="87" t="s">
        <v>742</v>
      </c>
      <c r="J161" s="273">
        <v>3</v>
      </c>
      <c r="K161" s="274" t="s">
        <v>7</v>
      </c>
      <c r="L161" s="274">
        <v>3</v>
      </c>
      <c r="M161" s="274"/>
      <c r="N161" s="274">
        <v>3</v>
      </c>
      <c r="O161" s="274"/>
      <c r="P161" s="274">
        <v>3</v>
      </c>
      <c r="Q161" s="274"/>
      <c r="R161" s="263">
        <f t="shared" si="7"/>
        <v>12</v>
      </c>
      <c r="S161" s="2233"/>
      <c r="T161" s="467"/>
      <c r="U161" s="467">
        <f>R161+R164</f>
        <v>18</v>
      </c>
      <c r="V161" s="467"/>
      <c r="W161" s="465"/>
      <c r="X161" s="1057">
        <f t="shared" ref="X161:X162" si="9">SUM(T161:W161)</f>
        <v>18</v>
      </c>
    </row>
    <row r="162" spans="1:26" ht="14.85" customHeight="1" x14ac:dyDescent="0.5">
      <c r="A162" s="71"/>
      <c r="B162" s="154"/>
      <c r="C162" s="1228"/>
      <c r="D162" s="156"/>
      <c r="E162" s="157"/>
      <c r="F162" s="161"/>
      <c r="G162" s="74"/>
      <c r="H162" s="75" t="s">
        <v>743</v>
      </c>
      <c r="I162" s="136" t="s">
        <v>744</v>
      </c>
      <c r="J162" s="306"/>
      <c r="K162" s="309">
        <v>3</v>
      </c>
      <c r="L162" s="309"/>
      <c r="M162" s="309">
        <v>3</v>
      </c>
      <c r="N162" s="309" t="s">
        <v>7</v>
      </c>
      <c r="O162" s="309">
        <v>3</v>
      </c>
      <c r="P162" s="309"/>
      <c r="Q162" s="309">
        <v>3</v>
      </c>
      <c r="R162" s="312">
        <f t="shared" si="7"/>
        <v>12</v>
      </c>
      <c r="S162" s="2241"/>
      <c r="T162" s="467"/>
      <c r="U162" s="467">
        <f>R162+R163</f>
        <v>17</v>
      </c>
      <c r="V162" s="467"/>
      <c r="W162" s="465"/>
      <c r="X162" s="1057">
        <f t="shared" si="9"/>
        <v>17</v>
      </c>
    </row>
    <row r="163" spans="1:26" ht="14.85" customHeight="1" x14ac:dyDescent="0.5">
      <c r="A163" s="71"/>
      <c r="B163" s="66" t="s">
        <v>353</v>
      </c>
      <c r="C163" s="1241" t="s">
        <v>174</v>
      </c>
      <c r="D163" s="163">
        <v>1</v>
      </c>
      <c r="E163" s="68">
        <v>2</v>
      </c>
      <c r="F163" s="169" t="s">
        <v>327</v>
      </c>
      <c r="G163" s="142">
        <v>15</v>
      </c>
      <c r="H163" s="143" t="s">
        <v>743</v>
      </c>
      <c r="I163" s="144" t="s">
        <v>744</v>
      </c>
      <c r="J163" s="678">
        <v>1</v>
      </c>
      <c r="K163" s="398" t="s">
        <v>7</v>
      </c>
      <c r="L163" s="398">
        <v>2</v>
      </c>
      <c r="M163" s="398"/>
      <c r="N163" s="398" t="s">
        <v>7</v>
      </c>
      <c r="O163" s="398"/>
      <c r="P163" s="398">
        <v>2</v>
      </c>
      <c r="Q163" s="398"/>
      <c r="R163" s="387">
        <f t="shared" si="7"/>
        <v>5</v>
      </c>
      <c r="S163" s="2233" t="s">
        <v>905</v>
      </c>
      <c r="T163" s="467"/>
      <c r="U163" s="467"/>
      <c r="V163" s="467"/>
      <c r="W163" s="465"/>
      <c r="X163" s="1057"/>
    </row>
    <row r="164" spans="1:26" ht="14.85" customHeight="1" x14ac:dyDescent="0.5">
      <c r="A164" s="71"/>
      <c r="B164" s="71"/>
      <c r="C164" s="448"/>
      <c r="D164" s="145"/>
      <c r="E164" s="449"/>
      <c r="F164" s="69"/>
      <c r="G164" s="71"/>
      <c r="H164" s="67" t="s">
        <v>741</v>
      </c>
      <c r="I164" s="87" t="s">
        <v>742</v>
      </c>
      <c r="J164" s="273"/>
      <c r="K164" s="274">
        <v>2</v>
      </c>
      <c r="L164" s="274"/>
      <c r="M164" s="274">
        <v>2</v>
      </c>
      <c r="N164" s="274" t="s">
        <v>7</v>
      </c>
      <c r="O164" s="274" t="s">
        <v>7</v>
      </c>
      <c r="P164" s="274"/>
      <c r="Q164" s="274">
        <v>2</v>
      </c>
      <c r="R164" s="263">
        <f t="shared" si="7"/>
        <v>6</v>
      </c>
      <c r="S164" s="2234"/>
      <c r="T164" s="467"/>
      <c r="U164" s="467"/>
      <c r="V164" s="467"/>
      <c r="W164" s="465"/>
      <c r="X164" s="1057"/>
    </row>
    <row r="165" spans="1:26" ht="14.85" customHeight="1" x14ac:dyDescent="0.5">
      <c r="A165" s="71"/>
      <c r="B165" s="131"/>
      <c r="C165" s="1240"/>
      <c r="D165" s="145"/>
      <c r="E165" s="449"/>
      <c r="F165" s="130"/>
      <c r="G165" s="71"/>
      <c r="H165" s="67" t="s">
        <v>745</v>
      </c>
      <c r="I165" s="87" t="s">
        <v>1016</v>
      </c>
      <c r="J165" s="273" t="s">
        <v>7</v>
      </c>
      <c r="K165" s="274" t="s">
        <v>7</v>
      </c>
      <c r="L165" s="274" t="s">
        <v>7</v>
      </c>
      <c r="M165" s="274"/>
      <c r="N165" s="274">
        <v>2</v>
      </c>
      <c r="O165" s="274">
        <v>2</v>
      </c>
      <c r="P165" s="274"/>
      <c r="Q165" s="274"/>
      <c r="R165" s="263">
        <f t="shared" si="7"/>
        <v>4</v>
      </c>
      <c r="S165" s="2234"/>
      <c r="T165" s="467"/>
      <c r="U165" s="467"/>
      <c r="V165" s="467"/>
      <c r="W165" s="465"/>
      <c r="X165" s="1057"/>
    </row>
    <row r="166" spans="1:26" s="65" customFormat="1" ht="14.85" customHeight="1" x14ac:dyDescent="0.5">
      <c r="A166" s="80"/>
      <c r="B166" s="165"/>
      <c r="C166" s="166"/>
      <c r="D166" s="167"/>
      <c r="E166" s="168" t="s">
        <v>540</v>
      </c>
      <c r="F166" s="168" t="s">
        <v>384</v>
      </c>
      <c r="G166" s="81">
        <v>8</v>
      </c>
      <c r="H166" s="82" t="s">
        <v>1420</v>
      </c>
      <c r="I166" s="150"/>
      <c r="J166" s="1396">
        <v>1</v>
      </c>
      <c r="K166" s="410">
        <v>1</v>
      </c>
      <c r="L166" s="410">
        <v>1</v>
      </c>
      <c r="M166" s="410">
        <v>1</v>
      </c>
      <c r="N166" s="410">
        <v>1</v>
      </c>
      <c r="O166" s="410">
        <v>1</v>
      </c>
      <c r="P166" s="410">
        <v>1</v>
      </c>
      <c r="Q166" s="410">
        <v>1</v>
      </c>
      <c r="R166" s="1397">
        <f t="shared" si="7"/>
        <v>8</v>
      </c>
      <c r="S166" s="2235"/>
      <c r="T166" s="467"/>
      <c r="U166" s="467"/>
      <c r="V166" s="467"/>
      <c r="W166" s="465"/>
      <c r="X166" s="1057"/>
      <c r="Y166" s="771"/>
      <c r="Z166" s="455"/>
    </row>
    <row r="167" spans="1:26" ht="14.85" customHeight="1" x14ac:dyDescent="0.5">
      <c r="A167" s="71"/>
      <c r="B167" s="71" t="s">
        <v>355</v>
      </c>
      <c r="C167" s="448" t="s">
        <v>186</v>
      </c>
      <c r="D167" s="145">
        <v>2</v>
      </c>
      <c r="E167" s="449">
        <v>4</v>
      </c>
      <c r="F167" s="69" t="s">
        <v>342</v>
      </c>
      <c r="G167" s="71">
        <v>2</v>
      </c>
      <c r="H167" s="67" t="s">
        <v>739</v>
      </c>
      <c r="I167" s="87" t="s">
        <v>740</v>
      </c>
      <c r="J167" s="273">
        <v>2</v>
      </c>
      <c r="K167" s="1399"/>
      <c r="L167" s="988"/>
      <c r="M167" s="988"/>
      <c r="N167" s="988"/>
      <c r="O167" s="988"/>
      <c r="P167" s="988"/>
      <c r="Q167" s="988"/>
      <c r="R167" s="263">
        <f t="shared" si="7"/>
        <v>2</v>
      </c>
      <c r="S167" s="234" t="s">
        <v>546</v>
      </c>
      <c r="T167" s="467"/>
      <c r="U167" s="467"/>
      <c r="V167" s="467"/>
      <c r="W167" s="465"/>
      <c r="X167" s="1057"/>
    </row>
    <row r="168" spans="1:26" ht="14.85" customHeight="1" x14ac:dyDescent="0.5">
      <c r="A168" s="71"/>
      <c r="B168" s="74"/>
      <c r="C168" s="76"/>
      <c r="D168" s="134"/>
      <c r="E168" s="1244"/>
      <c r="F168" s="79"/>
      <c r="G168" s="74">
        <v>2</v>
      </c>
      <c r="H168" s="75" t="s">
        <v>731</v>
      </c>
      <c r="I168" s="136" t="s">
        <v>732</v>
      </c>
      <c r="J168" s="306">
        <v>2</v>
      </c>
      <c r="K168" s="1398"/>
      <c r="L168" s="990"/>
      <c r="M168" s="990"/>
      <c r="N168" s="990"/>
      <c r="O168" s="990"/>
      <c r="P168" s="990"/>
      <c r="Q168" s="990"/>
      <c r="R168" s="312">
        <f t="shared" si="7"/>
        <v>2</v>
      </c>
      <c r="S168" s="235" t="s">
        <v>543</v>
      </c>
      <c r="T168" s="467"/>
      <c r="U168" s="467"/>
      <c r="V168" s="467"/>
      <c r="W168" s="465"/>
      <c r="X168" s="1057"/>
    </row>
    <row r="169" spans="1:26" ht="14.85" customHeight="1" x14ac:dyDescent="0.5">
      <c r="A169" s="158"/>
      <c r="B169" s="154" t="s">
        <v>261</v>
      </c>
      <c r="C169" s="155" t="s">
        <v>262</v>
      </c>
      <c r="D169" s="156">
        <v>0.5</v>
      </c>
      <c r="E169" s="157">
        <v>1</v>
      </c>
      <c r="F169" s="161" t="s">
        <v>343</v>
      </c>
      <c r="G169" s="74">
        <v>2</v>
      </c>
      <c r="H169" s="75" t="s">
        <v>745</v>
      </c>
      <c r="I169" s="136" t="s">
        <v>1016</v>
      </c>
      <c r="J169" s="1398"/>
      <c r="K169" s="306">
        <v>1</v>
      </c>
      <c r="L169" s="306">
        <v>1</v>
      </c>
      <c r="M169" s="990"/>
      <c r="N169" s="990"/>
      <c r="O169" s="990"/>
      <c r="P169" s="990"/>
      <c r="Q169" s="990"/>
      <c r="R169" s="312">
        <f t="shared" si="7"/>
        <v>2</v>
      </c>
      <c r="S169" s="236" t="s">
        <v>545</v>
      </c>
      <c r="T169" s="467"/>
      <c r="U169" s="467"/>
      <c r="V169" s="467"/>
      <c r="W169" s="465"/>
      <c r="X169" s="1057"/>
    </row>
    <row r="170" spans="1:26" ht="14.85" customHeight="1" x14ac:dyDescent="0.5">
      <c r="A170" s="66" t="s">
        <v>500</v>
      </c>
      <c r="B170" s="68" t="s">
        <v>357</v>
      </c>
      <c r="C170" s="129" t="s">
        <v>44</v>
      </c>
      <c r="D170" s="163">
        <v>1.5</v>
      </c>
      <c r="E170" s="68">
        <v>3</v>
      </c>
      <c r="F170" s="169" t="s">
        <v>331</v>
      </c>
      <c r="G170" s="71">
        <v>24</v>
      </c>
      <c r="H170" s="67" t="s">
        <v>735</v>
      </c>
      <c r="I170" s="87" t="s">
        <v>736</v>
      </c>
      <c r="J170" s="273">
        <v>3</v>
      </c>
      <c r="K170" s="274"/>
      <c r="L170" s="274">
        <v>3</v>
      </c>
      <c r="M170" s="274"/>
      <c r="N170" s="274"/>
      <c r="O170" s="274">
        <v>3</v>
      </c>
      <c r="P170" s="274"/>
      <c r="Q170" s="274"/>
      <c r="R170" s="263">
        <f t="shared" ref="R170:R172" si="10">SUM(J170:Q170)</f>
        <v>9</v>
      </c>
      <c r="S170" s="2233"/>
      <c r="T170" s="467">
        <f>R151</f>
        <v>3</v>
      </c>
      <c r="U170" s="467"/>
      <c r="V170" s="467">
        <f>R170+R174</f>
        <v>13</v>
      </c>
      <c r="W170" s="465"/>
      <c r="X170" s="1057">
        <f t="shared" ref="X170:X172" si="11">SUM(T170:W170)</f>
        <v>16</v>
      </c>
    </row>
    <row r="171" spans="1:26" ht="14.85" customHeight="1" x14ac:dyDescent="0.5">
      <c r="A171" s="71"/>
      <c r="B171" s="131"/>
      <c r="C171" s="1240"/>
      <c r="D171" s="145"/>
      <c r="E171" s="449"/>
      <c r="F171" s="130"/>
      <c r="G171" s="71"/>
      <c r="H171" s="67" t="s">
        <v>745</v>
      </c>
      <c r="I171" s="87" t="s">
        <v>1016</v>
      </c>
      <c r="J171" s="273"/>
      <c r="K171" s="274">
        <v>3</v>
      </c>
      <c r="L171" s="274"/>
      <c r="M171" s="274" t="s">
        <v>7</v>
      </c>
      <c r="N171" s="274">
        <v>3</v>
      </c>
      <c r="O171" s="274"/>
      <c r="P171" s="274">
        <v>3</v>
      </c>
      <c r="Q171" s="274"/>
      <c r="R171" s="263">
        <f t="shared" si="10"/>
        <v>9</v>
      </c>
      <c r="S171" s="2240"/>
      <c r="T171" s="467">
        <f>R158</f>
        <v>1</v>
      </c>
      <c r="U171" s="467">
        <f>R165+R169</f>
        <v>6</v>
      </c>
      <c r="V171" s="467">
        <f>R171</f>
        <v>9</v>
      </c>
      <c r="W171" s="465"/>
      <c r="X171" s="1057">
        <f t="shared" si="11"/>
        <v>16</v>
      </c>
    </row>
    <row r="172" spans="1:26" ht="14.85" customHeight="1" x14ac:dyDescent="0.5">
      <c r="A172" s="71"/>
      <c r="B172" s="154"/>
      <c r="C172" s="1228"/>
      <c r="D172" s="156"/>
      <c r="E172" s="157"/>
      <c r="F172" s="161"/>
      <c r="G172" s="74"/>
      <c r="H172" s="75" t="s">
        <v>746</v>
      </c>
      <c r="I172" s="136" t="s">
        <v>747</v>
      </c>
      <c r="J172" s="306"/>
      <c r="K172" s="309"/>
      <c r="L172" s="309"/>
      <c r="M172" s="309">
        <v>3</v>
      </c>
      <c r="N172" s="309" t="s">
        <v>7</v>
      </c>
      <c r="O172" s="309"/>
      <c r="P172" s="309"/>
      <c r="Q172" s="309">
        <v>3</v>
      </c>
      <c r="R172" s="312">
        <f t="shared" si="10"/>
        <v>6</v>
      </c>
      <c r="S172" s="2241"/>
      <c r="T172" s="467"/>
      <c r="U172" s="467"/>
      <c r="V172" s="467">
        <f>R172+R175+R179</f>
        <v>12</v>
      </c>
      <c r="W172" s="465"/>
      <c r="X172" s="1057">
        <f t="shared" si="11"/>
        <v>12</v>
      </c>
    </row>
    <row r="173" spans="1:26" ht="14.85" customHeight="1" x14ac:dyDescent="0.5">
      <c r="A173" s="71"/>
      <c r="B173" s="128" t="s">
        <v>359</v>
      </c>
      <c r="C173" s="129" t="s">
        <v>178</v>
      </c>
      <c r="D173" s="163">
        <v>1</v>
      </c>
      <c r="E173" s="68">
        <v>2</v>
      </c>
      <c r="F173" s="169" t="s">
        <v>331</v>
      </c>
      <c r="G173" s="142">
        <v>15</v>
      </c>
      <c r="H173" s="143" t="s">
        <v>739</v>
      </c>
      <c r="I173" s="144" t="s">
        <v>740</v>
      </c>
      <c r="J173" s="678">
        <v>1</v>
      </c>
      <c r="K173" s="398">
        <v>2</v>
      </c>
      <c r="L173" s="398">
        <v>2</v>
      </c>
      <c r="M173" s="398"/>
      <c r="N173" s="398" t="s">
        <v>7</v>
      </c>
      <c r="O173" s="398"/>
      <c r="P173" s="398" t="s">
        <v>7</v>
      </c>
      <c r="Q173" s="398">
        <v>2</v>
      </c>
      <c r="R173" s="387">
        <f t="shared" si="7"/>
        <v>7</v>
      </c>
      <c r="S173" s="2233" t="s">
        <v>906</v>
      </c>
      <c r="T173" s="467">
        <f>R157</f>
        <v>1</v>
      </c>
      <c r="U173" s="467">
        <f>R167</f>
        <v>2</v>
      </c>
      <c r="V173" s="467">
        <f>R173+R177</f>
        <v>9</v>
      </c>
      <c r="W173" s="465"/>
      <c r="X173" s="1057">
        <f>SUM(T173:W173)</f>
        <v>12</v>
      </c>
    </row>
    <row r="174" spans="1:26" ht="14.85" customHeight="1" x14ac:dyDescent="0.5">
      <c r="A174" s="71"/>
      <c r="B174" s="131"/>
      <c r="C174" s="1240"/>
      <c r="D174" s="145"/>
      <c r="E174" s="449"/>
      <c r="F174" s="130"/>
      <c r="G174" s="71"/>
      <c r="H174" s="67" t="s">
        <v>735</v>
      </c>
      <c r="I174" s="87" t="s">
        <v>736</v>
      </c>
      <c r="J174" s="273"/>
      <c r="K174" s="274"/>
      <c r="L174" s="274"/>
      <c r="M174" s="274">
        <v>2</v>
      </c>
      <c r="N174" s="274"/>
      <c r="O174" s="274"/>
      <c r="P174" s="274">
        <v>2</v>
      </c>
      <c r="Q174" s="274" t="s">
        <v>7</v>
      </c>
      <c r="R174" s="263">
        <f t="shared" si="7"/>
        <v>4</v>
      </c>
      <c r="S174" s="2234"/>
      <c r="T174" s="467"/>
      <c r="U174" s="467"/>
      <c r="V174" s="467"/>
      <c r="W174" s="465"/>
      <c r="X174" s="1057"/>
    </row>
    <row r="175" spans="1:26" ht="14.85" customHeight="1" x14ac:dyDescent="0.5">
      <c r="A175" s="71"/>
      <c r="B175" s="131"/>
      <c r="C175" s="1240"/>
      <c r="D175" s="145"/>
      <c r="E175" s="449"/>
      <c r="F175" s="130"/>
      <c r="G175" s="71"/>
      <c r="H175" s="67" t="s">
        <v>746</v>
      </c>
      <c r="I175" s="87" t="s">
        <v>747</v>
      </c>
      <c r="J175" s="273"/>
      <c r="K175" s="274"/>
      <c r="L175" s="274"/>
      <c r="M175" s="274" t="s">
        <v>7</v>
      </c>
      <c r="N175" s="274">
        <v>2</v>
      </c>
      <c r="O175" s="274">
        <v>2</v>
      </c>
      <c r="P175" s="274" t="s">
        <v>7</v>
      </c>
      <c r="Q175" s="274" t="s">
        <v>7</v>
      </c>
      <c r="R175" s="263">
        <f t="shared" si="7"/>
        <v>4</v>
      </c>
      <c r="S175" s="2234"/>
      <c r="T175" s="467"/>
      <c r="U175" s="467"/>
      <c r="V175" s="467"/>
      <c r="W175" s="465"/>
      <c r="X175" s="1057"/>
    </row>
    <row r="176" spans="1:26" s="65" customFormat="1" ht="14.85" customHeight="1" x14ac:dyDescent="0.5">
      <c r="A176" s="80"/>
      <c r="B176" s="165"/>
      <c r="C176" s="166"/>
      <c r="D176" s="167"/>
      <c r="E176" s="168" t="s">
        <v>540</v>
      </c>
      <c r="F176" s="168" t="s">
        <v>390</v>
      </c>
      <c r="G176" s="81">
        <v>8</v>
      </c>
      <c r="H176" s="82" t="s">
        <v>1420</v>
      </c>
      <c r="I176" s="150"/>
      <c r="J176" s="1396">
        <v>1</v>
      </c>
      <c r="K176" s="410">
        <v>1</v>
      </c>
      <c r="L176" s="410">
        <v>1</v>
      </c>
      <c r="M176" s="410">
        <v>1</v>
      </c>
      <c r="N176" s="410">
        <v>1</v>
      </c>
      <c r="O176" s="410">
        <v>1</v>
      </c>
      <c r="P176" s="410">
        <v>1</v>
      </c>
      <c r="Q176" s="410">
        <v>1</v>
      </c>
      <c r="R176" s="1397">
        <f t="shared" si="7"/>
        <v>8</v>
      </c>
      <c r="S176" s="2235"/>
      <c r="T176" s="467"/>
      <c r="U176" s="467"/>
      <c r="V176" s="467"/>
      <c r="W176" s="465"/>
      <c r="X176" s="1057"/>
      <c r="Y176" s="771"/>
      <c r="Z176" s="455"/>
    </row>
    <row r="177" spans="1:24" ht="14.85" customHeight="1" x14ac:dyDescent="0.5">
      <c r="A177" s="71"/>
      <c r="B177" s="131" t="s">
        <v>361</v>
      </c>
      <c r="C177" s="151" t="s">
        <v>190</v>
      </c>
      <c r="D177" s="145">
        <v>2</v>
      </c>
      <c r="E177" s="449">
        <v>4</v>
      </c>
      <c r="F177" s="130" t="s">
        <v>547</v>
      </c>
      <c r="G177" s="71">
        <v>2</v>
      </c>
      <c r="H177" s="67" t="s">
        <v>739</v>
      </c>
      <c r="I177" s="87" t="s">
        <v>740</v>
      </c>
      <c r="J177" s="273">
        <v>2</v>
      </c>
      <c r="K177" s="988"/>
      <c r="L177" s="988"/>
      <c r="M177" s="988"/>
      <c r="N177" s="988"/>
      <c r="O177" s="988"/>
      <c r="P177" s="988"/>
      <c r="Q177" s="988"/>
      <c r="R177" s="263">
        <f t="shared" si="7"/>
        <v>2</v>
      </c>
      <c r="S177" s="234" t="s">
        <v>546</v>
      </c>
      <c r="T177" s="467"/>
      <c r="U177" s="467"/>
      <c r="V177" s="467"/>
      <c r="W177" s="465"/>
      <c r="X177" s="1057"/>
    </row>
    <row r="178" spans="1:24" ht="14.85" customHeight="1" x14ac:dyDescent="0.5">
      <c r="A178" s="74"/>
      <c r="B178" s="132"/>
      <c r="C178" s="152"/>
      <c r="D178" s="134"/>
      <c r="E178" s="1244"/>
      <c r="F178" s="79"/>
      <c r="G178" s="74">
        <v>2</v>
      </c>
      <c r="H178" s="75" t="s">
        <v>737</v>
      </c>
      <c r="I178" s="136" t="s">
        <v>738</v>
      </c>
      <c r="J178" s="306">
        <v>2</v>
      </c>
      <c r="K178" s="990"/>
      <c r="L178" s="990"/>
      <c r="M178" s="990"/>
      <c r="N178" s="990"/>
      <c r="O178" s="990"/>
      <c r="P178" s="990"/>
      <c r="Q178" s="990"/>
      <c r="R178" s="312">
        <f t="shared" si="7"/>
        <v>2</v>
      </c>
      <c r="S178" s="235" t="s">
        <v>543</v>
      </c>
      <c r="T178" s="467"/>
      <c r="U178" s="467"/>
      <c r="V178" s="467"/>
      <c r="W178" s="465"/>
      <c r="X178" s="1057"/>
    </row>
    <row r="179" spans="1:24" ht="14.85" customHeight="1" x14ac:dyDescent="0.5">
      <c r="A179" s="158"/>
      <c r="B179" s="154" t="s">
        <v>265</v>
      </c>
      <c r="C179" s="155" t="s">
        <v>266</v>
      </c>
      <c r="D179" s="156">
        <v>0.5</v>
      </c>
      <c r="E179" s="157">
        <v>1</v>
      </c>
      <c r="F179" s="161" t="s">
        <v>347</v>
      </c>
      <c r="G179" s="158">
        <v>2</v>
      </c>
      <c r="H179" s="159" t="s">
        <v>746</v>
      </c>
      <c r="I179" s="160" t="s">
        <v>747</v>
      </c>
      <c r="J179" s="1398"/>
      <c r="K179" s="306">
        <v>1</v>
      </c>
      <c r="L179" s="306">
        <v>1</v>
      </c>
      <c r="M179" s="990"/>
      <c r="N179" s="990"/>
      <c r="O179" s="990"/>
      <c r="P179" s="990"/>
      <c r="Q179" s="990"/>
      <c r="R179" s="312">
        <f t="shared" si="7"/>
        <v>2</v>
      </c>
      <c r="S179" s="238" t="s">
        <v>545</v>
      </c>
      <c r="T179" s="467"/>
      <c r="U179" s="467"/>
      <c r="V179" s="467"/>
      <c r="W179" s="465"/>
      <c r="X179" s="1057"/>
    </row>
    <row r="180" spans="1:24" ht="14.85" customHeight="1" x14ac:dyDescent="0.5">
      <c r="A180" s="2222" t="s">
        <v>506</v>
      </c>
      <c r="B180" s="2210"/>
      <c r="C180" s="2210"/>
      <c r="G180" s="1229">
        <f>SUM(G149:G179)-24</f>
        <v>136</v>
      </c>
      <c r="H180" s="162"/>
      <c r="I180" s="162"/>
      <c r="J180" s="84"/>
      <c r="R180" s="1225">
        <f>SUM(R149:R179)-24</f>
        <v>136</v>
      </c>
      <c r="S180" s="1229"/>
      <c r="T180" s="467"/>
      <c r="U180" s="467"/>
      <c r="V180" s="467"/>
      <c r="W180" s="465"/>
      <c r="X180" s="1057">
        <f>SUM(X149:X179)</f>
        <v>136</v>
      </c>
    </row>
    <row r="181" spans="1:24" ht="14.85" customHeight="1" x14ac:dyDescent="0.5">
      <c r="A181" s="2222"/>
      <c r="B181" s="2210"/>
      <c r="C181" s="2210"/>
      <c r="G181" s="1229"/>
      <c r="H181" s="162"/>
      <c r="I181" s="162"/>
      <c r="J181" s="2236" t="s">
        <v>548</v>
      </c>
      <c r="K181" s="2237"/>
      <c r="L181" s="2237"/>
      <c r="M181" s="2237"/>
      <c r="N181" s="2237"/>
      <c r="O181" s="2237"/>
      <c r="P181" s="2237"/>
      <c r="Q181" s="2237"/>
      <c r="R181" s="2237"/>
      <c r="S181" s="2238"/>
      <c r="T181" s="467"/>
      <c r="U181" s="467"/>
      <c r="V181" s="467"/>
      <c r="W181" s="465"/>
      <c r="X181" s="1057"/>
    </row>
    <row r="182" spans="1:24" ht="14.85" customHeight="1" x14ac:dyDescent="0.5">
      <c r="A182" s="2222" t="s">
        <v>1015</v>
      </c>
      <c r="B182" s="2210"/>
      <c r="C182" s="2210"/>
      <c r="D182" s="2210"/>
      <c r="E182" s="2210"/>
      <c r="F182" s="2210"/>
      <c r="G182" s="2210"/>
      <c r="H182" s="2210"/>
      <c r="I182" s="2210"/>
      <c r="J182" s="2236" t="s">
        <v>549</v>
      </c>
      <c r="K182" s="2237"/>
      <c r="L182" s="2237"/>
      <c r="M182" s="2237"/>
      <c r="N182" s="2237"/>
      <c r="O182" s="2237"/>
      <c r="P182" s="2237"/>
      <c r="Q182" s="2237"/>
      <c r="R182" s="2237"/>
      <c r="S182" s="2238"/>
      <c r="T182" s="467"/>
      <c r="U182" s="467"/>
      <c r="V182" s="467"/>
      <c r="W182" s="465"/>
      <c r="X182" s="1057"/>
    </row>
    <row r="183" spans="1:24" ht="18" customHeight="1" x14ac:dyDescent="0.5">
      <c r="A183" s="2183" t="s">
        <v>0</v>
      </c>
      <c r="B183" s="2210"/>
      <c r="C183" s="2210"/>
      <c r="D183" s="2210"/>
      <c r="E183" s="2210"/>
      <c r="F183" s="2210"/>
      <c r="G183" s="2210"/>
      <c r="H183" s="2210"/>
      <c r="I183" s="2210"/>
      <c r="J183" s="2210"/>
      <c r="K183" s="2210"/>
      <c r="L183" s="2210"/>
      <c r="M183" s="2210"/>
      <c r="N183" s="2210"/>
      <c r="O183" s="2210"/>
      <c r="P183" s="2210"/>
      <c r="Q183" s="2210"/>
      <c r="R183" s="2210"/>
      <c r="S183" s="2210"/>
      <c r="X183" s="1054"/>
    </row>
    <row r="184" spans="1:24" ht="18" customHeight="1" x14ac:dyDescent="0.5">
      <c r="A184" s="2183" t="s">
        <v>550</v>
      </c>
      <c r="B184" s="2210"/>
      <c r="C184" s="2210"/>
      <c r="D184" s="2210"/>
      <c r="E184" s="2210"/>
      <c r="F184" s="2210"/>
      <c r="G184" s="2210"/>
      <c r="H184" s="2210"/>
      <c r="I184" s="2210"/>
      <c r="J184" s="2210"/>
      <c r="K184" s="2210"/>
      <c r="L184" s="2210"/>
      <c r="M184" s="2210"/>
      <c r="N184" s="2210"/>
      <c r="O184" s="2210"/>
      <c r="P184" s="2210"/>
      <c r="Q184" s="2210"/>
      <c r="R184" s="2210"/>
      <c r="S184" s="2210"/>
      <c r="X184" s="1054"/>
    </row>
    <row r="185" spans="1:24" ht="18" customHeight="1" x14ac:dyDescent="0.5">
      <c r="A185" s="2183" t="s">
        <v>476</v>
      </c>
      <c r="B185" s="2210"/>
      <c r="C185" s="2210"/>
      <c r="D185" s="2210"/>
      <c r="E185" s="2210"/>
      <c r="F185" s="2210"/>
      <c r="G185" s="2210"/>
      <c r="H185" s="2210"/>
      <c r="I185" s="2210"/>
      <c r="J185" s="2210"/>
      <c r="K185" s="2210"/>
      <c r="L185" s="2210"/>
      <c r="M185" s="2210"/>
      <c r="N185" s="2210"/>
      <c r="O185" s="2210"/>
      <c r="P185" s="2210"/>
      <c r="Q185" s="2210"/>
      <c r="R185" s="2210"/>
      <c r="S185" s="2210"/>
      <c r="X185" s="1054"/>
    </row>
    <row r="186" spans="1:24" ht="18" customHeight="1" x14ac:dyDescent="0.5">
      <c r="A186" s="2207" t="s">
        <v>919</v>
      </c>
      <c r="B186" s="2208"/>
      <c r="C186" s="2208"/>
      <c r="D186" s="2208"/>
      <c r="E186" s="2208"/>
      <c r="F186" s="2208"/>
      <c r="G186" s="2208"/>
      <c r="H186" s="2208"/>
      <c r="I186" s="2208"/>
      <c r="J186" s="2208"/>
      <c r="K186" s="2208"/>
      <c r="L186" s="2208"/>
      <c r="M186" s="2208"/>
      <c r="N186" s="2208"/>
      <c r="O186" s="2208"/>
      <c r="P186" s="2208"/>
      <c r="Q186" s="2208"/>
      <c r="R186" s="2208"/>
      <c r="S186" s="2209"/>
      <c r="T186" s="468"/>
      <c r="U186" s="468"/>
      <c r="V186" s="468"/>
      <c r="W186" s="468"/>
      <c r="X186" s="1054"/>
    </row>
    <row r="187" spans="1:24" ht="18" customHeight="1" x14ac:dyDescent="0.5">
      <c r="A187" s="2211" t="s">
        <v>477</v>
      </c>
      <c r="B187" s="2211" t="s">
        <v>3</v>
      </c>
      <c r="C187" s="2211" t="s">
        <v>478</v>
      </c>
      <c r="D187" s="2211" t="s">
        <v>315</v>
      </c>
      <c r="E187" s="2213" t="s">
        <v>479</v>
      </c>
      <c r="F187" s="2215" t="s">
        <v>480</v>
      </c>
      <c r="G187" s="2208"/>
      <c r="H187" s="2216" t="s">
        <v>481</v>
      </c>
      <c r="I187" s="2217"/>
      <c r="J187" s="2215" t="s">
        <v>482</v>
      </c>
      <c r="K187" s="2208"/>
      <c r="L187" s="2208"/>
      <c r="M187" s="2208"/>
      <c r="N187" s="2208"/>
      <c r="O187" s="2208"/>
      <c r="P187" s="2208"/>
      <c r="Q187" s="2208"/>
      <c r="R187" s="2220" t="s">
        <v>319</v>
      </c>
      <c r="S187" s="2211" t="s">
        <v>483</v>
      </c>
      <c r="T187" s="468"/>
      <c r="U187" s="468"/>
      <c r="V187" s="468"/>
      <c r="W187" s="468"/>
      <c r="X187" s="1054"/>
    </row>
    <row r="188" spans="1:24" ht="18" customHeight="1" x14ac:dyDescent="0.5">
      <c r="A188" s="2212"/>
      <c r="B188" s="2212"/>
      <c r="C188" s="2212"/>
      <c r="D188" s="2212"/>
      <c r="E188" s="2214"/>
      <c r="F188" s="56" t="s">
        <v>484</v>
      </c>
      <c r="G188" s="57" t="s">
        <v>485</v>
      </c>
      <c r="H188" s="2218"/>
      <c r="I188" s="2219"/>
      <c r="J188" s="127">
        <v>1</v>
      </c>
      <c r="K188" s="127">
        <v>2</v>
      </c>
      <c r="L188" s="127">
        <v>3</v>
      </c>
      <c r="M188" s="127">
        <v>4</v>
      </c>
      <c r="N188" s="127">
        <v>5</v>
      </c>
      <c r="O188" s="127">
        <v>6</v>
      </c>
      <c r="P188" s="127">
        <v>7</v>
      </c>
      <c r="Q188" s="127">
        <v>8</v>
      </c>
      <c r="R188" s="2221"/>
      <c r="S188" s="2212"/>
      <c r="T188" s="468" t="s">
        <v>486</v>
      </c>
      <c r="U188" s="468" t="s">
        <v>487</v>
      </c>
      <c r="V188" s="468" t="s">
        <v>488</v>
      </c>
      <c r="W188" s="468" t="s">
        <v>511</v>
      </c>
      <c r="X188" s="1054"/>
    </row>
    <row r="189" spans="1:24" ht="18" customHeight="1" x14ac:dyDescent="0.5">
      <c r="A189" s="451" t="s">
        <v>490</v>
      </c>
      <c r="B189" s="266" t="s">
        <v>45</v>
      </c>
      <c r="C189" s="1226" t="s">
        <v>46</v>
      </c>
      <c r="D189" s="369">
        <v>2</v>
      </c>
      <c r="E189" s="269">
        <v>44961</v>
      </c>
      <c r="F189" s="494" t="s">
        <v>917</v>
      </c>
      <c r="G189" s="266">
        <v>6</v>
      </c>
      <c r="H189" s="285" t="s">
        <v>551</v>
      </c>
      <c r="I189" s="296" t="s">
        <v>552</v>
      </c>
      <c r="J189" s="272">
        <v>2</v>
      </c>
      <c r="K189" s="1400"/>
      <c r="L189" s="1400"/>
      <c r="M189" s="1400"/>
      <c r="N189" s="288"/>
      <c r="O189" s="288"/>
      <c r="P189" s="272">
        <v>2</v>
      </c>
      <c r="Q189" s="272">
        <v>2</v>
      </c>
      <c r="R189" s="258">
        <f>SUM(J189:Q189)</f>
        <v>6</v>
      </c>
      <c r="S189" s="1401" t="s">
        <v>553</v>
      </c>
      <c r="T189" s="472">
        <f>R189+R192+R194</f>
        <v>14</v>
      </c>
      <c r="U189" s="472"/>
      <c r="V189" s="468"/>
      <c r="W189" s="468"/>
      <c r="X189" s="1060">
        <f>SUM(T189:W189)</f>
        <v>14</v>
      </c>
    </row>
    <row r="190" spans="1:24" ht="18" customHeight="1" x14ac:dyDescent="0.5">
      <c r="A190" s="266"/>
      <c r="B190" s="74"/>
      <c r="C190" s="444"/>
      <c r="D190" s="134"/>
      <c r="E190" s="1244"/>
      <c r="F190" s="79"/>
      <c r="G190" s="74">
        <v>6</v>
      </c>
      <c r="H190" s="300" t="s">
        <v>554</v>
      </c>
      <c r="I190" s="301" t="s">
        <v>555</v>
      </c>
      <c r="J190" s="309">
        <v>2</v>
      </c>
      <c r="K190" s="990"/>
      <c r="L190" s="990"/>
      <c r="M190" s="990"/>
      <c r="N190" s="311"/>
      <c r="O190" s="311"/>
      <c r="P190" s="309">
        <v>2</v>
      </c>
      <c r="Q190" s="410">
        <v>2</v>
      </c>
      <c r="R190" s="312">
        <f>SUM(J190:Q190)</f>
        <v>6</v>
      </c>
      <c r="S190" s="235" t="s">
        <v>862</v>
      </c>
      <c r="T190" s="472">
        <f>R190+R191</f>
        <v>15</v>
      </c>
      <c r="U190" s="472">
        <f>R200</f>
        <v>3</v>
      </c>
      <c r="V190" s="468"/>
      <c r="W190" s="468"/>
      <c r="X190" s="1060">
        <f>SUM(T190:W190)</f>
        <v>18</v>
      </c>
    </row>
    <row r="191" spans="1:24" ht="18" customHeight="1" x14ac:dyDescent="0.5">
      <c r="A191" s="266"/>
      <c r="B191" s="268" t="s">
        <v>279</v>
      </c>
      <c r="C191" s="1226" t="s">
        <v>364</v>
      </c>
      <c r="D191" s="369">
        <v>1.5</v>
      </c>
      <c r="E191" s="1229">
        <v>3</v>
      </c>
      <c r="F191" s="494" t="s">
        <v>900</v>
      </c>
      <c r="G191" s="266">
        <v>9</v>
      </c>
      <c r="H191" s="285" t="s">
        <v>554</v>
      </c>
      <c r="I191" s="296" t="s">
        <v>555</v>
      </c>
      <c r="J191" s="288"/>
      <c r="K191" s="288"/>
      <c r="L191" s="288"/>
      <c r="M191" s="272">
        <v>3</v>
      </c>
      <c r="N191" s="272">
        <v>3</v>
      </c>
      <c r="O191" s="272">
        <v>3</v>
      </c>
      <c r="P191" s="288"/>
      <c r="Q191" s="288"/>
      <c r="R191" s="258">
        <f>SUM(M191:Q191)</f>
        <v>9</v>
      </c>
      <c r="S191" s="1401" t="s">
        <v>748</v>
      </c>
      <c r="T191" s="472"/>
      <c r="U191" s="472"/>
      <c r="V191" s="468"/>
      <c r="W191" s="468"/>
      <c r="X191" s="1055"/>
    </row>
    <row r="192" spans="1:24" ht="18" customHeight="1" x14ac:dyDescent="0.5">
      <c r="A192" s="266"/>
      <c r="B192" s="287"/>
      <c r="C192" s="1238"/>
      <c r="D192" s="156"/>
      <c r="E192" s="170"/>
      <c r="F192" s="961"/>
      <c r="G192" s="158">
        <v>6</v>
      </c>
      <c r="H192" s="1237" t="s">
        <v>551</v>
      </c>
      <c r="I192" s="277" t="s">
        <v>552</v>
      </c>
      <c r="J192" s="496"/>
      <c r="K192" s="496"/>
      <c r="L192" s="496"/>
      <c r="M192" s="496"/>
      <c r="N192" s="302">
        <v>3</v>
      </c>
      <c r="O192" s="302">
        <v>3</v>
      </c>
      <c r="P192" s="496"/>
      <c r="Q192" s="496"/>
      <c r="R192" s="371">
        <f>SUM(J192:Q192)</f>
        <v>6</v>
      </c>
      <c r="S192" s="1402" t="s">
        <v>862</v>
      </c>
      <c r="T192" s="472"/>
      <c r="U192" s="472"/>
      <c r="V192" s="468"/>
      <c r="W192" s="468"/>
      <c r="X192" s="1055"/>
    </row>
    <row r="193" spans="1:27" ht="18" customHeight="1" x14ac:dyDescent="0.5">
      <c r="A193" s="266"/>
      <c r="B193" s="268" t="s">
        <v>366</v>
      </c>
      <c r="C193" s="1226" t="s">
        <v>268</v>
      </c>
      <c r="D193" s="369">
        <v>0.5</v>
      </c>
      <c r="E193" s="268">
        <v>1</v>
      </c>
      <c r="F193" s="116" t="s">
        <v>367</v>
      </c>
      <c r="G193" s="266">
        <v>3</v>
      </c>
      <c r="H193" s="285" t="s">
        <v>1308</v>
      </c>
      <c r="I193" s="296" t="s">
        <v>1309</v>
      </c>
      <c r="J193" s="288"/>
      <c r="K193" s="272">
        <v>1</v>
      </c>
      <c r="L193" s="272">
        <v>1</v>
      </c>
      <c r="M193" s="272">
        <v>1</v>
      </c>
      <c r="N193" s="288"/>
      <c r="O193" s="288"/>
      <c r="P193" s="288"/>
      <c r="Q193" s="288"/>
      <c r="R193" s="258">
        <f>SUM(J193:Q193)</f>
        <v>3</v>
      </c>
      <c r="S193" s="1401" t="s">
        <v>523</v>
      </c>
      <c r="T193" s="472">
        <f>R193</f>
        <v>3</v>
      </c>
      <c r="U193" s="472">
        <f>R197</f>
        <v>2</v>
      </c>
      <c r="V193" s="468">
        <f>R203+R206</f>
        <v>11</v>
      </c>
      <c r="W193" s="468"/>
      <c r="X193" s="1060">
        <f>SUM(T193:W193)</f>
        <v>16</v>
      </c>
    </row>
    <row r="194" spans="1:27" ht="18" customHeight="1" x14ac:dyDescent="0.5">
      <c r="A194" s="74"/>
      <c r="B194" s="287"/>
      <c r="C194" s="1238"/>
      <c r="D194" s="156"/>
      <c r="E194" s="170"/>
      <c r="F194" s="961"/>
      <c r="G194" s="158">
        <v>2</v>
      </c>
      <c r="H194" s="1237" t="s">
        <v>551</v>
      </c>
      <c r="I194" s="277" t="s">
        <v>552</v>
      </c>
      <c r="J194" s="496"/>
      <c r="K194" s="302">
        <v>1</v>
      </c>
      <c r="L194" s="302">
        <v>1</v>
      </c>
      <c r="M194" s="496"/>
      <c r="N194" s="496"/>
      <c r="O194" s="496"/>
      <c r="P194" s="496"/>
      <c r="Q194" s="496"/>
      <c r="R194" s="371">
        <f>SUM(K194:Q194)</f>
        <v>2</v>
      </c>
      <c r="S194" s="1402" t="s">
        <v>862</v>
      </c>
      <c r="T194" s="472"/>
      <c r="U194" s="472"/>
      <c r="V194" s="468"/>
      <c r="W194" s="468"/>
      <c r="X194" s="1060"/>
    </row>
    <row r="195" spans="1:27" ht="18" customHeight="1" x14ac:dyDescent="0.5">
      <c r="A195" s="451" t="s">
        <v>494</v>
      </c>
      <c r="B195" s="266" t="s">
        <v>50</v>
      </c>
      <c r="C195" s="1226" t="s">
        <v>51</v>
      </c>
      <c r="D195" s="369">
        <v>2</v>
      </c>
      <c r="E195" s="269">
        <v>44961</v>
      </c>
      <c r="F195" s="494" t="s">
        <v>559</v>
      </c>
      <c r="G195" s="266">
        <v>10</v>
      </c>
      <c r="H195" s="285" t="s">
        <v>560</v>
      </c>
      <c r="I195" s="296" t="s">
        <v>561</v>
      </c>
      <c r="J195" s="288"/>
      <c r="K195" s="272">
        <v>2</v>
      </c>
      <c r="L195" s="272">
        <v>2</v>
      </c>
      <c r="M195" s="272">
        <v>2</v>
      </c>
      <c r="N195" s="272">
        <v>2</v>
      </c>
      <c r="O195" s="272">
        <v>2</v>
      </c>
      <c r="P195" s="288"/>
      <c r="Q195" s="288"/>
      <c r="R195" s="258">
        <f t="shared" ref="R195:R207" si="12">SUM(J195:Q195)</f>
        <v>10</v>
      </c>
      <c r="S195" s="1401" t="s">
        <v>908</v>
      </c>
      <c r="T195" s="472"/>
      <c r="U195" s="472">
        <f>R195+R201</f>
        <v>13</v>
      </c>
      <c r="V195" s="468"/>
      <c r="W195" s="468"/>
      <c r="X195" s="1060">
        <f>SUM(T195:W195)</f>
        <v>13</v>
      </c>
    </row>
    <row r="196" spans="1:27" ht="18" customHeight="1" x14ac:dyDescent="0.5">
      <c r="A196" s="266"/>
      <c r="B196" s="71"/>
      <c r="C196" s="1403"/>
      <c r="D196" s="145"/>
      <c r="E196" s="449"/>
      <c r="F196" s="69"/>
      <c r="G196" s="71">
        <v>8</v>
      </c>
      <c r="H196" s="445" t="s">
        <v>1310</v>
      </c>
      <c r="I196" s="356" t="s">
        <v>1311</v>
      </c>
      <c r="J196" s="275"/>
      <c r="K196" s="274">
        <v>2</v>
      </c>
      <c r="L196" s="274">
        <v>2</v>
      </c>
      <c r="M196" s="274">
        <v>2</v>
      </c>
      <c r="N196" s="274">
        <v>2</v>
      </c>
      <c r="O196" s="274" t="s">
        <v>7</v>
      </c>
      <c r="P196" s="275"/>
      <c r="Q196" s="275"/>
      <c r="R196" s="263">
        <f t="shared" si="12"/>
        <v>8</v>
      </c>
      <c r="S196" s="237" t="s">
        <v>862</v>
      </c>
      <c r="T196" s="472"/>
      <c r="U196" s="472">
        <f>R196+R198</f>
        <v>14</v>
      </c>
      <c r="V196" s="468">
        <f>R205</f>
        <v>3</v>
      </c>
      <c r="W196" s="468"/>
      <c r="X196" s="1060">
        <f>SUM(T196:W196)</f>
        <v>17</v>
      </c>
    </row>
    <row r="197" spans="1:27" ht="18" customHeight="1" x14ac:dyDescent="0.5">
      <c r="A197" s="266"/>
      <c r="B197" s="74"/>
      <c r="C197" s="444"/>
      <c r="D197" s="134"/>
      <c r="E197" s="1244"/>
      <c r="F197" s="79"/>
      <c r="G197" s="74">
        <v>2</v>
      </c>
      <c r="H197" s="1404" t="s">
        <v>1308</v>
      </c>
      <c r="I197" s="301" t="s">
        <v>1309</v>
      </c>
      <c r="J197" s="311"/>
      <c r="K197" s="309" t="s">
        <v>7</v>
      </c>
      <c r="L197" s="309" t="s">
        <v>7</v>
      </c>
      <c r="M197" s="309" t="s">
        <v>7</v>
      </c>
      <c r="N197" s="309" t="s">
        <v>7</v>
      </c>
      <c r="O197" s="309">
        <v>2</v>
      </c>
      <c r="P197" s="311"/>
      <c r="Q197" s="311"/>
      <c r="R197" s="312">
        <f t="shared" si="12"/>
        <v>2</v>
      </c>
      <c r="S197" s="235" t="s">
        <v>862</v>
      </c>
      <c r="T197" s="472"/>
      <c r="U197" s="472"/>
      <c r="V197" s="468"/>
      <c r="W197" s="468"/>
      <c r="X197" s="1060"/>
    </row>
    <row r="198" spans="1:27" ht="18" customHeight="1" x14ac:dyDescent="0.5">
      <c r="A198" s="451"/>
      <c r="B198" s="266" t="s">
        <v>283</v>
      </c>
      <c r="C198" s="1226" t="s">
        <v>284</v>
      </c>
      <c r="D198" s="369">
        <v>1.5</v>
      </c>
      <c r="E198" s="1229">
        <v>3</v>
      </c>
      <c r="F198" s="494" t="s">
        <v>371</v>
      </c>
      <c r="G198" s="266">
        <v>6</v>
      </c>
      <c r="H198" s="445" t="s">
        <v>1310</v>
      </c>
      <c r="I198" s="356" t="s">
        <v>1311</v>
      </c>
      <c r="J198" s="288"/>
      <c r="K198" s="288"/>
      <c r="L198" s="288"/>
      <c r="M198" s="272">
        <v>3</v>
      </c>
      <c r="N198" s="272">
        <v>3</v>
      </c>
      <c r="O198" s="288"/>
      <c r="P198" s="288"/>
      <c r="Q198" s="288"/>
      <c r="R198" s="258">
        <f t="shared" si="12"/>
        <v>6</v>
      </c>
      <c r="S198" s="1401" t="s">
        <v>748</v>
      </c>
      <c r="T198" s="472"/>
      <c r="U198" s="472"/>
      <c r="V198" s="468"/>
      <c r="W198" s="468"/>
      <c r="X198" s="1060"/>
    </row>
    <row r="199" spans="1:27" ht="18" customHeight="1" x14ac:dyDescent="0.5">
      <c r="A199" s="451"/>
      <c r="B199" s="74"/>
      <c r="C199" s="444"/>
      <c r="D199" s="134"/>
      <c r="E199" s="1244"/>
      <c r="F199" s="79"/>
      <c r="G199" s="74">
        <v>6</v>
      </c>
      <c r="H199" s="300" t="s">
        <v>557</v>
      </c>
      <c r="I199" s="301" t="s">
        <v>558</v>
      </c>
      <c r="J199" s="311"/>
      <c r="K199" s="311"/>
      <c r="L199" s="311"/>
      <c r="M199" s="309">
        <v>3</v>
      </c>
      <c r="N199" s="302">
        <v>3</v>
      </c>
      <c r="O199" s="496"/>
      <c r="P199" s="496"/>
      <c r="Q199" s="496"/>
      <c r="R199" s="371">
        <f t="shared" si="12"/>
        <v>6</v>
      </c>
      <c r="S199" s="1402" t="s">
        <v>862</v>
      </c>
      <c r="T199" s="472"/>
      <c r="U199" s="472">
        <f>R199</f>
        <v>6</v>
      </c>
      <c r="V199" s="468"/>
      <c r="W199" s="468"/>
      <c r="X199" s="1060">
        <f>SUM(T199:W199)</f>
        <v>6</v>
      </c>
    </row>
    <row r="200" spans="1:27" ht="18" customHeight="1" x14ac:dyDescent="0.5">
      <c r="A200" s="266"/>
      <c r="B200" s="268" t="s">
        <v>271</v>
      </c>
      <c r="C200" s="313" t="s">
        <v>272</v>
      </c>
      <c r="D200" s="314">
        <v>0.5</v>
      </c>
      <c r="E200" s="268">
        <v>1</v>
      </c>
      <c r="F200" s="116" t="s">
        <v>372</v>
      </c>
      <c r="G200" s="266">
        <v>3</v>
      </c>
      <c r="H200" s="285" t="s">
        <v>554</v>
      </c>
      <c r="I200" s="296" t="s">
        <v>555</v>
      </c>
      <c r="J200" s="288"/>
      <c r="K200" s="272">
        <v>1</v>
      </c>
      <c r="L200" s="272">
        <v>1</v>
      </c>
      <c r="M200" s="288"/>
      <c r="N200" s="288"/>
      <c r="O200" s="272">
        <v>1</v>
      </c>
      <c r="P200" s="288"/>
      <c r="Q200" s="288"/>
      <c r="R200" s="258">
        <f t="shared" si="12"/>
        <v>3</v>
      </c>
      <c r="S200" s="1401" t="s">
        <v>912</v>
      </c>
      <c r="T200" s="472"/>
      <c r="U200" s="472"/>
      <c r="V200" s="468"/>
      <c r="W200" s="468"/>
      <c r="X200" s="1060"/>
    </row>
    <row r="201" spans="1:27" ht="18" customHeight="1" x14ac:dyDescent="0.5">
      <c r="A201" s="158"/>
      <c r="B201" s="287"/>
      <c r="C201" s="1238"/>
      <c r="D201" s="156"/>
      <c r="E201" s="170"/>
      <c r="F201" s="961"/>
      <c r="G201" s="158">
        <v>3</v>
      </c>
      <c r="H201" s="1237" t="s">
        <v>560</v>
      </c>
      <c r="I201" s="277" t="s">
        <v>561</v>
      </c>
      <c r="J201" s="496"/>
      <c r="K201" s="302">
        <v>1</v>
      </c>
      <c r="L201" s="302">
        <v>1</v>
      </c>
      <c r="M201" s="496"/>
      <c r="N201" s="496"/>
      <c r="O201" s="302">
        <v>1</v>
      </c>
      <c r="P201" s="496"/>
      <c r="Q201" s="496"/>
      <c r="R201" s="371">
        <f t="shared" si="12"/>
        <v>3</v>
      </c>
      <c r="S201" s="1402" t="s">
        <v>862</v>
      </c>
      <c r="T201" s="472"/>
      <c r="U201" s="472"/>
      <c r="V201" s="468"/>
      <c r="W201" s="468"/>
      <c r="X201" s="1060"/>
    </row>
    <row r="202" spans="1:27" ht="18" customHeight="1" x14ac:dyDescent="0.5">
      <c r="A202" s="451" t="s">
        <v>500</v>
      </c>
      <c r="B202" s="266" t="s">
        <v>52</v>
      </c>
      <c r="C202" s="1226" t="s">
        <v>53</v>
      </c>
      <c r="D202" s="369">
        <v>2</v>
      </c>
      <c r="E202" s="269">
        <v>44961</v>
      </c>
      <c r="F202" s="494" t="s">
        <v>373</v>
      </c>
      <c r="G202" s="266">
        <v>8</v>
      </c>
      <c r="H202" s="285" t="s">
        <v>568</v>
      </c>
      <c r="I202" s="296" t="s">
        <v>569</v>
      </c>
      <c r="J202" s="288"/>
      <c r="K202" s="272">
        <v>2</v>
      </c>
      <c r="L202" s="272">
        <v>2</v>
      </c>
      <c r="M202" s="272">
        <v>2</v>
      </c>
      <c r="N202" s="272">
        <v>2</v>
      </c>
      <c r="O202" s="288"/>
      <c r="P202" s="288"/>
      <c r="Q202" s="288"/>
      <c r="R202" s="258">
        <f t="shared" si="12"/>
        <v>8</v>
      </c>
      <c r="S202" s="1401" t="s">
        <v>909</v>
      </c>
      <c r="T202" s="472"/>
      <c r="U202" s="472"/>
      <c r="V202" s="468">
        <f>R202+R204+R207</f>
        <v>17</v>
      </c>
      <c r="W202" s="468"/>
      <c r="X202" s="1060">
        <f>SUM(T202:W202)</f>
        <v>17</v>
      </c>
    </row>
    <row r="203" spans="1:27" ht="18" customHeight="1" x14ac:dyDescent="0.5">
      <c r="A203" s="451"/>
      <c r="B203" s="158"/>
      <c r="C203" s="1238"/>
      <c r="D203" s="156"/>
      <c r="E203" s="170"/>
      <c r="F203" s="961"/>
      <c r="G203" s="158">
        <v>8</v>
      </c>
      <c r="H203" s="1404" t="s">
        <v>1308</v>
      </c>
      <c r="I203" s="301" t="s">
        <v>1309</v>
      </c>
      <c r="J203" s="496"/>
      <c r="K203" s="302">
        <v>2</v>
      </c>
      <c r="L203" s="302">
        <v>2</v>
      </c>
      <c r="M203" s="302">
        <v>2</v>
      </c>
      <c r="N203" s="302">
        <v>2</v>
      </c>
      <c r="O203" s="496"/>
      <c r="P203" s="496"/>
      <c r="Q203" s="496"/>
      <c r="R203" s="371">
        <f t="shared" si="12"/>
        <v>8</v>
      </c>
      <c r="S203" s="1402" t="s">
        <v>862</v>
      </c>
      <c r="T203" s="472"/>
      <c r="U203" s="472"/>
      <c r="V203" s="468"/>
      <c r="W203" s="468"/>
      <c r="X203" s="1060"/>
    </row>
    <row r="204" spans="1:27" ht="18" customHeight="1" x14ac:dyDescent="0.5">
      <c r="A204" s="451"/>
      <c r="B204" s="266" t="s">
        <v>287</v>
      </c>
      <c r="C204" s="1226" t="s">
        <v>570</v>
      </c>
      <c r="D204" s="369">
        <v>1.5</v>
      </c>
      <c r="E204" s="1229">
        <v>3</v>
      </c>
      <c r="F204" s="494" t="s">
        <v>375</v>
      </c>
      <c r="G204" s="266">
        <v>6</v>
      </c>
      <c r="H204" s="285" t="s">
        <v>568</v>
      </c>
      <c r="I204" s="296" t="s">
        <v>569</v>
      </c>
      <c r="J204" s="288"/>
      <c r="K204" s="1400"/>
      <c r="L204" s="1400"/>
      <c r="M204" s="272">
        <v>3</v>
      </c>
      <c r="N204" s="272">
        <v>3</v>
      </c>
      <c r="O204" s="288"/>
      <c r="P204" s="288"/>
      <c r="Q204" s="288"/>
      <c r="R204" s="258">
        <f t="shared" si="12"/>
        <v>6</v>
      </c>
      <c r="S204" s="1401" t="s">
        <v>748</v>
      </c>
      <c r="T204" s="472"/>
      <c r="U204" s="472"/>
      <c r="V204" s="468"/>
      <c r="W204" s="468"/>
      <c r="X204" s="1055"/>
    </row>
    <row r="205" spans="1:27" ht="18" customHeight="1" x14ac:dyDescent="0.5">
      <c r="A205" s="451"/>
      <c r="B205" s="158"/>
      <c r="C205" s="1405" t="s">
        <v>571</v>
      </c>
      <c r="D205" s="156"/>
      <c r="E205" s="170"/>
      <c r="F205" s="961"/>
      <c r="G205" s="158">
        <v>3</v>
      </c>
      <c r="H205" s="1404" t="s">
        <v>1310</v>
      </c>
      <c r="I205" s="301" t="s">
        <v>1311</v>
      </c>
      <c r="J205" s="998"/>
      <c r="K205" s="311"/>
      <c r="L205" s="311"/>
      <c r="M205" s="309">
        <v>3</v>
      </c>
      <c r="N205" s="311"/>
      <c r="O205" s="311"/>
      <c r="P205" s="311"/>
      <c r="Q205" s="311"/>
      <c r="R205" s="312">
        <f t="shared" si="12"/>
        <v>3</v>
      </c>
      <c r="S205" s="235" t="s">
        <v>862</v>
      </c>
      <c r="T205" s="472"/>
      <c r="U205" s="472"/>
      <c r="V205" s="468"/>
      <c r="W205" s="468"/>
      <c r="X205" s="1055"/>
      <c r="Z205" s="456"/>
      <c r="AA205" s="59"/>
    </row>
    <row r="206" spans="1:27" ht="18" customHeight="1" x14ac:dyDescent="0.5">
      <c r="A206" s="451"/>
      <c r="B206" s="266" t="s">
        <v>275</v>
      </c>
      <c r="C206" s="313" t="s">
        <v>276</v>
      </c>
      <c r="D206" s="268">
        <v>0.5</v>
      </c>
      <c r="E206" s="1229">
        <v>1</v>
      </c>
      <c r="F206" s="494" t="s">
        <v>376</v>
      </c>
      <c r="G206" s="1406">
        <v>3</v>
      </c>
      <c r="H206" s="1407" t="s">
        <v>1308</v>
      </c>
      <c r="I206" s="1408" t="s">
        <v>1309</v>
      </c>
      <c r="J206" s="1400"/>
      <c r="K206" s="272">
        <v>1</v>
      </c>
      <c r="L206" s="272">
        <v>1</v>
      </c>
      <c r="M206" s="1400"/>
      <c r="N206" s="272">
        <v>1</v>
      </c>
      <c r="O206" s="288"/>
      <c r="P206" s="288"/>
      <c r="Q206" s="288"/>
      <c r="R206" s="258">
        <f t="shared" si="12"/>
        <v>3</v>
      </c>
      <c r="S206" s="1401" t="s">
        <v>912</v>
      </c>
      <c r="T206" s="472"/>
      <c r="U206" s="472"/>
      <c r="V206" s="468"/>
      <c r="W206" s="468"/>
      <c r="X206" s="1055"/>
    </row>
    <row r="207" spans="1:27" ht="18" customHeight="1" x14ac:dyDescent="0.5">
      <c r="A207" s="158"/>
      <c r="B207" s="287"/>
      <c r="C207" s="1405" t="s">
        <v>572</v>
      </c>
      <c r="D207" s="158"/>
      <c r="E207" s="170"/>
      <c r="F207" s="961"/>
      <c r="G207" s="1409">
        <v>3</v>
      </c>
      <c r="H207" s="1410" t="s">
        <v>568</v>
      </c>
      <c r="I207" s="1411" t="s">
        <v>569</v>
      </c>
      <c r="J207" s="1398"/>
      <c r="K207" s="309">
        <v>1</v>
      </c>
      <c r="L207" s="309">
        <v>1</v>
      </c>
      <c r="M207" s="990"/>
      <c r="N207" s="309">
        <v>1</v>
      </c>
      <c r="O207" s="311"/>
      <c r="P207" s="311"/>
      <c r="Q207" s="311"/>
      <c r="R207" s="312">
        <f t="shared" si="12"/>
        <v>3</v>
      </c>
      <c r="S207" s="1402" t="s">
        <v>862</v>
      </c>
      <c r="T207" s="472"/>
      <c r="U207" s="472"/>
      <c r="V207" s="468"/>
      <c r="W207" s="468"/>
      <c r="X207" s="1055"/>
    </row>
    <row r="208" spans="1:27" ht="18" customHeight="1" x14ac:dyDescent="0.5">
      <c r="A208" s="2225" t="s">
        <v>506</v>
      </c>
      <c r="B208" s="2210"/>
      <c r="C208" s="2210"/>
      <c r="D208" s="2210"/>
      <c r="E208" s="2210"/>
      <c r="F208" s="1412"/>
      <c r="G208" s="265">
        <f>SUM(G189:G207)</f>
        <v>101</v>
      </c>
      <c r="H208" s="1413"/>
      <c r="I208" s="1413"/>
      <c r="J208" s="1355"/>
      <c r="K208" s="1355"/>
      <c r="L208" s="1355"/>
      <c r="M208" s="1355"/>
      <c r="N208" s="1355"/>
      <c r="O208" s="1355"/>
      <c r="P208" s="1355"/>
      <c r="Q208" s="1355"/>
      <c r="R208" s="1414">
        <f>SUM(R189:R207)</f>
        <v>101</v>
      </c>
      <c r="S208" s="1415"/>
      <c r="T208" s="468"/>
      <c r="U208" s="468"/>
      <c r="V208" s="468"/>
      <c r="W208" s="468"/>
      <c r="X208" s="1060">
        <f>SUM(X189:X207)</f>
        <v>101</v>
      </c>
    </row>
    <row r="209" spans="1:24" ht="18" customHeight="1" x14ac:dyDescent="0.5">
      <c r="A209" s="2222"/>
      <c r="B209" s="2210"/>
      <c r="C209" s="2210"/>
      <c r="D209" s="2210"/>
      <c r="E209" s="2210"/>
      <c r="F209" s="116"/>
      <c r="G209" s="233"/>
      <c r="H209" s="1413"/>
      <c r="I209" s="1413"/>
      <c r="J209" s="2225" t="s">
        <v>573</v>
      </c>
      <c r="K209" s="2210"/>
      <c r="L209" s="2210"/>
      <c r="M209" s="2210"/>
      <c r="N209" s="2210"/>
      <c r="O209" s="2210"/>
      <c r="P209" s="2210"/>
      <c r="Q209" s="2210"/>
      <c r="R209" s="2210"/>
      <c r="S209" s="2210"/>
      <c r="T209" s="468"/>
      <c r="U209" s="468"/>
      <c r="V209" s="468"/>
      <c r="W209" s="468"/>
      <c r="X209" s="1054"/>
    </row>
    <row r="210" spans="1:24" ht="18" customHeight="1" x14ac:dyDescent="0.5">
      <c r="A210" s="2222" t="s">
        <v>574</v>
      </c>
      <c r="B210" s="2210"/>
      <c r="C210" s="2210"/>
      <c r="D210" s="2210"/>
      <c r="E210" s="2210"/>
      <c r="F210" s="2184" t="s">
        <v>575</v>
      </c>
      <c r="G210" s="2210"/>
      <c r="H210" s="1226"/>
      <c r="I210" s="1226"/>
      <c r="J210" s="2222" t="s">
        <v>576</v>
      </c>
      <c r="K210" s="2210"/>
      <c r="L210" s="2210"/>
      <c r="M210" s="2210"/>
      <c r="N210" s="2210"/>
      <c r="O210" s="2210"/>
      <c r="P210" s="2210"/>
      <c r="Q210" s="2210"/>
      <c r="R210" s="2210"/>
      <c r="S210" s="2210"/>
      <c r="X210" s="1054"/>
    </row>
    <row r="211" spans="1:24" ht="18" customHeight="1" x14ac:dyDescent="0.5">
      <c r="A211" s="1229"/>
      <c r="F211" s="1226"/>
      <c r="H211" s="1226"/>
      <c r="I211" s="1226"/>
      <c r="J211" s="1229"/>
      <c r="R211" s="1232"/>
      <c r="X211" s="1054"/>
    </row>
    <row r="212" spans="1:24" ht="18" customHeight="1" x14ac:dyDescent="0.5">
      <c r="A212" s="1229"/>
      <c r="F212" s="1226"/>
      <c r="H212" s="1226"/>
      <c r="I212" s="1226"/>
      <c r="J212" s="1229"/>
      <c r="R212" s="1232"/>
      <c r="X212" s="1054"/>
    </row>
    <row r="213" spans="1:24" ht="18" customHeight="1" x14ac:dyDescent="0.5">
      <c r="A213" s="1229"/>
      <c r="F213" s="1226"/>
      <c r="H213" s="1226"/>
      <c r="I213" s="1226"/>
      <c r="J213" s="1229"/>
      <c r="R213" s="1232"/>
      <c r="X213" s="1054"/>
    </row>
    <row r="214" spans="1:24" ht="18" customHeight="1" x14ac:dyDescent="0.5">
      <c r="A214" s="1229"/>
      <c r="F214" s="1226"/>
      <c r="H214" s="1226"/>
      <c r="I214" s="1226"/>
      <c r="J214" s="1229"/>
      <c r="R214" s="1232"/>
      <c r="X214" s="1054"/>
    </row>
    <row r="215" spans="1:24" ht="18" customHeight="1" x14ac:dyDescent="0.5">
      <c r="A215" s="1229"/>
      <c r="F215" s="1226"/>
      <c r="H215" s="1226"/>
      <c r="I215" s="1226"/>
      <c r="J215" s="1229"/>
      <c r="R215" s="1232"/>
      <c r="X215" s="1054"/>
    </row>
    <row r="216" spans="1:24" ht="18" customHeight="1" x14ac:dyDescent="0.5">
      <c r="A216" s="2183" t="s">
        <v>0</v>
      </c>
      <c r="B216" s="2210"/>
      <c r="C216" s="2210"/>
      <c r="D216" s="2210"/>
      <c r="E216" s="2210"/>
      <c r="F216" s="2210"/>
      <c r="G216" s="2210"/>
      <c r="H216" s="2210"/>
      <c r="I216" s="2210"/>
      <c r="J216" s="2210"/>
      <c r="K216" s="2210"/>
      <c r="L216" s="2210"/>
      <c r="M216" s="2210"/>
      <c r="N216" s="2210"/>
      <c r="O216" s="2210"/>
      <c r="P216" s="2210"/>
      <c r="Q216" s="2210"/>
      <c r="R216" s="2210"/>
      <c r="S216" s="2210"/>
      <c r="X216" s="1054"/>
    </row>
    <row r="217" spans="1:24" ht="18" customHeight="1" x14ac:dyDescent="0.5">
      <c r="A217" s="2183" t="s">
        <v>550</v>
      </c>
      <c r="B217" s="2210"/>
      <c r="C217" s="2210"/>
      <c r="D217" s="2210"/>
      <c r="E217" s="2210"/>
      <c r="F217" s="2210"/>
      <c r="G217" s="2210"/>
      <c r="H217" s="2210"/>
      <c r="I217" s="2210"/>
      <c r="J217" s="2210"/>
      <c r="K217" s="2210"/>
      <c r="L217" s="2210"/>
      <c r="M217" s="2210"/>
      <c r="N217" s="2210"/>
      <c r="O217" s="2210"/>
      <c r="P217" s="2210"/>
      <c r="Q217" s="2210"/>
      <c r="R217" s="2210"/>
      <c r="S217" s="2210"/>
      <c r="X217" s="1054"/>
    </row>
    <row r="218" spans="1:24" ht="18" customHeight="1" x14ac:dyDescent="0.5">
      <c r="A218" s="2183" t="s">
        <v>476</v>
      </c>
      <c r="B218" s="2210"/>
      <c r="C218" s="2210"/>
      <c r="D218" s="2210"/>
      <c r="E218" s="2210"/>
      <c r="F218" s="2210"/>
      <c r="G218" s="2210"/>
      <c r="H218" s="2210"/>
      <c r="I218" s="2210"/>
      <c r="J218" s="2210"/>
      <c r="K218" s="2210"/>
      <c r="L218" s="2210"/>
      <c r="M218" s="2210"/>
      <c r="N218" s="2210"/>
      <c r="O218" s="2210"/>
      <c r="P218" s="2210"/>
      <c r="Q218" s="2210"/>
      <c r="R218" s="2210"/>
      <c r="S218" s="2210"/>
      <c r="X218" s="1054"/>
    </row>
    <row r="219" spans="1:24" ht="18" customHeight="1" x14ac:dyDescent="0.5">
      <c r="A219" s="2232" t="s">
        <v>920</v>
      </c>
      <c r="B219" s="2208"/>
      <c r="C219" s="2208"/>
      <c r="D219" s="2208"/>
      <c r="E219" s="2208"/>
      <c r="F219" s="2208"/>
      <c r="G219" s="2208"/>
      <c r="H219" s="2208"/>
      <c r="I219" s="2208"/>
      <c r="J219" s="2208"/>
      <c r="K219" s="2208"/>
      <c r="L219" s="2208"/>
      <c r="M219" s="2208"/>
      <c r="N219" s="2208"/>
      <c r="O219" s="2208"/>
      <c r="P219" s="2208"/>
      <c r="Q219" s="2208"/>
      <c r="R219" s="2208"/>
      <c r="S219" s="2209"/>
      <c r="X219" s="1054"/>
    </row>
    <row r="220" spans="1:24" ht="18" customHeight="1" x14ac:dyDescent="0.5">
      <c r="A220" s="2211" t="s">
        <v>477</v>
      </c>
      <c r="B220" s="2211" t="s">
        <v>3</v>
      </c>
      <c r="C220" s="2211" t="s">
        <v>478</v>
      </c>
      <c r="D220" s="2211" t="s">
        <v>315</v>
      </c>
      <c r="E220" s="2213" t="s">
        <v>479</v>
      </c>
      <c r="F220" s="2215" t="s">
        <v>480</v>
      </c>
      <c r="G220" s="2208"/>
      <c r="H220" s="2216" t="s">
        <v>481</v>
      </c>
      <c r="I220" s="2217"/>
      <c r="J220" s="2215" t="s">
        <v>482</v>
      </c>
      <c r="K220" s="2208"/>
      <c r="L220" s="2208"/>
      <c r="M220" s="2208"/>
      <c r="N220" s="2208"/>
      <c r="O220" s="2208"/>
      <c r="P220" s="2208"/>
      <c r="Q220" s="2208"/>
      <c r="R220" s="2220" t="s">
        <v>319</v>
      </c>
      <c r="S220" s="2211" t="s">
        <v>483</v>
      </c>
      <c r="T220" s="473"/>
      <c r="U220" s="473"/>
      <c r="X220" s="1061"/>
    </row>
    <row r="221" spans="1:24" ht="18" customHeight="1" x14ac:dyDescent="0.5">
      <c r="A221" s="2212"/>
      <c r="B221" s="2212"/>
      <c r="C221" s="2212"/>
      <c r="D221" s="2212"/>
      <c r="E221" s="2214"/>
      <c r="F221" s="56" t="s">
        <v>484</v>
      </c>
      <c r="G221" s="57" t="s">
        <v>485</v>
      </c>
      <c r="H221" s="2218"/>
      <c r="I221" s="2219"/>
      <c r="J221" s="127">
        <v>1</v>
      </c>
      <c r="K221" s="127">
        <v>2</v>
      </c>
      <c r="L221" s="127">
        <v>3</v>
      </c>
      <c r="M221" s="127">
        <v>4</v>
      </c>
      <c r="N221" s="127">
        <v>5</v>
      </c>
      <c r="O221" s="127">
        <v>6</v>
      </c>
      <c r="P221" s="127">
        <v>7</v>
      </c>
      <c r="Q221" s="127">
        <v>8</v>
      </c>
      <c r="R221" s="2221"/>
      <c r="S221" s="2212"/>
      <c r="T221" s="468" t="s">
        <v>486</v>
      </c>
      <c r="U221" s="468" t="s">
        <v>487</v>
      </c>
      <c r="V221" s="468" t="s">
        <v>488</v>
      </c>
      <c r="W221" s="468" t="s">
        <v>511</v>
      </c>
      <c r="X221" s="1054"/>
    </row>
    <row r="222" spans="1:24" ht="18" customHeight="1" x14ac:dyDescent="0.5">
      <c r="A222" s="451" t="s">
        <v>490</v>
      </c>
      <c r="B222" s="451" t="s">
        <v>45</v>
      </c>
      <c r="C222" s="1416" t="s">
        <v>46</v>
      </c>
      <c r="D222" s="369">
        <v>2</v>
      </c>
      <c r="E222" s="269">
        <v>44961</v>
      </c>
      <c r="F222" s="494" t="s">
        <v>918</v>
      </c>
      <c r="G222" s="266">
        <v>10</v>
      </c>
      <c r="H222" s="285" t="s">
        <v>551</v>
      </c>
      <c r="I222" s="296" t="s">
        <v>552</v>
      </c>
      <c r="J222" s="1417"/>
      <c r="K222" s="272">
        <v>2</v>
      </c>
      <c r="L222" s="272">
        <v>2</v>
      </c>
      <c r="M222" s="272">
        <v>2</v>
      </c>
      <c r="N222" s="272">
        <v>2</v>
      </c>
      <c r="O222" s="272">
        <v>2</v>
      </c>
      <c r="P222" s="1400"/>
      <c r="Q222" s="1400"/>
      <c r="R222" s="1418">
        <f t="shared" ref="R222:R227" si="13">SUM(J222:Q222)</f>
        <v>10</v>
      </c>
      <c r="S222" s="1401" t="s">
        <v>577</v>
      </c>
      <c r="T222" s="472">
        <f>R222+R226</f>
        <v>13</v>
      </c>
      <c r="U222" s="472"/>
      <c r="V222" s="468"/>
      <c r="W222" s="468"/>
      <c r="X222" s="1060">
        <f>SUM(T222:W222)</f>
        <v>13</v>
      </c>
    </row>
    <row r="223" spans="1:24" ht="18" customHeight="1" x14ac:dyDescent="0.5">
      <c r="A223" s="266"/>
      <c r="B223" s="73"/>
      <c r="C223" s="1403"/>
      <c r="D223" s="145"/>
      <c r="E223" s="449"/>
      <c r="F223" s="69"/>
      <c r="G223" s="71">
        <v>4</v>
      </c>
      <c r="H223" s="355" t="s">
        <v>554</v>
      </c>
      <c r="I223" s="356" t="s">
        <v>555</v>
      </c>
      <c r="J223" s="1419"/>
      <c r="K223" s="274"/>
      <c r="L223" s="274"/>
      <c r="M223" s="274" t="s">
        <v>7</v>
      </c>
      <c r="N223" s="274">
        <v>2</v>
      </c>
      <c r="O223" s="274">
        <v>2</v>
      </c>
      <c r="P223" s="988"/>
      <c r="Q223" s="988"/>
      <c r="R223" s="1420">
        <f t="shared" si="13"/>
        <v>4</v>
      </c>
      <c r="S223" s="237" t="s">
        <v>556</v>
      </c>
      <c r="T223" s="472">
        <f>R223+R225</f>
        <v>13</v>
      </c>
      <c r="U223" s="472">
        <f>R235</f>
        <v>3</v>
      </c>
      <c r="V223" s="468"/>
      <c r="W223" s="468"/>
      <c r="X223" s="1060">
        <f>SUM(T223:W223)</f>
        <v>16</v>
      </c>
    </row>
    <row r="224" spans="1:24" ht="18" customHeight="1" x14ac:dyDescent="0.5">
      <c r="A224" s="266"/>
      <c r="B224" s="74"/>
      <c r="C224" s="444"/>
      <c r="D224" s="134"/>
      <c r="E224" s="1244"/>
      <c r="F224" s="79"/>
      <c r="G224" s="74">
        <v>6</v>
      </c>
      <c r="H224" s="1404" t="s">
        <v>1308</v>
      </c>
      <c r="I224" s="301" t="s">
        <v>1309</v>
      </c>
      <c r="J224" s="1421"/>
      <c r="K224" s="309">
        <v>2</v>
      </c>
      <c r="L224" s="309">
        <v>2</v>
      </c>
      <c r="M224" s="309">
        <v>2</v>
      </c>
      <c r="N224" s="309"/>
      <c r="O224" s="309"/>
      <c r="P224" s="990"/>
      <c r="Q224" s="990"/>
      <c r="R224" s="390">
        <f t="shared" si="13"/>
        <v>6</v>
      </c>
      <c r="S224" s="235" t="s">
        <v>556</v>
      </c>
      <c r="T224" s="472"/>
      <c r="U224" s="472"/>
      <c r="V224" s="468"/>
      <c r="W224" s="468"/>
      <c r="X224" s="1055"/>
    </row>
    <row r="225" spans="1:24" ht="18" customHeight="1" x14ac:dyDescent="0.5">
      <c r="A225" s="266"/>
      <c r="B225" s="268" t="s">
        <v>281</v>
      </c>
      <c r="C225" s="1226" t="s">
        <v>282</v>
      </c>
      <c r="D225" s="369">
        <v>1.5</v>
      </c>
      <c r="E225" s="1229">
        <v>3</v>
      </c>
      <c r="F225" s="494" t="s">
        <v>901</v>
      </c>
      <c r="G225" s="266">
        <v>9</v>
      </c>
      <c r="H225" s="285" t="s">
        <v>554</v>
      </c>
      <c r="I225" s="296" t="s">
        <v>555</v>
      </c>
      <c r="J225" s="1417"/>
      <c r="K225" s="1400"/>
      <c r="L225" s="1400"/>
      <c r="M225" s="272">
        <v>3</v>
      </c>
      <c r="N225" s="272">
        <v>3</v>
      </c>
      <c r="O225" s="272">
        <v>3</v>
      </c>
      <c r="P225" s="1400"/>
      <c r="Q225" s="1400"/>
      <c r="R225" s="1418">
        <f t="shared" si="13"/>
        <v>9</v>
      </c>
      <c r="S225" s="1401" t="s">
        <v>748</v>
      </c>
      <c r="T225" s="472"/>
      <c r="U225" s="472"/>
      <c r="V225" s="468"/>
      <c r="W225" s="468"/>
      <c r="X225" s="1055"/>
    </row>
    <row r="226" spans="1:24" ht="18" customHeight="1" x14ac:dyDescent="0.5">
      <c r="A226" s="266"/>
      <c r="B226" s="71"/>
      <c r="C226" s="1403" t="s">
        <v>902</v>
      </c>
      <c r="D226" s="145"/>
      <c r="E226" s="449"/>
      <c r="F226" s="69"/>
      <c r="G226" s="71">
        <v>3</v>
      </c>
      <c r="H226" s="445" t="s">
        <v>551</v>
      </c>
      <c r="I226" s="356" t="s">
        <v>552</v>
      </c>
      <c r="J226" s="1419"/>
      <c r="K226" s="988"/>
      <c r="L226" s="988"/>
      <c r="M226" s="988"/>
      <c r="N226" s="274">
        <v>3</v>
      </c>
      <c r="O226" s="274"/>
      <c r="P226" s="988"/>
      <c r="Q226" s="988"/>
      <c r="R226" s="1420">
        <f t="shared" si="13"/>
        <v>3</v>
      </c>
      <c r="S226" s="237" t="s">
        <v>556</v>
      </c>
      <c r="T226" s="472"/>
      <c r="U226" s="472"/>
      <c r="V226" s="468"/>
      <c r="W226" s="468"/>
      <c r="X226" s="1055"/>
    </row>
    <row r="227" spans="1:24" ht="18" customHeight="1" x14ac:dyDescent="0.5">
      <c r="A227" s="71"/>
      <c r="B227" s="158"/>
      <c r="C227" s="1235"/>
      <c r="D227" s="156"/>
      <c r="E227" s="157"/>
      <c r="F227" s="976"/>
      <c r="G227" s="158">
        <v>3</v>
      </c>
      <c r="H227" s="446" t="s">
        <v>560</v>
      </c>
      <c r="I227" s="1422" t="s">
        <v>561</v>
      </c>
      <c r="J227" s="1423"/>
      <c r="K227" s="1424"/>
      <c r="L227" s="1424"/>
      <c r="M227" s="1424"/>
      <c r="N227" s="279"/>
      <c r="O227" s="279">
        <v>3</v>
      </c>
      <c r="P227" s="1424"/>
      <c r="Q227" s="1424"/>
      <c r="R227" s="1425">
        <f t="shared" si="13"/>
        <v>3</v>
      </c>
      <c r="S227" s="235" t="s">
        <v>556</v>
      </c>
      <c r="T227" s="472"/>
      <c r="U227" s="472"/>
      <c r="V227" s="468"/>
      <c r="W227" s="468"/>
      <c r="X227" s="1055"/>
    </row>
    <row r="228" spans="1:24" ht="18" customHeight="1" x14ac:dyDescent="0.5">
      <c r="A228" s="266"/>
      <c r="B228" s="268" t="s">
        <v>368</v>
      </c>
      <c r="C228" s="1226" t="s">
        <v>270</v>
      </c>
      <c r="D228" s="369">
        <v>0.5</v>
      </c>
      <c r="E228" s="268">
        <v>1</v>
      </c>
      <c r="F228" s="116" t="s">
        <v>367</v>
      </c>
      <c r="G228" s="266">
        <v>3</v>
      </c>
      <c r="H228" s="1407" t="s">
        <v>1308</v>
      </c>
      <c r="I228" s="1408" t="s">
        <v>1309</v>
      </c>
      <c r="J228" s="1417"/>
      <c r="K228" s="272">
        <v>1</v>
      </c>
      <c r="L228" s="272">
        <v>1</v>
      </c>
      <c r="M228" s="272">
        <v>1</v>
      </c>
      <c r="N228" s="288"/>
      <c r="O228" s="288"/>
      <c r="P228" s="288"/>
      <c r="Q228" s="288"/>
      <c r="R228" s="1418">
        <f>SUM(J228:Q228)</f>
        <v>3</v>
      </c>
      <c r="S228" s="1401" t="s">
        <v>523</v>
      </c>
      <c r="T228" s="472">
        <f>R224+R228</f>
        <v>9</v>
      </c>
      <c r="U228" s="472"/>
      <c r="V228" s="468">
        <f>R238+R243</f>
        <v>9</v>
      </c>
      <c r="W228" s="468"/>
      <c r="X228" s="1060">
        <f>SUM(T228:W228)</f>
        <v>18</v>
      </c>
    </row>
    <row r="229" spans="1:24" ht="18" customHeight="1" x14ac:dyDescent="0.5">
      <c r="A229" s="74"/>
      <c r="B229" s="78"/>
      <c r="C229" s="444"/>
      <c r="D229" s="134"/>
      <c r="E229" s="1244"/>
      <c r="F229" s="79"/>
      <c r="G229" s="74">
        <v>2</v>
      </c>
      <c r="H229" s="446" t="s">
        <v>560</v>
      </c>
      <c r="I229" s="1422" t="s">
        <v>561</v>
      </c>
      <c r="J229" s="1421"/>
      <c r="K229" s="410">
        <v>1</v>
      </c>
      <c r="L229" s="410">
        <v>1</v>
      </c>
      <c r="M229" s="311"/>
      <c r="N229" s="311"/>
      <c r="O229" s="311"/>
      <c r="P229" s="311"/>
      <c r="Q229" s="311"/>
      <c r="R229" s="390">
        <f>SUM(K229:Q229)</f>
        <v>2</v>
      </c>
      <c r="S229" s="235" t="s">
        <v>556</v>
      </c>
      <c r="T229" s="472"/>
      <c r="U229" s="472"/>
      <c r="V229" s="468"/>
      <c r="W229" s="468"/>
      <c r="X229" s="1055"/>
    </row>
    <row r="230" spans="1:24" ht="18" customHeight="1" x14ac:dyDescent="0.5">
      <c r="A230" s="451" t="s">
        <v>494</v>
      </c>
      <c r="B230" s="266" t="s">
        <v>50</v>
      </c>
      <c r="C230" s="1226" t="s">
        <v>51</v>
      </c>
      <c r="D230" s="369">
        <v>2</v>
      </c>
      <c r="E230" s="269">
        <v>44961</v>
      </c>
      <c r="F230" s="494" t="s">
        <v>370</v>
      </c>
      <c r="G230" s="266">
        <v>6</v>
      </c>
      <c r="H230" s="285" t="s">
        <v>560</v>
      </c>
      <c r="I230" s="296" t="s">
        <v>561</v>
      </c>
      <c r="J230" s="272">
        <v>2</v>
      </c>
      <c r="K230" s="1400"/>
      <c r="L230" s="1400"/>
      <c r="M230" s="1400"/>
      <c r="N230" s="1400"/>
      <c r="O230" s="1400"/>
      <c r="P230" s="272">
        <v>2</v>
      </c>
      <c r="Q230" s="272">
        <v>2</v>
      </c>
      <c r="R230" s="1418">
        <f t="shared" ref="R230:R234" si="14">SUM(J230:Q230)</f>
        <v>6</v>
      </c>
      <c r="S230" s="1401" t="s">
        <v>911</v>
      </c>
      <c r="T230" s="472">
        <f>R227+R229</f>
        <v>5</v>
      </c>
      <c r="U230" s="472">
        <f>R230+R236</f>
        <v>9</v>
      </c>
      <c r="V230" s="468"/>
      <c r="W230" s="468"/>
      <c r="X230" s="1060">
        <f>SUM(T230:W230)</f>
        <v>14</v>
      </c>
    </row>
    <row r="231" spans="1:24" ht="18" customHeight="1" x14ac:dyDescent="0.5">
      <c r="A231" s="451"/>
      <c r="B231" s="158"/>
      <c r="C231" s="1235"/>
      <c r="D231" s="1426"/>
      <c r="E231" s="170"/>
      <c r="F231" s="961"/>
      <c r="G231" s="158">
        <v>6</v>
      </c>
      <c r="H231" s="1404" t="s">
        <v>1310</v>
      </c>
      <c r="I231" s="301" t="s">
        <v>1311</v>
      </c>
      <c r="J231" s="302">
        <v>2</v>
      </c>
      <c r="K231" s="1427"/>
      <c r="L231" s="1427"/>
      <c r="M231" s="1427"/>
      <c r="N231" s="1427"/>
      <c r="O231" s="1427"/>
      <c r="P231" s="302">
        <v>2</v>
      </c>
      <c r="Q231" s="302">
        <v>2</v>
      </c>
      <c r="R231" s="1428">
        <f t="shared" si="14"/>
        <v>6</v>
      </c>
      <c r="S231" s="1402" t="s">
        <v>556</v>
      </c>
      <c r="T231" s="472"/>
      <c r="U231" s="472"/>
      <c r="V231" s="468"/>
      <c r="W231" s="468"/>
      <c r="X231" s="1060"/>
    </row>
    <row r="232" spans="1:24" ht="18" customHeight="1" x14ac:dyDescent="0.5">
      <c r="A232" s="451"/>
      <c r="B232" s="266" t="s">
        <v>285</v>
      </c>
      <c r="C232" s="448" t="s">
        <v>286</v>
      </c>
      <c r="D232" s="1429">
        <v>1.5</v>
      </c>
      <c r="E232" s="1229">
        <v>3</v>
      </c>
      <c r="F232" s="494" t="s">
        <v>371</v>
      </c>
      <c r="G232" s="266">
        <v>6</v>
      </c>
      <c r="H232" s="1407" t="s">
        <v>1310</v>
      </c>
      <c r="I232" s="1408" t="s">
        <v>1311</v>
      </c>
      <c r="J232" s="1417"/>
      <c r="K232" s="1400"/>
      <c r="L232" s="1400"/>
      <c r="M232" s="272">
        <v>3</v>
      </c>
      <c r="N232" s="272">
        <v>3</v>
      </c>
      <c r="O232" s="1400"/>
      <c r="P232" s="1400"/>
      <c r="Q232" s="1400"/>
      <c r="R232" s="1418">
        <f t="shared" si="14"/>
        <v>6</v>
      </c>
      <c r="S232" s="1401" t="s">
        <v>748</v>
      </c>
      <c r="T232" s="472"/>
      <c r="U232" s="472">
        <f>R231+R232</f>
        <v>12</v>
      </c>
      <c r="V232" s="468">
        <f>R239+R241</f>
        <v>5</v>
      </c>
      <c r="W232" s="468"/>
      <c r="X232" s="1060">
        <f>SUM(T232:W232)</f>
        <v>17</v>
      </c>
    </row>
    <row r="233" spans="1:24" ht="18" customHeight="1" x14ac:dyDescent="0.5">
      <c r="A233" s="451"/>
      <c r="B233" s="266"/>
      <c r="C233" s="1403"/>
      <c r="D233" s="1429"/>
      <c r="E233" s="1229"/>
      <c r="F233" s="494"/>
      <c r="G233" s="266">
        <v>3</v>
      </c>
      <c r="H233" s="285" t="s">
        <v>563</v>
      </c>
      <c r="I233" s="296" t="s">
        <v>564</v>
      </c>
      <c r="J233" s="1417"/>
      <c r="K233" s="1400"/>
      <c r="L233" s="1400"/>
      <c r="M233" s="272">
        <v>3</v>
      </c>
      <c r="N233" s="272"/>
      <c r="O233" s="1400"/>
      <c r="P233" s="1400"/>
      <c r="Q233" s="1400"/>
      <c r="R233" s="1418">
        <f t="shared" si="14"/>
        <v>3</v>
      </c>
      <c r="S233" s="1401" t="s">
        <v>556</v>
      </c>
      <c r="T233" s="472"/>
      <c r="U233" s="472">
        <f>R233</f>
        <v>3</v>
      </c>
      <c r="V233" s="468"/>
      <c r="W233" s="468"/>
      <c r="X233" s="1060">
        <f>SUM(T233:W233)</f>
        <v>3</v>
      </c>
    </row>
    <row r="234" spans="1:24" ht="18" customHeight="1" x14ac:dyDescent="0.5">
      <c r="A234" s="71"/>
      <c r="B234" s="158"/>
      <c r="C234" s="1235"/>
      <c r="D234" s="1426"/>
      <c r="E234" s="170"/>
      <c r="F234" s="961"/>
      <c r="G234" s="158">
        <v>3</v>
      </c>
      <c r="H234" s="1237" t="s">
        <v>568</v>
      </c>
      <c r="I234" s="277" t="s">
        <v>569</v>
      </c>
      <c r="J234" s="1421"/>
      <c r="K234" s="990"/>
      <c r="L234" s="990"/>
      <c r="M234" s="309"/>
      <c r="N234" s="309">
        <v>3</v>
      </c>
      <c r="O234" s="990"/>
      <c r="P234" s="990"/>
      <c r="Q234" s="990"/>
      <c r="R234" s="390">
        <f t="shared" si="14"/>
        <v>3</v>
      </c>
      <c r="S234" s="1402" t="s">
        <v>556</v>
      </c>
      <c r="T234" s="472"/>
      <c r="U234" s="472"/>
      <c r="V234" s="468"/>
      <c r="W234" s="468"/>
      <c r="X234" s="1060"/>
    </row>
    <row r="235" spans="1:24" ht="18" customHeight="1" x14ac:dyDescent="0.5">
      <c r="A235" s="266"/>
      <c r="B235" s="268" t="s">
        <v>273</v>
      </c>
      <c r="C235" s="448" t="s">
        <v>274</v>
      </c>
      <c r="D235" s="1429">
        <v>0.5</v>
      </c>
      <c r="E235" s="268">
        <v>1</v>
      </c>
      <c r="F235" s="116" t="s">
        <v>372</v>
      </c>
      <c r="G235" s="266">
        <v>3</v>
      </c>
      <c r="H235" s="285" t="s">
        <v>554</v>
      </c>
      <c r="I235" s="296" t="s">
        <v>555</v>
      </c>
      <c r="J235" s="288"/>
      <c r="K235" s="272">
        <v>1</v>
      </c>
      <c r="L235" s="272">
        <v>1</v>
      </c>
      <c r="M235" s="1400"/>
      <c r="N235" s="1417"/>
      <c r="O235" s="272">
        <v>1</v>
      </c>
      <c r="P235" s="288"/>
      <c r="Q235" s="288"/>
      <c r="R235" s="1418">
        <f>SUM(J235:Q235)</f>
        <v>3</v>
      </c>
      <c r="S235" s="1401" t="s">
        <v>912</v>
      </c>
      <c r="T235" s="472"/>
      <c r="U235" s="472"/>
      <c r="V235" s="468"/>
      <c r="W235" s="468"/>
      <c r="X235" s="1060"/>
    </row>
    <row r="236" spans="1:24" ht="18" customHeight="1" x14ac:dyDescent="0.5">
      <c r="A236" s="74"/>
      <c r="B236" s="287"/>
      <c r="C236" s="1235"/>
      <c r="D236" s="1426"/>
      <c r="E236" s="170"/>
      <c r="F236" s="961"/>
      <c r="G236" s="158">
        <v>3</v>
      </c>
      <c r="H236" s="1237" t="s">
        <v>560</v>
      </c>
      <c r="I236" s="277" t="s">
        <v>561</v>
      </c>
      <c r="J236" s="496"/>
      <c r="K236" s="302">
        <v>1</v>
      </c>
      <c r="L236" s="302">
        <v>1</v>
      </c>
      <c r="M236" s="1427"/>
      <c r="N236" s="1430"/>
      <c r="O236" s="302">
        <v>1</v>
      </c>
      <c r="P236" s="496"/>
      <c r="Q236" s="496"/>
      <c r="R236" s="1428">
        <f>SUM(K236:Q236)</f>
        <v>3</v>
      </c>
      <c r="S236" s="1402" t="s">
        <v>556</v>
      </c>
      <c r="T236" s="472"/>
      <c r="U236" s="472"/>
      <c r="V236" s="468"/>
      <c r="W236" s="468"/>
      <c r="X236" s="1060"/>
    </row>
    <row r="237" spans="1:24" ht="18" customHeight="1" x14ac:dyDescent="0.5">
      <c r="A237" s="451" t="s">
        <v>500</v>
      </c>
      <c r="B237" s="266" t="s">
        <v>52</v>
      </c>
      <c r="C237" s="448" t="s">
        <v>53</v>
      </c>
      <c r="D237" s="1429">
        <v>2</v>
      </c>
      <c r="E237" s="269">
        <v>44961</v>
      </c>
      <c r="F237" s="494" t="s">
        <v>374</v>
      </c>
      <c r="G237" s="266">
        <v>8</v>
      </c>
      <c r="H237" s="1431" t="s">
        <v>568</v>
      </c>
      <c r="I237" s="1432" t="s">
        <v>569</v>
      </c>
      <c r="J237" s="272">
        <v>2</v>
      </c>
      <c r="K237" s="1400"/>
      <c r="L237" s="1400"/>
      <c r="M237" s="1400"/>
      <c r="N237" s="1400"/>
      <c r="O237" s="272">
        <v>2</v>
      </c>
      <c r="P237" s="272">
        <v>2</v>
      </c>
      <c r="Q237" s="272">
        <v>2</v>
      </c>
      <c r="R237" s="1418">
        <f t="shared" ref="R237:R242" si="15">SUM(J237:Q237)</f>
        <v>8</v>
      </c>
      <c r="S237" s="1401" t="s">
        <v>578</v>
      </c>
      <c r="T237" s="472"/>
      <c r="U237" s="472">
        <f>R234</f>
        <v>3</v>
      </c>
      <c r="V237" s="468">
        <f>R237+R242+R244</f>
        <v>14</v>
      </c>
      <c r="W237" s="468"/>
      <c r="X237" s="1060">
        <f>SUM(T237:W237)</f>
        <v>17</v>
      </c>
    </row>
    <row r="238" spans="1:24" ht="18" customHeight="1" x14ac:dyDescent="0.5">
      <c r="A238" s="451"/>
      <c r="B238" s="71"/>
      <c r="C238" s="1403"/>
      <c r="D238" s="320"/>
      <c r="E238" s="449"/>
      <c r="F238" s="69"/>
      <c r="G238" s="1433">
        <v>6</v>
      </c>
      <c r="H238" s="355" t="s">
        <v>1308</v>
      </c>
      <c r="I238" s="356" t="s">
        <v>1309</v>
      </c>
      <c r="J238" s="273" t="s">
        <v>7</v>
      </c>
      <c r="K238" s="988"/>
      <c r="L238" s="988"/>
      <c r="M238" s="988"/>
      <c r="N238" s="988"/>
      <c r="O238" s="274">
        <v>2</v>
      </c>
      <c r="P238" s="274">
        <v>2</v>
      </c>
      <c r="Q238" s="274">
        <v>2</v>
      </c>
      <c r="R238" s="1420">
        <f t="shared" si="15"/>
        <v>6</v>
      </c>
      <c r="S238" s="237" t="s">
        <v>556</v>
      </c>
      <c r="T238" s="472"/>
      <c r="U238" s="472"/>
      <c r="V238" s="468"/>
      <c r="W238" s="468"/>
      <c r="X238" s="1060"/>
    </row>
    <row r="239" spans="1:24" ht="18" customHeight="1" x14ac:dyDescent="0.5">
      <c r="A239" s="451"/>
      <c r="B239" s="74"/>
      <c r="C239" s="444"/>
      <c r="D239" s="336"/>
      <c r="E239" s="1244"/>
      <c r="F239" s="79"/>
      <c r="G239" s="1434">
        <v>2</v>
      </c>
      <c r="H239" s="1404" t="s">
        <v>1310</v>
      </c>
      <c r="I239" s="301" t="s">
        <v>1311</v>
      </c>
      <c r="J239" s="306">
        <v>2</v>
      </c>
      <c r="K239" s="990"/>
      <c r="L239" s="990"/>
      <c r="M239" s="990"/>
      <c r="N239" s="990"/>
      <c r="O239" s="309" t="s">
        <v>7</v>
      </c>
      <c r="P239" s="309" t="s">
        <v>7</v>
      </c>
      <c r="Q239" s="309" t="s">
        <v>7</v>
      </c>
      <c r="R239" s="390">
        <f t="shared" si="15"/>
        <v>2</v>
      </c>
      <c r="S239" s="235" t="s">
        <v>556</v>
      </c>
      <c r="T239" s="472"/>
      <c r="U239" s="472"/>
      <c r="V239" s="468"/>
      <c r="W239" s="468"/>
      <c r="X239" s="1060"/>
    </row>
    <row r="240" spans="1:24" ht="18" customHeight="1" x14ac:dyDescent="0.5">
      <c r="A240" s="451"/>
      <c r="B240" s="71" t="s">
        <v>289</v>
      </c>
      <c r="C240" s="448" t="s">
        <v>290</v>
      </c>
      <c r="D240" s="320">
        <v>1.5</v>
      </c>
      <c r="E240" s="449">
        <v>3</v>
      </c>
      <c r="F240" s="69" t="s">
        <v>375</v>
      </c>
      <c r="G240" s="1433">
        <v>6</v>
      </c>
      <c r="H240" s="1435" t="s">
        <v>565</v>
      </c>
      <c r="I240" s="1436" t="s">
        <v>566</v>
      </c>
      <c r="J240" s="1419"/>
      <c r="K240" s="988"/>
      <c r="L240" s="988"/>
      <c r="M240" s="274">
        <v>3</v>
      </c>
      <c r="N240" s="274">
        <v>3</v>
      </c>
      <c r="O240" s="988"/>
      <c r="P240" s="988"/>
      <c r="Q240" s="988"/>
      <c r="R240" s="1420">
        <f t="shared" si="15"/>
        <v>6</v>
      </c>
      <c r="S240" s="237" t="s">
        <v>748</v>
      </c>
      <c r="T240" s="472"/>
      <c r="U240" s="472"/>
      <c r="V240" s="468">
        <f>R240</f>
        <v>6</v>
      </c>
      <c r="W240" s="468"/>
      <c r="X240" s="1060">
        <f>SUM(T240:W240)</f>
        <v>6</v>
      </c>
    </row>
    <row r="241" spans="1:27" ht="18" customHeight="1" x14ac:dyDescent="0.5">
      <c r="A241" s="131"/>
      <c r="B241" s="71"/>
      <c r="C241" s="1226"/>
      <c r="D241" s="320"/>
      <c r="E241" s="1229"/>
      <c r="F241" s="69"/>
      <c r="G241" s="1433">
        <v>3</v>
      </c>
      <c r="H241" s="355" t="s">
        <v>1310</v>
      </c>
      <c r="I241" s="356" t="s">
        <v>1311</v>
      </c>
      <c r="J241" s="1419"/>
      <c r="K241" s="988"/>
      <c r="L241" s="988"/>
      <c r="M241" s="274">
        <v>3</v>
      </c>
      <c r="N241" s="274"/>
      <c r="O241" s="988"/>
      <c r="P241" s="988"/>
      <c r="Q241" s="988"/>
      <c r="R241" s="1437">
        <f t="shared" si="15"/>
        <v>3</v>
      </c>
      <c r="S241" s="237" t="s">
        <v>862</v>
      </c>
      <c r="T241" s="472"/>
      <c r="U241" s="472"/>
      <c r="V241" s="468"/>
      <c r="W241" s="468"/>
      <c r="X241" s="1055"/>
    </row>
    <row r="242" spans="1:27" ht="18" customHeight="1" x14ac:dyDescent="0.5">
      <c r="A242" s="451"/>
      <c r="B242" s="74"/>
      <c r="C242" s="76" t="s">
        <v>572</v>
      </c>
      <c r="D242" s="336"/>
      <c r="E242" s="1244"/>
      <c r="F242" s="79"/>
      <c r="G242" s="1434">
        <v>3</v>
      </c>
      <c r="H242" s="1438" t="s">
        <v>568</v>
      </c>
      <c r="I242" s="1439" t="s">
        <v>569</v>
      </c>
      <c r="J242" s="1440"/>
      <c r="K242" s="990"/>
      <c r="L242" s="990"/>
      <c r="M242" s="309"/>
      <c r="N242" s="309">
        <v>3</v>
      </c>
      <c r="O242" s="990"/>
      <c r="P242" s="990"/>
      <c r="Q242" s="990"/>
      <c r="R242" s="390">
        <f t="shared" si="15"/>
        <v>3</v>
      </c>
      <c r="S242" s="1441" t="s">
        <v>910</v>
      </c>
      <c r="T242" s="468"/>
      <c r="U242" s="468"/>
      <c r="V242" s="468"/>
      <c r="W242" s="468"/>
      <c r="X242" s="1055"/>
    </row>
    <row r="243" spans="1:27" ht="18" customHeight="1" x14ac:dyDescent="0.5">
      <c r="A243" s="451"/>
      <c r="B243" s="266" t="s">
        <v>277</v>
      </c>
      <c r="C243" s="313" t="s">
        <v>278</v>
      </c>
      <c r="D243" s="268">
        <v>0.5</v>
      </c>
      <c r="E243" s="1229">
        <v>1</v>
      </c>
      <c r="F243" s="494" t="s">
        <v>376</v>
      </c>
      <c r="G243" s="266">
        <v>3</v>
      </c>
      <c r="H243" s="1407" t="s">
        <v>1308</v>
      </c>
      <c r="I243" s="1408" t="s">
        <v>1309</v>
      </c>
      <c r="J243" s="1400"/>
      <c r="K243" s="272">
        <v>1</v>
      </c>
      <c r="L243" s="272">
        <v>1</v>
      </c>
      <c r="M243" s="1400"/>
      <c r="N243" s="272">
        <v>1</v>
      </c>
      <c r="O243" s="288"/>
      <c r="P243" s="288"/>
      <c r="Q243" s="288"/>
      <c r="R243" s="1418">
        <f>SUM(J243:Q243)</f>
        <v>3</v>
      </c>
      <c r="S243" s="1401" t="s">
        <v>912</v>
      </c>
      <c r="T243" s="468"/>
      <c r="U243" s="468"/>
      <c r="V243" s="468"/>
      <c r="W243" s="468"/>
      <c r="X243" s="1055"/>
      <c r="Z243" s="60"/>
      <c r="AA243" s="62"/>
    </row>
    <row r="244" spans="1:27" ht="18" customHeight="1" x14ac:dyDescent="0.5">
      <c r="A244" s="158"/>
      <c r="B244" s="287"/>
      <c r="C244" s="370" t="s">
        <v>572</v>
      </c>
      <c r="D244" s="158"/>
      <c r="E244" s="170"/>
      <c r="F244" s="961"/>
      <c r="G244" s="158">
        <v>3</v>
      </c>
      <c r="H244" s="1410" t="s">
        <v>568</v>
      </c>
      <c r="I244" s="1411" t="s">
        <v>569</v>
      </c>
      <c r="J244" s="1398"/>
      <c r="K244" s="309">
        <v>1</v>
      </c>
      <c r="L244" s="309">
        <v>1</v>
      </c>
      <c r="M244" s="990"/>
      <c r="N244" s="309">
        <v>1</v>
      </c>
      <c r="O244" s="311"/>
      <c r="P244" s="311"/>
      <c r="Q244" s="311"/>
      <c r="R244" s="390">
        <f t="shared" ref="R244" si="16">SUM(J244:Q244)</f>
        <v>3</v>
      </c>
      <c r="S244" s="1402" t="s">
        <v>556</v>
      </c>
      <c r="T244" s="468"/>
      <c r="U244" s="468"/>
      <c r="V244" s="468"/>
      <c r="W244" s="468"/>
      <c r="X244" s="1055"/>
      <c r="Z244" s="60"/>
      <c r="AA244" s="62"/>
    </row>
    <row r="245" spans="1:27" ht="18" customHeight="1" x14ac:dyDescent="0.5">
      <c r="A245" s="2225" t="s">
        <v>506</v>
      </c>
      <c r="B245" s="2210"/>
      <c r="C245" s="2210"/>
      <c r="D245" s="2210"/>
      <c r="E245" s="2210"/>
      <c r="F245" s="1412"/>
      <c r="G245" s="265">
        <f>SUM(G222:G244)</f>
        <v>104</v>
      </c>
      <c r="H245" s="285"/>
      <c r="I245" s="285"/>
      <c r="J245" s="265"/>
      <c r="K245" s="265"/>
      <c r="L245" s="265"/>
      <c r="M245" s="265"/>
      <c r="N245" s="265"/>
      <c r="O245" s="265"/>
      <c r="P245" s="265"/>
      <c r="Q245" s="265"/>
      <c r="R245" s="1225">
        <f>SUM(R222:R244)</f>
        <v>104</v>
      </c>
      <c r="S245" s="1442"/>
      <c r="T245" s="468"/>
      <c r="U245" s="468"/>
      <c r="V245" s="468"/>
      <c r="W245" s="468"/>
      <c r="X245" s="1060">
        <f>SUM(X222:X244)</f>
        <v>104</v>
      </c>
      <c r="Z245" s="60"/>
      <c r="AA245" s="62"/>
    </row>
    <row r="246" spans="1:27" ht="18" customHeight="1" x14ac:dyDescent="0.5">
      <c r="A246" s="2222"/>
      <c r="B246" s="2210"/>
      <c r="C246" s="2210"/>
      <c r="D246" s="2210"/>
      <c r="E246" s="2210"/>
      <c r="F246" s="116"/>
      <c r="G246" s="1229"/>
      <c r="H246" s="285"/>
      <c r="I246" s="285"/>
      <c r="J246" s="2225" t="s">
        <v>573</v>
      </c>
      <c r="K246" s="2210"/>
      <c r="L246" s="2210"/>
      <c r="M246" s="2210"/>
      <c r="N246" s="2210"/>
      <c r="O246" s="2210"/>
      <c r="P246" s="2210"/>
      <c r="Q246" s="2210"/>
      <c r="R246" s="2210"/>
      <c r="S246" s="2210"/>
      <c r="T246" s="468"/>
      <c r="U246" s="468"/>
      <c r="V246" s="468"/>
      <c r="W246" s="468"/>
      <c r="X246" s="1054"/>
      <c r="Z246" s="60"/>
      <c r="AA246" s="62"/>
    </row>
    <row r="247" spans="1:27" ht="18" customHeight="1" x14ac:dyDescent="0.5">
      <c r="A247" s="2222" t="s">
        <v>574</v>
      </c>
      <c r="B247" s="2210"/>
      <c r="C247" s="2210"/>
      <c r="D247" s="2210"/>
      <c r="E247" s="2210"/>
      <c r="F247" s="2184" t="s">
        <v>579</v>
      </c>
      <c r="G247" s="2210"/>
      <c r="H247" s="1226"/>
      <c r="I247" s="1226"/>
      <c r="J247" s="2222" t="s">
        <v>576</v>
      </c>
      <c r="K247" s="2210"/>
      <c r="L247" s="2210"/>
      <c r="M247" s="2210"/>
      <c r="N247" s="2210"/>
      <c r="O247" s="2210"/>
      <c r="P247" s="2210"/>
      <c r="Q247" s="2210"/>
      <c r="R247" s="2210"/>
      <c r="S247" s="2210"/>
      <c r="X247" s="1054"/>
      <c r="Z247" s="60"/>
      <c r="AA247" s="62"/>
    </row>
    <row r="248" spans="1:27" ht="15.75" customHeight="1" x14ac:dyDescent="0.5">
      <c r="X248" s="1054"/>
    </row>
    <row r="249" spans="1:27" s="55" customFormat="1" ht="18" customHeight="1" x14ac:dyDescent="0.5">
      <c r="A249" s="2183" t="s">
        <v>0</v>
      </c>
      <c r="B249" s="2210"/>
      <c r="C249" s="2210"/>
      <c r="D249" s="2210"/>
      <c r="E249" s="2210"/>
      <c r="F249" s="2210"/>
      <c r="G249" s="2210"/>
      <c r="H249" s="2210"/>
      <c r="I249" s="2210"/>
      <c r="J249" s="2210"/>
      <c r="K249" s="2210"/>
      <c r="L249" s="2210"/>
      <c r="M249" s="2210"/>
      <c r="N249" s="2210"/>
      <c r="O249" s="2210"/>
      <c r="P249" s="2210"/>
      <c r="Q249" s="2210"/>
      <c r="R249" s="2210"/>
      <c r="S249" s="2210"/>
      <c r="T249" s="466"/>
      <c r="U249" s="466"/>
      <c r="V249" s="466"/>
      <c r="W249" s="466"/>
      <c r="X249" s="1062"/>
      <c r="Y249" s="775"/>
      <c r="Z249" s="460"/>
    </row>
    <row r="250" spans="1:27" s="55" customFormat="1" ht="18" customHeight="1" x14ac:dyDescent="0.5">
      <c r="A250" s="2183" t="s">
        <v>907</v>
      </c>
      <c r="B250" s="2210"/>
      <c r="C250" s="2210"/>
      <c r="D250" s="2210"/>
      <c r="E250" s="2210"/>
      <c r="F250" s="2210"/>
      <c r="G250" s="2210"/>
      <c r="H250" s="2210"/>
      <c r="I250" s="2210"/>
      <c r="J250" s="2210"/>
      <c r="K250" s="2210"/>
      <c r="L250" s="2210"/>
      <c r="M250" s="2210"/>
      <c r="N250" s="2210"/>
      <c r="O250" s="2210"/>
      <c r="P250" s="2210"/>
      <c r="Q250" s="2210"/>
      <c r="R250" s="2210"/>
      <c r="S250" s="2210"/>
      <c r="T250" s="466"/>
      <c r="U250" s="466"/>
      <c r="V250" s="466"/>
      <c r="W250" s="466"/>
      <c r="X250" s="1062"/>
      <c r="Y250" s="775"/>
      <c r="Z250" s="460"/>
    </row>
    <row r="251" spans="1:27" s="55" customFormat="1" ht="18" customHeight="1" x14ac:dyDescent="0.5">
      <c r="A251" s="2207" t="s">
        <v>1</v>
      </c>
      <c r="B251" s="2208"/>
      <c r="C251" s="2208"/>
      <c r="D251" s="2208"/>
      <c r="E251" s="2208"/>
      <c r="F251" s="2208"/>
      <c r="G251" s="2208"/>
      <c r="H251" s="2208"/>
      <c r="I251" s="2208"/>
      <c r="J251" s="2208"/>
      <c r="K251" s="2208"/>
      <c r="L251" s="2208"/>
      <c r="M251" s="2208"/>
      <c r="N251" s="2208"/>
      <c r="O251" s="2208"/>
      <c r="P251" s="2208"/>
      <c r="Q251" s="2208"/>
      <c r="R251" s="2208"/>
      <c r="S251" s="2209"/>
      <c r="T251" s="466"/>
      <c r="U251" s="466"/>
      <c r="V251" s="466"/>
      <c r="W251" s="466"/>
      <c r="X251" s="1058"/>
      <c r="Y251" s="775"/>
      <c r="Z251" s="460"/>
    </row>
    <row r="252" spans="1:27" s="55" customFormat="1" ht="18" customHeight="1" x14ac:dyDescent="0.5">
      <c r="A252" s="2211" t="s">
        <v>477</v>
      </c>
      <c r="B252" s="2211" t="s">
        <v>3</v>
      </c>
      <c r="C252" s="2211" t="s">
        <v>478</v>
      </c>
      <c r="D252" s="2211" t="s">
        <v>315</v>
      </c>
      <c r="E252" s="2213" t="s">
        <v>479</v>
      </c>
      <c r="F252" s="2215" t="s">
        <v>480</v>
      </c>
      <c r="G252" s="2208"/>
      <c r="H252" s="2216" t="s">
        <v>481</v>
      </c>
      <c r="I252" s="2217"/>
      <c r="J252" s="2215" t="s">
        <v>482</v>
      </c>
      <c r="K252" s="2208"/>
      <c r="L252" s="2208"/>
      <c r="M252" s="2208"/>
      <c r="N252" s="2208"/>
      <c r="O252" s="2208"/>
      <c r="P252" s="2208"/>
      <c r="Q252" s="2208"/>
      <c r="R252" s="2220" t="s">
        <v>319</v>
      </c>
      <c r="S252" s="2211" t="s">
        <v>483</v>
      </c>
      <c r="T252" s="466"/>
      <c r="U252" s="466"/>
      <c r="V252" s="466"/>
      <c r="W252" s="466"/>
      <c r="X252" s="1058"/>
      <c r="Y252" s="775"/>
      <c r="Z252" s="460"/>
    </row>
    <row r="253" spans="1:27" s="55" customFormat="1" ht="18" customHeight="1" x14ac:dyDescent="0.5">
      <c r="A253" s="2212"/>
      <c r="B253" s="2212"/>
      <c r="C253" s="2212"/>
      <c r="D253" s="2212"/>
      <c r="E253" s="2214"/>
      <c r="F253" s="56" t="s">
        <v>484</v>
      </c>
      <c r="G253" s="57" t="s">
        <v>485</v>
      </c>
      <c r="H253" s="2218"/>
      <c r="I253" s="2219"/>
      <c r="J253" s="127">
        <v>1</v>
      </c>
      <c r="K253" s="127">
        <v>2</v>
      </c>
      <c r="L253" s="127">
        <v>3</v>
      </c>
      <c r="M253" s="127">
        <v>4</v>
      </c>
      <c r="N253" s="127">
        <v>5</v>
      </c>
      <c r="O253" s="127">
        <v>6</v>
      </c>
      <c r="P253" s="127">
        <v>7</v>
      </c>
      <c r="Q253" s="127">
        <v>8</v>
      </c>
      <c r="R253" s="2221"/>
      <c r="S253" s="2212"/>
      <c r="T253" s="466" t="s">
        <v>486</v>
      </c>
      <c r="U253" s="466" t="s">
        <v>487</v>
      </c>
      <c r="V253" s="466" t="s">
        <v>488</v>
      </c>
      <c r="W253" s="466" t="s">
        <v>511</v>
      </c>
      <c r="X253" s="1058"/>
      <c r="Y253" s="775"/>
      <c r="Z253" s="460"/>
    </row>
    <row r="254" spans="1:27" s="55" customFormat="1" ht="18" customHeight="1" x14ac:dyDescent="0.5">
      <c r="A254" s="266" t="s">
        <v>490</v>
      </c>
      <c r="B254" s="1229" t="s">
        <v>580</v>
      </c>
      <c r="C254" s="267" t="s">
        <v>379</v>
      </c>
      <c r="D254" s="268">
        <v>1.5</v>
      </c>
      <c r="E254" s="269">
        <v>44960</v>
      </c>
      <c r="F254" s="270" t="s">
        <v>323</v>
      </c>
      <c r="G254" s="268">
        <v>16</v>
      </c>
      <c r="H254" s="1226" t="s">
        <v>581</v>
      </c>
      <c r="I254" s="1226" t="s">
        <v>582</v>
      </c>
      <c r="J254" s="271">
        <v>2</v>
      </c>
      <c r="K254" s="272">
        <v>2</v>
      </c>
      <c r="L254" s="272">
        <v>2</v>
      </c>
      <c r="M254" s="272">
        <v>2</v>
      </c>
      <c r="N254" s="272">
        <v>2</v>
      </c>
      <c r="O254" s="272">
        <v>2</v>
      </c>
      <c r="P254" s="272">
        <v>2</v>
      </c>
      <c r="Q254" s="272">
        <v>2</v>
      </c>
      <c r="R254" s="258">
        <f t="shared" ref="R254:R271" si="17">SUM(J254:Q254)</f>
        <v>16</v>
      </c>
      <c r="S254" s="941"/>
      <c r="T254" s="466">
        <f>R254+R255</f>
        <v>18</v>
      </c>
      <c r="U254" s="466"/>
      <c r="V254" s="466"/>
      <c r="W254" s="466"/>
      <c r="X254" s="1062">
        <f>SUM(T254:W254)</f>
        <v>18</v>
      </c>
      <c r="Y254" s="775"/>
      <c r="Z254" s="460"/>
    </row>
    <row r="255" spans="1:27" s="55" customFormat="1" ht="18" customHeight="1" x14ac:dyDescent="0.5">
      <c r="A255" s="266"/>
      <c r="B255" s="449"/>
      <c r="C255" s="1240"/>
      <c r="D255" s="73"/>
      <c r="E255" s="449"/>
      <c r="F255" s="130" t="s">
        <v>418</v>
      </c>
      <c r="G255" s="73">
        <v>2</v>
      </c>
      <c r="H255" s="448" t="s">
        <v>581</v>
      </c>
      <c r="I255" s="448" t="s">
        <v>582</v>
      </c>
      <c r="J255" s="273">
        <v>2</v>
      </c>
      <c r="K255" s="274"/>
      <c r="L255" s="275"/>
      <c r="M255" s="275"/>
      <c r="N255" s="275"/>
      <c r="O255" s="275"/>
      <c r="P255" s="275"/>
      <c r="Q255" s="275"/>
      <c r="R255" s="263">
        <f t="shared" si="17"/>
        <v>2</v>
      </c>
      <c r="S255" s="1242"/>
      <c r="T255" s="466"/>
      <c r="U255" s="466"/>
      <c r="V255" s="466"/>
      <c r="W255" s="466"/>
      <c r="X255" s="1062"/>
      <c r="Y255" s="775"/>
      <c r="Z255" s="460"/>
    </row>
    <row r="256" spans="1:27" s="55" customFormat="1" ht="18" customHeight="1" x14ac:dyDescent="0.5">
      <c r="A256" s="71"/>
      <c r="B256" s="154"/>
      <c r="C256" s="1228"/>
      <c r="D256" s="276"/>
      <c r="E256" s="157"/>
      <c r="F256" s="161"/>
      <c r="G256" s="276">
        <v>2</v>
      </c>
      <c r="H256" s="1237" t="s">
        <v>598</v>
      </c>
      <c r="I256" s="277" t="s">
        <v>599</v>
      </c>
      <c r="J256" s="278"/>
      <c r="K256" s="279">
        <v>2</v>
      </c>
      <c r="L256" s="280"/>
      <c r="M256" s="280"/>
      <c r="N256" s="280"/>
      <c r="O256" s="280"/>
      <c r="P256" s="280"/>
      <c r="Q256" s="280"/>
      <c r="R256" s="281">
        <f t="shared" si="17"/>
        <v>2</v>
      </c>
      <c r="S256" s="942"/>
      <c r="T256" s="466"/>
      <c r="U256" s="466"/>
      <c r="V256" s="466"/>
      <c r="W256" s="466"/>
      <c r="X256" s="1062"/>
      <c r="Y256" s="775"/>
      <c r="Z256" s="460"/>
    </row>
    <row r="257" spans="1:26" s="55" customFormat="1" ht="18" customHeight="1" x14ac:dyDescent="0.5">
      <c r="A257" s="271"/>
      <c r="B257" s="265" t="s">
        <v>585</v>
      </c>
      <c r="C257" s="282" t="s">
        <v>69</v>
      </c>
      <c r="D257" s="283">
        <v>0.5</v>
      </c>
      <c r="E257" s="265">
        <v>1</v>
      </c>
      <c r="F257" s="284" t="s">
        <v>323</v>
      </c>
      <c r="G257" s="272">
        <v>4</v>
      </c>
      <c r="H257" s="285" t="s">
        <v>586</v>
      </c>
      <c r="I257" s="285" t="s">
        <v>587</v>
      </c>
      <c r="J257" s="271"/>
      <c r="K257" s="272">
        <v>1</v>
      </c>
      <c r="L257" s="272"/>
      <c r="M257" s="272">
        <v>1</v>
      </c>
      <c r="N257" s="272"/>
      <c r="O257" s="272">
        <v>1</v>
      </c>
      <c r="P257" s="272"/>
      <c r="Q257" s="272">
        <v>1</v>
      </c>
      <c r="R257" s="258">
        <f t="shared" si="17"/>
        <v>4</v>
      </c>
      <c r="S257" s="941"/>
      <c r="T257" s="466"/>
      <c r="U257" s="466">
        <f>R257</f>
        <v>4</v>
      </c>
      <c r="V257" s="466"/>
      <c r="W257" s="466">
        <v>12</v>
      </c>
      <c r="X257" s="1062">
        <f>SUM(T257:W257)</f>
        <v>16</v>
      </c>
      <c r="Y257" s="775"/>
      <c r="Z257" s="460"/>
    </row>
    <row r="258" spans="1:26" s="55" customFormat="1" ht="18" customHeight="1" x14ac:dyDescent="0.5">
      <c r="A258" s="273"/>
      <c r="B258" s="265"/>
      <c r="C258" s="353"/>
      <c r="D258" s="354"/>
      <c r="E258" s="265"/>
      <c r="F258" s="297"/>
      <c r="G258" s="274">
        <v>4</v>
      </c>
      <c r="H258" s="355" t="s">
        <v>588</v>
      </c>
      <c r="I258" s="356" t="s">
        <v>913</v>
      </c>
      <c r="J258" s="274">
        <v>1</v>
      </c>
      <c r="K258" s="274"/>
      <c r="L258" s="274">
        <v>1</v>
      </c>
      <c r="M258" s="274"/>
      <c r="N258" s="274">
        <v>1</v>
      </c>
      <c r="O258" s="274"/>
      <c r="P258" s="274">
        <v>1</v>
      </c>
      <c r="Q258" s="274"/>
      <c r="R258" s="263">
        <f>SUM(J258:Q258)</f>
        <v>4</v>
      </c>
      <c r="S258" s="1242"/>
      <c r="T258" s="466"/>
      <c r="U258" s="466"/>
      <c r="V258" s="466"/>
      <c r="W258" s="466"/>
      <c r="X258" s="1062"/>
      <c r="Y258" s="775"/>
      <c r="Z258" s="460"/>
    </row>
    <row r="259" spans="1:26" s="55" customFormat="1" ht="18" customHeight="1" x14ac:dyDescent="0.5">
      <c r="A259" s="271"/>
      <c r="B259" s="170"/>
      <c r="C259" s="1228"/>
      <c r="D259" s="286"/>
      <c r="E259" s="170"/>
      <c r="F259" s="161" t="s">
        <v>418</v>
      </c>
      <c r="G259" s="287">
        <v>2</v>
      </c>
      <c r="H259" s="300" t="s">
        <v>588</v>
      </c>
      <c r="I259" s="301" t="s">
        <v>913</v>
      </c>
      <c r="J259" s="272">
        <v>1</v>
      </c>
      <c r="K259" s="272">
        <v>1</v>
      </c>
      <c r="L259" s="288"/>
      <c r="M259" s="288"/>
      <c r="N259" s="288"/>
      <c r="O259" s="288"/>
      <c r="P259" s="288"/>
      <c r="Q259" s="288"/>
      <c r="R259" s="258">
        <f t="shared" si="17"/>
        <v>2</v>
      </c>
      <c r="S259" s="1227"/>
      <c r="T259" s="466"/>
      <c r="U259" s="466"/>
      <c r="V259" s="466"/>
      <c r="W259" s="466"/>
      <c r="X259" s="1062"/>
      <c r="Y259" s="775"/>
      <c r="Z259" s="460"/>
    </row>
    <row r="260" spans="1:26" s="55" customFormat="1" ht="18" customHeight="1" x14ac:dyDescent="0.5">
      <c r="A260" s="278"/>
      <c r="B260" s="289" t="s">
        <v>191</v>
      </c>
      <c r="C260" s="290" t="s">
        <v>192</v>
      </c>
      <c r="D260" s="291">
        <v>0.5</v>
      </c>
      <c r="E260" s="292">
        <v>1</v>
      </c>
      <c r="F260" s="293" t="s">
        <v>323</v>
      </c>
      <c r="G260" s="291">
        <v>8</v>
      </c>
      <c r="H260" s="2244" t="s">
        <v>590</v>
      </c>
      <c r="I260" s="2245"/>
      <c r="J260" s="294">
        <v>1</v>
      </c>
      <c r="K260" s="295">
        <v>1</v>
      </c>
      <c r="L260" s="295">
        <v>1</v>
      </c>
      <c r="M260" s="295">
        <v>1</v>
      </c>
      <c r="N260" s="295">
        <v>1</v>
      </c>
      <c r="O260" s="295">
        <v>1</v>
      </c>
      <c r="P260" s="295">
        <v>1</v>
      </c>
      <c r="Q260" s="295">
        <v>1</v>
      </c>
      <c r="R260" s="262">
        <f t="shared" si="17"/>
        <v>8</v>
      </c>
      <c r="S260" s="943"/>
      <c r="T260" s="466">
        <f>R260</f>
        <v>8</v>
      </c>
      <c r="U260" s="466"/>
      <c r="V260" s="466"/>
      <c r="W260" s="466">
        <v>8</v>
      </c>
      <c r="X260" s="1062">
        <f>SUM(T260:W260)</f>
        <v>16</v>
      </c>
      <c r="Y260" s="775"/>
      <c r="Z260" s="460"/>
    </row>
    <row r="261" spans="1:26" s="55" customFormat="1" ht="18" customHeight="1" x14ac:dyDescent="0.5">
      <c r="A261" s="271" t="s">
        <v>494</v>
      </c>
      <c r="B261" s="265" t="s">
        <v>591</v>
      </c>
      <c r="C261" s="282" t="s">
        <v>383</v>
      </c>
      <c r="D261" s="272">
        <v>1.5</v>
      </c>
      <c r="E261" s="269">
        <v>44960</v>
      </c>
      <c r="F261" s="284" t="s">
        <v>384</v>
      </c>
      <c r="G261" s="272">
        <v>16</v>
      </c>
      <c r="H261" s="285" t="s">
        <v>594</v>
      </c>
      <c r="I261" s="296" t="s">
        <v>595</v>
      </c>
      <c r="J261" s="272">
        <v>2</v>
      </c>
      <c r="K261" s="272">
        <v>2</v>
      </c>
      <c r="L261" s="272">
        <v>2</v>
      </c>
      <c r="M261" s="272">
        <v>2</v>
      </c>
      <c r="N261" s="272">
        <v>2</v>
      </c>
      <c r="O261" s="272">
        <v>2</v>
      </c>
      <c r="P261" s="272">
        <v>2</v>
      </c>
      <c r="Q261" s="272">
        <v>2</v>
      </c>
      <c r="R261" s="258">
        <f>SUM(J261:Q261)</f>
        <v>16</v>
      </c>
      <c r="S261" s="944"/>
      <c r="T261" s="466"/>
      <c r="U261" s="466">
        <f>R261+R263</f>
        <v>18</v>
      </c>
      <c r="V261" s="466"/>
      <c r="W261" s="466"/>
      <c r="X261" s="1062">
        <f>SUM(T261:W261)</f>
        <v>18</v>
      </c>
      <c r="Y261" s="775"/>
      <c r="Z261" s="460"/>
    </row>
    <row r="262" spans="1:26" s="55" customFormat="1" ht="18" customHeight="1" x14ac:dyDescent="0.5">
      <c r="A262" s="271"/>
      <c r="B262" s="265"/>
      <c r="C262" s="282"/>
      <c r="D262" s="272"/>
      <c r="E262" s="269"/>
      <c r="F262" s="297" t="s">
        <v>499</v>
      </c>
      <c r="G262" s="274">
        <v>4</v>
      </c>
      <c r="H262" s="67" t="s">
        <v>592</v>
      </c>
      <c r="I262" s="448" t="s">
        <v>593</v>
      </c>
      <c r="J262" s="273">
        <v>2</v>
      </c>
      <c r="K262" s="274">
        <v>2</v>
      </c>
      <c r="L262" s="274"/>
      <c r="M262" s="275"/>
      <c r="N262" s="275"/>
      <c r="O262" s="275"/>
      <c r="P262" s="275"/>
      <c r="Q262" s="275"/>
      <c r="R262" s="263">
        <f>SUM(J262:Q262)</f>
        <v>4</v>
      </c>
      <c r="S262" s="1242"/>
      <c r="T262" s="474"/>
      <c r="U262" s="474"/>
      <c r="V262" s="474"/>
      <c r="W262" s="474"/>
      <c r="X262" s="1058"/>
      <c r="Y262" s="775"/>
      <c r="Z262" s="460"/>
    </row>
    <row r="263" spans="1:26" s="55" customFormat="1" ht="18" customHeight="1" x14ac:dyDescent="0.5">
      <c r="A263" s="273"/>
      <c r="B263" s="357"/>
      <c r="C263" s="358"/>
      <c r="D263" s="309"/>
      <c r="E263" s="359"/>
      <c r="F263" s="360"/>
      <c r="G263" s="309">
        <v>2</v>
      </c>
      <c r="H263" s="300" t="s">
        <v>594</v>
      </c>
      <c r="I263" s="301" t="s">
        <v>595</v>
      </c>
      <c r="J263" s="306"/>
      <c r="K263" s="309"/>
      <c r="L263" s="309">
        <v>2</v>
      </c>
      <c r="M263" s="311"/>
      <c r="N263" s="311"/>
      <c r="O263" s="311"/>
      <c r="P263" s="311"/>
      <c r="Q263" s="311"/>
      <c r="R263" s="312">
        <f>SUM(J263:Q263)</f>
        <v>2</v>
      </c>
      <c r="S263" s="945"/>
      <c r="T263" s="474"/>
      <c r="U263" s="474"/>
      <c r="V263" s="474"/>
      <c r="W263" s="474"/>
      <c r="X263" s="1058"/>
      <c r="Y263" s="775"/>
      <c r="Z263" s="460"/>
    </row>
    <row r="264" spans="1:26" s="55" customFormat="1" ht="18" customHeight="1" x14ac:dyDescent="0.5">
      <c r="A264" s="266"/>
      <c r="B264" s="449" t="s">
        <v>596</v>
      </c>
      <c r="C264" s="151" t="s">
        <v>73</v>
      </c>
      <c r="D264" s="298">
        <v>0.5</v>
      </c>
      <c r="E264" s="449">
        <v>1</v>
      </c>
      <c r="F264" s="130" t="s">
        <v>384</v>
      </c>
      <c r="G264" s="73">
        <v>8</v>
      </c>
      <c r="H264" s="448" t="s">
        <v>592</v>
      </c>
      <c r="I264" s="448" t="s">
        <v>593</v>
      </c>
      <c r="J264" s="273">
        <v>1</v>
      </c>
      <c r="K264" s="274">
        <v>1</v>
      </c>
      <c r="L264" s="274">
        <v>1</v>
      </c>
      <c r="M264" s="274">
        <v>1</v>
      </c>
      <c r="N264" s="274">
        <v>1</v>
      </c>
      <c r="O264" s="274">
        <v>1</v>
      </c>
      <c r="P264" s="274">
        <v>1</v>
      </c>
      <c r="Q264" s="274">
        <v>1</v>
      </c>
      <c r="R264" s="263">
        <f t="shared" si="17"/>
        <v>8</v>
      </c>
      <c r="S264" s="1242"/>
      <c r="T264" s="466"/>
      <c r="U264" s="466">
        <f>R262+R264+R265</f>
        <v>15</v>
      </c>
      <c r="V264" s="466"/>
      <c r="W264" s="466"/>
      <c r="X264" s="1062">
        <f>SUM(T264:W264)</f>
        <v>15</v>
      </c>
      <c r="Y264" s="775"/>
      <c r="Z264" s="460"/>
    </row>
    <row r="265" spans="1:26" s="55" customFormat="1" ht="18" customHeight="1" x14ac:dyDescent="0.5">
      <c r="A265" s="271"/>
      <c r="B265" s="287"/>
      <c r="C265" s="1227"/>
      <c r="D265" s="286"/>
      <c r="E265" s="287"/>
      <c r="F265" s="299" t="s">
        <v>499</v>
      </c>
      <c r="G265" s="287">
        <v>3</v>
      </c>
      <c r="H265" s="75" t="s">
        <v>592</v>
      </c>
      <c r="I265" s="136" t="s">
        <v>593</v>
      </c>
      <c r="J265" s="271">
        <v>1</v>
      </c>
      <c r="K265" s="272">
        <v>1</v>
      </c>
      <c r="L265" s="272">
        <v>1</v>
      </c>
      <c r="M265" s="288"/>
      <c r="N265" s="288"/>
      <c r="O265" s="288"/>
      <c r="P265" s="288"/>
      <c r="Q265" s="288"/>
      <c r="R265" s="258">
        <f t="shared" si="17"/>
        <v>3</v>
      </c>
      <c r="S265" s="1227"/>
      <c r="T265" s="466"/>
      <c r="U265" s="466"/>
      <c r="V265" s="466"/>
      <c r="W265" s="466"/>
      <c r="X265" s="1062"/>
      <c r="Y265" s="775"/>
      <c r="Z265" s="460"/>
    </row>
    <row r="266" spans="1:26" s="55" customFormat="1" ht="18" customHeight="1" x14ac:dyDescent="0.5">
      <c r="A266" s="278"/>
      <c r="B266" s="302" t="s">
        <v>195</v>
      </c>
      <c r="C266" s="277" t="s">
        <v>196</v>
      </c>
      <c r="D266" s="302">
        <v>0.5</v>
      </c>
      <c r="E266" s="302">
        <v>1</v>
      </c>
      <c r="F266" s="303" t="s">
        <v>384</v>
      </c>
      <c r="G266" s="302">
        <v>8</v>
      </c>
      <c r="H266" s="2246" t="s">
        <v>597</v>
      </c>
      <c r="I266" s="2224"/>
      <c r="J266" s="304">
        <v>1</v>
      </c>
      <c r="K266" s="305">
        <v>1</v>
      </c>
      <c r="L266" s="305">
        <v>1</v>
      </c>
      <c r="M266" s="305">
        <v>1</v>
      </c>
      <c r="N266" s="305">
        <v>1</v>
      </c>
      <c r="O266" s="305">
        <v>1</v>
      </c>
      <c r="P266" s="305">
        <v>1</v>
      </c>
      <c r="Q266" s="305">
        <v>1</v>
      </c>
      <c r="R266" s="259">
        <f t="shared" si="17"/>
        <v>8</v>
      </c>
      <c r="S266" s="1227"/>
      <c r="T266" s="466"/>
      <c r="U266" s="466">
        <f>R266</f>
        <v>8</v>
      </c>
      <c r="V266" s="466">
        <f>R271</f>
        <v>8</v>
      </c>
      <c r="W266" s="466"/>
      <c r="X266" s="1062">
        <f>SUM(T266:W266)</f>
        <v>16</v>
      </c>
      <c r="Y266" s="775"/>
      <c r="Z266" s="460"/>
    </row>
    <row r="267" spans="1:26" s="55" customFormat="1" ht="18" customHeight="1" x14ac:dyDescent="0.5">
      <c r="A267" s="271" t="s">
        <v>500</v>
      </c>
      <c r="B267" s="272" t="s">
        <v>388</v>
      </c>
      <c r="C267" s="296" t="s">
        <v>389</v>
      </c>
      <c r="D267" s="272">
        <v>1.5</v>
      </c>
      <c r="E267" s="269">
        <v>44960</v>
      </c>
      <c r="F267" s="284" t="s">
        <v>390</v>
      </c>
      <c r="G267" s="272">
        <v>16</v>
      </c>
      <c r="H267" s="285" t="s">
        <v>598</v>
      </c>
      <c r="I267" s="285" t="s">
        <v>599</v>
      </c>
      <c r="J267" s="304">
        <v>2</v>
      </c>
      <c r="K267" s="305">
        <v>2</v>
      </c>
      <c r="L267" s="305">
        <v>2</v>
      </c>
      <c r="M267" s="305">
        <v>2</v>
      </c>
      <c r="N267" s="305">
        <v>2</v>
      </c>
      <c r="O267" s="305">
        <v>2</v>
      </c>
      <c r="P267" s="305">
        <v>2</v>
      </c>
      <c r="Q267" s="305">
        <v>2</v>
      </c>
      <c r="R267" s="259">
        <f t="shared" si="17"/>
        <v>16</v>
      </c>
      <c r="S267" s="941"/>
      <c r="T267" s="466">
        <f>R256</f>
        <v>2</v>
      </c>
      <c r="U267" s="466"/>
      <c r="V267" s="466">
        <f>R267</f>
        <v>16</v>
      </c>
      <c r="W267" s="466"/>
      <c r="X267" s="1062">
        <f>SUM(T267:W267)</f>
        <v>18</v>
      </c>
      <c r="Y267" s="775"/>
      <c r="Z267" s="460"/>
    </row>
    <row r="268" spans="1:26" s="55" customFormat="1" ht="18" customHeight="1" x14ac:dyDescent="0.5">
      <c r="A268" s="271"/>
      <c r="B268" s="306"/>
      <c r="C268" s="307"/>
      <c r="D268" s="308"/>
      <c r="E268" s="309"/>
      <c r="F268" s="310" t="s">
        <v>505</v>
      </c>
      <c r="G268" s="309">
        <v>6</v>
      </c>
      <c r="H268" s="300" t="s">
        <v>583</v>
      </c>
      <c r="I268" s="301" t="s">
        <v>584</v>
      </c>
      <c r="J268" s="309">
        <v>2</v>
      </c>
      <c r="K268" s="309">
        <v>2</v>
      </c>
      <c r="L268" s="309">
        <v>2</v>
      </c>
      <c r="M268" s="311"/>
      <c r="N268" s="311"/>
      <c r="O268" s="311"/>
      <c r="P268" s="311"/>
      <c r="Q268" s="311"/>
      <c r="R268" s="312">
        <f t="shared" si="17"/>
        <v>6</v>
      </c>
      <c r="S268" s="307"/>
      <c r="T268" s="466"/>
      <c r="U268" s="466"/>
      <c r="V268" s="466">
        <f>R268+R270</f>
        <v>9</v>
      </c>
      <c r="W268" s="466"/>
      <c r="X268" s="1062">
        <f>SUM(T268:W268)</f>
        <v>9</v>
      </c>
      <c r="Y268" s="775"/>
      <c r="Z268" s="460"/>
    </row>
    <row r="269" spans="1:26" s="55" customFormat="1" ht="18" customHeight="1" x14ac:dyDescent="0.5">
      <c r="A269" s="271"/>
      <c r="B269" s="268" t="s">
        <v>393</v>
      </c>
      <c r="C269" s="313" t="s">
        <v>77</v>
      </c>
      <c r="D269" s="314">
        <v>0.5</v>
      </c>
      <c r="E269" s="268">
        <v>1</v>
      </c>
      <c r="F269" s="315" t="s">
        <v>390</v>
      </c>
      <c r="G269" s="268">
        <v>8</v>
      </c>
      <c r="H269" s="285" t="s">
        <v>588</v>
      </c>
      <c r="I269" s="285" t="s">
        <v>914</v>
      </c>
      <c r="J269" s="271">
        <v>1</v>
      </c>
      <c r="K269" s="272">
        <v>1</v>
      </c>
      <c r="L269" s="272">
        <v>1</v>
      </c>
      <c r="M269" s="272">
        <v>1</v>
      </c>
      <c r="N269" s="272">
        <v>1</v>
      </c>
      <c r="O269" s="272">
        <v>1</v>
      </c>
      <c r="P269" s="272">
        <v>1</v>
      </c>
      <c r="Q269" s="272">
        <v>1</v>
      </c>
      <c r="R269" s="258">
        <f t="shared" si="17"/>
        <v>8</v>
      </c>
      <c r="S269" s="941"/>
      <c r="T269" s="466">
        <f>R258+R259</f>
        <v>6</v>
      </c>
      <c r="U269" s="466"/>
      <c r="V269" s="466">
        <f>R269</f>
        <v>8</v>
      </c>
      <c r="W269" s="466"/>
      <c r="X269" s="1062">
        <f>SUM(T269:W269)</f>
        <v>14</v>
      </c>
      <c r="Y269" s="775"/>
      <c r="Z269" s="460"/>
    </row>
    <row r="270" spans="1:26" s="55" customFormat="1" ht="18" customHeight="1" x14ac:dyDescent="0.5">
      <c r="A270" s="266"/>
      <c r="B270" s="170"/>
      <c r="C270" s="1228"/>
      <c r="D270" s="286"/>
      <c r="E270" s="170"/>
      <c r="F270" s="161" t="s">
        <v>505</v>
      </c>
      <c r="G270" s="287">
        <v>3</v>
      </c>
      <c r="H270" s="300" t="s">
        <v>583</v>
      </c>
      <c r="I270" s="301" t="s">
        <v>584</v>
      </c>
      <c r="J270" s="309">
        <v>1</v>
      </c>
      <c r="K270" s="309">
        <v>1</v>
      </c>
      <c r="L270" s="309">
        <v>1</v>
      </c>
      <c r="M270" s="288"/>
      <c r="N270" s="288"/>
      <c r="O270" s="288"/>
      <c r="P270" s="288"/>
      <c r="Q270" s="288"/>
      <c r="R270" s="258">
        <f t="shared" si="17"/>
        <v>3</v>
      </c>
      <c r="S270" s="1227"/>
      <c r="T270" s="466"/>
      <c r="U270" s="466"/>
      <c r="V270" s="466"/>
      <c r="W270" s="466"/>
      <c r="X270" s="1062"/>
      <c r="Y270" s="775"/>
      <c r="Z270" s="460"/>
    </row>
    <row r="271" spans="1:26" s="55" customFormat="1" ht="18" customHeight="1" x14ac:dyDescent="0.5">
      <c r="A271" s="278"/>
      <c r="B271" s="302" t="s">
        <v>199</v>
      </c>
      <c r="C271" s="277" t="s">
        <v>200</v>
      </c>
      <c r="D271" s="302">
        <v>0.5</v>
      </c>
      <c r="E271" s="302">
        <v>1</v>
      </c>
      <c r="F271" s="303" t="s">
        <v>390</v>
      </c>
      <c r="G271" s="302">
        <v>8</v>
      </c>
      <c r="H271" s="2246" t="s">
        <v>597</v>
      </c>
      <c r="I271" s="2219"/>
      <c r="J271" s="316">
        <v>1</v>
      </c>
      <c r="K271" s="316">
        <v>1</v>
      </c>
      <c r="L271" s="316">
        <v>1</v>
      </c>
      <c r="M271" s="316">
        <v>1</v>
      </c>
      <c r="N271" s="316">
        <v>1</v>
      </c>
      <c r="O271" s="316">
        <v>1</v>
      </c>
      <c r="P271" s="316">
        <v>1</v>
      </c>
      <c r="Q271" s="316">
        <v>1</v>
      </c>
      <c r="R271" s="260">
        <f t="shared" si="17"/>
        <v>8</v>
      </c>
      <c r="S271" s="946"/>
      <c r="T271" s="466"/>
      <c r="U271" s="466"/>
      <c r="V271" s="466"/>
      <c r="W271" s="466"/>
      <c r="X271" s="1062"/>
      <c r="Y271" s="775"/>
      <c r="Z271" s="460"/>
    </row>
    <row r="272" spans="1:26" s="55" customFormat="1" ht="18" customHeight="1" x14ac:dyDescent="0.5">
      <c r="A272" s="2222" t="s">
        <v>506</v>
      </c>
      <c r="B272" s="2210"/>
      <c r="C272" s="2210"/>
      <c r="D272" s="2210"/>
      <c r="E272" s="2210"/>
      <c r="F272" s="116"/>
      <c r="G272" s="1229">
        <f>SUM(G254:G271)</f>
        <v>120</v>
      </c>
      <c r="H272" s="1226"/>
      <c r="I272" s="1232"/>
      <c r="J272" s="1234"/>
      <c r="K272" s="1234"/>
      <c r="L272" s="1234"/>
      <c r="M272" s="1234"/>
      <c r="N272" s="1234"/>
      <c r="O272" s="1234"/>
      <c r="P272" s="1234"/>
      <c r="Q272" s="1234"/>
      <c r="R272" s="68">
        <f>SUM(R254:R271)</f>
        <v>120</v>
      </c>
      <c r="S272" s="1234"/>
      <c r="T272" s="466"/>
      <c r="U272" s="466"/>
      <c r="V272" s="466"/>
      <c r="W272" s="466"/>
      <c r="X272" s="1062">
        <f>SUM(X254:X271)-(W257+W260)</f>
        <v>120</v>
      </c>
      <c r="Y272" s="775"/>
      <c r="Z272" s="460"/>
    </row>
    <row r="273" spans="1:28" ht="17.25" customHeight="1" x14ac:dyDescent="0.5">
      <c r="A273" s="2222"/>
      <c r="B273" s="2210"/>
      <c r="C273" s="2210"/>
      <c r="D273" s="2210"/>
      <c r="E273" s="2210"/>
      <c r="F273" s="116"/>
      <c r="G273" s="1229"/>
      <c r="H273" s="1229"/>
      <c r="I273" s="1226"/>
      <c r="J273" s="2242" t="s">
        <v>915</v>
      </c>
      <c r="K273" s="2243"/>
      <c r="L273" s="2243"/>
      <c r="M273" s="2243"/>
      <c r="N273" s="2243"/>
      <c r="O273" s="2243"/>
      <c r="P273" s="2243"/>
      <c r="Q273" s="2243"/>
      <c r="R273" s="2243"/>
      <c r="S273" s="2243"/>
      <c r="T273" s="468"/>
      <c r="U273" s="468"/>
      <c r="V273" s="468"/>
      <c r="W273" s="468"/>
      <c r="X273" s="1055"/>
      <c r="Y273" s="772"/>
      <c r="Z273" s="461"/>
      <c r="AA273" s="254"/>
      <c r="AB273" s="254"/>
    </row>
    <row r="274" spans="1:28" ht="17.25" customHeight="1" x14ac:dyDescent="0.5">
      <c r="A274" s="2222" t="s">
        <v>945</v>
      </c>
      <c r="B274" s="2210"/>
      <c r="C274" s="2210"/>
      <c r="D274" s="2210"/>
      <c r="E274" s="2210"/>
      <c r="F274" s="116"/>
      <c r="G274" s="233"/>
      <c r="H274" s="1236"/>
      <c r="I274" s="981"/>
      <c r="J274" s="2222" t="s">
        <v>916</v>
      </c>
      <c r="K274" s="2210"/>
      <c r="L274" s="2210"/>
      <c r="M274" s="2210"/>
      <c r="N274" s="2210"/>
      <c r="O274" s="2210"/>
      <c r="P274" s="2210"/>
      <c r="Q274" s="2210"/>
      <c r="R274" s="2210"/>
      <c r="S274" s="2210"/>
      <c r="T274" s="468"/>
      <c r="U274" s="468"/>
      <c r="V274" s="468"/>
      <c r="W274" s="468"/>
      <c r="X274" s="1055"/>
      <c r="Y274" s="772"/>
      <c r="Z274" s="461"/>
      <c r="AA274" s="254"/>
      <c r="AB274" s="254"/>
    </row>
    <row r="275" spans="1:28" ht="17.25" customHeight="1" x14ac:dyDescent="0.5">
      <c r="A275" s="1229"/>
      <c r="F275" s="116"/>
      <c r="G275" s="233"/>
      <c r="H275" s="1236"/>
      <c r="I275" s="981"/>
      <c r="J275" s="1229"/>
      <c r="R275" s="1232"/>
      <c r="T275" s="468"/>
      <c r="U275" s="468"/>
      <c r="V275" s="468"/>
      <c r="W275" s="468"/>
      <c r="X275" s="1055"/>
      <c r="Y275" s="774"/>
      <c r="Z275" s="462"/>
      <c r="AA275" s="345"/>
      <c r="AB275" s="345"/>
    </row>
    <row r="276" spans="1:28" ht="17.25" customHeight="1" x14ac:dyDescent="0.5">
      <c r="A276" s="1229"/>
      <c r="F276" s="116"/>
      <c r="G276" s="233"/>
      <c r="H276" s="1236"/>
      <c r="I276" s="981"/>
      <c r="J276" s="1229"/>
      <c r="R276" s="1232"/>
      <c r="T276" s="468"/>
      <c r="U276" s="468"/>
      <c r="V276" s="468"/>
      <c r="W276" s="468"/>
      <c r="X276" s="1055"/>
      <c r="Y276" s="774"/>
      <c r="Z276" s="462"/>
      <c r="AA276" s="345"/>
      <c r="AB276" s="345"/>
    </row>
    <row r="277" spans="1:28" ht="17.25" customHeight="1" x14ac:dyDescent="0.5">
      <c r="A277" s="1229"/>
      <c r="F277" s="116"/>
      <c r="G277" s="233"/>
      <c r="H277" s="1236"/>
      <c r="I277" s="981"/>
      <c r="J277" s="1229"/>
      <c r="R277" s="1232"/>
      <c r="T277" s="468"/>
      <c r="U277" s="468"/>
      <c r="V277" s="468"/>
      <c r="W277" s="468"/>
      <c r="X277" s="1055"/>
      <c r="Y277" s="774"/>
      <c r="Z277" s="462"/>
      <c r="AA277" s="345"/>
      <c r="AB277" s="345"/>
    </row>
    <row r="278" spans="1:28" ht="17.25" customHeight="1" x14ac:dyDescent="0.5">
      <c r="A278" s="1229"/>
      <c r="F278" s="116"/>
      <c r="G278" s="233"/>
      <c r="H278" s="1236"/>
      <c r="I278" s="981"/>
      <c r="J278" s="1229"/>
      <c r="R278" s="1232"/>
      <c r="T278" s="468"/>
      <c r="U278" s="468"/>
      <c r="V278" s="468"/>
      <c r="W278" s="468"/>
      <c r="X278" s="1055"/>
      <c r="Y278" s="774"/>
      <c r="Z278" s="462"/>
      <c r="AA278" s="345"/>
      <c r="AB278" s="345"/>
    </row>
    <row r="279" spans="1:28" ht="17.25" customHeight="1" x14ac:dyDescent="0.5">
      <c r="A279" s="1229"/>
      <c r="F279" s="116"/>
      <c r="G279" s="233"/>
      <c r="H279" s="1236"/>
      <c r="I279" s="981"/>
      <c r="J279" s="1229"/>
      <c r="R279" s="1232"/>
      <c r="T279" s="468"/>
      <c r="U279" s="468"/>
      <c r="V279" s="468"/>
      <c r="W279" s="468"/>
      <c r="X279" s="1055"/>
      <c r="Y279" s="774"/>
      <c r="Z279" s="462"/>
      <c r="AA279" s="345"/>
      <c r="AB279" s="345"/>
    </row>
    <row r="280" spans="1:28" ht="17.25" customHeight="1" x14ac:dyDescent="0.5">
      <c r="A280" s="1229"/>
      <c r="F280" s="116"/>
      <c r="G280" s="233"/>
      <c r="H280" s="1236"/>
      <c r="I280" s="981"/>
      <c r="J280" s="1229"/>
      <c r="R280" s="1232"/>
      <c r="T280" s="468"/>
      <c r="U280" s="468"/>
      <c r="V280" s="468"/>
      <c r="W280" s="468"/>
      <c r="X280" s="1055"/>
      <c r="Y280" s="774"/>
      <c r="Z280" s="462"/>
      <c r="AA280" s="345"/>
      <c r="AB280" s="345"/>
    </row>
    <row r="281" spans="1:28" ht="17.25" customHeight="1" x14ac:dyDescent="0.5">
      <c r="A281" s="1229"/>
      <c r="F281" s="116"/>
      <c r="G281" s="233"/>
      <c r="H281" s="1236"/>
      <c r="I281" s="981"/>
      <c r="J281" s="1229"/>
      <c r="R281" s="1232"/>
      <c r="T281" s="468"/>
      <c r="U281" s="468"/>
      <c r="V281" s="468"/>
      <c r="W281" s="468"/>
      <c r="X281" s="1055"/>
      <c r="Y281" s="774"/>
      <c r="Z281" s="462"/>
      <c r="AA281" s="345"/>
      <c r="AB281" s="345"/>
    </row>
    <row r="282" spans="1:28" s="55" customFormat="1" ht="18" customHeight="1" x14ac:dyDescent="0.5">
      <c r="A282" s="2183" t="s">
        <v>0</v>
      </c>
      <c r="B282" s="2210"/>
      <c r="C282" s="2210"/>
      <c r="D282" s="2210"/>
      <c r="E282" s="2210"/>
      <c r="F282" s="2210"/>
      <c r="G282" s="2210"/>
      <c r="H282" s="2210"/>
      <c r="I282" s="2210"/>
      <c r="J282" s="2210"/>
      <c r="K282" s="2210"/>
      <c r="L282" s="2210"/>
      <c r="M282" s="2210"/>
      <c r="N282" s="2210"/>
      <c r="O282" s="2210"/>
      <c r="P282" s="2210"/>
      <c r="Q282" s="2210"/>
      <c r="R282" s="2210"/>
      <c r="S282" s="2210"/>
      <c r="T282" s="466"/>
      <c r="U282" s="466"/>
      <c r="V282" s="466"/>
      <c r="W282" s="466"/>
      <c r="X282" s="1062"/>
      <c r="Y282" s="775"/>
      <c r="Z282" s="460"/>
    </row>
    <row r="283" spans="1:28" s="55" customFormat="1" ht="18" customHeight="1" x14ac:dyDescent="0.5">
      <c r="A283" s="2183" t="s">
        <v>907</v>
      </c>
      <c r="B283" s="2210"/>
      <c r="C283" s="2210"/>
      <c r="D283" s="2210"/>
      <c r="E283" s="2210"/>
      <c r="F283" s="2210"/>
      <c r="G283" s="2210"/>
      <c r="H283" s="2210"/>
      <c r="I283" s="2210"/>
      <c r="J283" s="2210"/>
      <c r="K283" s="2210"/>
      <c r="L283" s="2210"/>
      <c r="M283" s="2210"/>
      <c r="N283" s="2210"/>
      <c r="O283" s="2210"/>
      <c r="P283" s="2210"/>
      <c r="Q283" s="2210"/>
      <c r="R283" s="2210"/>
      <c r="S283" s="2210"/>
      <c r="T283" s="466"/>
      <c r="U283" s="466"/>
      <c r="V283" s="466"/>
      <c r="W283" s="466"/>
      <c r="X283" s="1062"/>
      <c r="Y283" s="775"/>
      <c r="Z283" s="460"/>
    </row>
    <row r="284" spans="1:28" s="55" customFormat="1" ht="18" customHeight="1" x14ac:dyDescent="0.5">
      <c r="A284" s="2247" t="s">
        <v>2</v>
      </c>
      <c r="B284" s="2208"/>
      <c r="C284" s="2208"/>
      <c r="D284" s="2208"/>
      <c r="E284" s="2208"/>
      <c r="F284" s="2208"/>
      <c r="G284" s="2208"/>
      <c r="H284" s="2208"/>
      <c r="I284" s="2208"/>
      <c r="J284" s="2208"/>
      <c r="K284" s="2208"/>
      <c r="L284" s="2208"/>
      <c r="M284" s="2208"/>
      <c r="N284" s="2208"/>
      <c r="O284" s="2208"/>
      <c r="P284" s="2208"/>
      <c r="Q284" s="2208"/>
      <c r="R284" s="2208"/>
      <c r="S284" s="2209"/>
      <c r="T284" s="466"/>
      <c r="U284" s="466"/>
      <c r="V284" s="466"/>
      <c r="W284" s="466"/>
      <c r="X284" s="1062"/>
      <c r="Y284" s="775"/>
      <c r="Z284" s="460"/>
    </row>
    <row r="285" spans="1:28" s="55" customFormat="1" ht="18" customHeight="1" x14ac:dyDescent="0.5">
      <c r="A285" s="2211" t="s">
        <v>477</v>
      </c>
      <c r="B285" s="2211" t="s">
        <v>3</v>
      </c>
      <c r="C285" s="2248" t="s">
        <v>478</v>
      </c>
      <c r="D285" s="2250" t="s">
        <v>315</v>
      </c>
      <c r="E285" s="2252" t="s">
        <v>479</v>
      </c>
      <c r="F285" s="2254" t="s">
        <v>480</v>
      </c>
      <c r="G285" s="2255"/>
      <c r="H285" s="2216" t="s">
        <v>481</v>
      </c>
      <c r="I285" s="2217"/>
      <c r="J285" s="2215" t="s">
        <v>482</v>
      </c>
      <c r="K285" s="2208"/>
      <c r="L285" s="2208"/>
      <c r="M285" s="2208"/>
      <c r="N285" s="2208"/>
      <c r="O285" s="2208"/>
      <c r="P285" s="2208"/>
      <c r="Q285" s="2208"/>
      <c r="R285" s="2220" t="s">
        <v>319</v>
      </c>
      <c r="S285" s="2211" t="s">
        <v>483</v>
      </c>
      <c r="T285" s="466"/>
      <c r="U285" s="466"/>
      <c r="V285" s="466"/>
      <c r="W285" s="466"/>
      <c r="X285" s="1058"/>
      <c r="Y285" s="775"/>
      <c r="Z285" s="460"/>
    </row>
    <row r="286" spans="1:28" s="55" customFormat="1" ht="18" customHeight="1" x14ac:dyDescent="0.5">
      <c r="A286" s="2212"/>
      <c r="B286" s="2212"/>
      <c r="C286" s="2249"/>
      <c r="D286" s="2251"/>
      <c r="E286" s="2253"/>
      <c r="F286" s="361" t="s">
        <v>484</v>
      </c>
      <c r="G286" s="317" t="s">
        <v>485</v>
      </c>
      <c r="H286" s="2218"/>
      <c r="I286" s="2219"/>
      <c r="J286" s="127">
        <v>1</v>
      </c>
      <c r="K286" s="127">
        <v>2</v>
      </c>
      <c r="L286" s="127">
        <v>3</v>
      </c>
      <c r="M286" s="127">
        <v>4</v>
      </c>
      <c r="N286" s="127">
        <v>5</v>
      </c>
      <c r="O286" s="127">
        <v>6</v>
      </c>
      <c r="P286" s="127">
        <v>7</v>
      </c>
      <c r="Q286" s="127">
        <v>8</v>
      </c>
      <c r="R286" s="2221"/>
      <c r="S286" s="2212"/>
      <c r="T286" s="466" t="s">
        <v>486</v>
      </c>
      <c r="U286" s="466" t="s">
        <v>487</v>
      </c>
      <c r="V286" s="466" t="s">
        <v>488</v>
      </c>
      <c r="W286" s="466" t="s">
        <v>511</v>
      </c>
      <c r="X286" s="1058"/>
      <c r="Y286" s="775"/>
      <c r="Z286" s="460"/>
    </row>
    <row r="287" spans="1:28" s="55" customFormat="1" ht="18" customHeight="1" x14ac:dyDescent="0.5">
      <c r="A287" s="266" t="s">
        <v>490</v>
      </c>
      <c r="B287" s="318" t="s">
        <v>58</v>
      </c>
      <c r="C287" s="448" t="s">
        <v>381</v>
      </c>
      <c r="D287" s="72">
        <v>1.5</v>
      </c>
      <c r="E287" s="319">
        <v>44960</v>
      </c>
      <c r="F287" s="362" t="s">
        <v>323</v>
      </c>
      <c r="G287" s="268">
        <v>16</v>
      </c>
      <c r="H287" s="1226" t="s">
        <v>581</v>
      </c>
      <c r="I287" s="1226" t="s">
        <v>582</v>
      </c>
      <c r="J287" s="271">
        <v>2</v>
      </c>
      <c r="K287" s="272">
        <v>2</v>
      </c>
      <c r="L287" s="272">
        <v>2</v>
      </c>
      <c r="M287" s="272">
        <v>2</v>
      </c>
      <c r="N287" s="272">
        <v>2</v>
      </c>
      <c r="O287" s="272">
        <v>2</v>
      </c>
      <c r="P287" s="272">
        <v>2</v>
      </c>
      <c r="Q287" s="272">
        <v>2</v>
      </c>
      <c r="R287" s="258">
        <f t="shared" ref="R287:R290" si="18">SUM(J287:Q287)</f>
        <v>16</v>
      </c>
      <c r="S287" s="941"/>
      <c r="T287" s="466">
        <f>R287+R288</f>
        <v>18</v>
      </c>
      <c r="U287" s="466"/>
      <c r="V287" s="466"/>
      <c r="W287" s="466"/>
      <c r="X287" s="1062">
        <f>SUM(T287:W287)</f>
        <v>18</v>
      </c>
      <c r="Y287" s="775"/>
      <c r="Z287" s="460"/>
    </row>
    <row r="288" spans="1:28" s="55" customFormat="1" ht="18" customHeight="1" x14ac:dyDescent="0.5">
      <c r="A288" s="71"/>
      <c r="B288" s="321"/>
      <c r="C288" s="448"/>
      <c r="D288" s="72"/>
      <c r="E288" s="319"/>
      <c r="F288" s="363" t="s">
        <v>418</v>
      </c>
      <c r="G288" s="73">
        <v>2</v>
      </c>
      <c r="H288" s="448" t="s">
        <v>581</v>
      </c>
      <c r="I288" s="448" t="s">
        <v>582</v>
      </c>
      <c r="J288" s="273">
        <v>2</v>
      </c>
      <c r="K288" s="274"/>
      <c r="L288" s="275"/>
      <c r="M288" s="275"/>
      <c r="N288" s="275"/>
      <c r="O288" s="275"/>
      <c r="P288" s="275"/>
      <c r="Q288" s="275"/>
      <c r="R288" s="263">
        <f t="shared" si="18"/>
        <v>2</v>
      </c>
      <c r="S288" s="1242"/>
      <c r="T288" s="466"/>
      <c r="U288" s="466"/>
      <c r="V288" s="466"/>
      <c r="W288" s="466"/>
      <c r="X288" s="1062"/>
      <c r="Y288" s="775"/>
      <c r="Z288" s="460"/>
    </row>
    <row r="289" spans="1:26" s="55" customFormat="1" ht="18" customHeight="1" x14ac:dyDescent="0.5">
      <c r="A289" s="266"/>
      <c r="B289" s="322"/>
      <c r="C289" s="1235"/>
      <c r="D289" s="323"/>
      <c r="E289" s="157"/>
      <c r="F289" s="364"/>
      <c r="G289" s="276">
        <v>2</v>
      </c>
      <c r="H289" s="1237" t="s">
        <v>598</v>
      </c>
      <c r="I289" s="277" t="s">
        <v>599</v>
      </c>
      <c r="J289" s="278"/>
      <c r="K289" s="279">
        <v>2</v>
      </c>
      <c r="L289" s="280"/>
      <c r="M289" s="280"/>
      <c r="N289" s="280"/>
      <c r="O289" s="280"/>
      <c r="P289" s="280"/>
      <c r="Q289" s="280"/>
      <c r="R289" s="281">
        <f t="shared" si="18"/>
        <v>2</v>
      </c>
      <c r="S289" s="942"/>
      <c r="T289" s="466"/>
      <c r="U289" s="466"/>
      <c r="V289" s="466"/>
      <c r="W289" s="466"/>
      <c r="X289" s="1062"/>
      <c r="Y289" s="775"/>
      <c r="Z289" s="460"/>
    </row>
    <row r="290" spans="1:26" s="55" customFormat="1" ht="18" customHeight="1" x14ac:dyDescent="0.5">
      <c r="A290" s="271"/>
      <c r="B290" s="325" t="s">
        <v>382</v>
      </c>
      <c r="C290" s="445" t="s">
        <v>71</v>
      </c>
      <c r="D290" s="326">
        <v>0.5</v>
      </c>
      <c r="E290" s="447">
        <v>1</v>
      </c>
      <c r="F290" s="365" t="s">
        <v>323</v>
      </c>
      <c r="G290" s="272">
        <v>4</v>
      </c>
      <c r="H290" s="285" t="s">
        <v>586</v>
      </c>
      <c r="I290" s="285" t="s">
        <v>587</v>
      </c>
      <c r="J290" s="271"/>
      <c r="K290" s="272">
        <v>1</v>
      </c>
      <c r="L290" s="272"/>
      <c r="M290" s="272">
        <v>1</v>
      </c>
      <c r="N290" s="272"/>
      <c r="O290" s="272">
        <v>1</v>
      </c>
      <c r="P290" s="272"/>
      <c r="Q290" s="272">
        <v>1</v>
      </c>
      <c r="R290" s="258">
        <f t="shared" si="18"/>
        <v>4</v>
      </c>
      <c r="S290" s="941"/>
      <c r="T290" s="466"/>
      <c r="U290" s="466">
        <f>R290</f>
        <v>4</v>
      </c>
      <c r="V290" s="466"/>
      <c r="W290" s="466">
        <v>10</v>
      </c>
      <c r="X290" s="1062">
        <f>SUM(T290:W290)</f>
        <v>14</v>
      </c>
      <c r="Y290" s="775"/>
      <c r="Z290" s="460"/>
    </row>
    <row r="291" spans="1:26" s="55" customFormat="1" ht="18" customHeight="1" x14ac:dyDescent="0.5">
      <c r="A291" s="273"/>
      <c r="B291" s="325"/>
      <c r="C291" s="445"/>
      <c r="D291" s="326"/>
      <c r="E291" s="447"/>
      <c r="F291" s="365"/>
      <c r="G291" s="274">
        <v>4</v>
      </c>
      <c r="H291" s="355" t="s">
        <v>588</v>
      </c>
      <c r="I291" s="356" t="s">
        <v>913</v>
      </c>
      <c r="J291" s="274">
        <v>1</v>
      </c>
      <c r="K291" s="274"/>
      <c r="L291" s="274">
        <v>1</v>
      </c>
      <c r="M291" s="274"/>
      <c r="N291" s="274">
        <v>1</v>
      </c>
      <c r="O291" s="274"/>
      <c r="P291" s="274">
        <v>1</v>
      </c>
      <c r="Q291" s="274"/>
      <c r="R291" s="263">
        <f>SUM(J291:Q291)</f>
        <v>4</v>
      </c>
      <c r="S291" s="1242"/>
      <c r="T291" s="466"/>
      <c r="U291" s="466"/>
      <c r="V291" s="466"/>
      <c r="W291" s="466"/>
      <c r="X291" s="1062"/>
      <c r="Y291" s="775"/>
      <c r="Z291" s="460"/>
    </row>
    <row r="292" spans="1:26" s="55" customFormat="1" ht="18" customHeight="1" x14ac:dyDescent="0.5">
      <c r="A292" s="271"/>
      <c r="B292" s="322"/>
      <c r="C292" s="1235"/>
      <c r="D292" s="328"/>
      <c r="E292" s="157"/>
      <c r="F292" s="364" t="s">
        <v>418</v>
      </c>
      <c r="G292" s="287">
        <v>2</v>
      </c>
      <c r="H292" s="300" t="s">
        <v>588</v>
      </c>
      <c r="I292" s="301" t="s">
        <v>913</v>
      </c>
      <c r="J292" s="272">
        <v>1</v>
      </c>
      <c r="K292" s="272">
        <v>1</v>
      </c>
      <c r="L292" s="288"/>
      <c r="M292" s="288"/>
      <c r="N292" s="288"/>
      <c r="O292" s="288"/>
      <c r="P292" s="288"/>
      <c r="Q292" s="288"/>
      <c r="R292" s="258">
        <f t="shared" ref="R292:R293" si="19">SUM(J292:Q292)</f>
        <v>2</v>
      </c>
      <c r="S292" s="1227"/>
      <c r="T292" s="466"/>
      <c r="U292" s="466"/>
      <c r="V292" s="466"/>
      <c r="W292" s="466"/>
      <c r="X292" s="1062"/>
      <c r="Y292" s="775"/>
      <c r="Z292" s="460"/>
    </row>
    <row r="293" spans="1:26" s="55" customFormat="1" ht="18" customHeight="1" x14ac:dyDescent="0.5">
      <c r="A293" s="278"/>
      <c r="B293" s="322" t="s">
        <v>193</v>
      </c>
      <c r="C293" s="329" t="s">
        <v>194</v>
      </c>
      <c r="D293" s="323">
        <v>0.5</v>
      </c>
      <c r="E293" s="157">
        <v>1</v>
      </c>
      <c r="F293" s="366" t="s">
        <v>323</v>
      </c>
      <c r="G293" s="291">
        <v>8</v>
      </c>
      <c r="H293" s="2244" t="s">
        <v>590</v>
      </c>
      <c r="I293" s="2245"/>
      <c r="J293" s="294">
        <v>1</v>
      </c>
      <c r="K293" s="295">
        <v>1</v>
      </c>
      <c r="L293" s="295">
        <v>1</v>
      </c>
      <c r="M293" s="295">
        <v>1</v>
      </c>
      <c r="N293" s="295">
        <v>1</v>
      </c>
      <c r="O293" s="295">
        <v>1</v>
      </c>
      <c r="P293" s="295">
        <v>1</v>
      </c>
      <c r="Q293" s="295">
        <v>1</v>
      </c>
      <c r="R293" s="262">
        <f t="shared" si="19"/>
        <v>8</v>
      </c>
      <c r="S293" s="943"/>
      <c r="T293" s="466">
        <f>R293</f>
        <v>8</v>
      </c>
      <c r="U293" s="466"/>
      <c r="V293" s="466"/>
      <c r="W293" s="466">
        <v>8</v>
      </c>
      <c r="X293" s="1062">
        <f>SUM(T293:W293)</f>
        <v>16</v>
      </c>
      <c r="Y293" s="775"/>
      <c r="Z293" s="460"/>
    </row>
    <row r="294" spans="1:26" s="55" customFormat="1" ht="18" customHeight="1" x14ac:dyDescent="0.5">
      <c r="A294" s="271" t="s">
        <v>494</v>
      </c>
      <c r="B294" s="325" t="s">
        <v>385</v>
      </c>
      <c r="C294" s="445" t="s">
        <v>386</v>
      </c>
      <c r="D294" s="330">
        <v>1.5</v>
      </c>
      <c r="E294" s="319">
        <v>44960</v>
      </c>
      <c r="F294" s="365" t="s">
        <v>384</v>
      </c>
      <c r="G294" s="272">
        <v>16</v>
      </c>
      <c r="H294" s="285" t="s">
        <v>594</v>
      </c>
      <c r="I294" s="296" t="s">
        <v>595</v>
      </c>
      <c r="J294" s="272">
        <v>2</v>
      </c>
      <c r="K294" s="272">
        <v>2</v>
      </c>
      <c r="L294" s="272">
        <v>2</v>
      </c>
      <c r="M294" s="272">
        <v>2</v>
      </c>
      <c r="N294" s="272">
        <v>2</v>
      </c>
      <c r="O294" s="272">
        <v>2</v>
      </c>
      <c r="P294" s="272">
        <v>2</v>
      </c>
      <c r="Q294" s="272">
        <v>2</v>
      </c>
      <c r="R294" s="258">
        <f>SUM(J294:Q294)</f>
        <v>16</v>
      </c>
      <c r="S294" s="944"/>
      <c r="T294" s="466">
        <f>R292</f>
        <v>2</v>
      </c>
      <c r="U294" s="466">
        <f>R294</f>
        <v>16</v>
      </c>
      <c r="V294" s="466"/>
      <c r="W294" s="466"/>
      <c r="X294" s="1062">
        <f>SUM(T294:W294)</f>
        <v>18</v>
      </c>
      <c r="Y294" s="775"/>
      <c r="Z294" s="460"/>
    </row>
    <row r="295" spans="1:26" s="55" customFormat="1" ht="18" customHeight="1" x14ac:dyDescent="0.5">
      <c r="A295" s="273"/>
      <c r="B295" s="325"/>
      <c r="C295" s="445"/>
      <c r="D295" s="330"/>
      <c r="E295" s="319"/>
      <c r="F295" s="365" t="s">
        <v>499</v>
      </c>
      <c r="G295" s="274">
        <v>4</v>
      </c>
      <c r="H295" s="67" t="s">
        <v>592</v>
      </c>
      <c r="I295" s="448" t="s">
        <v>593</v>
      </c>
      <c r="J295" s="273">
        <v>2</v>
      </c>
      <c r="K295" s="274">
        <v>2</v>
      </c>
      <c r="L295" s="274"/>
      <c r="M295" s="275"/>
      <c r="N295" s="275"/>
      <c r="O295" s="275"/>
      <c r="P295" s="275"/>
      <c r="Q295" s="275"/>
      <c r="R295" s="263">
        <f>SUM(J295:Q295)</f>
        <v>4</v>
      </c>
      <c r="S295" s="1242"/>
      <c r="T295" s="474"/>
      <c r="U295" s="474"/>
      <c r="V295" s="474"/>
      <c r="W295" s="474"/>
      <c r="X295" s="1058"/>
      <c r="Y295" s="775"/>
      <c r="Z295" s="460"/>
    </row>
    <row r="296" spans="1:26" s="55" customFormat="1" ht="18" customHeight="1" x14ac:dyDescent="0.5">
      <c r="A296" s="271"/>
      <c r="B296" s="331"/>
      <c r="C296" s="444"/>
      <c r="D296" s="332"/>
      <c r="E296" s="1244"/>
      <c r="F296" s="367"/>
      <c r="G296" s="309">
        <v>2</v>
      </c>
      <c r="H296" s="300" t="s">
        <v>594</v>
      </c>
      <c r="I296" s="301" t="s">
        <v>595</v>
      </c>
      <c r="J296" s="306"/>
      <c r="K296" s="309"/>
      <c r="L296" s="309">
        <v>2</v>
      </c>
      <c r="M296" s="311"/>
      <c r="N296" s="311"/>
      <c r="O296" s="311"/>
      <c r="P296" s="311"/>
      <c r="Q296" s="311"/>
      <c r="R296" s="312">
        <f>SUM(J296:Q296)</f>
        <v>2</v>
      </c>
      <c r="S296" s="945"/>
      <c r="T296" s="474"/>
      <c r="U296" s="474"/>
      <c r="V296" s="474"/>
      <c r="W296" s="474"/>
      <c r="X296" s="1058"/>
      <c r="Y296" s="775"/>
      <c r="Z296" s="460"/>
    </row>
    <row r="297" spans="1:26" s="55" customFormat="1" ht="18" customHeight="1" x14ac:dyDescent="0.5">
      <c r="A297" s="271"/>
      <c r="B297" s="321" t="s">
        <v>387</v>
      </c>
      <c r="C297" s="448" t="s">
        <v>75</v>
      </c>
      <c r="D297" s="334">
        <v>0.5</v>
      </c>
      <c r="E297" s="449">
        <v>1</v>
      </c>
      <c r="F297" s="363" t="s">
        <v>384</v>
      </c>
      <c r="G297" s="73">
        <v>8</v>
      </c>
      <c r="H297" s="448" t="s">
        <v>592</v>
      </c>
      <c r="I297" s="448" t="s">
        <v>593</v>
      </c>
      <c r="J297" s="273">
        <v>1</v>
      </c>
      <c r="K297" s="274">
        <v>1</v>
      </c>
      <c r="L297" s="274">
        <v>1</v>
      </c>
      <c r="M297" s="274">
        <v>1</v>
      </c>
      <c r="N297" s="274">
        <v>1</v>
      </c>
      <c r="O297" s="274">
        <v>1</v>
      </c>
      <c r="P297" s="274">
        <v>1</v>
      </c>
      <c r="Q297" s="274">
        <v>1</v>
      </c>
      <c r="R297" s="263">
        <f t="shared" ref="R297:R304" si="20">SUM(J297:Q297)</f>
        <v>8</v>
      </c>
      <c r="S297" s="1242"/>
      <c r="T297" s="466"/>
      <c r="U297" s="466">
        <f>R295+R297+R298</f>
        <v>15</v>
      </c>
      <c r="V297" s="466"/>
      <c r="W297" s="466"/>
      <c r="X297" s="1062">
        <f>SUM(T297:W297)</f>
        <v>15</v>
      </c>
      <c r="Y297" s="775"/>
      <c r="Z297" s="460"/>
    </row>
    <row r="298" spans="1:26" s="55" customFormat="1" ht="18" customHeight="1" x14ac:dyDescent="0.5">
      <c r="A298" s="266"/>
      <c r="B298" s="442"/>
      <c r="C298" s="444"/>
      <c r="D298" s="335"/>
      <c r="E298" s="444"/>
      <c r="F298" s="364" t="s">
        <v>499</v>
      </c>
      <c r="G298" s="287">
        <v>3</v>
      </c>
      <c r="H298" s="75" t="s">
        <v>592</v>
      </c>
      <c r="I298" s="136" t="s">
        <v>593</v>
      </c>
      <c r="J298" s="271">
        <v>1</v>
      </c>
      <c r="K298" s="272">
        <v>1</v>
      </c>
      <c r="L298" s="272">
        <v>1</v>
      </c>
      <c r="M298" s="288"/>
      <c r="N298" s="288"/>
      <c r="O298" s="288"/>
      <c r="P298" s="288"/>
      <c r="Q298" s="288"/>
      <c r="R298" s="258">
        <f t="shared" si="20"/>
        <v>3</v>
      </c>
      <c r="S298" s="1227"/>
      <c r="T298" s="466"/>
      <c r="U298" s="466"/>
      <c r="V298" s="466"/>
      <c r="W298" s="466"/>
      <c r="X298" s="1062"/>
      <c r="Y298" s="775"/>
      <c r="Z298" s="460"/>
    </row>
    <row r="299" spans="1:26" s="55" customFormat="1" ht="18" customHeight="1" x14ac:dyDescent="0.5">
      <c r="A299" s="278"/>
      <c r="B299" s="337" t="s">
        <v>197</v>
      </c>
      <c r="C299" s="446" t="s">
        <v>198</v>
      </c>
      <c r="D299" s="338">
        <v>0.5</v>
      </c>
      <c r="E299" s="339">
        <v>1</v>
      </c>
      <c r="F299" s="368" t="s">
        <v>384</v>
      </c>
      <c r="G299" s="302">
        <v>8</v>
      </c>
      <c r="H299" s="2246" t="s">
        <v>597</v>
      </c>
      <c r="I299" s="2224"/>
      <c r="J299" s="304">
        <v>1</v>
      </c>
      <c r="K299" s="305">
        <v>1</v>
      </c>
      <c r="L299" s="305">
        <v>1</v>
      </c>
      <c r="M299" s="305">
        <v>1</v>
      </c>
      <c r="N299" s="305">
        <v>1</v>
      </c>
      <c r="O299" s="305">
        <v>1</v>
      </c>
      <c r="P299" s="305">
        <v>1</v>
      </c>
      <c r="Q299" s="305">
        <v>1</v>
      </c>
      <c r="R299" s="259">
        <f t="shared" si="20"/>
        <v>8</v>
      </c>
      <c r="S299" s="1227"/>
      <c r="T299" s="466"/>
      <c r="U299" s="466">
        <f>R299</f>
        <v>8</v>
      </c>
      <c r="V299" s="466">
        <f>R304</f>
        <v>8</v>
      </c>
      <c r="W299" s="466"/>
      <c r="X299" s="1062">
        <f>SUM(T299:W299)</f>
        <v>16</v>
      </c>
      <c r="Y299" s="775"/>
      <c r="Z299" s="460"/>
    </row>
    <row r="300" spans="1:26" s="55" customFormat="1" ht="18" customHeight="1" x14ac:dyDescent="0.5">
      <c r="A300" s="340" t="s">
        <v>500</v>
      </c>
      <c r="B300" s="325" t="s">
        <v>391</v>
      </c>
      <c r="C300" s="445" t="s">
        <v>600</v>
      </c>
      <c r="D300" s="330">
        <v>1.5</v>
      </c>
      <c r="E300" s="319">
        <v>44960</v>
      </c>
      <c r="F300" s="365" t="s">
        <v>390</v>
      </c>
      <c r="G300" s="272">
        <v>16</v>
      </c>
      <c r="H300" s="285" t="s">
        <v>598</v>
      </c>
      <c r="I300" s="285" t="s">
        <v>599</v>
      </c>
      <c r="J300" s="304">
        <v>2</v>
      </c>
      <c r="K300" s="305">
        <v>2</v>
      </c>
      <c r="L300" s="305">
        <v>2</v>
      </c>
      <c r="M300" s="305">
        <v>2</v>
      </c>
      <c r="N300" s="305">
        <v>2</v>
      </c>
      <c r="O300" s="305">
        <v>2</v>
      </c>
      <c r="P300" s="305">
        <v>2</v>
      </c>
      <c r="Q300" s="305">
        <v>2</v>
      </c>
      <c r="R300" s="259">
        <f t="shared" si="20"/>
        <v>16</v>
      </c>
      <c r="S300" s="941"/>
      <c r="T300" s="466">
        <f>R289</f>
        <v>2</v>
      </c>
      <c r="U300" s="466"/>
      <c r="V300" s="466">
        <f>R300</f>
        <v>16</v>
      </c>
      <c r="W300" s="466"/>
      <c r="X300" s="1062">
        <f>SUM(T300:W300)</f>
        <v>18</v>
      </c>
      <c r="Y300" s="775"/>
      <c r="Z300" s="460"/>
    </row>
    <row r="301" spans="1:26" s="55" customFormat="1" ht="18" customHeight="1" x14ac:dyDescent="0.5">
      <c r="A301" s="273"/>
      <c r="B301" s="341"/>
      <c r="C301" s="342"/>
      <c r="D301" s="343"/>
      <c r="E301" s="344"/>
      <c r="F301" s="367" t="s">
        <v>505</v>
      </c>
      <c r="G301" s="309">
        <v>6</v>
      </c>
      <c r="H301" s="300" t="s">
        <v>583</v>
      </c>
      <c r="I301" s="301" t="s">
        <v>584</v>
      </c>
      <c r="J301" s="309">
        <v>2</v>
      </c>
      <c r="K301" s="309">
        <v>2</v>
      </c>
      <c r="L301" s="309">
        <v>2</v>
      </c>
      <c r="M301" s="311"/>
      <c r="N301" s="311"/>
      <c r="O301" s="311"/>
      <c r="P301" s="311"/>
      <c r="Q301" s="311"/>
      <c r="R301" s="312">
        <f t="shared" si="20"/>
        <v>6</v>
      </c>
      <c r="S301" s="307"/>
      <c r="T301" s="466"/>
      <c r="U301" s="466"/>
      <c r="V301" s="466">
        <f>R301+R303</f>
        <v>9</v>
      </c>
      <c r="W301" s="466"/>
      <c r="X301" s="1062">
        <f>SUM(T301:W301)</f>
        <v>9</v>
      </c>
      <c r="Y301" s="775"/>
      <c r="Z301" s="460"/>
    </row>
    <row r="302" spans="1:26" s="55" customFormat="1" ht="18" customHeight="1" x14ac:dyDescent="0.5">
      <c r="A302" s="273"/>
      <c r="B302" s="321" t="s">
        <v>394</v>
      </c>
      <c r="C302" s="448" t="s">
        <v>79</v>
      </c>
      <c r="D302" s="334">
        <v>0.5</v>
      </c>
      <c r="E302" s="449">
        <v>1</v>
      </c>
      <c r="F302" s="363" t="s">
        <v>390</v>
      </c>
      <c r="G302" s="268">
        <v>8</v>
      </c>
      <c r="H302" s="285" t="s">
        <v>588</v>
      </c>
      <c r="I302" s="285" t="s">
        <v>914</v>
      </c>
      <c r="J302" s="271">
        <v>1</v>
      </c>
      <c r="K302" s="272">
        <v>1</v>
      </c>
      <c r="L302" s="272">
        <v>1</v>
      </c>
      <c r="M302" s="272">
        <v>1</v>
      </c>
      <c r="N302" s="272">
        <v>1</v>
      </c>
      <c r="O302" s="272">
        <v>1</v>
      </c>
      <c r="P302" s="272">
        <v>1</v>
      </c>
      <c r="Q302" s="272">
        <v>1</v>
      </c>
      <c r="R302" s="258">
        <f t="shared" si="20"/>
        <v>8</v>
      </c>
      <c r="S302" s="941"/>
      <c r="T302" s="466">
        <f>R291+R292</f>
        <v>6</v>
      </c>
      <c r="U302" s="466"/>
      <c r="V302" s="466">
        <f>R302</f>
        <v>8</v>
      </c>
      <c r="W302" s="466"/>
      <c r="X302" s="1062">
        <f>SUM(T302:W302)</f>
        <v>14</v>
      </c>
      <c r="Y302" s="775"/>
      <c r="Z302" s="460"/>
    </row>
    <row r="303" spans="1:26" s="55" customFormat="1" ht="18" customHeight="1" x14ac:dyDescent="0.5">
      <c r="A303" s="71"/>
      <c r="B303" s="322"/>
      <c r="C303" s="1235"/>
      <c r="D303" s="328"/>
      <c r="E303" s="157"/>
      <c r="F303" s="364" t="s">
        <v>505</v>
      </c>
      <c r="G303" s="287">
        <v>3</v>
      </c>
      <c r="H303" s="300" t="s">
        <v>583</v>
      </c>
      <c r="I303" s="301" t="s">
        <v>584</v>
      </c>
      <c r="J303" s="309">
        <v>1</v>
      </c>
      <c r="K303" s="309">
        <v>1</v>
      </c>
      <c r="L303" s="309">
        <v>1</v>
      </c>
      <c r="M303" s="288"/>
      <c r="N303" s="288"/>
      <c r="O303" s="288"/>
      <c r="P303" s="288"/>
      <c r="Q303" s="288"/>
      <c r="R303" s="258">
        <f t="shared" si="20"/>
        <v>3</v>
      </c>
      <c r="S303" s="1227"/>
      <c r="T303" s="466"/>
      <c r="U303" s="466"/>
      <c r="V303" s="466"/>
      <c r="W303" s="466"/>
      <c r="X303" s="1062"/>
      <c r="Y303" s="775"/>
      <c r="Z303" s="460"/>
    </row>
    <row r="304" spans="1:26" s="55" customFormat="1" ht="18" customHeight="1" x14ac:dyDescent="0.5">
      <c r="A304" s="306"/>
      <c r="B304" s="337" t="s">
        <v>201</v>
      </c>
      <c r="C304" s="446" t="s">
        <v>202</v>
      </c>
      <c r="D304" s="338">
        <v>0.5</v>
      </c>
      <c r="E304" s="339">
        <v>1</v>
      </c>
      <c r="F304" s="367" t="s">
        <v>390</v>
      </c>
      <c r="G304" s="302">
        <v>8</v>
      </c>
      <c r="H304" s="2246" t="s">
        <v>597</v>
      </c>
      <c r="I304" s="2219"/>
      <c r="J304" s="316">
        <v>1</v>
      </c>
      <c r="K304" s="316">
        <v>1</v>
      </c>
      <c r="L304" s="316">
        <v>1</v>
      </c>
      <c r="M304" s="316">
        <v>1</v>
      </c>
      <c r="N304" s="316">
        <v>1</v>
      </c>
      <c r="O304" s="316">
        <v>1</v>
      </c>
      <c r="P304" s="316">
        <v>1</v>
      </c>
      <c r="Q304" s="316">
        <v>1</v>
      </c>
      <c r="R304" s="260">
        <f t="shared" si="20"/>
        <v>8</v>
      </c>
      <c r="S304" s="946"/>
      <c r="T304" s="466"/>
      <c r="U304" s="466"/>
      <c r="V304" s="466"/>
      <c r="W304" s="466"/>
      <c r="X304" s="1062"/>
      <c r="Y304" s="775"/>
      <c r="Z304" s="460"/>
    </row>
    <row r="305" spans="1:28" s="55" customFormat="1" ht="18" customHeight="1" x14ac:dyDescent="0.5">
      <c r="A305" s="2222" t="s">
        <v>506</v>
      </c>
      <c r="B305" s="2210"/>
      <c r="C305" s="2210"/>
      <c r="D305" s="2210"/>
      <c r="E305" s="2210"/>
      <c r="F305" s="116"/>
      <c r="G305" s="1229">
        <f>SUM(G287:G304)</f>
        <v>120</v>
      </c>
      <c r="H305" s="1226"/>
      <c r="I305" s="1232"/>
      <c r="J305" s="1234"/>
      <c r="K305" s="1234"/>
      <c r="L305" s="1234"/>
      <c r="M305" s="1234"/>
      <c r="N305" s="1234"/>
      <c r="O305" s="1234"/>
      <c r="P305" s="1234"/>
      <c r="Q305" s="1234"/>
      <c r="R305" s="68">
        <f>SUM(R287:R304)</f>
        <v>120</v>
      </c>
      <c r="S305" s="1234"/>
      <c r="T305" s="466"/>
      <c r="U305" s="466"/>
      <c r="V305" s="466"/>
      <c r="W305" s="466"/>
      <c r="X305" s="1062">
        <f>SUM(X287:X304)-(W290+W293)</f>
        <v>120</v>
      </c>
      <c r="Y305" s="775"/>
      <c r="Z305" s="460"/>
    </row>
    <row r="306" spans="1:28" ht="17.25" customHeight="1" x14ac:dyDescent="0.5">
      <c r="A306" s="2222"/>
      <c r="B306" s="2210"/>
      <c r="C306" s="2210"/>
      <c r="D306" s="2210"/>
      <c r="E306" s="2210"/>
      <c r="F306" s="116"/>
      <c r="G306" s="1229"/>
      <c r="H306" s="1229"/>
      <c r="I306" s="2242" t="s">
        <v>915</v>
      </c>
      <c r="J306" s="2242"/>
      <c r="K306" s="2242"/>
      <c r="L306" s="2242"/>
      <c r="M306" s="2242"/>
      <c r="N306" s="2242"/>
      <c r="O306" s="2242"/>
      <c r="P306" s="2242"/>
      <c r="Q306" s="2242"/>
      <c r="R306" s="2242"/>
      <c r="S306" s="2242"/>
      <c r="T306" s="468"/>
      <c r="U306" s="468"/>
      <c r="V306" s="468"/>
      <c r="W306" s="468"/>
      <c r="X306" s="1055"/>
      <c r="Y306" s="772"/>
      <c r="Z306" s="461"/>
      <c r="AA306" s="254"/>
      <c r="AB306" s="254"/>
    </row>
    <row r="307" spans="1:28" s="64" customFormat="1" ht="17.25" customHeight="1" x14ac:dyDescent="0.5">
      <c r="A307" s="2222" t="s">
        <v>945</v>
      </c>
      <c r="B307" s="2210"/>
      <c r="C307" s="2210"/>
      <c r="D307" s="2210"/>
      <c r="E307" s="2210"/>
      <c r="F307" s="352"/>
      <c r="G307" s="1443"/>
      <c r="H307" s="881"/>
      <c r="I307" s="2242" t="s">
        <v>916</v>
      </c>
      <c r="J307" s="2242"/>
      <c r="K307" s="2242"/>
      <c r="L307" s="2242"/>
      <c r="M307" s="2242"/>
      <c r="N307" s="2242"/>
      <c r="O307" s="2242"/>
      <c r="P307" s="2242"/>
      <c r="Q307" s="2242"/>
      <c r="R307" s="2242"/>
      <c r="S307" s="2242"/>
      <c r="T307" s="947"/>
      <c r="U307" s="947"/>
      <c r="V307" s="947"/>
      <c r="W307" s="947"/>
      <c r="X307" s="1063"/>
      <c r="Y307" s="774"/>
      <c r="Z307" s="462"/>
      <c r="AA307" s="345"/>
      <c r="AB307" s="345"/>
    </row>
    <row r="308" spans="1:28" s="55" customFormat="1" ht="21" customHeight="1" x14ac:dyDescent="0.5">
      <c r="A308" s="1232"/>
      <c r="B308" s="1232"/>
      <c r="C308" s="1232"/>
      <c r="D308" s="1232"/>
      <c r="E308" s="1232"/>
      <c r="F308" s="115"/>
      <c r="G308" s="1232"/>
      <c r="H308" s="1232"/>
      <c r="I308" s="1232"/>
      <c r="J308" s="1232"/>
      <c r="K308" s="1232"/>
      <c r="L308" s="1232"/>
      <c r="M308" s="1232"/>
      <c r="N308" s="1232"/>
      <c r="O308" s="1232"/>
      <c r="P308" s="1232"/>
      <c r="Q308" s="1232"/>
      <c r="R308" s="261"/>
      <c r="S308" s="1232"/>
      <c r="T308" s="466"/>
      <c r="U308" s="466"/>
      <c r="V308" s="475"/>
      <c r="W308" s="474"/>
      <c r="X308" s="1058"/>
      <c r="Y308" s="775"/>
      <c r="Z308" s="441"/>
      <c r="AA308" s="61"/>
    </row>
    <row r="309" spans="1:28" s="55" customFormat="1" ht="21" customHeight="1" x14ac:dyDescent="0.5">
      <c r="A309" s="1232"/>
      <c r="B309" s="1232"/>
      <c r="C309" s="1232"/>
      <c r="D309" s="1232"/>
      <c r="E309" s="1232"/>
      <c r="F309" s="115"/>
      <c r="G309" s="1232"/>
      <c r="H309" s="1232"/>
      <c r="I309" s="1232"/>
      <c r="J309" s="1232"/>
      <c r="K309" s="1232"/>
      <c r="L309" s="1232"/>
      <c r="M309" s="1232"/>
      <c r="N309" s="1232"/>
      <c r="O309" s="1232"/>
      <c r="P309" s="1232"/>
      <c r="Q309" s="1232"/>
      <c r="R309" s="261"/>
      <c r="S309" s="1232"/>
      <c r="T309" s="466"/>
      <c r="U309" s="466"/>
      <c r="V309" s="475"/>
      <c r="W309" s="474"/>
      <c r="X309" s="1058"/>
      <c r="Y309" s="775"/>
      <c r="Z309" s="441"/>
      <c r="AA309" s="61"/>
    </row>
    <row r="310" spans="1:28" s="55" customFormat="1" ht="21" customHeight="1" x14ac:dyDescent="0.5">
      <c r="A310" s="1232"/>
      <c r="B310" s="1232"/>
      <c r="C310" s="1232"/>
      <c r="D310" s="1232"/>
      <c r="E310" s="1232"/>
      <c r="F310" s="115"/>
      <c r="G310" s="1232"/>
      <c r="H310" s="1232"/>
      <c r="I310" s="1232"/>
      <c r="J310" s="1232"/>
      <c r="K310" s="1232"/>
      <c r="L310" s="1232"/>
      <c r="M310" s="1232"/>
      <c r="N310" s="1232"/>
      <c r="O310" s="1232"/>
      <c r="P310" s="1232"/>
      <c r="Q310" s="1232"/>
      <c r="R310" s="261"/>
      <c r="S310" s="1232"/>
      <c r="T310" s="466"/>
      <c r="U310" s="466"/>
      <c r="V310" s="475"/>
      <c r="W310" s="474"/>
      <c r="X310" s="1058"/>
      <c r="Y310" s="775"/>
      <c r="Z310" s="441"/>
      <c r="AA310" s="61"/>
    </row>
    <row r="311" spans="1:28" s="55" customFormat="1" ht="21.75" customHeight="1" x14ac:dyDescent="0.5">
      <c r="A311" s="1232"/>
      <c r="B311" s="1232"/>
      <c r="C311" s="1232"/>
      <c r="D311" s="1232"/>
      <c r="E311" s="1232"/>
      <c r="F311" s="115"/>
      <c r="G311" s="1232"/>
      <c r="H311" s="1232"/>
      <c r="I311" s="1232"/>
      <c r="J311" s="1232"/>
      <c r="K311" s="1232"/>
      <c r="L311" s="1232"/>
      <c r="M311" s="1232"/>
      <c r="N311" s="1232"/>
      <c r="O311" s="1232"/>
      <c r="P311" s="1232"/>
      <c r="Q311" s="1232"/>
      <c r="R311" s="261"/>
      <c r="S311" s="1232"/>
      <c r="T311" s="466"/>
      <c r="U311" s="466"/>
      <c r="V311" s="475"/>
      <c r="W311" s="474"/>
      <c r="X311" s="1058"/>
      <c r="Y311" s="775"/>
      <c r="Z311" s="441"/>
      <c r="AA311" s="61"/>
    </row>
    <row r="312" spans="1:28" s="55" customFormat="1" ht="21.75" customHeight="1" x14ac:dyDescent="0.5">
      <c r="A312" s="1232"/>
      <c r="B312" s="1232"/>
      <c r="C312" s="1232"/>
      <c r="D312" s="1232"/>
      <c r="E312" s="1232"/>
      <c r="F312" s="115"/>
      <c r="G312" s="1232"/>
      <c r="H312" s="1232"/>
      <c r="I312" s="1232"/>
      <c r="J312" s="1232"/>
      <c r="K312" s="1232"/>
      <c r="L312" s="1232"/>
      <c r="M312" s="1232"/>
      <c r="N312" s="1232"/>
      <c r="O312" s="1232"/>
      <c r="P312" s="1232"/>
      <c r="Q312" s="1232"/>
      <c r="R312" s="261"/>
      <c r="S312" s="1232"/>
      <c r="T312" s="466"/>
      <c r="U312" s="466"/>
      <c r="V312" s="475"/>
      <c r="W312" s="474"/>
      <c r="X312" s="1058"/>
      <c r="Y312" s="775"/>
      <c r="Z312" s="441"/>
      <c r="AA312" s="61"/>
    </row>
    <row r="313" spans="1:28" s="55" customFormat="1" ht="21.75" customHeight="1" x14ac:dyDescent="0.5">
      <c r="A313" s="1232"/>
      <c r="B313" s="1232"/>
      <c r="C313" s="1232"/>
      <c r="D313" s="1232"/>
      <c r="E313" s="1232"/>
      <c r="F313" s="115"/>
      <c r="G313" s="1232"/>
      <c r="H313" s="1232"/>
      <c r="I313" s="1232"/>
      <c r="J313" s="1232"/>
      <c r="K313" s="1232"/>
      <c r="L313" s="1232"/>
      <c r="M313" s="1232"/>
      <c r="N313" s="1232"/>
      <c r="O313" s="1232"/>
      <c r="P313" s="1232"/>
      <c r="Q313" s="1232"/>
      <c r="R313" s="261"/>
      <c r="S313" s="1232"/>
      <c r="T313" s="466"/>
      <c r="U313" s="466"/>
      <c r="V313" s="475"/>
      <c r="W313" s="474"/>
      <c r="X313" s="1058"/>
      <c r="Y313" s="775"/>
      <c r="Z313" s="441"/>
      <c r="AA313" s="61"/>
    </row>
    <row r="314" spans="1:28" ht="17.25" customHeight="1" x14ac:dyDescent="0.5">
      <c r="A314" s="2256" t="s">
        <v>0</v>
      </c>
      <c r="B314" s="2210"/>
      <c r="C314" s="2210"/>
      <c r="D314" s="2210"/>
      <c r="E314" s="2210"/>
      <c r="F314" s="2210"/>
      <c r="G314" s="2210"/>
      <c r="H314" s="2210"/>
      <c r="I314" s="2210"/>
      <c r="J314" s="2210"/>
      <c r="K314" s="2210"/>
      <c r="L314" s="2210"/>
      <c r="M314" s="2210"/>
      <c r="N314" s="2210"/>
      <c r="O314" s="2210"/>
      <c r="P314" s="2210"/>
      <c r="Q314" s="2210"/>
      <c r="R314" s="2210"/>
      <c r="S314" s="2210"/>
      <c r="T314" s="466"/>
      <c r="U314" s="466"/>
      <c r="V314" s="466"/>
      <c r="W314" s="466"/>
      <c r="X314" s="1062"/>
      <c r="Y314" s="772"/>
      <c r="Z314" s="257"/>
    </row>
    <row r="315" spans="1:28" ht="17.25" customHeight="1" x14ac:dyDescent="0.5">
      <c r="A315" s="2256" t="s">
        <v>601</v>
      </c>
      <c r="B315" s="2210"/>
      <c r="C315" s="2210"/>
      <c r="D315" s="2210"/>
      <c r="E315" s="2210"/>
      <c r="F315" s="2210"/>
      <c r="G315" s="2210"/>
      <c r="H315" s="2210"/>
      <c r="I315" s="2210"/>
      <c r="J315" s="2210"/>
      <c r="K315" s="2210"/>
      <c r="L315" s="2210"/>
      <c r="M315" s="2210"/>
      <c r="N315" s="2210"/>
      <c r="O315" s="2210"/>
      <c r="P315" s="2210"/>
      <c r="Q315" s="2210"/>
      <c r="R315" s="2210"/>
      <c r="S315" s="2210"/>
      <c r="T315" s="466"/>
      <c r="U315" s="466"/>
      <c r="V315" s="466"/>
      <c r="W315" s="466"/>
      <c r="X315" s="1062"/>
      <c r="Y315" s="772"/>
      <c r="Z315" s="257"/>
    </row>
    <row r="316" spans="1:28" ht="17.25" customHeight="1" x14ac:dyDescent="0.5">
      <c r="A316" s="2256" t="s">
        <v>476</v>
      </c>
      <c r="B316" s="2210"/>
      <c r="C316" s="2210"/>
      <c r="D316" s="2210"/>
      <c r="E316" s="2210"/>
      <c r="F316" s="2210"/>
      <c r="G316" s="2210"/>
      <c r="H316" s="2210"/>
      <c r="I316" s="2210"/>
      <c r="J316" s="2210"/>
      <c r="K316" s="2210"/>
      <c r="L316" s="2210"/>
      <c r="M316" s="2210"/>
      <c r="N316" s="2210"/>
      <c r="O316" s="2210"/>
      <c r="P316" s="2210"/>
      <c r="Q316" s="2210"/>
      <c r="R316" s="2210"/>
      <c r="S316" s="2210"/>
      <c r="T316" s="466"/>
      <c r="U316" s="466"/>
      <c r="V316" s="466"/>
      <c r="W316" s="466"/>
      <c r="X316" s="1062"/>
      <c r="Y316" s="772"/>
      <c r="Z316" s="257"/>
    </row>
    <row r="317" spans="1:28" ht="15.75" customHeight="1" x14ac:dyDescent="0.5">
      <c r="A317" s="2232" t="s">
        <v>1039</v>
      </c>
      <c r="B317" s="2208"/>
      <c r="C317" s="2208"/>
      <c r="D317" s="2208"/>
      <c r="E317" s="2208"/>
      <c r="F317" s="2208"/>
      <c r="G317" s="2208"/>
      <c r="H317" s="2208"/>
      <c r="I317" s="2208"/>
      <c r="J317" s="2208"/>
      <c r="K317" s="2208"/>
      <c r="L317" s="2208"/>
      <c r="M317" s="2208"/>
      <c r="N317" s="2208"/>
      <c r="O317" s="2208"/>
      <c r="P317" s="2208"/>
      <c r="Q317" s="2208"/>
      <c r="R317" s="2208"/>
      <c r="S317" s="2209"/>
      <c r="T317" s="466"/>
      <c r="U317" s="466"/>
      <c r="V317" s="466"/>
      <c r="W317" s="466"/>
      <c r="X317" s="1062"/>
      <c r="Y317" s="776"/>
      <c r="Z317" s="58"/>
      <c r="AA317" s="450"/>
      <c r="AB317" s="450"/>
    </row>
    <row r="318" spans="1:28" ht="15.75" customHeight="1" x14ac:dyDescent="0.5">
      <c r="A318" s="2211" t="s">
        <v>477</v>
      </c>
      <c r="B318" s="2211" t="s">
        <v>3</v>
      </c>
      <c r="C318" s="2211" t="s">
        <v>478</v>
      </c>
      <c r="D318" s="2211" t="s">
        <v>315</v>
      </c>
      <c r="E318" s="2213" t="s">
        <v>479</v>
      </c>
      <c r="F318" s="2215" t="s">
        <v>480</v>
      </c>
      <c r="G318" s="2208"/>
      <c r="H318" s="2216" t="s">
        <v>481</v>
      </c>
      <c r="I318" s="2217"/>
      <c r="J318" s="2215" t="s">
        <v>482</v>
      </c>
      <c r="K318" s="2208"/>
      <c r="L318" s="2208"/>
      <c r="M318" s="2208"/>
      <c r="N318" s="2208"/>
      <c r="O318" s="2208"/>
      <c r="P318" s="2208"/>
      <c r="Q318" s="2208"/>
      <c r="R318" s="2220" t="s">
        <v>319</v>
      </c>
      <c r="S318" s="2211" t="s">
        <v>483</v>
      </c>
      <c r="T318" s="474"/>
      <c r="U318" s="474"/>
      <c r="V318" s="474"/>
      <c r="W318" s="474"/>
      <c r="X318" s="1062"/>
      <c r="Z318" s="58"/>
      <c r="AA318" s="450"/>
      <c r="AB318" s="450"/>
    </row>
    <row r="319" spans="1:28" ht="15.75" customHeight="1" x14ac:dyDescent="0.5">
      <c r="A319" s="2212"/>
      <c r="B319" s="2212"/>
      <c r="C319" s="2212"/>
      <c r="D319" s="2212"/>
      <c r="E319" s="2214"/>
      <c r="F319" s="56" t="s">
        <v>484</v>
      </c>
      <c r="G319" s="57" t="s">
        <v>485</v>
      </c>
      <c r="H319" s="2218"/>
      <c r="I319" s="2219"/>
      <c r="J319" s="127">
        <v>1</v>
      </c>
      <c r="K319" s="127">
        <v>2</v>
      </c>
      <c r="L319" s="127">
        <v>3</v>
      </c>
      <c r="M319" s="127">
        <v>4</v>
      </c>
      <c r="N319" s="127">
        <v>5</v>
      </c>
      <c r="O319" s="127">
        <v>6</v>
      </c>
      <c r="P319" s="127">
        <v>7</v>
      </c>
      <c r="Q319" s="127">
        <v>8</v>
      </c>
      <c r="R319" s="2221"/>
      <c r="S319" s="2212"/>
      <c r="T319" s="466" t="s">
        <v>486</v>
      </c>
      <c r="U319" s="466" t="s">
        <v>487</v>
      </c>
      <c r="V319" s="466" t="s">
        <v>488</v>
      </c>
      <c r="W319" s="948" t="s">
        <v>511</v>
      </c>
      <c r="X319" s="1062" t="s">
        <v>141</v>
      </c>
      <c r="Y319" s="777"/>
      <c r="Z319" s="58"/>
      <c r="AA319" s="450"/>
      <c r="AB319" s="450"/>
    </row>
    <row r="320" spans="1:28" ht="15.75" customHeight="1" x14ac:dyDescent="0.5">
      <c r="A320" s="949" t="s">
        <v>490</v>
      </c>
      <c r="B320" s="950" t="s">
        <v>396</v>
      </c>
      <c r="C320" s="951" t="s">
        <v>81</v>
      </c>
      <c r="D320" s="952">
        <v>0.5</v>
      </c>
      <c r="E320" s="953">
        <v>1</v>
      </c>
      <c r="F320" s="954" t="s">
        <v>323</v>
      </c>
      <c r="G320" s="953">
        <v>8</v>
      </c>
      <c r="H320" s="481" t="s">
        <v>602</v>
      </c>
      <c r="I320" s="481" t="s">
        <v>603</v>
      </c>
      <c r="J320" s="482">
        <v>1</v>
      </c>
      <c r="K320" s="483">
        <v>1</v>
      </c>
      <c r="L320" s="483">
        <v>1</v>
      </c>
      <c r="M320" s="483">
        <v>1</v>
      </c>
      <c r="N320" s="483">
        <v>1</v>
      </c>
      <c r="O320" s="483">
        <v>1</v>
      </c>
      <c r="P320" s="483">
        <v>1</v>
      </c>
      <c r="Q320" s="483">
        <v>1</v>
      </c>
      <c r="R320" s="484">
        <v>8</v>
      </c>
      <c r="S320" s="955"/>
      <c r="T320" s="466">
        <v>8</v>
      </c>
      <c r="U320" s="466">
        <f>1</f>
        <v>1</v>
      </c>
      <c r="V320" s="466"/>
      <c r="W320" s="466">
        <v>2</v>
      </c>
      <c r="X320" s="1062">
        <f>SUM(T320:W320)</f>
        <v>11</v>
      </c>
      <c r="Y320" s="778" t="s">
        <v>1024</v>
      </c>
      <c r="Z320" s="58"/>
      <c r="AA320" s="450"/>
      <c r="AB320" s="450"/>
    </row>
    <row r="321" spans="1:28" ht="15.75" customHeight="1" x14ac:dyDescent="0.5">
      <c r="A321" s="266"/>
      <c r="B321" s="1229" t="s">
        <v>398</v>
      </c>
      <c r="C321" s="267" t="s">
        <v>93</v>
      </c>
      <c r="D321" s="268">
        <v>0.5</v>
      </c>
      <c r="E321" s="268">
        <v>1</v>
      </c>
      <c r="F321" s="116" t="s">
        <v>323</v>
      </c>
      <c r="G321" s="266">
        <v>8</v>
      </c>
      <c r="H321" s="1226" t="s">
        <v>604</v>
      </c>
      <c r="I321" s="1226" t="s">
        <v>605</v>
      </c>
      <c r="J321" s="271">
        <v>1</v>
      </c>
      <c r="K321" s="272">
        <v>1</v>
      </c>
      <c r="L321" s="272">
        <v>1</v>
      </c>
      <c r="M321" s="272">
        <v>1</v>
      </c>
      <c r="N321" s="272">
        <v>1</v>
      </c>
      <c r="O321" s="272">
        <v>1</v>
      </c>
      <c r="P321" s="272">
        <v>1</v>
      </c>
      <c r="Q321" s="272">
        <v>1</v>
      </c>
      <c r="R321" s="258">
        <v>8</v>
      </c>
      <c r="S321" s="313" t="s">
        <v>606</v>
      </c>
      <c r="T321" s="466">
        <f>R321+R322</f>
        <v>9</v>
      </c>
      <c r="U321" s="466"/>
      <c r="V321" s="466"/>
      <c r="W321" s="466">
        <v>2</v>
      </c>
      <c r="X321" s="1062">
        <f>SUM(T321:W321)</f>
        <v>11</v>
      </c>
      <c r="Y321" s="776" t="s">
        <v>1024</v>
      </c>
      <c r="Z321" s="58"/>
      <c r="AA321" s="450"/>
      <c r="AB321" s="450"/>
    </row>
    <row r="322" spans="1:28" s="70" customFormat="1" ht="15.75" customHeight="1" x14ac:dyDescent="0.5">
      <c r="A322" s="131"/>
      <c r="B322" s="131"/>
      <c r="C322" s="1240"/>
      <c r="D322" s="449"/>
      <c r="E322" s="131"/>
      <c r="F322" s="69" t="s">
        <v>325</v>
      </c>
      <c r="G322" s="71">
        <v>1</v>
      </c>
      <c r="H322" s="448" t="s">
        <v>604</v>
      </c>
      <c r="I322" s="448" t="s">
        <v>605</v>
      </c>
      <c r="J322" s="273">
        <v>1</v>
      </c>
      <c r="K322" s="274"/>
      <c r="L322" s="275"/>
      <c r="M322" s="275"/>
      <c r="N322" s="275"/>
      <c r="O322" s="275"/>
      <c r="P322" s="275"/>
      <c r="Q322" s="275"/>
      <c r="R322" s="263">
        <v>1</v>
      </c>
      <c r="S322" s="87"/>
      <c r="T322" s="466"/>
      <c r="U322" s="466"/>
      <c r="V322" s="466"/>
      <c r="W322" s="466"/>
      <c r="X322" s="1062"/>
      <c r="Y322" s="776"/>
      <c r="Z322" s="60"/>
      <c r="AA322" s="62"/>
      <c r="AB322" s="62"/>
    </row>
    <row r="323" spans="1:28" s="70" customFormat="1" ht="15.75" customHeight="1" x14ac:dyDescent="0.5">
      <c r="A323" s="132"/>
      <c r="B323" s="132"/>
      <c r="C323" s="133"/>
      <c r="D323" s="1244"/>
      <c r="E323" s="132"/>
      <c r="F323" s="79"/>
      <c r="G323" s="74">
        <v>1</v>
      </c>
      <c r="H323" s="76" t="s">
        <v>602</v>
      </c>
      <c r="I323" s="76" t="s">
        <v>603</v>
      </c>
      <c r="J323" s="306"/>
      <c r="K323" s="309">
        <v>1</v>
      </c>
      <c r="L323" s="311"/>
      <c r="M323" s="311"/>
      <c r="N323" s="311"/>
      <c r="O323" s="311"/>
      <c r="P323" s="311"/>
      <c r="Q323" s="311"/>
      <c r="R323" s="312">
        <v>1</v>
      </c>
      <c r="S323" s="136"/>
      <c r="T323" s="466"/>
      <c r="U323" s="466"/>
      <c r="V323" s="466"/>
      <c r="W323" s="466"/>
      <c r="X323" s="1062"/>
      <c r="Y323" s="776"/>
      <c r="Z323" s="60"/>
      <c r="AA323" s="62"/>
      <c r="AB323" s="62"/>
    </row>
    <row r="324" spans="1:28" s="70" customFormat="1" ht="15.75" customHeight="1" x14ac:dyDescent="0.5">
      <c r="A324" s="131" t="s">
        <v>494</v>
      </c>
      <c r="B324" s="485" t="s">
        <v>607</v>
      </c>
      <c r="C324" s="486" t="s">
        <v>85</v>
      </c>
      <c r="D324" s="487">
        <v>0.5</v>
      </c>
      <c r="E324" s="485">
        <v>1</v>
      </c>
      <c r="F324" s="488" t="s">
        <v>384</v>
      </c>
      <c r="G324" s="489">
        <v>8</v>
      </c>
      <c r="H324" s="490" t="s">
        <v>609</v>
      </c>
      <c r="I324" s="490" t="s">
        <v>610</v>
      </c>
      <c r="J324" s="491">
        <v>1</v>
      </c>
      <c r="K324" s="416">
        <v>1</v>
      </c>
      <c r="L324" s="416">
        <v>1</v>
      </c>
      <c r="M324" s="416">
        <v>1</v>
      </c>
      <c r="N324" s="416">
        <v>1</v>
      </c>
      <c r="O324" s="416">
        <v>1</v>
      </c>
      <c r="P324" s="416">
        <v>1</v>
      </c>
      <c r="Q324" s="416">
        <v>1</v>
      </c>
      <c r="R324" s="417">
        <f>SUM(J324:Q324)</f>
        <v>8</v>
      </c>
      <c r="S324" s="492"/>
      <c r="T324" s="466"/>
      <c r="U324" s="466">
        <f>R324+R326</f>
        <v>9</v>
      </c>
      <c r="V324" s="466"/>
      <c r="W324" s="466">
        <v>2</v>
      </c>
      <c r="X324" s="1062">
        <f>SUM(T324:W324)</f>
        <v>11</v>
      </c>
      <c r="Y324" s="776" t="s">
        <v>1024</v>
      </c>
      <c r="Z324" s="60"/>
      <c r="AA324" s="62"/>
      <c r="AB324" s="62"/>
    </row>
    <row r="325" spans="1:28" s="70" customFormat="1" ht="15.75" customHeight="1" x14ac:dyDescent="0.5">
      <c r="A325" s="451"/>
      <c r="B325" s="451" t="s">
        <v>401</v>
      </c>
      <c r="C325" s="267" t="s">
        <v>97</v>
      </c>
      <c r="D325" s="1229">
        <v>0.5</v>
      </c>
      <c r="E325" s="266">
        <v>1</v>
      </c>
      <c r="F325" s="315" t="s">
        <v>384</v>
      </c>
      <c r="G325" s="268">
        <v>8</v>
      </c>
      <c r="H325" s="1226" t="s">
        <v>894</v>
      </c>
      <c r="I325" s="1226" t="s">
        <v>895</v>
      </c>
      <c r="J325" s="271">
        <v>1</v>
      </c>
      <c r="K325" s="272">
        <v>1</v>
      </c>
      <c r="L325" s="272">
        <v>1</v>
      </c>
      <c r="M325" s="272">
        <v>1</v>
      </c>
      <c r="N325" s="272">
        <v>1</v>
      </c>
      <c r="O325" s="272">
        <v>1</v>
      </c>
      <c r="P325" s="272">
        <v>1</v>
      </c>
      <c r="Q325" s="272">
        <v>1</v>
      </c>
      <c r="R325" s="258">
        <v>8</v>
      </c>
      <c r="S325" s="313" t="s">
        <v>611</v>
      </c>
      <c r="T325" s="466"/>
      <c r="U325" s="466">
        <f>R325+R327</f>
        <v>10</v>
      </c>
      <c r="V325" s="466"/>
      <c r="W325" s="466">
        <v>2</v>
      </c>
      <c r="X325" s="1062">
        <f>SUM(T325:W325)</f>
        <v>12</v>
      </c>
      <c r="Y325" s="776" t="s">
        <v>1025</v>
      </c>
      <c r="Z325" s="60"/>
      <c r="AA325" s="62"/>
      <c r="AB325" s="62"/>
    </row>
    <row r="326" spans="1:28" s="70" customFormat="1" ht="15.75" customHeight="1" x14ac:dyDescent="0.5">
      <c r="A326" s="451"/>
      <c r="B326" s="451"/>
      <c r="C326" s="493"/>
      <c r="D326" s="1229"/>
      <c r="E326" s="451"/>
      <c r="F326" s="494" t="s">
        <v>329</v>
      </c>
      <c r="G326" s="266">
        <v>1</v>
      </c>
      <c r="H326" s="1226" t="s">
        <v>609</v>
      </c>
      <c r="I326" s="1226" t="s">
        <v>610</v>
      </c>
      <c r="J326" s="271">
        <v>1</v>
      </c>
      <c r="K326" s="268"/>
      <c r="L326" s="268"/>
      <c r="M326" s="495"/>
      <c r="N326" s="495"/>
      <c r="O326" s="495"/>
      <c r="P326" s="495"/>
      <c r="Q326" s="495"/>
      <c r="R326" s="258">
        <f>SUM(J326:Q326)</f>
        <v>1</v>
      </c>
      <c r="S326" s="313"/>
      <c r="T326" s="466"/>
      <c r="U326" s="466"/>
      <c r="V326" s="466"/>
      <c r="W326" s="466"/>
      <c r="X326" s="1062"/>
      <c r="Y326" s="776"/>
      <c r="Z326" s="60"/>
      <c r="AA326" s="62"/>
      <c r="AB326" s="62"/>
    </row>
    <row r="327" spans="1:28" ht="15.75" customHeight="1" x14ac:dyDescent="0.5">
      <c r="A327" s="956"/>
      <c r="B327" s="956"/>
      <c r="C327" s="155"/>
      <c r="D327" s="957"/>
      <c r="E327" s="956"/>
      <c r="F327" s="161"/>
      <c r="G327" s="287">
        <v>2</v>
      </c>
      <c r="H327" s="370" t="s">
        <v>894</v>
      </c>
      <c r="I327" s="370" t="s">
        <v>895</v>
      </c>
      <c r="J327" s="278"/>
      <c r="K327" s="272">
        <v>1</v>
      </c>
      <c r="L327" s="272">
        <v>1</v>
      </c>
      <c r="M327" s="288"/>
      <c r="N327" s="288"/>
      <c r="O327" s="288"/>
      <c r="P327" s="288"/>
      <c r="Q327" s="288"/>
      <c r="R327" s="258">
        <f>SUM(J327:Q327)</f>
        <v>2</v>
      </c>
      <c r="S327" s="1227"/>
      <c r="T327" s="466"/>
      <c r="U327" s="466"/>
      <c r="V327" s="466"/>
      <c r="W327" s="466"/>
      <c r="X327" s="1062"/>
      <c r="Y327" s="776"/>
      <c r="Z327" s="58"/>
      <c r="AA327" s="450"/>
      <c r="AB327" s="450"/>
    </row>
    <row r="328" spans="1:28" ht="15.75" customHeight="1" x14ac:dyDescent="0.5">
      <c r="A328" s="266" t="s">
        <v>500</v>
      </c>
      <c r="B328" s="950" t="s">
        <v>403</v>
      </c>
      <c r="C328" s="951" t="s">
        <v>89</v>
      </c>
      <c r="D328" s="958">
        <v>0.5</v>
      </c>
      <c r="E328" s="953">
        <v>1</v>
      </c>
      <c r="F328" s="959" t="s">
        <v>390</v>
      </c>
      <c r="G328" s="960">
        <v>8</v>
      </c>
      <c r="H328" s="481" t="s">
        <v>612</v>
      </c>
      <c r="I328" s="481" t="s">
        <v>613</v>
      </c>
      <c r="J328" s="482">
        <v>1</v>
      </c>
      <c r="K328" s="483">
        <v>1</v>
      </c>
      <c r="L328" s="483">
        <v>1</v>
      </c>
      <c r="M328" s="483">
        <v>1</v>
      </c>
      <c r="N328" s="483">
        <v>1</v>
      </c>
      <c r="O328" s="483">
        <v>1</v>
      </c>
      <c r="P328" s="483">
        <v>1</v>
      </c>
      <c r="Q328" s="483">
        <v>1</v>
      </c>
      <c r="R328" s="484">
        <v>8</v>
      </c>
      <c r="S328" s="955"/>
      <c r="T328" s="466"/>
      <c r="U328" s="466"/>
      <c r="V328" s="466">
        <f>R328+R330</f>
        <v>9</v>
      </c>
      <c r="W328" s="466">
        <v>3</v>
      </c>
      <c r="X328" s="1062">
        <f>SUM(T328:W328)</f>
        <v>12</v>
      </c>
      <c r="Y328" s="776" t="s">
        <v>1028</v>
      </c>
      <c r="Z328" s="58"/>
      <c r="AA328" s="450"/>
      <c r="AB328" s="450"/>
    </row>
    <row r="329" spans="1:28" ht="15.75" customHeight="1" x14ac:dyDescent="0.5">
      <c r="A329" s="266"/>
      <c r="B329" s="1229" t="s">
        <v>405</v>
      </c>
      <c r="C329" s="267" t="s">
        <v>101</v>
      </c>
      <c r="D329" s="232">
        <v>0.5</v>
      </c>
      <c r="E329" s="266">
        <v>1</v>
      </c>
      <c r="F329" s="315" t="s">
        <v>390</v>
      </c>
      <c r="G329" s="268">
        <v>8</v>
      </c>
      <c r="H329" s="1226" t="s">
        <v>1020</v>
      </c>
      <c r="I329" s="1226" t="s">
        <v>608</v>
      </c>
      <c r="J329" s="271">
        <v>1</v>
      </c>
      <c r="K329" s="272">
        <v>1</v>
      </c>
      <c r="L329" s="272">
        <v>1</v>
      </c>
      <c r="M329" s="272">
        <v>1</v>
      </c>
      <c r="N329" s="272">
        <v>1</v>
      </c>
      <c r="O329" s="272">
        <v>1</v>
      </c>
      <c r="P329" s="272">
        <v>1</v>
      </c>
      <c r="Q329" s="272">
        <v>1</v>
      </c>
      <c r="R329" s="258">
        <v>8</v>
      </c>
      <c r="S329" s="313" t="s">
        <v>614</v>
      </c>
      <c r="T329" s="466"/>
      <c r="U329" s="466"/>
      <c r="V329" s="466">
        <f>R329+R331</f>
        <v>10</v>
      </c>
      <c r="W329" s="466">
        <v>2</v>
      </c>
      <c r="X329" s="1062">
        <f>SUM(T329:W329)</f>
        <v>12</v>
      </c>
      <c r="Y329" s="776" t="s">
        <v>1026</v>
      </c>
      <c r="Z329" s="58"/>
      <c r="AA329" s="450"/>
      <c r="AB329" s="450"/>
    </row>
    <row r="330" spans="1:28" ht="15.75" customHeight="1" x14ac:dyDescent="0.5">
      <c r="A330" s="131"/>
      <c r="B330" s="131"/>
      <c r="C330" s="1240"/>
      <c r="D330" s="449"/>
      <c r="E330" s="131"/>
      <c r="F330" s="69" t="s">
        <v>333</v>
      </c>
      <c r="G330" s="71">
        <v>1</v>
      </c>
      <c r="H330" s="448" t="s">
        <v>612</v>
      </c>
      <c r="I330" s="448" t="s">
        <v>613</v>
      </c>
      <c r="J330" s="273">
        <v>1</v>
      </c>
      <c r="K330" s="274"/>
      <c r="L330" s="274"/>
      <c r="M330" s="275"/>
      <c r="N330" s="275"/>
      <c r="O330" s="275"/>
      <c r="P330" s="275"/>
      <c r="Q330" s="275"/>
      <c r="R330" s="263">
        <f>SUM(J330:Q330)</f>
        <v>1</v>
      </c>
      <c r="S330" s="87"/>
      <c r="T330" s="466"/>
      <c r="U330" s="466"/>
      <c r="V330" s="466"/>
      <c r="W330" s="466">
        <v>3</v>
      </c>
      <c r="X330" s="1062" t="s">
        <v>1023</v>
      </c>
      <c r="Y330" s="776" t="s">
        <v>1027</v>
      </c>
      <c r="Z330" s="58"/>
      <c r="AA330" s="450"/>
      <c r="AB330" s="450"/>
    </row>
    <row r="331" spans="1:28" ht="15.75" customHeight="1" x14ac:dyDescent="0.5">
      <c r="A331" s="956"/>
      <c r="B331" s="956"/>
      <c r="C331" s="1228"/>
      <c r="D331" s="170"/>
      <c r="E331" s="956"/>
      <c r="F331" s="961"/>
      <c r="G331" s="158">
        <v>2</v>
      </c>
      <c r="H331" s="75" t="s">
        <v>1020</v>
      </c>
      <c r="I331" s="76" t="s">
        <v>608</v>
      </c>
      <c r="J331" s="306"/>
      <c r="K331" s="309">
        <v>1</v>
      </c>
      <c r="L331" s="309">
        <v>1</v>
      </c>
      <c r="M331" s="311"/>
      <c r="N331" s="496"/>
      <c r="O331" s="496"/>
      <c r="P331" s="496"/>
      <c r="Q331" s="496"/>
      <c r="R331" s="371">
        <v>2</v>
      </c>
      <c r="S331" s="962"/>
      <c r="T331" s="466"/>
      <c r="U331" s="466"/>
      <c r="V331" s="466"/>
      <c r="W331" s="466">
        <v>3</v>
      </c>
      <c r="X331" s="1062" t="s">
        <v>1021</v>
      </c>
      <c r="Y331" s="776" t="s">
        <v>1027</v>
      </c>
      <c r="Z331" s="58"/>
      <c r="AA331" s="450"/>
      <c r="AB331" s="450"/>
    </row>
    <row r="332" spans="1:28" ht="15.75" customHeight="1" x14ac:dyDescent="0.5">
      <c r="A332" s="2222" t="s">
        <v>506</v>
      </c>
      <c r="B332" s="2210"/>
      <c r="C332" s="2210"/>
      <c r="D332" s="2210"/>
      <c r="E332" s="2210"/>
      <c r="F332" s="116"/>
      <c r="G332" s="1229">
        <v>56</v>
      </c>
      <c r="H332" s="1229"/>
      <c r="I332" s="1226"/>
      <c r="J332" s="116"/>
      <c r="K332" s="116"/>
      <c r="L332" s="116"/>
      <c r="M332" s="116"/>
      <c r="N332" s="116"/>
      <c r="O332" s="116"/>
      <c r="P332" s="116"/>
      <c r="Q332" s="116"/>
      <c r="R332" s="1225"/>
      <c r="S332" s="1229"/>
      <c r="T332" s="466"/>
      <c r="U332" s="466"/>
      <c r="V332" s="466"/>
      <c r="W332" s="466">
        <f>SUM(W320:W331)</f>
        <v>19</v>
      </c>
      <c r="X332" s="1062"/>
      <c r="Y332" s="776"/>
      <c r="Z332" s="58"/>
      <c r="AA332" s="450"/>
      <c r="AB332" s="450"/>
    </row>
    <row r="333" spans="1:28" ht="15.75" customHeight="1" x14ac:dyDescent="0.5">
      <c r="A333" s="2232" t="s">
        <v>2</v>
      </c>
      <c r="B333" s="2208"/>
      <c r="C333" s="2208"/>
      <c r="D333" s="2208"/>
      <c r="E333" s="2208"/>
      <c r="F333" s="2208"/>
      <c r="G333" s="2208"/>
      <c r="H333" s="2208"/>
      <c r="I333" s="2208"/>
      <c r="J333" s="2208"/>
      <c r="K333" s="2208"/>
      <c r="L333" s="2208"/>
      <c r="M333" s="2208"/>
      <c r="N333" s="2208"/>
      <c r="O333" s="2208"/>
      <c r="P333" s="2208"/>
      <c r="Q333" s="2208"/>
      <c r="R333" s="2208"/>
      <c r="S333" s="2209"/>
      <c r="T333" s="466"/>
      <c r="U333" s="466"/>
      <c r="V333" s="466"/>
      <c r="W333" s="466"/>
      <c r="X333" s="1062"/>
      <c r="Y333" s="776"/>
      <c r="Z333" s="58"/>
      <c r="AA333" s="450"/>
      <c r="AB333" s="450"/>
    </row>
    <row r="334" spans="1:28" ht="15.75" customHeight="1" x14ac:dyDescent="0.5">
      <c r="A334" s="2248" t="s">
        <v>477</v>
      </c>
      <c r="B334" s="2257" t="s">
        <v>3</v>
      </c>
      <c r="C334" s="2211" t="s">
        <v>478</v>
      </c>
      <c r="D334" s="2248" t="s">
        <v>315</v>
      </c>
      <c r="E334" s="2259" t="s">
        <v>479</v>
      </c>
      <c r="F334" s="2254" t="s">
        <v>480</v>
      </c>
      <c r="G334" s="2255"/>
      <c r="H334" s="2216" t="s">
        <v>481</v>
      </c>
      <c r="I334" s="2217"/>
      <c r="J334" s="2215" t="s">
        <v>482</v>
      </c>
      <c r="K334" s="2208"/>
      <c r="L334" s="2208"/>
      <c r="M334" s="2208"/>
      <c r="N334" s="2208"/>
      <c r="O334" s="2208"/>
      <c r="P334" s="2208"/>
      <c r="Q334" s="2208"/>
      <c r="R334" s="2220" t="s">
        <v>319</v>
      </c>
      <c r="S334" s="2211" t="s">
        <v>483</v>
      </c>
      <c r="T334" s="474"/>
      <c r="U334" s="474"/>
      <c r="V334" s="474"/>
      <c r="W334" s="474"/>
      <c r="X334" s="1062"/>
      <c r="Z334" s="58"/>
      <c r="AA334" s="450"/>
      <c r="AB334" s="450"/>
    </row>
    <row r="335" spans="1:28" ht="15.75" customHeight="1" x14ac:dyDescent="0.5">
      <c r="A335" s="2249"/>
      <c r="B335" s="2258"/>
      <c r="C335" s="2212"/>
      <c r="D335" s="2249"/>
      <c r="E335" s="2260"/>
      <c r="F335" s="963" t="s">
        <v>484</v>
      </c>
      <c r="G335" s="317" t="s">
        <v>485</v>
      </c>
      <c r="H335" s="2218"/>
      <c r="I335" s="2219"/>
      <c r="J335" s="127">
        <v>1</v>
      </c>
      <c r="K335" s="127">
        <v>2</v>
      </c>
      <c r="L335" s="127">
        <v>3</v>
      </c>
      <c r="M335" s="127">
        <v>4</v>
      </c>
      <c r="N335" s="127">
        <v>5</v>
      </c>
      <c r="O335" s="127">
        <v>6</v>
      </c>
      <c r="P335" s="127">
        <v>7</v>
      </c>
      <c r="Q335" s="127">
        <v>8</v>
      </c>
      <c r="R335" s="2221"/>
      <c r="S335" s="2212"/>
      <c r="T335" s="466" t="s">
        <v>486</v>
      </c>
      <c r="U335" s="466" t="s">
        <v>487</v>
      </c>
      <c r="V335" s="466" t="s">
        <v>488</v>
      </c>
      <c r="W335" s="948" t="s">
        <v>511</v>
      </c>
      <c r="X335" s="1062" t="s">
        <v>141</v>
      </c>
      <c r="Y335" s="777"/>
      <c r="Z335" s="58"/>
      <c r="AA335" s="450"/>
      <c r="AB335" s="450"/>
    </row>
    <row r="336" spans="1:28" ht="15.75" customHeight="1" x14ac:dyDescent="0.5">
      <c r="A336" s="131" t="s">
        <v>490</v>
      </c>
      <c r="B336" s="964" t="s">
        <v>397</v>
      </c>
      <c r="C336" s="965" t="s">
        <v>83</v>
      </c>
      <c r="D336" s="966">
        <v>0.5</v>
      </c>
      <c r="E336" s="967">
        <v>1</v>
      </c>
      <c r="F336" s="968" t="s">
        <v>323</v>
      </c>
      <c r="G336" s="969">
        <v>8</v>
      </c>
      <c r="H336" s="497" t="s">
        <v>602</v>
      </c>
      <c r="I336" s="497" t="s">
        <v>603</v>
      </c>
      <c r="J336" s="498">
        <v>1</v>
      </c>
      <c r="K336" s="499">
        <v>1</v>
      </c>
      <c r="L336" s="499">
        <v>1</v>
      </c>
      <c r="M336" s="499">
        <v>1</v>
      </c>
      <c r="N336" s="499">
        <v>1</v>
      </c>
      <c r="O336" s="499">
        <v>1</v>
      </c>
      <c r="P336" s="499">
        <v>1</v>
      </c>
      <c r="Q336" s="499">
        <v>1</v>
      </c>
      <c r="R336" s="500">
        <v>8</v>
      </c>
      <c r="S336" s="970"/>
      <c r="T336" s="466">
        <v>8</v>
      </c>
      <c r="U336" s="466">
        <f>1</f>
        <v>1</v>
      </c>
      <c r="V336" s="466"/>
      <c r="W336" s="466">
        <v>2</v>
      </c>
      <c r="X336" s="1062">
        <f>SUM(T336:W336)</f>
        <v>11</v>
      </c>
      <c r="Y336" s="778" t="s">
        <v>1024</v>
      </c>
      <c r="Z336" s="58"/>
      <c r="AA336" s="450"/>
      <c r="AB336" s="450"/>
    </row>
    <row r="337" spans="1:28" ht="15.75" customHeight="1" x14ac:dyDescent="0.5">
      <c r="A337" s="131"/>
      <c r="B337" s="320" t="s">
        <v>399</v>
      </c>
      <c r="C337" s="267" t="s">
        <v>95</v>
      </c>
      <c r="D337" s="449">
        <v>0.5</v>
      </c>
      <c r="E337" s="971">
        <v>1</v>
      </c>
      <c r="F337" s="394" t="s">
        <v>323</v>
      </c>
      <c r="G337" s="266">
        <v>8</v>
      </c>
      <c r="H337" s="1226" t="s">
        <v>604</v>
      </c>
      <c r="I337" s="1226" t="s">
        <v>605</v>
      </c>
      <c r="J337" s="271">
        <v>1</v>
      </c>
      <c r="K337" s="272">
        <v>1</v>
      </c>
      <c r="L337" s="272">
        <v>1</v>
      </c>
      <c r="M337" s="272">
        <v>1</v>
      </c>
      <c r="N337" s="272">
        <v>1</v>
      </c>
      <c r="O337" s="272">
        <v>1</v>
      </c>
      <c r="P337" s="272">
        <v>1</v>
      </c>
      <c r="Q337" s="272">
        <v>1</v>
      </c>
      <c r="R337" s="258">
        <v>8</v>
      </c>
      <c r="S337" s="313" t="s">
        <v>606</v>
      </c>
      <c r="T337" s="466">
        <f>R337+R338</f>
        <v>9</v>
      </c>
      <c r="U337" s="466"/>
      <c r="V337" s="466"/>
      <c r="W337" s="466">
        <v>2</v>
      </c>
      <c r="X337" s="1062">
        <f>SUM(T337:W337)</f>
        <v>11</v>
      </c>
      <c r="Y337" s="776" t="s">
        <v>1024</v>
      </c>
      <c r="Z337" s="58"/>
      <c r="AA337" s="450"/>
      <c r="AB337" s="450"/>
    </row>
    <row r="338" spans="1:28" ht="15.75" customHeight="1" x14ac:dyDescent="0.5">
      <c r="A338" s="131"/>
      <c r="B338" s="320"/>
      <c r="C338" s="151"/>
      <c r="D338" s="449"/>
      <c r="E338" s="971"/>
      <c r="F338" s="394" t="s">
        <v>325</v>
      </c>
      <c r="G338" s="71">
        <v>1</v>
      </c>
      <c r="H338" s="448" t="s">
        <v>604</v>
      </c>
      <c r="I338" s="448" t="s">
        <v>605</v>
      </c>
      <c r="J338" s="273">
        <v>1</v>
      </c>
      <c r="K338" s="274"/>
      <c r="L338" s="275"/>
      <c r="M338" s="275"/>
      <c r="N338" s="275"/>
      <c r="O338" s="275"/>
      <c r="P338" s="275"/>
      <c r="Q338" s="275"/>
      <c r="R338" s="263">
        <v>1</v>
      </c>
      <c r="S338" s="87"/>
      <c r="T338" s="466"/>
      <c r="U338" s="466"/>
      <c r="V338" s="466"/>
      <c r="W338" s="466"/>
      <c r="X338" s="1062"/>
      <c r="Y338" s="776"/>
      <c r="Z338" s="60"/>
      <c r="AA338" s="450"/>
      <c r="AB338" s="450"/>
    </row>
    <row r="339" spans="1:28" ht="15.75" customHeight="1" x14ac:dyDescent="0.5">
      <c r="A339" s="154"/>
      <c r="B339" s="324"/>
      <c r="C339" s="1228"/>
      <c r="D339" s="157"/>
      <c r="E339" s="972"/>
      <c r="F339" s="392"/>
      <c r="G339" s="74">
        <v>1</v>
      </c>
      <c r="H339" s="76" t="s">
        <v>602</v>
      </c>
      <c r="I339" s="76" t="s">
        <v>603</v>
      </c>
      <c r="J339" s="306"/>
      <c r="K339" s="309">
        <v>1</v>
      </c>
      <c r="L339" s="311"/>
      <c r="M339" s="311"/>
      <c r="N339" s="311"/>
      <c r="O339" s="311"/>
      <c r="P339" s="311"/>
      <c r="Q339" s="311"/>
      <c r="R339" s="312">
        <v>1</v>
      </c>
      <c r="S339" s="136"/>
      <c r="T339" s="466"/>
      <c r="U339" s="466"/>
      <c r="V339" s="466"/>
      <c r="W339" s="466"/>
      <c r="X339" s="1062"/>
      <c r="Y339" s="776"/>
      <c r="Z339" s="60"/>
      <c r="AA339" s="450"/>
      <c r="AB339" s="450"/>
    </row>
    <row r="340" spans="1:28" ht="15.75" customHeight="1" x14ac:dyDescent="0.5">
      <c r="A340" s="131" t="s">
        <v>494</v>
      </c>
      <c r="B340" s="973" t="s">
        <v>400</v>
      </c>
      <c r="C340" s="974" t="s">
        <v>87</v>
      </c>
      <c r="D340" s="1246">
        <v>0.5</v>
      </c>
      <c r="E340" s="1245">
        <v>1</v>
      </c>
      <c r="F340" s="414" t="s">
        <v>384</v>
      </c>
      <c r="G340" s="452">
        <v>8</v>
      </c>
      <c r="H340" s="502" t="s">
        <v>609</v>
      </c>
      <c r="I340" s="502" t="s">
        <v>610</v>
      </c>
      <c r="J340" s="503">
        <v>1</v>
      </c>
      <c r="K340" s="430">
        <v>1</v>
      </c>
      <c r="L340" s="430">
        <v>1</v>
      </c>
      <c r="M340" s="430">
        <v>1</v>
      </c>
      <c r="N340" s="430">
        <v>1</v>
      </c>
      <c r="O340" s="430">
        <v>1</v>
      </c>
      <c r="P340" s="430">
        <v>1</v>
      </c>
      <c r="Q340" s="430">
        <v>1</v>
      </c>
      <c r="R340" s="415">
        <f>SUM(J340:Q340)</f>
        <v>8</v>
      </c>
      <c r="S340" s="504"/>
      <c r="T340" s="466"/>
      <c r="U340" s="466">
        <f>R340+R342</f>
        <v>9</v>
      </c>
      <c r="V340" s="466"/>
      <c r="W340" s="466">
        <v>2</v>
      </c>
      <c r="X340" s="1062">
        <f>SUM(T340:W340)</f>
        <v>11</v>
      </c>
      <c r="Y340" s="776" t="s">
        <v>1024</v>
      </c>
      <c r="Z340" s="60"/>
      <c r="AA340" s="450"/>
      <c r="AB340" s="450"/>
    </row>
    <row r="341" spans="1:28" ht="15.75" customHeight="1" x14ac:dyDescent="0.5">
      <c r="A341" s="131"/>
      <c r="B341" s="320" t="s">
        <v>402</v>
      </c>
      <c r="C341" s="267" t="s">
        <v>99</v>
      </c>
      <c r="D341" s="449">
        <v>0.5</v>
      </c>
      <c r="E341" s="971">
        <v>1</v>
      </c>
      <c r="F341" s="394" t="s">
        <v>384</v>
      </c>
      <c r="G341" s="268">
        <v>8</v>
      </c>
      <c r="H341" s="1226" t="s">
        <v>894</v>
      </c>
      <c r="I341" s="1226" t="s">
        <v>895</v>
      </c>
      <c r="J341" s="271">
        <v>1</v>
      </c>
      <c r="K341" s="272">
        <v>1</v>
      </c>
      <c r="L341" s="272">
        <v>1</v>
      </c>
      <c r="M341" s="272">
        <v>1</v>
      </c>
      <c r="N341" s="272">
        <v>1</v>
      </c>
      <c r="O341" s="272">
        <v>1</v>
      </c>
      <c r="P341" s="272">
        <v>1</v>
      </c>
      <c r="Q341" s="272">
        <v>1</v>
      </c>
      <c r="R341" s="258">
        <v>8</v>
      </c>
      <c r="S341" s="313" t="s">
        <v>611</v>
      </c>
      <c r="T341" s="466"/>
      <c r="U341" s="466">
        <f>R341+R343</f>
        <v>10</v>
      </c>
      <c r="V341" s="466"/>
      <c r="W341" s="466">
        <v>2</v>
      </c>
      <c r="X341" s="1062">
        <f>SUM(T341:W341)</f>
        <v>12</v>
      </c>
      <c r="Y341" s="776" t="s">
        <v>1025</v>
      </c>
      <c r="Z341" s="60"/>
      <c r="AA341" s="450"/>
      <c r="AB341" s="450"/>
    </row>
    <row r="342" spans="1:28" ht="15.75" customHeight="1" x14ac:dyDescent="0.5">
      <c r="A342" s="131"/>
      <c r="B342" s="320"/>
      <c r="C342" s="151"/>
      <c r="D342" s="449"/>
      <c r="E342" s="971"/>
      <c r="F342" s="394" t="s">
        <v>329</v>
      </c>
      <c r="G342" s="266">
        <v>1</v>
      </c>
      <c r="H342" s="1226" t="s">
        <v>609</v>
      </c>
      <c r="I342" s="1226" t="s">
        <v>610</v>
      </c>
      <c r="J342" s="271">
        <v>1</v>
      </c>
      <c r="K342" s="268"/>
      <c r="L342" s="268"/>
      <c r="M342" s="495"/>
      <c r="N342" s="495"/>
      <c r="O342" s="495"/>
      <c r="P342" s="495"/>
      <c r="Q342" s="495"/>
      <c r="R342" s="258">
        <f>SUM(J342:Q342)</f>
        <v>1</v>
      </c>
      <c r="S342" s="313"/>
      <c r="T342" s="466"/>
      <c r="U342" s="466"/>
      <c r="V342" s="466"/>
      <c r="W342" s="466"/>
      <c r="X342" s="1062"/>
      <c r="Y342" s="776"/>
      <c r="Z342" s="60"/>
      <c r="AA342" s="450"/>
      <c r="AB342" s="450"/>
    </row>
    <row r="343" spans="1:28" ht="15.75" customHeight="1" x14ac:dyDescent="0.5">
      <c r="A343" s="132"/>
      <c r="B343" s="336"/>
      <c r="C343" s="133"/>
      <c r="D343" s="975"/>
      <c r="E343" s="1243"/>
      <c r="F343" s="976"/>
      <c r="G343" s="287">
        <v>2</v>
      </c>
      <c r="H343" s="370" t="s">
        <v>894</v>
      </c>
      <c r="I343" s="370" t="s">
        <v>895</v>
      </c>
      <c r="J343" s="278"/>
      <c r="K343" s="272">
        <v>1</v>
      </c>
      <c r="L343" s="272">
        <v>1</v>
      </c>
      <c r="M343" s="288"/>
      <c r="N343" s="288"/>
      <c r="O343" s="288"/>
      <c r="P343" s="288"/>
      <c r="Q343" s="288"/>
      <c r="R343" s="258">
        <f>SUM(J343:Q343)</f>
        <v>2</v>
      </c>
      <c r="S343" s="1227"/>
      <c r="T343" s="466"/>
      <c r="U343" s="466"/>
      <c r="V343" s="466"/>
      <c r="W343" s="466"/>
      <c r="X343" s="1062"/>
      <c r="Y343" s="776"/>
      <c r="Z343" s="58"/>
      <c r="AA343" s="450"/>
      <c r="AB343" s="450"/>
    </row>
    <row r="344" spans="1:28" ht="15.75" customHeight="1" x14ac:dyDescent="0.5">
      <c r="A344" s="131" t="s">
        <v>500</v>
      </c>
      <c r="B344" s="973" t="s">
        <v>404</v>
      </c>
      <c r="C344" s="974" t="s">
        <v>91</v>
      </c>
      <c r="D344" s="977">
        <v>0.5</v>
      </c>
      <c r="E344" s="1245">
        <v>1</v>
      </c>
      <c r="F344" s="929" t="s">
        <v>390</v>
      </c>
      <c r="G344" s="978">
        <v>8</v>
      </c>
      <c r="H344" s="505" t="s">
        <v>612</v>
      </c>
      <c r="I344" s="505" t="s">
        <v>613</v>
      </c>
      <c r="J344" s="506">
        <v>1</v>
      </c>
      <c r="K344" s="499">
        <v>1</v>
      </c>
      <c r="L344" s="499">
        <v>1</v>
      </c>
      <c r="M344" s="499">
        <v>1</v>
      </c>
      <c r="N344" s="499">
        <v>1</v>
      </c>
      <c r="O344" s="499">
        <v>1</v>
      </c>
      <c r="P344" s="499">
        <v>1</v>
      </c>
      <c r="Q344" s="499">
        <v>1</v>
      </c>
      <c r="R344" s="500">
        <v>8</v>
      </c>
      <c r="S344" s="979"/>
      <c r="T344" s="466"/>
      <c r="U344" s="466"/>
      <c r="V344" s="466">
        <f>R344+R346</f>
        <v>9</v>
      </c>
      <c r="W344" s="466">
        <v>2</v>
      </c>
      <c r="X344" s="1062">
        <f>SUM(T344:W344)</f>
        <v>11</v>
      </c>
      <c r="Y344" s="776" t="s">
        <v>1025</v>
      </c>
      <c r="Z344" s="58"/>
      <c r="AA344" s="450"/>
      <c r="AB344" s="450"/>
    </row>
    <row r="345" spans="1:28" ht="15.75" customHeight="1" x14ac:dyDescent="0.5">
      <c r="A345" s="131"/>
      <c r="B345" s="320" t="s">
        <v>406</v>
      </c>
      <c r="C345" s="267" t="s">
        <v>103</v>
      </c>
      <c r="D345" s="980">
        <v>0.5</v>
      </c>
      <c r="E345" s="971">
        <v>1</v>
      </c>
      <c r="F345" s="394" t="s">
        <v>390</v>
      </c>
      <c r="G345" s="268">
        <v>8</v>
      </c>
      <c r="H345" s="1226" t="s">
        <v>1020</v>
      </c>
      <c r="I345" s="1226" t="s">
        <v>608</v>
      </c>
      <c r="J345" s="271">
        <v>1</v>
      </c>
      <c r="K345" s="272">
        <v>1</v>
      </c>
      <c r="L345" s="272">
        <v>1</v>
      </c>
      <c r="M345" s="272">
        <v>1</v>
      </c>
      <c r="N345" s="272">
        <v>1</v>
      </c>
      <c r="O345" s="272">
        <v>1</v>
      </c>
      <c r="P345" s="272">
        <v>1</v>
      </c>
      <c r="Q345" s="272">
        <v>1</v>
      </c>
      <c r="R345" s="258">
        <v>8</v>
      </c>
      <c r="S345" s="313" t="s">
        <v>614</v>
      </c>
      <c r="T345" s="466"/>
      <c r="U345" s="466"/>
      <c r="V345" s="466">
        <f>R345+R347</f>
        <v>10</v>
      </c>
      <c r="W345" s="466">
        <v>2</v>
      </c>
      <c r="X345" s="1062">
        <f>SUM(T345:W345)</f>
        <v>12</v>
      </c>
      <c r="Y345" s="776" t="s">
        <v>1025</v>
      </c>
      <c r="Z345" s="58"/>
      <c r="AA345" s="450"/>
      <c r="AB345" s="450"/>
    </row>
    <row r="346" spans="1:28" ht="15.75" customHeight="1" x14ac:dyDescent="0.5">
      <c r="A346" s="131"/>
      <c r="B346" s="320"/>
      <c r="C346" s="151"/>
      <c r="D346" s="980"/>
      <c r="E346" s="971"/>
      <c r="F346" s="394" t="s">
        <v>333</v>
      </c>
      <c r="G346" s="71">
        <v>1</v>
      </c>
      <c r="H346" s="448" t="s">
        <v>612</v>
      </c>
      <c r="I346" s="448" t="s">
        <v>613</v>
      </c>
      <c r="J346" s="273">
        <v>1</v>
      </c>
      <c r="K346" s="274"/>
      <c r="L346" s="274"/>
      <c r="M346" s="275"/>
      <c r="N346" s="275"/>
      <c r="O346" s="275"/>
      <c r="P346" s="275"/>
      <c r="Q346" s="275"/>
      <c r="R346" s="263">
        <f>SUM(J346:Q346)</f>
        <v>1</v>
      </c>
      <c r="S346" s="87"/>
      <c r="T346" s="466"/>
      <c r="U346" s="466"/>
      <c r="V346" s="466"/>
      <c r="W346" s="466">
        <v>3</v>
      </c>
      <c r="X346" s="1062" t="s">
        <v>1022</v>
      </c>
      <c r="Y346" s="776" t="s">
        <v>1027</v>
      </c>
      <c r="Z346" s="58"/>
      <c r="AA346" s="450"/>
      <c r="AB346" s="450"/>
    </row>
    <row r="347" spans="1:28" ht="15.75" customHeight="1" x14ac:dyDescent="0.5">
      <c r="A347" s="154"/>
      <c r="B347" s="324"/>
      <c r="C347" s="1228"/>
      <c r="D347" s="157"/>
      <c r="E347" s="972"/>
      <c r="F347" s="976"/>
      <c r="G347" s="158">
        <v>2</v>
      </c>
      <c r="H347" s="75" t="s">
        <v>1020</v>
      </c>
      <c r="I347" s="76" t="s">
        <v>608</v>
      </c>
      <c r="J347" s="306"/>
      <c r="K347" s="309">
        <v>1</v>
      </c>
      <c r="L347" s="309">
        <v>1</v>
      </c>
      <c r="M347" s="311"/>
      <c r="N347" s="496"/>
      <c r="O347" s="496"/>
      <c r="P347" s="496"/>
      <c r="Q347" s="496"/>
      <c r="R347" s="371">
        <v>2</v>
      </c>
      <c r="S347" s="962"/>
      <c r="T347" s="466"/>
      <c r="U347" s="466"/>
      <c r="V347" s="466"/>
      <c r="W347" s="466">
        <v>3</v>
      </c>
      <c r="X347" s="1062" t="s">
        <v>1021</v>
      </c>
      <c r="Y347" s="776" t="s">
        <v>1027</v>
      </c>
      <c r="Z347" s="58"/>
      <c r="AA347" s="450"/>
      <c r="AB347" s="450"/>
    </row>
    <row r="348" spans="1:28" ht="15.75" customHeight="1" x14ac:dyDescent="0.5">
      <c r="F348" s="116"/>
      <c r="G348" s="1229">
        <v>56</v>
      </c>
      <c r="H348" s="1229"/>
      <c r="I348" s="1226"/>
      <c r="J348" s="116"/>
      <c r="K348" s="116"/>
      <c r="L348" s="116"/>
      <c r="M348" s="116"/>
      <c r="N348" s="116"/>
      <c r="O348" s="116"/>
      <c r="P348" s="116"/>
      <c r="Q348" s="116"/>
      <c r="R348" s="1225"/>
      <c r="S348" s="1229"/>
      <c r="T348" s="466"/>
      <c r="U348" s="466"/>
      <c r="V348" s="466"/>
      <c r="W348" s="466">
        <f>SUM(W336:W347)</f>
        <v>18</v>
      </c>
      <c r="X348" s="1062"/>
      <c r="Y348" s="776"/>
      <c r="Z348" s="58"/>
    </row>
    <row r="349" spans="1:28" ht="15.75" customHeight="1" x14ac:dyDescent="0.5">
      <c r="A349" s="2222" t="s">
        <v>506</v>
      </c>
      <c r="B349" s="2210"/>
      <c r="C349" s="2210"/>
      <c r="D349" s="2210"/>
      <c r="E349" s="2210"/>
      <c r="F349" s="116"/>
      <c r="G349" s="1229"/>
      <c r="H349" s="1229"/>
      <c r="I349" s="1226"/>
      <c r="J349" s="2222" t="s">
        <v>615</v>
      </c>
      <c r="K349" s="2210"/>
      <c r="L349" s="2210"/>
      <c r="M349" s="2210"/>
      <c r="N349" s="2210"/>
      <c r="O349" s="2210"/>
      <c r="P349" s="2210"/>
      <c r="Q349" s="2210"/>
      <c r="R349" s="2210"/>
      <c r="S349" s="2210"/>
      <c r="T349" s="466"/>
      <c r="U349" s="466"/>
      <c r="V349" s="466"/>
      <c r="W349" s="466"/>
      <c r="X349" s="1062"/>
      <c r="Y349" s="776"/>
      <c r="Z349" s="480"/>
      <c r="AA349" s="254"/>
      <c r="AB349" s="254"/>
    </row>
    <row r="350" spans="1:28" ht="15.75" customHeight="1" x14ac:dyDescent="0.5">
      <c r="A350" s="2222" t="s">
        <v>921</v>
      </c>
      <c r="B350" s="2222"/>
      <c r="C350" s="2222"/>
      <c r="D350" s="2222"/>
      <c r="E350" s="2222"/>
      <c r="F350" s="2222"/>
      <c r="G350" s="233"/>
      <c r="H350" s="1236"/>
      <c r="I350" s="981"/>
      <c r="J350" s="2222" t="s">
        <v>616</v>
      </c>
      <c r="K350" s="2210"/>
      <c r="L350" s="2210"/>
      <c r="M350" s="2210"/>
      <c r="N350" s="2210"/>
      <c r="O350" s="2210"/>
      <c r="P350" s="2210"/>
      <c r="Q350" s="2210"/>
      <c r="R350" s="2210"/>
      <c r="S350" s="2210"/>
      <c r="T350" s="466"/>
      <c r="U350" s="466"/>
      <c r="V350" s="466"/>
      <c r="W350" s="466"/>
      <c r="X350" s="1062"/>
      <c r="Y350" s="776"/>
      <c r="Z350" s="480"/>
      <c r="AA350" s="254"/>
      <c r="AB350" s="254"/>
    </row>
    <row r="351" spans="1:28" ht="18.75" customHeight="1" x14ac:dyDescent="0.5">
      <c r="A351" s="2183" t="s">
        <v>0</v>
      </c>
      <c r="B351" s="2210"/>
      <c r="C351" s="2210"/>
      <c r="D351" s="2210"/>
      <c r="E351" s="2210"/>
      <c r="F351" s="2210"/>
      <c r="G351" s="2210"/>
      <c r="H351" s="2210"/>
      <c r="I351" s="2210"/>
      <c r="J351" s="2210"/>
      <c r="K351" s="2210"/>
      <c r="L351" s="2210"/>
      <c r="M351" s="2210"/>
      <c r="N351" s="2210"/>
      <c r="O351" s="2210"/>
      <c r="P351" s="2210"/>
      <c r="Q351" s="2210"/>
      <c r="R351" s="2210"/>
      <c r="S351" s="2210"/>
      <c r="T351" s="468"/>
      <c r="U351" s="468"/>
      <c r="V351" s="468"/>
      <c r="W351" s="468"/>
      <c r="X351" s="1055"/>
      <c r="Y351" s="775"/>
    </row>
    <row r="352" spans="1:28" ht="18.75" customHeight="1" x14ac:dyDescent="0.5">
      <c r="A352" s="2183" t="s">
        <v>617</v>
      </c>
      <c r="B352" s="2210"/>
      <c r="C352" s="2210"/>
      <c r="D352" s="2210"/>
      <c r="E352" s="2210"/>
      <c r="F352" s="2210"/>
      <c r="G352" s="2210"/>
      <c r="H352" s="2210"/>
      <c r="I352" s="2210"/>
      <c r="J352" s="2210"/>
      <c r="K352" s="2210"/>
      <c r="L352" s="2210"/>
      <c r="M352" s="2210"/>
      <c r="N352" s="2210"/>
      <c r="O352" s="2210"/>
      <c r="P352" s="2210"/>
      <c r="Q352" s="2210"/>
      <c r="R352" s="2210"/>
      <c r="S352" s="2210"/>
      <c r="T352" s="468"/>
      <c r="U352" s="468"/>
      <c r="V352" s="468"/>
      <c r="W352" s="468"/>
      <c r="X352" s="1055"/>
      <c r="Y352" s="775"/>
    </row>
    <row r="353" spans="1:26" ht="18.75" customHeight="1" x14ac:dyDescent="0.5">
      <c r="A353" s="2183" t="s">
        <v>476</v>
      </c>
      <c r="B353" s="2210"/>
      <c r="C353" s="2210"/>
      <c r="D353" s="2210"/>
      <c r="E353" s="2210"/>
      <c r="F353" s="2210"/>
      <c r="G353" s="2210"/>
      <c r="H353" s="2210"/>
      <c r="I353" s="2210"/>
      <c r="J353" s="2210"/>
      <c r="K353" s="2210"/>
      <c r="L353" s="2210"/>
      <c r="M353" s="2210"/>
      <c r="N353" s="2210"/>
      <c r="O353" s="2210"/>
      <c r="P353" s="2210"/>
      <c r="Q353" s="2210"/>
      <c r="R353" s="2210"/>
      <c r="S353" s="2210"/>
      <c r="T353" s="468"/>
      <c r="U353" s="468"/>
      <c r="V353" s="468"/>
      <c r="W353" s="468"/>
      <c r="X353" s="1055"/>
      <c r="Y353" s="775"/>
    </row>
    <row r="354" spans="1:26" ht="18.75" customHeight="1" x14ac:dyDescent="0.5">
      <c r="A354" s="2232" t="s">
        <v>1</v>
      </c>
      <c r="B354" s="2208"/>
      <c r="C354" s="2208"/>
      <c r="D354" s="2208"/>
      <c r="E354" s="2208"/>
      <c r="F354" s="2208"/>
      <c r="G354" s="2208"/>
      <c r="H354" s="2208"/>
      <c r="I354" s="2208"/>
      <c r="J354" s="2208"/>
      <c r="K354" s="2208"/>
      <c r="L354" s="2208"/>
      <c r="M354" s="2208"/>
      <c r="N354" s="2208"/>
      <c r="O354" s="2208"/>
      <c r="P354" s="2208"/>
      <c r="Q354" s="2208"/>
      <c r="R354" s="2208"/>
      <c r="S354" s="2209"/>
      <c r="T354" s="468"/>
      <c r="U354" s="468"/>
      <c r="V354" s="468"/>
      <c r="W354" s="468"/>
      <c r="X354" s="1055"/>
      <c r="Y354" s="775"/>
    </row>
    <row r="355" spans="1:26" ht="16.5" customHeight="1" x14ac:dyDescent="0.5">
      <c r="A355" s="2211" t="s">
        <v>477</v>
      </c>
      <c r="B355" s="2211" t="s">
        <v>3</v>
      </c>
      <c r="C355" s="2211" t="s">
        <v>478</v>
      </c>
      <c r="D355" s="2211" t="s">
        <v>315</v>
      </c>
      <c r="E355" s="2213" t="s">
        <v>479</v>
      </c>
      <c r="F355" s="2215" t="s">
        <v>480</v>
      </c>
      <c r="G355" s="2208"/>
      <c r="H355" s="2216" t="s">
        <v>481</v>
      </c>
      <c r="I355" s="2217"/>
      <c r="J355" s="2215" t="s">
        <v>482</v>
      </c>
      <c r="K355" s="2208"/>
      <c r="L355" s="2208"/>
      <c r="M355" s="2208"/>
      <c r="N355" s="2208"/>
      <c r="O355" s="2208"/>
      <c r="P355" s="2208"/>
      <c r="Q355" s="2208"/>
      <c r="R355" s="2220" t="s">
        <v>319</v>
      </c>
      <c r="S355" s="2211" t="s">
        <v>483</v>
      </c>
      <c r="X355" s="1054"/>
      <c r="Y355" s="775"/>
      <c r="Z355" s="454"/>
    </row>
    <row r="356" spans="1:26" ht="16.5" customHeight="1" x14ac:dyDescent="0.5">
      <c r="A356" s="2212"/>
      <c r="B356" s="2212"/>
      <c r="C356" s="2212"/>
      <c r="D356" s="2212"/>
      <c r="E356" s="2214"/>
      <c r="F356" s="56" t="s">
        <v>484</v>
      </c>
      <c r="G356" s="57" t="s">
        <v>485</v>
      </c>
      <c r="H356" s="2218"/>
      <c r="I356" s="2219"/>
      <c r="J356" s="127">
        <v>1</v>
      </c>
      <c r="K356" s="127">
        <v>2</v>
      </c>
      <c r="L356" s="127">
        <v>3</v>
      </c>
      <c r="M356" s="127">
        <v>4</v>
      </c>
      <c r="N356" s="127">
        <v>5</v>
      </c>
      <c r="O356" s="127">
        <v>6</v>
      </c>
      <c r="P356" s="127">
        <v>7</v>
      </c>
      <c r="Q356" s="127">
        <v>8</v>
      </c>
      <c r="R356" s="2221"/>
      <c r="S356" s="2212"/>
      <c r="T356" s="468" t="s">
        <v>486</v>
      </c>
      <c r="U356" s="468" t="s">
        <v>487</v>
      </c>
      <c r="V356" s="468" t="s">
        <v>488</v>
      </c>
      <c r="W356" s="468" t="s">
        <v>511</v>
      </c>
      <c r="X356" s="1055"/>
      <c r="Y356" s="775"/>
      <c r="Z356" s="454"/>
    </row>
    <row r="357" spans="1:26" ht="16.5" customHeight="1" x14ac:dyDescent="0.5">
      <c r="A357" s="1444" t="s">
        <v>490</v>
      </c>
      <c r="B357" s="1444" t="s">
        <v>618</v>
      </c>
      <c r="C357" s="1445" t="s">
        <v>105</v>
      </c>
      <c r="D357" s="1392" t="s">
        <v>634</v>
      </c>
      <c r="E357" s="1412" t="s">
        <v>110</v>
      </c>
      <c r="F357" s="284" t="s">
        <v>323</v>
      </c>
      <c r="G357" s="265">
        <v>8</v>
      </c>
      <c r="H357" s="1416" t="s">
        <v>619</v>
      </c>
      <c r="I357" s="313" t="s">
        <v>620</v>
      </c>
      <c r="J357" s="272">
        <v>1</v>
      </c>
      <c r="K357" s="272">
        <v>1</v>
      </c>
      <c r="L357" s="272">
        <v>1</v>
      </c>
      <c r="M357" s="272">
        <v>1</v>
      </c>
      <c r="N357" s="272">
        <v>1</v>
      </c>
      <c r="O357" s="272">
        <v>1</v>
      </c>
      <c r="P357" s="272">
        <v>1</v>
      </c>
      <c r="Q357" s="272">
        <v>1</v>
      </c>
      <c r="R357" s="272">
        <v>4</v>
      </c>
      <c r="S357" s="313" t="s">
        <v>621</v>
      </c>
      <c r="T357" s="468">
        <f>R357+R360</f>
        <v>5</v>
      </c>
      <c r="U357" s="468">
        <f>R364+R368</f>
        <v>5</v>
      </c>
      <c r="V357" s="468">
        <f>R372+R376</f>
        <v>5</v>
      </c>
      <c r="W357" s="468"/>
      <c r="X357" s="1055">
        <f>SUM(T357:W357)</f>
        <v>15</v>
      </c>
      <c r="Y357" s="775"/>
      <c r="Z357" s="454"/>
    </row>
    <row r="358" spans="1:26" ht="16.5" customHeight="1" x14ac:dyDescent="0.5">
      <c r="A358" s="494"/>
      <c r="B358" s="494"/>
      <c r="C358" s="282" t="s">
        <v>899</v>
      </c>
      <c r="D358" s="315"/>
      <c r="E358" s="116"/>
      <c r="F358" s="284"/>
      <c r="G358" s="265"/>
      <c r="H358" s="1416" t="s">
        <v>627</v>
      </c>
      <c r="I358" s="313" t="s">
        <v>628</v>
      </c>
      <c r="J358" s="272">
        <v>1</v>
      </c>
      <c r="K358" s="272">
        <v>1</v>
      </c>
      <c r="L358" s="272">
        <v>1</v>
      </c>
      <c r="M358" s="272">
        <v>1</v>
      </c>
      <c r="N358" s="272">
        <v>1</v>
      </c>
      <c r="O358" s="272">
        <v>1</v>
      </c>
      <c r="P358" s="272">
        <v>1</v>
      </c>
      <c r="Q358" s="272">
        <v>1</v>
      </c>
      <c r="R358" s="272">
        <v>4</v>
      </c>
      <c r="S358" s="313"/>
      <c r="T358" s="468"/>
      <c r="U358" s="468"/>
      <c r="V358" s="468"/>
      <c r="W358" s="468"/>
      <c r="X358" s="1055"/>
      <c r="Y358" s="775"/>
      <c r="Z358" s="454"/>
    </row>
    <row r="359" spans="1:26" ht="16.5" customHeight="1" x14ac:dyDescent="0.5">
      <c r="A359" s="69"/>
      <c r="B359" s="69"/>
      <c r="C359" s="282"/>
      <c r="D359" s="1446"/>
      <c r="E359" s="116"/>
      <c r="F359" s="360"/>
      <c r="G359" s="344"/>
      <c r="H359" s="75" t="s">
        <v>623</v>
      </c>
      <c r="I359" s="136" t="s">
        <v>564</v>
      </c>
      <c r="J359" s="309">
        <v>1</v>
      </c>
      <c r="K359" s="309">
        <v>1</v>
      </c>
      <c r="L359" s="309">
        <v>1</v>
      </c>
      <c r="M359" s="309">
        <v>1</v>
      </c>
      <c r="N359" s="309">
        <v>1</v>
      </c>
      <c r="O359" s="309">
        <v>1</v>
      </c>
      <c r="P359" s="309">
        <v>1</v>
      </c>
      <c r="Q359" s="309">
        <v>1</v>
      </c>
      <c r="R359" s="309">
        <v>4</v>
      </c>
      <c r="S359" s="136"/>
      <c r="T359" s="468"/>
      <c r="U359" s="468"/>
      <c r="V359" s="468"/>
      <c r="W359" s="468"/>
      <c r="X359" s="1055"/>
      <c r="Y359" s="775"/>
      <c r="Z359" s="454"/>
    </row>
    <row r="360" spans="1:26" ht="16.5" customHeight="1" x14ac:dyDescent="0.5">
      <c r="A360" s="1444"/>
      <c r="B360" s="1444"/>
      <c r="C360" s="282"/>
      <c r="D360" s="283"/>
      <c r="E360" s="265"/>
      <c r="F360" s="284" t="s">
        <v>418</v>
      </c>
      <c r="G360" s="272">
        <v>2</v>
      </c>
      <c r="H360" s="1226" t="s">
        <v>619</v>
      </c>
      <c r="I360" s="313" t="s">
        <v>620</v>
      </c>
      <c r="J360" s="272">
        <v>1</v>
      </c>
      <c r="K360" s="272">
        <v>1</v>
      </c>
      <c r="L360" s="495"/>
      <c r="M360" s="495"/>
      <c r="N360" s="495"/>
      <c r="O360" s="495"/>
      <c r="P360" s="495"/>
      <c r="Q360" s="495"/>
      <c r="R360" s="1418">
        <v>1</v>
      </c>
      <c r="S360" s="313" t="s">
        <v>621</v>
      </c>
      <c r="T360" s="468"/>
      <c r="U360" s="468"/>
      <c r="V360" s="468"/>
      <c r="W360" s="468"/>
      <c r="X360" s="1055"/>
      <c r="Y360" s="775"/>
      <c r="Z360" s="454"/>
    </row>
    <row r="361" spans="1:26" ht="16.5" customHeight="1" x14ac:dyDescent="0.5">
      <c r="A361" s="1447"/>
      <c r="B361" s="1447"/>
      <c r="C361" s="353"/>
      <c r="D361" s="354"/>
      <c r="E361" s="265"/>
      <c r="F361" s="297"/>
      <c r="G361" s="447"/>
      <c r="H361" s="1416" t="s">
        <v>627</v>
      </c>
      <c r="I361" s="313" t="s">
        <v>628</v>
      </c>
      <c r="J361" s="272">
        <v>1</v>
      </c>
      <c r="K361" s="272">
        <v>1</v>
      </c>
      <c r="L361" s="288"/>
      <c r="M361" s="288"/>
      <c r="N361" s="288"/>
      <c r="O361" s="288"/>
      <c r="P361" s="288"/>
      <c r="Q361" s="288"/>
      <c r="R361" s="272">
        <v>1</v>
      </c>
      <c r="S361" s="87"/>
      <c r="T361" s="468"/>
      <c r="U361" s="468"/>
      <c r="V361" s="468"/>
      <c r="W361" s="468"/>
      <c r="X361" s="1055"/>
      <c r="Y361" s="775"/>
      <c r="Z361" s="454"/>
    </row>
    <row r="362" spans="1:26" ht="16.5" customHeight="1" x14ac:dyDescent="0.5">
      <c r="A362" s="1448"/>
      <c r="B362" s="1448"/>
      <c r="C362" s="1449"/>
      <c r="D362" s="310"/>
      <c r="E362" s="1450"/>
      <c r="F362" s="360"/>
      <c r="G362" s="344"/>
      <c r="H362" s="75" t="s">
        <v>623</v>
      </c>
      <c r="I362" s="136" t="s">
        <v>564</v>
      </c>
      <c r="J362" s="309">
        <v>1</v>
      </c>
      <c r="K362" s="309">
        <v>1</v>
      </c>
      <c r="L362" s="311"/>
      <c r="M362" s="311"/>
      <c r="N362" s="311"/>
      <c r="O362" s="311"/>
      <c r="P362" s="311"/>
      <c r="Q362" s="311"/>
      <c r="R362" s="309">
        <v>1</v>
      </c>
      <c r="S362" s="136"/>
      <c r="T362" s="468"/>
      <c r="U362" s="468"/>
      <c r="V362" s="468"/>
      <c r="W362" s="468"/>
      <c r="X362" s="1055"/>
      <c r="Y362" s="775"/>
      <c r="Z362" s="454"/>
    </row>
    <row r="363" spans="1:26" ht="16.5" customHeight="1" x14ac:dyDescent="0.5">
      <c r="A363" s="1451" t="s">
        <v>494</v>
      </c>
      <c r="B363" s="273" t="s">
        <v>626</v>
      </c>
      <c r="C363" s="445" t="s">
        <v>109</v>
      </c>
      <c r="D363" s="1452">
        <v>0.5</v>
      </c>
      <c r="E363" s="447">
        <v>1</v>
      </c>
      <c r="F363" s="297" t="s">
        <v>384</v>
      </c>
      <c r="G363" s="274">
        <v>8</v>
      </c>
      <c r="H363" s="448" t="s">
        <v>627</v>
      </c>
      <c r="I363" s="87" t="s">
        <v>628</v>
      </c>
      <c r="J363" s="274">
        <v>1</v>
      </c>
      <c r="K363" s="274">
        <v>1</v>
      </c>
      <c r="L363" s="274">
        <v>1</v>
      </c>
      <c r="M363" s="399" t="s">
        <v>110</v>
      </c>
      <c r="N363" s="399" t="s">
        <v>110</v>
      </c>
      <c r="O363" s="399" t="s">
        <v>110</v>
      </c>
      <c r="P363" s="399" t="s">
        <v>110</v>
      </c>
      <c r="Q363" s="399" t="s">
        <v>110</v>
      </c>
      <c r="R363" s="274">
        <v>4</v>
      </c>
      <c r="S363" s="87" t="s">
        <v>621</v>
      </c>
      <c r="T363" s="468">
        <f>R358+R361</f>
        <v>5</v>
      </c>
      <c r="U363" s="468">
        <f>R363+R367</f>
        <v>5</v>
      </c>
      <c r="V363" s="468">
        <f>R371+R375</f>
        <v>5</v>
      </c>
      <c r="W363" s="468"/>
      <c r="X363" s="1055">
        <f>SUM(T363:W363)</f>
        <v>15</v>
      </c>
      <c r="Y363" s="775"/>
      <c r="Z363" s="454"/>
    </row>
    <row r="364" spans="1:26" ht="16.5" customHeight="1" x14ac:dyDescent="0.5">
      <c r="A364" s="494"/>
      <c r="B364" s="494"/>
      <c r="C364" s="282" t="s">
        <v>622</v>
      </c>
      <c r="D364" s="314"/>
      <c r="E364" s="268"/>
      <c r="F364" s="315"/>
      <c r="G364" s="268"/>
      <c r="H364" s="1226" t="s">
        <v>619</v>
      </c>
      <c r="I364" s="313" t="s">
        <v>620</v>
      </c>
      <c r="J364" s="272">
        <v>1</v>
      </c>
      <c r="K364" s="272">
        <v>1</v>
      </c>
      <c r="L364" s="272">
        <v>1</v>
      </c>
      <c r="M364" s="1392" t="s">
        <v>110</v>
      </c>
      <c r="N364" s="1392" t="s">
        <v>110</v>
      </c>
      <c r="O364" s="1392" t="s">
        <v>110</v>
      </c>
      <c r="P364" s="1392" t="s">
        <v>110</v>
      </c>
      <c r="Q364" s="1392" t="s">
        <v>110</v>
      </c>
      <c r="R364" s="272">
        <v>4</v>
      </c>
      <c r="S364" s="313"/>
      <c r="T364" s="468"/>
      <c r="U364" s="468"/>
      <c r="V364" s="468"/>
      <c r="W364" s="468"/>
      <c r="X364" s="1055"/>
      <c r="Y364" s="775"/>
      <c r="Z364" s="454"/>
    </row>
    <row r="365" spans="1:26" ht="16.5" customHeight="1" x14ac:dyDescent="0.5">
      <c r="A365" s="494"/>
      <c r="B365" s="494"/>
      <c r="C365" s="1453"/>
      <c r="D365" s="314"/>
      <c r="E365" s="268"/>
      <c r="F365" s="315"/>
      <c r="G365" s="268"/>
      <c r="H365" s="355" t="s">
        <v>623</v>
      </c>
      <c r="I365" s="356" t="s">
        <v>564</v>
      </c>
      <c r="J365" s="274">
        <v>1</v>
      </c>
      <c r="K365" s="274">
        <v>1</v>
      </c>
      <c r="L365" s="274">
        <v>1</v>
      </c>
      <c r="M365" s="274">
        <v>1</v>
      </c>
      <c r="N365" s="274">
        <v>1</v>
      </c>
      <c r="O365" s="274">
        <v>1</v>
      </c>
      <c r="P365" s="274">
        <v>1</v>
      </c>
      <c r="Q365" s="274">
        <v>1</v>
      </c>
      <c r="R365" s="274">
        <v>4</v>
      </c>
      <c r="S365" s="87"/>
      <c r="T365" s="468">
        <v>5</v>
      </c>
      <c r="U365" s="468">
        <f>R365+R369</f>
        <v>5</v>
      </c>
      <c r="V365" s="468">
        <f>R373+R377</f>
        <v>5</v>
      </c>
      <c r="W365" s="468"/>
      <c r="X365" s="1055">
        <f>SUM(T365:W365)</f>
        <v>15</v>
      </c>
      <c r="Y365" s="775"/>
      <c r="Z365" s="454"/>
    </row>
    <row r="366" spans="1:26" ht="16.5" customHeight="1" x14ac:dyDescent="0.5">
      <c r="A366" s="451"/>
      <c r="B366" s="451"/>
      <c r="C366" s="493"/>
      <c r="D366" s="268"/>
      <c r="E366" s="1229"/>
      <c r="F366" s="1362"/>
      <c r="G366" s="1358"/>
      <c r="H366" s="1454" t="s">
        <v>624</v>
      </c>
      <c r="I366" s="277" t="s">
        <v>625</v>
      </c>
      <c r="J366" s="302">
        <v>1</v>
      </c>
      <c r="K366" s="302">
        <v>1</v>
      </c>
      <c r="L366" s="302">
        <v>1</v>
      </c>
      <c r="M366" s="303" t="s">
        <v>110</v>
      </c>
      <c r="N366" s="303" t="s">
        <v>110</v>
      </c>
      <c r="O366" s="303" t="s">
        <v>110</v>
      </c>
      <c r="P366" s="303" t="s">
        <v>110</v>
      </c>
      <c r="Q366" s="303" t="s">
        <v>110</v>
      </c>
      <c r="R366" s="1428">
        <v>4</v>
      </c>
      <c r="S366" s="962"/>
      <c r="T366" s="468"/>
      <c r="U366" s="468"/>
      <c r="V366" s="468"/>
      <c r="W366" s="982"/>
      <c r="X366" s="1055"/>
      <c r="Y366" s="775"/>
    </row>
    <row r="367" spans="1:26" ht="16.5" customHeight="1" x14ac:dyDescent="0.5">
      <c r="A367" s="1444"/>
      <c r="B367" s="494"/>
      <c r="C367" s="1445"/>
      <c r="D367" s="314"/>
      <c r="E367" s="1229"/>
      <c r="F367" s="284" t="s">
        <v>499</v>
      </c>
      <c r="G367" s="272">
        <v>3</v>
      </c>
      <c r="H367" s="1226" t="s">
        <v>627</v>
      </c>
      <c r="I367" s="313" t="s">
        <v>628</v>
      </c>
      <c r="J367" s="272">
        <v>1</v>
      </c>
      <c r="K367" s="272">
        <v>1</v>
      </c>
      <c r="L367" s="272">
        <v>1</v>
      </c>
      <c r="M367" s="1391"/>
      <c r="N367" s="1391"/>
      <c r="O367" s="1391"/>
      <c r="P367" s="1391"/>
      <c r="Q367" s="1391"/>
      <c r="R367" s="1418">
        <v>1</v>
      </c>
      <c r="S367" s="313" t="s">
        <v>629</v>
      </c>
      <c r="T367" s="468"/>
      <c r="U367" s="468"/>
      <c r="V367" s="468"/>
      <c r="W367" s="468"/>
      <c r="X367" s="1055"/>
      <c r="Y367" s="775"/>
      <c r="Z367" s="454"/>
    </row>
    <row r="368" spans="1:26" ht="16.5" customHeight="1" x14ac:dyDescent="0.5">
      <c r="A368" s="1444"/>
      <c r="B368" s="494"/>
      <c r="C368" s="1455"/>
      <c r="D368" s="314"/>
      <c r="E368" s="1229"/>
      <c r="F368" s="284"/>
      <c r="G368" s="272"/>
      <c r="H368" s="1226" t="s">
        <v>619</v>
      </c>
      <c r="I368" s="313" t="s">
        <v>620</v>
      </c>
      <c r="J368" s="272">
        <v>1</v>
      </c>
      <c r="K368" s="272">
        <v>1</v>
      </c>
      <c r="L368" s="272">
        <v>1</v>
      </c>
      <c r="M368" s="1391"/>
      <c r="N368" s="1391"/>
      <c r="O368" s="1391"/>
      <c r="P368" s="1391"/>
      <c r="Q368" s="1391"/>
      <c r="R368" s="1418">
        <v>1</v>
      </c>
      <c r="S368" s="313"/>
      <c r="T368" s="468"/>
      <c r="U368" s="468"/>
      <c r="V368" s="468"/>
      <c r="W368" s="468"/>
      <c r="X368" s="1055"/>
      <c r="Y368" s="775"/>
      <c r="Z368" s="454"/>
    </row>
    <row r="369" spans="1:26" ht="16.5" customHeight="1" x14ac:dyDescent="0.5">
      <c r="A369" s="1447"/>
      <c r="B369" s="69"/>
      <c r="C369" s="1456"/>
      <c r="D369" s="1446"/>
      <c r="E369" s="352"/>
      <c r="F369" s="297"/>
      <c r="G369" s="274"/>
      <c r="H369" s="445" t="s">
        <v>623</v>
      </c>
      <c r="I369" s="356" t="s">
        <v>564</v>
      </c>
      <c r="J369" s="274">
        <v>1</v>
      </c>
      <c r="K369" s="274">
        <v>1</v>
      </c>
      <c r="L369" s="274">
        <v>1</v>
      </c>
      <c r="M369" s="1457"/>
      <c r="N369" s="1457"/>
      <c r="O369" s="1457"/>
      <c r="P369" s="1457"/>
      <c r="Q369" s="1457"/>
      <c r="R369" s="1420">
        <v>1</v>
      </c>
      <c r="S369" s="87"/>
      <c r="T369" s="468"/>
      <c r="U369" s="468"/>
      <c r="V369" s="468"/>
      <c r="W369" s="468"/>
      <c r="X369" s="1055"/>
      <c r="Y369" s="775"/>
      <c r="Z369" s="454"/>
    </row>
    <row r="370" spans="1:26" ht="16.5" customHeight="1" x14ac:dyDescent="0.5">
      <c r="A370" s="132"/>
      <c r="B370" s="132"/>
      <c r="C370" s="133"/>
      <c r="D370" s="78"/>
      <c r="E370" s="1244"/>
      <c r="F370" s="360"/>
      <c r="G370" s="344"/>
      <c r="H370" s="75" t="s">
        <v>624</v>
      </c>
      <c r="I370" s="301" t="s">
        <v>625</v>
      </c>
      <c r="J370" s="309">
        <v>1</v>
      </c>
      <c r="K370" s="309">
        <v>1</v>
      </c>
      <c r="L370" s="309">
        <v>1</v>
      </c>
      <c r="M370" s="1458"/>
      <c r="N370" s="1458"/>
      <c r="O370" s="1458"/>
      <c r="P370" s="1458"/>
      <c r="Q370" s="1458"/>
      <c r="R370" s="390">
        <v>1</v>
      </c>
      <c r="S370" s="136"/>
      <c r="T370" s="468"/>
      <c r="U370" s="468"/>
      <c r="V370" s="468"/>
      <c r="W370" s="982"/>
      <c r="X370" s="1055"/>
      <c r="Y370" s="775"/>
    </row>
    <row r="371" spans="1:26" ht="16.5" customHeight="1" x14ac:dyDescent="0.5">
      <c r="A371" s="69" t="s">
        <v>500</v>
      </c>
      <c r="B371" s="69" t="s">
        <v>630</v>
      </c>
      <c r="C371" s="532" t="s">
        <v>114</v>
      </c>
      <c r="D371" s="354">
        <v>0.5</v>
      </c>
      <c r="E371" s="449">
        <v>1</v>
      </c>
      <c r="F371" s="130" t="s">
        <v>390</v>
      </c>
      <c r="G371" s="449">
        <v>8</v>
      </c>
      <c r="H371" s="355" t="s">
        <v>627</v>
      </c>
      <c r="I371" s="356" t="s">
        <v>628</v>
      </c>
      <c r="J371" s="274">
        <v>1</v>
      </c>
      <c r="K371" s="274">
        <v>1</v>
      </c>
      <c r="L371" s="274">
        <v>1</v>
      </c>
      <c r="M371" s="399" t="s">
        <v>110</v>
      </c>
      <c r="N371" s="399" t="s">
        <v>110</v>
      </c>
      <c r="O371" s="399" t="s">
        <v>110</v>
      </c>
      <c r="P371" s="399" t="s">
        <v>110</v>
      </c>
      <c r="Q371" s="399" t="s">
        <v>110</v>
      </c>
      <c r="R371" s="1459">
        <v>4</v>
      </c>
      <c r="S371" s="151" t="s">
        <v>621</v>
      </c>
      <c r="T371" s="468"/>
      <c r="U371" s="468"/>
      <c r="V371" s="468"/>
      <c r="W371" s="982"/>
      <c r="X371" s="1055"/>
      <c r="Y371" s="775"/>
      <c r="Z371" s="454"/>
    </row>
    <row r="372" spans="1:26" ht="16.5" customHeight="1" x14ac:dyDescent="0.5">
      <c r="A372" s="451"/>
      <c r="B372" s="451"/>
      <c r="C372" s="267" t="s">
        <v>622</v>
      </c>
      <c r="D372" s="314"/>
      <c r="E372" s="1229"/>
      <c r="F372" s="270"/>
      <c r="G372" s="1229"/>
      <c r="H372" s="1416" t="s">
        <v>619</v>
      </c>
      <c r="I372" s="313" t="s">
        <v>620</v>
      </c>
      <c r="J372" s="272">
        <v>1</v>
      </c>
      <c r="K372" s="272">
        <v>1</v>
      </c>
      <c r="L372" s="272">
        <v>1</v>
      </c>
      <c r="M372" s="1392" t="s">
        <v>110</v>
      </c>
      <c r="N372" s="1392" t="s">
        <v>110</v>
      </c>
      <c r="O372" s="1392" t="s">
        <v>110</v>
      </c>
      <c r="P372" s="1392" t="s">
        <v>110</v>
      </c>
      <c r="Q372" s="1392" t="s">
        <v>110</v>
      </c>
      <c r="R372" s="1418">
        <v>4</v>
      </c>
      <c r="S372" s="313"/>
      <c r="T372" s="468"/>
      <c r="U372" s="468"/>
      <c r="V372" s="468"/>
      <c r="W372" s="982"/>
      <c r="X372" s="1055"/>
      <c r="Y372" s="775"/>
      <c r="Z372" s="454"/>
    </row>
    <row r="373" spans="1:26" ht="16.5" customHeight="1" x14ac:dyDescent="0.5">
      <c r="A373" s="451"/>
      <c r="B373" s="451"/>
      <c r="C373" s="493"/>
      <c r="D373" s="268"/>
      <c r="E373" s="1229"/>
      <c r="F373" s="270"/>
      <c r="G373" s="1229"/>
      <c r="H373" s="1460" t="s">
        <v>623</v>
      </c>
      <c r="I373" s="296" t="s">
        <v>564</v>
      </c>
      <c r="J373" s="272">
        <v>1</v>
      </c>
      <c r="K373" s="272">
        <v>1</v>
      </c>
      <c r="L373" s="272">
        <v>1</v>
      </c>
      <c r="M373" s="1392" t="s">
        <v>110</v>
      </c>
      <c r="N373" s="1392" t="s">
        <v>110</v>
      </c>
      <c r="O373" s="1392" t="s">
        <v>110</v>
      </c>
      <c r="P373" s="1392" t="s">
        <v>110</v>
      </c>
      <c r="Q373" s="1392" t="s">
        <v>110</v>
      </c>
      <c r="R373" s="1418">
        <v>4</v>
      </c>
      <c r="S373" s="313"/>
      <c r="T373" s="468"/>
      <c r="U373" s="468"/>
      <c r="V373" s="468"/>
      <c r="W373" s="982"/>
      <c r="X373" s="1055"/>
      <c r="Y373" s="775"/>
    </row>
    <row r="374" spans="1:26" ht="16.5" customHeight="1" x14ac:dyDescent="0.5">
      <c r="A374" s="451"/>
      <c r="B374" s="451"/>
      <c r="C374" s="493"/>
      <c r="D374" s="268"/>
      <c r="E374" s="1229"/>
      <c r="F374" s="1362"/>
      <c r="G374" s="1358"/>
      <c r="H374" s="1454" t="s">
        <v>624</v>
      </c>
      <c r="I374" s="277" t="s">
        <v>625</v>
      </c>
      <c r="J374" s="302">
        <v>1</v>
      </c>
      <c r="K374" s="302">
        <v>1</v>
      </c>
      <c r="L374" s="302">
        <v>1</v>
      </c>
      <c r="M374" s="303" t="s">
        <v>110</v>
      </c>
      <c r="N374" s="303" t="s">
        <v>110</v>
      </c>
      <c r="O374" s="303" t="s">
        <v>110</v>
      </c>
      <c r="P374" s="303" t="s">
        <v>110</v>
      </c>
      <c r="Q374" s="303" t="s">
        <v>110</v>
      </c>
      <c r="R374" s="1428">
        <v>4</v>
      </c>
      <c r="S374" s="962"/>
      <c r="T374" s="468"/>
      <c r="U374" s="468">
        <f>R366+R370</f>
        <v>5</v>
      </c>
      <c r="V374" s="468">
        <f>R374+R378</f>
        <v>5</v>
      </c>
      <c r="W374" s="982"/>
      <c r="X374" s="1055">
        <f>SUM(T374:W374)</f>
        <v>10</v>
      </c>
      <c r="Y374" s="775"/>
    </row>
    <row r="375" spans="1:26" ht="16.5" customHeight="1" x14ac:dyDescent="0.5">
      <c r="A375" s="451"/>
      <c r="B375" s="451"/>
      <c r="C375" s="493"/>
      <c r="D375" s="268"/>
      <c r="E375" s="1229"/>
      <c r="F375" s="270" t="s">
        <v>505</v>
      </c>
      <c r="G375" s="233">
        <v>3</v>
      </c>
      <c r="H375" s="1461" t="s">
        <v>627</v>
      </c>
      <c r="I375" s="296" t="s">
        <v>628</v>
      </c>
      <c r="J375" s="272">
        <v>1</v>
      </c>
      <c r="K375" s="272">
        <v>1</v>
      </c>
      <c r="L375" s="272">
        <v>1</v>
      </c>
      <c r="M375" s="1391"/>
      <c r="N375" s="1391"/>
      <c r="O375" s="1391"/>
      <c r="P375" s="1391"/>
      <c r="Q375" s="1391"/>
      <c r="R375" s="1225">
        <v>1</v>
      </c>
      <c r="S375" s="267" t="s">
        <v>629</v>
      </c>
      <c r="T375" s="468"/>
      <c r="U375" s="468"/>
      <c r="V375" s="468"/>
      <c r="W375" s="468"/>
      <c r="X375" s="1055"/>
      <c r="Y375" s="775"/>
    </row>
    <row r="376" spans="1:26" ht="16.5" customHeight="1" x14ac:dyDescent="0.5">
      <c r="A376" s="451"/>
      <c r="B376" s="451"/>
      <c r="C376" s="493"/>
      <c r="D376" s="268"/>
      <c r="E376" s="1229"/>
      <c r="F376" s="270"/>
      <c r="G376" s="233"/>
      <c r="H376" s="1462" t="s">
        <v>619</v>
      </c>
      <c r="I376" s="313" t="s">
        <v>620</v>
      </c>
      <c r="J376" s="272">
        <v>1</v>
      </c>
      <c r="K376" s="272">
        <v>1</v>
      </c>
      <c r="L376" s="272">
        <v>1</v>
      </c>
      <c r="M376" s="1391"/>
      <c r="N376" s="1391"/>
      <c r="O376" s="1391"/>
      <c r="P376" s="1391"/>
      <c r="Q376" s="1391"/>
      <c r="R376" s="1225">
        <v>1</v>
      </c>
      <c r="S376" s="267"/>
      <c r="T376" s="468"/>
      <c r="U376" s="468"/>
      <c r="V376" s="468"/>
      <c r="W376" s="468"/>
      <c r="X376" s="1055"/>
      <c r="Y376" s="775"/>
    </row>
    <row r="377" spans="1:26" ht="16.5" customHeight="1" x14ac:dyDescent="0.5">
      <c r="A377" s="451"/>
      <c r="B377" s="451"/>
      <c r="C377" s="493"/>
      <c r="D377" s="268"/>
      <c r="E377" s="1229"/>
      <c r="F377" s="270"/>
      <c r="G377" s="233"/>
      <c r="H377" s="1461" t="s">
        <v>623</v>
      </c>
      <c r="I377" s="296" t="s">
        <v>564</v>
      </c>
      <c r="J377" s="272">
        <v>1</v>
      </c>
      <c r="K377" s="272">
        <v>1</v>
      </c>
      <c r="L377" s="272">
        <v>1</v>
      </c>
      <c r="M377" s="1391"/>
      <c r="N377" s="1391"/>
      <c r="O377" s="1391"/>
      <c r="P377" s="1391"/>
      <c r="Q377" s="1391"/>
      <c r="R377" s="1225">
        <v>1</v>
      </c>
      <c r="S377" s="267"/>
      <c r="T377" s="468"/>
      <c r="U377" s="468"/>
      <c r="V377" s="468"/>
      <c r="W377" s="982"/>
      <c r="X377" s="1055"/>
      <c r="Y377" s="775"/>
    </row>
    <row r="378" spans="1:26" ht="16.5" customHeight="1" x14ac:dyDescent="0.5">
      <c r="A378" s="956"/>
      <c r="B378" s="956"/>
      <c r="C378" s="1228"/>
      <c r="D378" s="287"/>
      <c r="E378" s="170"/>
      <c r="F378" s="161"/>
      <c r="G378" s="1463"/>
      <c r="H378" s="1464" t="s">
        <v>624</v>
      </c>
      <c r="I378" s="277" t="s">
        <v>625</v>
      </c>
      <c r="J378" s="302">
        <v>1</v>
      </c>
      <c r="K378" s="302">
        <v>1</v>
      </c>
      <c r="L378" s="302">
        <v>1</v>
      </c>
      <c r="M378" s="1367"/>
      <c r="N378" s="1367"/>
      <c r="O378" s="1367"/>
      <c r="P378" s="1367"/>
      <c r="Q378" s="1367"/>
      <c r="R378" s="1465">
        <v>1</v>
      </c>
      <c r="S378" s="155"/>
      <c r="T378" s="468"/>
      <c r="U378" s="468"/>
      <c r="V378" s="468"/>
      <c r="W378" s="468"/>
      <c r="X378" s="1055"/>
      <c r="Y378" s="775"/>
      <c r="Z378" s="60"/>
    </row>
    <row r="379" spans="1:26" ht="16.5" customHeight="1" x14ac:dyDescent="0.5">
      <c r="A379" s="1229"/>
      <c r="B379" s="1229" t="s">
        <v>506</v>
      </c>
      <c r="F379" s="1226"/>
      <c r="G379" s="1226"/>
      <c r="H379" s="1226"/>
      <c r="I379" s="1226"/>
      <c r="J379" s="1229"/>
      <c r="K379" s="1229"/>
      <c r="L379" s="1229"/>
      <c r="M379" s="1229"/>
      <c r="N379" s="1229"/>
      <c r="O379" s="1229"/>
      <c r="P379" s="1229"/>
      <c r="Q379" s="1229"/>
      <c r="R379" s="1229"/>
      <c r="T379" s="468"/>
      <c r="U379" s="468"/>
      <c r="V379" s="468"/>
      <c r="W379" s="468"/>
      <c r="X379" s="1055"/>
      <c r="Y379" s="775"/>
    </row>
    <row r="380" spans="1:26" ht="16.5" customHeight="1" x14ac:dyDescent="0.5">
      <c r="A380" s="2222" t="s">
        <v>631</v>
      </c>
      <c r="B380" s="2210"/>
      <c r="C380" s="2210"/>
      <c r="D380" s="2210"/>
      <c r="E380" s="2210"/>
      <c r="F380" s="1226"/>
      <c r="G380" s="1226"/>
      <c r="H380" s="1226"/>
      <c r="I380" s="1226"/>
      <c r="J380" s="2222" t="s">
        <v>632</v>
      </c>
      <c r="K380" s="2210"/>
      <c r="L380" s="2210"/>
      <c r="M380" s="2210"/>
      <c r="N380" s="2210"/>
      <c r="O380" s="2210"/>
      <c r="P380" s="2210"/>
      <c r="Q380" s="2210"/>
      <c r="R380" s="2210"/>
      <c r="T380" s="468"/>
      <c r="U380" s="468"/>
      <c r="V380" s="468"/>
      <c r="W380" s="468"/>
      <c r="X380" s="1055"/>
      <c r="Y380" s="775"/>
    </row>
    <row r="381" spans="1:26" ht="16.5" customHeight="1" x14ac:dyDescent="0.5">
      <c r="A381" s="1229"/>
      <c r="B381" s="1229"/>
      <c r="C381" s="1229"/>
      <c r="D381" s="1229"/>
      <c r="E381" s="1229"/>
      <c r="F381" s="1226"/>
      <c r="G381" s="1226"/>
      <c r="H381" s="1226"/>
      <c r="I381" s="1226"/>
      <c r="J381" s="2222" t="s">
        <v>633</v>
      </c>
      <c r="K381" s="2210"/>
      <c r="L381" s="2210"/>
      <c r="M381" s="2210"/>
      <c r="N381" s="2210"/>
      <c r="O381" s="2210"/>
      <c r="P381" s="2210"/>
      <c r="Q381" s="2210"/>
      <c r="R381" s="2210"/>
      <c r="T381" s="468"/>
      <c r="U381" s="468"/>
      <c r="V381" s="468"/>
      <c r="W381" s="468"/>
      <c r="X381" s="1055"/>
      <c r="Y381" s="775"/>
    </row>
    <row r="382" spans="1:26" ht="16.5" customHeight="1" x14ac:dyDescent="0.5">
      <c r="A382" s="1229"/>
      <c r="B382" s="1229"/>
      <c r="C382" s="1229"/>
      <c r="D382" s="1229"/>
      <c r="E382" s="1229"/>
      <c r="F382" s="1226"/>
      <c r="G382" s="1226"/>
      <c r="H382" s="1226"/>
      <c r="I382" s="1226"/>
      <c r="J382" s="1229"/>
      <c r="R382" s="1232"/>
      <c r="T382" s="468"/>
      <c r="U382" s="468"/>
      <c r="V382" s="468"/>
      <c r="W382" s="468"/>
      <c r="X382" s="1055"/>
      <c r="Y382" s="775"/>
    </row>
    <row r="383" spans="1:26" ht="16.5" customHeight="1" x14ac:dyDescent="0.5">
      <c r="A383" s="1229"/>
      <c r="B383" s="1229"/>
      <c r="C383" s="1229"/>
      <c r="D383" s="1229"/>
      <c r="E383" s="1229"/>
      <c r="F383" s="1226"/>
      <c r="G383" s="1226"/>
      <c r="H383" s="1226"/>
      <c r="I383" s="1226"/>
      <c r="J383" s="1229"/>
      <c r="R383" s="1232"/>
      <c r="T383" s="468"/>
      <c r="U383" s="468"/>
      <c r="V383" s="468"/>
      <c r="W383" s="468"/>
      <c r="X383" s="1055"/>
      <c r="Y383" s="775"/>
    </row>
    <row r="384" spans="1:26" ht="16.5" customHeight="1" x14ac:dyDescent="0.5">
      <c r="A384" s="1229"/>
      <c r="B384" s="1229"/>
      <c r="C384" s="1229"/>
      <c r="D384" s="1229"/>
      <c r="E384" s="1229"/>
      <c r="F384" s="1226"/>
      <c r="G384" s="1226"/>
      <c r="H384" s="1226"/>
      <c r="I384" s="1226"/>
      <c r="J384" s="1229"/>
      <c r="R384" s="1232"/>
      <c r="T384" s="468"/>
      <c r="U384" s="468"/>
      <c r="V384" s="468"/>
      <c r="W384" s="468"/>
      <c r="X384" s="1055"/>
      <c r="Y384" s="775"/>
    </row>
    <row r="385" spans="1:26" ht="16.5" customHeight="1" x14ac:dyDescent="0.5">
      <c r="A385" s="1229"/>
      <c r="B385" s="1229"/>
      <c r="C385" s="1229"/>
      <c r="D385" s="1229"/>
      <c r="E385" s="1229"/>
      <c r="F385" s="1226"/>
      <c r="G385" s="1226"/>
      <c r="H385" s="1226"/>
      <c r="I385" s="1226"/>
      <c r="J385" s="1229"/>
      <c r="R385" s="1232"/>
      <c r="T385" s="468"/>
      <c r="U385" s="468"/>
      <c r="V385" s="468"/>
      <c r="W385" s="468"/>
      <c r="X385" s="1055"/>
      <c r="Y385" s="775"/>
    </row>
    <row r="386" spans="1:26" ht="16.5" customHeight="1" x14ac:dyDescent="0.5">
      <c r="A386" s="2183" t="s">
        <v>0</v>
      </c>
      <c r="B386" s="2210"/>
      <c r="C386" s="2210"/>
      <c r="D386" s="2210"/>
      <c r="E386" s="2210"/>
      <c r="F386" s="2210"/>
      <c r="G386" s="2210"/>
      <c r="H386" s="2210"/>
      <c r="I386" s="2210"/>
      <c r="J386" s="2210"/>
      <c r="K386" s="2210"/>
      <c r="L386" s="2210"/>
      <c r="M386" s="2210"/>
      <c r="N386" s="2210"/>
      <c r="O386" s="2210"/>
      <c r="P386" s="2210"/>
      <c r="Q386" s="2210"/>
      <c r="R386" s="2210"/>
      <c r="S386" s="2210"/>
      <c r="T386" s="468"/>
      <c r="U386" s="468"/>
      <c r="V386" s="468"/>
      <c r="W386" s="468"/>
      <c r="X386" s="1055"/>
      <c r="Y386" s="775"/>
    </row>
    <row r="387" spans="1:26" ht="16.5" customHeight="1" x14ac:dyDescent="0.5">
      <c r="A387" s="2183" t="s">
        <v>617</v>
      </c>
      <c r="B387" s="2210"/>
      <c r="C387" s="2210"/>
      <c r="D387" s="2210"/>
      <c r="E387" s="2210"/>
      <c r="F387" s="2210"/>
      <c r="G387" s="2210"/>
      <c r="H387" s="2210"/>
      <c r="I387" s="2210"/>
      <c r="J387" s="2210"/>
      <c r="K387" s="2210"/>
      <c r="L387" s="2210"/>
      <c r="M387" s="2210"/>
      <c r="N387" s="2210"/>
      <c r="O387" s="2210"/>
      <c r="P387" s="2210"/>
      <c r="Q387" s="2210"/>
      <c r="R387" s="2210"/>
      <c r="S387" s="2210"/>
      <c r="T387" s="468"/>
      <c r="U387" s="468"/>
      <c r="V387" s="468"/>
      <c r="W387" s="468"/>
      <c r="X387" s="1055"/>
      <c r="Y387" s="775"/>
    </row>
    <row r="388" spans="1:26" ht="16.5" customHeight="1" x14ac:dyDescent="0.5">
      <c r="A388" s="2183" t="s">
        <v>476</v>
      </c>
      <c r="B388" s="2210"/>
      <c r="C388" s="2210"/>
      <c r="D388" s="2210"/>
      <c r="E388" s="2210"/>
      <c r="F388" s="2210"/>
      <c r="G388" s="2210"/>
      <c r="H388" s="2210"/>
      <c r="I388" s="2210"/>
      <c r="J388" s="2210"/>
      <c r="K388" s="2210"/>
      <c r="L388" s="2210"/>
      <c r="M388" s="2210"/>
      <c r="N388" s="2210"/>
      <c r="O388" s="2210"/>
      <c r="P388" s="2210"/>
      <c r="Q388" s="2210"/>
      <c r="R388" s="2210"/>
      <c r="S388" s="2210"/>
      <c r="T388" s="468"/>
      <c r="U388" s="468"/>
      <c r="V388" s="468"/>
      <c r="W388" s="468"/>
      <c r="X388" s="1055"/>
      <c r="Y388" s="775"/>
    </row>
    <row r="389" spans="1:26" ht="16.5" customHeight="1" x14ac:dyDescent="0.5">
      <c r="A389" s="2232" t="s">
        <v>2</v>
      </c>
      <c r="B389" s="2208"/>
      <c r="C389" s="2208"/>
      <c r="D389" s="2208"/>
      <c r="E389" s="2208"/>
      <c r="F389" s="2208"/>
      <c r="G389" s="2208"/>
      <c r="H389" s="2208"/>
      <c r="I389" s="2208"/>
      <c r="J389" s="2208"/>
      <c r="K389" s="2208"/>
      <c r="L389" s="2208"/>
      <c r="M389" s="2208"/>
      <c r="N389" s="2208"/>
      <c r="O389" s="2208"/>
      <c r="P389" s="2208"/>
      <c r="Q389" s="2208"/>
      <c r="R389" s="2208"/>
      <c r="S389" s="2209"/>
      <c r="T389" s="468"/>
      <c r="U389" s="468"/>
      <c r="V389" s="468"/>
      <c r="W389" s="468"/>
      <c r="X389" s="1055"/>
      <c r="Y389" s="775"/>
    </row>
    <row r="390" spans="1:26" ht="16.5" customHeight="1" x14ac:dyDescent="0.5">
      <c r="A390" s="2211" t="s">
        <v>477</v>
      </c>
      <c r="B390" s="2211" t="s">
        <v>3</v>
      </c>
      <c r="C390" s="2211" t="s">
        <v>478</v>
      </c>
      <c r="D390" s="2211" t="s">
        <v>315</v>
      </c>
      <c r="E390" s="2213" t="s">
        <v>479</v>
      </c>
      <c r="F390" s="2215" t="s">
        <v>480</v>
      </c>
      <c r="G390" s="2208"/>
      <c r="H390" s="2216" t="s">
        <v>481</v>
      </c>
      <c r="I390" s="2217"/>
      <c r="J390" s="2215" t="s">
        <v>482</v>
      </c>
      <c r="K390" s="2208"/>
      <c r="L390" s="2208"/>
      <c r="M390" s="2208"/>
      <c r="N390" s="2208"/>
      <c r="O390" s="2208"/>
      <c r="P390" s="2208"/>
      <c r="Q390" s="2208"/>
      <c r="R390" s="2220" t="s">
        <v>319</v>
      </c>
      <c r="S390" s="2211" t="s">
        <v>483</v>
      </c>
      <c r="X390" s="1054"/>
      <c r="Y390" s="775"/>
    </row>
    <row r="391" spans="1:26" ht="16.5" customHeight="1" x14ac:dyDescent="0.5">
      <c r="A391" s="2212"/>
      <c r="B391" s="2212"/>
      <c r="C391" s="2212"/>
      <c r="D391" s="2212"/>
      <c r="E391" s="2214"/>
      <c r="F391" s="56" t="s">
        <v>484</v>
      </c>
      <c r="G391" s="57" t="s">
        <v>485</v>
      </c>
      <c r="H391" s="2218"/>
      <c r="I391" s="2219"/>
      <c r="J391" s="127">
        <v>1</v>
      </c>
      <c r="K391" s="127">
        <v>2</v>
      </c>
      <c r="L391" s="127">
        <v>3</v>
      </c>
      <c r="M391" s="127">
        <v>4</v>
      </c>
      <c r="N391" s="127">
        <v>5</v>
      </c>
      <c r="O391" s="127">
        <v>6</v>
      </c>
      <c r="P391" s="127">
        <v>7</v>
      </c>
      <c r="Q391" s="127">
        <v>8</v>
      </c>
      <c r="R391" s="2221"/>
      <c r="S391" s="2212"/>
      <c r="T391" s="468" t="s">
        <v>486</v>
      </c>
      <c r="U391" s="468" t="s">
        <v>487</v>
      </c>
      <c r="V391" s="468" t="s">
        <v>488</v>
      </c>
      <c r="W391" s="468" t="s">
        <v>511</v>
      </c>
      <c r="X391" s="1055"/>
      <c r="Y391" s="775"/>
    </row>
    <row r="392" spans="1:26" ht="16.5" customHeight="1" x14ac:dyDescent="0.5">
      <c r="A392" s="1466" t="s">
        <v>490</v>
      </c>
      <c r="B392" s="1466" t="s">
        <v>410</v>
      </c>
      <c r="C392" s="282" t="s">
        <v>107</v>
      </c>
      <c r="D392" s="283">
        <v>0.5</v>
      </c>
      <c r="E392" s="265">
        <v>1</v>
      </c>
      <c r="F392" s="284" t="s">
        <v>323</v>
      </c>
      <c r="G392" s="265">
        <v>8</v>
      </c>
      <c r="H392" s="1416" t="s">
        <v>619</v>
      </c>
      <c r="I392" s="313" t="s">
        <v>620</v>
      </c>
      <c r="J392" s="272">
        <v>1</v>
      </c>
      <c r="K392" s="272">
        <v>1</v>
      </c>
      <c r="L392" s="272">
        <v>1</v>
      </c>
      <c r="M392" s="272">
        <v>1</v>
      </c>
      <c r="N392" s="272">
        <v>1</v>
      </c>
      <c r="O392" s="272">
        <v>1</v>
      </c>
      <c r="P392" s="272">
        <v>1</v>
      </c>
      <c r="Q392" s="272">
        <v>1</v>
      </c>
      <c r="R392" s="272">
        <v>4</v>
      </c>
      <c r="S392" s="313" t="s">
        <v>621</v>
      </c>
      <c r="T392" s="468">
        <f>R392+R396</f>
        <v>5</v>
      </c>
      <c r="U392" s="468">
        <f>R401+R404</f>
        <v>5</v>
      </c>
      <c r="V392" s="468">
        <f>R407+R411</f>
        <v>5</v>
      </c>
      <c r="W392" s="468"/>
      <c r="X392" s="1055">
        <f>SUM(T392:W392)</f>
        <v>15</v>
      </c>
      <c r="Y392" s="775"/>
      <c r="Z392" s="454"/>
    </row>
    <row r="393" spans="1:26" ht="16.5" customHeight="1" x14ac:dyDescent="0.5">
      <c r="A393" s="1451"/>
      <c r="B393" s="1451"/>
      <c r="C393" s="282" t="s">
        <v>622</v>
      </c>
      <c r="D393" s="354"/>
      <c r="E393" s="265"/>
      <c r="F393" s="297"/>
      <c r="G393" s="265"/>
      <c r="H393" s="1416" t="s">
        <v>627</v>
      </c>
      <c r="I393" s="313" t="s">
        <v>628</v>
      </c>
      <c r="J393" s="272">
        <v>1</v>
      </c>
      <c r="K393" s="272">
        <v>1</v>
      </c>
      <c r="L393" s="272">
        <v>1</v>
      </c>
      <c r="M393" s="272">
        <v>1</v>
      </c>
      <c r="N393" s="272">
        <v>1</v>
      </c>
      <c r="O393" s="272">
        <v>1</v>
      </c>
      <c r="P393" s="272">
        <v>1</v>
      </c>
      <c r="Q393" s="272">
        <v>1</v>
      </c>
      <c r="R393" s="272">
        <v>4</v>
      </c>
      <c r="S393" s="87"/>
      <c r="T393" s="468"/>
      <c r="U393" s="468"/>
      <c r="V393" s="468"/>
      <c r="W393" s="468"/>
      <c r="X393" s="1055"/>
      <c r="Z393" s="454"/>
    </row>
    <row r="394" spans="1:26" ht="16.5" customHeight="1" x14ac:dyDescent="0.5">
      <c r="A394" s="1451"/>
      <c r="B394" s="1451"/>
      <c r="C394" s="353"/>
      <c r="D394" s="354"/>
      <c r="E394" s="265"/>
      <c r="F394" s="297"/>
      <c r="G394" s="265"/>
      <c r="H394" s="1416" t="s">
        <v>623</v>
      </c>
      <c r="I394" s="313" t="s">
        <v>564</v>
      </c>
      <c r="J394" s="272">
        <v>1</v>
      </c>
      <c r="K394" s="272">
        <v>1</v>
      </c>
      <c r="L394" s="272">
        <v>1</v>
      </c>
      <c r="M394" s="272">
        <v>1</v>
      </c>
      <c r="N394" s="272">
        <v>1</v>
      </c>
      <c r="O394" s="272">
        <v>1</v>
      </c>
      <c r="P394" s="272">
        <v>1</v>
      </c>
      <c r="Q394" s="272">
        <v>1</v>
      </c>
      <c r="R394" s="272">
        <v>4</v>
      </c>
      <c r="S394" s="87"/>
      <c r="T394" s="468"/>
      <c r="U394" s="468"/>
      <c r="V394" s="468"/>
      <c r="W394" s="468"/>
      <c r="X394" s="1055"/>
      <c r="Z394" s="454"/>
    </row>
    <row r="395" spans="1:26" ht="16.5" customHeight="1" x14ac:dyDescent="0.5">
      <c r="A395" s="451"/>
      <c r="B395" s="451"/>
      <c r="C395" s="282"/>
      <c r="D395" s="314"/>
      <c r="E395" s="1229"/>
      <c r="F395" s="270"/>
      <c r="G395" s="268"/>
      <c r="H395" s="370" t="s">
        <v>624</v>
      </c>
      <c r="I395" s="962" t="s">
        <v>625</v>
      </c>
      <c r="J395" s="302">
        <v>1</v>
      </c>
      <c r="K395" s="302">
        <v>1</v>
      </c>
      <c r="L395" s="303" t="s">
        <v>110</v>
      </c>
      <c r="M395" s="303" t="s">
        <v>110</v>
      </c>
      <c r="N395" s="303" t="s">
        <v>110</v>
      </c>
      <c r="O395" s="303" t="s">
        <v>110</v>
      </c>
      <c r="P395" s="303" t="s">
        <v>110</v>
      </c>
      <c r="Q395" s="303" t="s">
        <v>110</v>
      </c>
      <c r="R395" s="302">
        <v>4</v>
      </c>
      <c r="S395" s="962"/>
      <c r="X395" s="1054"/>
      <c r="Y395" s="775"/>
      <c r="Z395" s="454"/>
    </row>
    <row r="396" spans="1:26" ht="16.5" customHeight="1" x14ac:dyDescent="0.5">
      <c r="A396" s="1466"/>
      <c r="B396" s="1466"/>
      <c r="C396" s="282"/>
      <c r="D396" s="283"/>
      <c r="E396" s="265"/>
      <c r="F396" s="284" t="s">
        <v>418</v>
      </c>
      <c r="G396" s="272">
        <v>2</v>
      </c>
      <c r="H396" s="1226" t="s">
        <v>619</v>
      </c>
      <c r="I396" s="313" t="s">
        <v>620</v>
      </c>
      <c r="J396" s="272">
        <v>1</v>
      </c>
      <c r="K396" s="272">
        <v>1</v>
      </c>
      <c r="L396" s="495"/>
      <c r="M396" s="495"/>
      <c r="N396" s="495"/>
      <c r="O396" s="495"/>
      <c r="P396" s="495"/>
      <c r="Q396" s="495"/>
      <c r="R396" s="1418">
        <v>1</v>
      </c>
      <c r="S396" s="313" t="s">
        <v>621</v>
      </c>
      <c r="T396" s="468"/>
      <c r="U396" s="468"/>
      <c r="V396" s="468"/>
      <c r="W396" s="468"/>
      <c r="X396" s="1055"/>
      <c r="Y396" s="775"/>
      <c r="Z396" s="454"/>
    </row>
    <row r="397" spans="1:26" ht="16.5" customHeight="1" x14ac:dyDescent="0.5">
      <c r="A397" s="1451"/>
      <c r="B397" s="1451"/>
      <c r="C397" s="353"/>
      <c r="D397" s="354"/>
      <c r="E397" s="265"/>
      <c r="F397" s="297"/>
      <c r="G397" s="447"/>
      <c r="H397" s="1416" t="s">
        <v>627</v>
      </c>
      <c r="I397" s="313" t="s">
        <v>628</v>
      </c>
      <c r="J397" s="272">
        <v>1</v>
      </c>
      <c r="K397" s="272">
        <v>1</v>
      </c>
      <c r="L397" s="288"/>
      <c r="M397" s="288"/>
      <c r="N397" s="288"/>
      <c r="O397" s="288"/>
      <c r="P397" s="288"/>
      <c r="Q397" s="288"/>
      <c r="R397" s="272">
        <v>1</v>
      </c>
      <c r="S397" s="87"/>
      <c r="T397" s="468"/>
      <c r="U397" s="468"/>
      <c r="V397" s="468"/>
      <c r="W397" s="468"/>
      <c r="X397" s="1055"/>
      <c r="Y397" s="775"/>
      <c r="Z397" s="454"/>
    </row>
    <row r="398" spans="1:26" ht="16.5" customHeight="1" x14ac:dyDescent="0.5">
      <c r="A398" s="1466"/>
      <c r="B398" s="1466"/>
      <c r="C398" s="1453"/>
      <c r="D398" s="283"/>
      <c r="E398" s="265"/>
      <c r="F398" s="284"/>
      <c r="G398" s="265"/>
      <c r="H398" s="1416" t="s">
        <v>623</v>
      </c>
      <c r="I398" s="313" t="s">
        <v>564</v>
      </c>
      <c r="J398" s="272">
        <v>1</v>
      </c>
      <c r="K398" s="272">
        <v>1</v>
      </c>
      <c r="L398" s="288"/>
      <c r="M398" s="288"/>
      <c r="N398" s="288"/>
      <c r="O398" s="288"/>
      <c r="P398" s="288"/>
      <c r="Q398" s="288"/>
      <c r="R398" s="272">
        <v>1</v>
      </c>
      <c r="S398" s="313"/>
      <c r="T398" s="468"/>
      <c r="U398" s="468"/>
      <c r="V398" s="468"/>
      <c r="W398" s="468"/>
      <c r="X398" s="1055"/>
      <c r="Y398" s="775"/>
      <c r="Z398" s="454"/>
    </row>
    <row r="399" spans="1:26" ht="16.5" customHeight="1" x14ac:dyDescent="0.5">
      <c r="A399" s="956"/>
      <c r="B399" s="956"/>
      <c r="C399" s="1359"/>
      <c r="D399" s="286"/>
      <c r="E399" s="170"/>
      <c r="F399" s="161"/>
      <c r="G399" s="287"/>
      <c r="H399" s="370" t="s">
        <v>624</v>
      </c>
      <c r="I399" s="962" t="s">
        <v>625</v>
      </c>
      <c r="J399" s="272">
        <v>1</v>
      </c>
      <c r="K399" s="272">
        <v>1</v>
      </c>
      <c r="L399" s="1367"/>
      <c r="M399" s="1367"/>
      <c r="N399" s="1367"/>
      <c r="O399" s="1367"/>
      <c r="P399" s="1367"/>
      <c r="Q399" s="1367"/>
      <c r="R399" s="1428">
        <v>1</v>
      </c>
      <c r="S399" s="962"/>
      <c r="T399" s="468"/>
      <c r="U399" s="468"/>
      <c r="V399" s="468"/>
      <c r="W399" s="468"/>
      <c r="X399" s="1055"/>
      <c r="Y399" s="775"/>
      <c r="Z399" s="454"/>
    </row>
    <row r="400" spans="1:26" ht="16.5" customHeight="1" x14ac:dyDescent="0.5">
      <c r="A400" s="1466" t="s">
        <v>494</v>
      </c>
      <c r="B400" s="271" t="s">
        <v>635</v>
      </c>
      <c r="C400" s="285" t="s">
        <v>112</v>
      </c>
      <c r="D400" s="1467">
        <v>0.5</v>
      </c>
      <c r="E400" s="265">
        <v>1</v>
      </c>
      <c r="F400" s="284" t="s">
        <v>384</v>
      </c>
      <c r="G400" s="272">
        <v>8</v>
      </c>
      <c r="H400" s="1226" t="s">
        <v>627</v>
      </c>
      <c r="I400" s="313" t="s">
        <v>628</v>
      </c>
      <c r="J400" s="305">
        <v>1</v>
      </c>
      <c r="K400" s="305">
        <v>1</v>
      </c>
      <c r="L400" s="272">
        <v>1</v>
      </c>
      <c r="M400" s="1392" t="s">
        <v>110</v>
      </c>
      <c r="N400" s="1392" t="s">
        <v>110</v>
      </c>
      <c r="O400" s="1392" t="s">
        <v>110</v>
      </c>
      <c r="P400" s="1392" t="s">
        <v>110</v>
      </c>
      <c r="Q400" s="1392" t="s">
        <v>110</v>
      </c>
      <c r="R400" s="272">
        <v>4</v>
      </c>
      <c r="S400" s="313" t="s">
        <v>621</v>
      </c>
      <c r="T400" s="468">
        <f>R393+R397</f>
        <v>5</v>
      </c>
      <c r="U400" s="468">
        <f>R400+R403</f>
        <v>5</v>
      </c>
      <c r="V400" s="468">
        <f>R406+R410</f>
        <v>5</v>
      </c>
      <c r="W400" s="468"/>
      <c r="X400" s="1055">
        <f>SUM(T400:W400)</f>
        <v>15</v>
      </c>
      <c r="Y400" s="775"/>
      <c r="Z400" s="454"/>
    </row>
    <row r="401" spans="1:26" ht="16.5" customHeight="1" x14ac:dyDescent="0.5">
      <c r="A401" s="451"/>
      <c r="B401" s="451"/>
      <c r="C401" s="282" t="s">
        <v>898</v>
      </c>
      <c r="D401" s="314"/>
      <c r="E401" s="268"/>
      <c r="F401" s="315"/>
      <c r="G401" s="268"/>
      <c r="H401" s="1226" t="s">
        <v>619</v>
      </c>
      <c r="I401" s="313" t="s">
        <v>620</v>
      </c>
      <c r="J401" s="272">
        <v>1</v>
      </c>
      <c r="K401" s="272">
        <v>1</v>
      </c>
      <c r="L401" s="272">
        <v>1</v>
      </c>
      <c r="M401" s="1392" t="s">
        <v>110</v>
      </c>
      <c r="N401" s="1392" t="s">
        <v>110</v>
      </c>
      <c r="O401" s="1392" t="s">
        <v>110</v>
      </c>
      <c r="P401" s="1392" t="s">
        <v>110</v>
      </c>
      <c r="Q401" s="1392" t="s">
        <v>110</v>
      </c>
      <c r="R401" s="272">
        <v>4</v>
      </c>
      <c r="S401" s="313"/>
      <c r="T401" s="468"/>
      <c r="U401" s="468"/>
      <c r="V401" s="468"/>
      <c r="W401" s="468"/>
      <c r="X401" s="1055"/>
      <c r="Y401" s="775"/>
      <c r="Z401" s="454"/>
    </row>
    <row r="402" spans="1:26" ht="16.5" customHeight="1" x14ac:dyDescent="0.5">
      <c r="A402" s="451"/>
      <c r="B402" s="451"/>
      <c r="C402" s="1453"/>
      <c r="D402" s="314"/>
      <c r="E402" s="268"/>
      <c r="F402" s="315"/>
      <c r="G402" s="268"/>
      <c r="H402" s="1237" t="s">
        <v>623</v>
      </c>
      <c r="I402" s="277" t="s">
        <v>564</v>
      </c>
      <c r="J402" s="302">
        <v>1</v>
      </c>
      <c r="K402" s="302">
        <v>1</v>
      </c>
      <c r="L402" s="302">
        <v>1</v>
      </c>
      <c r="M402" s="302">
        <v>1</v>
      </c>
      <c r="N402" s="302">
        <v>1</v>
      </c>
      <c r="O402" s="302">
        <v>1</v>
      </c>
      <c r="P402" s="302">
        <v>1</v>
      </c>
      <c r="Q402" s="302">
        <v>1</v>
      </c>
      <c r="R402" s="302">
        <v>4</v>
      </c>
      <c r="S402" s="962"/>
      <c r="T402" s="468">
        <v>5</v>
      </c>
      <c r="U402" s="468">
        <f>R402+R405</f>
        <v>5</v>
      </c>
      <c r="V402" s="468">
        <f>R408+R412</f>
        <v>5</v>
      </c>
      <c r="W402" s="468"/>
      <c r="X402" s="1055">
        <f>SUM(T402:W402)</f>
        <v>15</v>
      </c>
      <c r="Y402" s="775"/>
      <c r="Z402" s="454"/>
    </row>
    <row r="403" spans="1:26" ht="16.5" customHeight="1" x14ac:dyDescent="0.5">
      <c r="A403" s="1466"/>
      <c r="B403" s="451"/>
      <c r="C403" s="282"/>
      <c r="D403" s="314"/>
      <c r="E403" s="1229"/>
      <c r="F403" s="284" t="s">
        <v>499</v>
      </c>
      <c r="G403" s="272">
        <v>3</v>
      </c>
      <c r="H403" s="1226" t="s">
        <v>627</v>
      </c>
      <c r="I403" s="313" t="s">
        <v>628</v>
      </c>
      <c r="J403" s="272">
        <v>1</v>
      </c>
      <c r="K403" s="272">
        <v>1</v>
      </c>
      <c r="L403" s="272">
        <v>1</v>
      </c>
      <c r="M403" s="1391"/>
      <c r="N403" s="1391"/>
      <c r="O403" s="1391"/>
      <c r="P403" s="1391"/>
      <c r="Q403" s="1391"/>
      <c r="R403" s="1418">
        <v>1</v>
      </c>
      <c r="S403" s="313" t="s">
        <v>629</v>
      </c>
      <c r="T403" s="468"/>
      <c r="U403" s="468"/>
      <c r="V403" s="468"/>
      <c r="W403" s="468"/>
      <c r="X403" s="1055"/>
      <c r="Y403" s="775"/>
      <c r="Z403" s="454"/>
    </row>
    <row r="404" spans="1:26" ht="16.5" customHeight="1" x14ac:dyDescent="0.5">
      <c r="A404" s="1466"/>
      <c r="B404" s="451"/>
      <c r="C404" s="1453"/>
      <c r="D404" s="314"/>
      <c r="E404" s="1229"/>
      <c r="F404" s="284"/>
      <c r="G404" s="272"/>
      <c r="H404" s="1226" t="s">
        <v>619</v>
      </c>
      <c r="I404" s="313" t="s">
        <v>620</v>
      </c>
      <c r="J404" s="272">
        <v>1</v>
      </c>
      <c r="K404" s="272">
        <v>1</v>
      </c>
      <c r="L404" s="272">
        <v>1</v>
      </c>
      <c r="M404" s="1391"/>
      <c r="N404" s="1391"/>
      <c r="O404" s="1391"/>
      <c r="P404" s="1391"/>
      <c r="Q404" s="1391"/>
      <c r="R404" s="1418">
        <v>1</v>
      </c>
      <c r="S404" s="313"/>
      <c r="T404" s="468"/>
      <c r="U404" s="468"/>
      <c r="V404" s="468"/>
      <c r="W404" s="468"/>
      <c r="X404" s="1055"/>
      <c r="Y404" s="775"/>
      <c r="Z404" s="454"/>
    </row>
    <row r="405" spans="1:26" ht="16.5" customHeight="1" x14ac:dyDescent="0.5">
      <c r="A405" s="1468"/>
      <c r="B405" s="956"/>
      <c r="C405" s="1359"/>
      <c r="D405" s="286"/>
      <c r="E405" s="170"/>
      <c r="F405" s="1362"/>
      <c r="G405" s="302"/>
      <c r="H405" s="1237" t="s">
        <v>623</v>
      </c>
      <c r="I405" s="277" t="s">
        <v>564</v>
      </c>
      <c r="J405" s="272">
        <v>1</v>
      </c>
      <c r="K405" s="272">
        <v>1</v>
      </c>
      <c r="L405" s="272">
        <v>1</v>
      </c>
      <c r="M405" s="1367"/>
      <c r="N405" s="1367"/>
      <c r="O405" s="1367"/>
      <c r="P405" s="1367"/>
      <c r="Q405" s="1367"/>
      <c r="R405" s="1428">
        <v>1</v>
      </c>
      <c r="S405" s="962"/>
      <c r="T405" s="468"/>
      <c r="U405" s="468"/>
      <c r="V405" s="468"/>
      <c r="W405" s="468"/>
      <c r="X405" s="1055"/>
      <c r="Y405" s="775"/>
      <c r="Z405" s="454"/>
    </row>
    <row r="406" spans="1:26" ht="16.5" customHeight="1" x14ac:dyDescent="0.5">
      <c r="A406" s="451" t="s">
        <v>500</v>
      </c>
      <c r="B406" s="451" t="s">
        <v>893</v>
      </c>
      <c r="C406" s="267" t="s">
        <v>116</v>
      </c>
      <c r="D406" s="283">
        <v>0.5</v>
      </c>
      <c r="E406" s="1229">
        <v>1</v>
      </c>
      <c r="F406" s="270" t="s">
        <v>390</v>
      </c>
      <c r="G406" s="1229">
        <v>8</v>
      </c>
      <c r="H406" s="1460" t="s">
        <v>627</v>
      </c>
      <c r="I406" s="296" t="s">
        <v>628</v>
      </c>
      <c r="J406" s="305">
        <v>1</v>
      </c>
      <c r="K406" s="305">
        <v>1</v>
      </c>
      <c r="L406" s="305">
        <v>1</v>
      </c>
      <c r="M406" s="1392" t="s">
        <v>110</v>
      </c>
      <c r="N406" s="1392" t="s">
        <v>110</v>
      </c>
      <c r="O406" s="1392" t="s">
        <v>110</v>
      </c>
      <c r="P406" s="1392" t="s">
        <v>110</v>
      </c>
      <c r="Q406" s="1392" t="s">
        <v>110</v>
      </c>
      <c r="R406" s="1225">
        <v>4</v>
      </c>
      <c r="S406" s="267" t="s">
        <v>621</v>
      </c>
      <c r="T406" s="468"/>
      <c r="U406" s="468"/>
      <c r="V406" s="468"/>
      <c r="W406" s="982"/>
      <c r="X406" s="1055"/>
      <c r="Y406" s="775"/>
      <c r="Z406" s="454"/>
    </row>
    <row r="407" spans="1:26" ht="16.5" customHeight="1" x14ac:dyDescent="0.5">
      <c r="A407" s="451"/>
      <c r="B407" s="451"/>
      <c r="C407" s="267" t="s">
        <v>622</v>
      </c>
      <c r="D407" s="314"/>
      <c r="E407" s="1229"/>
      <c r="F407" s="270"/>
      <c r="G407" s="1229"/>
      <c r="H407" s="1416" t="s">
        <v>619</v>
      </c>
      <c r="I407" s="313" t="s">
        <v>620</v>
      </c>
      <c r="J407" s="272">
        <v>1</v>
      </c>
      <c r="K407" s="272">
        <v>1</v>
      </c>
      <c r="L407" s="272">
        <v>1</v>
      </c>
      <c r="M407" s="1392" t="s">
        <v>110</v>
      </c>
      <c r="N407" s="1392" t="s">
        <v>110</v>
      </c>
      <c r="O407" s="1392" t="s">
        <v>110</v>
      </c>
      <c r="P407" s="1392" t="s">
        <v>110</v>
      </c>
      <c r="Q407" s="1392" t="s">
        <v>110</v>
      </c>
      <c r="R407" s="1418">
        <v>4</v>
      </c>
      <c r="S407" s="313"/>
      <c r="T407" s="468"/>
      <c r="U407" s="468"/>
      <c r="V407" s="468"/>
      <c r="W407" s="982"/>
      <c r="X407" s="1055"/>
      <c r="Y407" s="775"/>
      <c r="Z407" s="454"/>
    </row>
    <row r="408" spans="1:26" ht="16.5" customHeight="1" x14ac:dyDescent="0.5">
      <c r="A408" s="451"/>
      <c r="B408" s="451"/>
      <c r="C408" s="493"/>
      <c r="D408" s="314"/>
      <c r="E408" s="1229"/>
      <c r="F408" s="270"/>
      <c r="G408" s="1229"/>
      <c r="H408" s="1460" t="s">
        <v>623</v>
      </c>
      <c r="I408" s="296" t="s">
        <v>564</v>
      </c>
      <c r="J408" s="272">
        <v>1</v>
      </c>
      <c r="K408" s="272">
        <v>1</v>
      </c>
      <c r="L408" s="272">
        <v>1</v>
      </c>
      <c r="M408" s="1392" t="s">
        <v>110</v>
      </c>
      <c r="N408" s="1392" t="s">
        <v>110</v>
      </c>
      <c r="O408" s="1392" t="s">
        <v>110</v>
      </c>
      <c r="P408" s="1392" t="s">
        <v>110</v>
      </c>
      <c r="Q408" s="1392" t="s">
        <v>110</v>
      </c>
      <c r="R408" s="1418">
        <v>4</v>
      </c>
      <c r="S408" s="313"/>
      <c r="T408" s="468"/>
      <c r="U408" s="468"/>
      <c r="V408" s="468"/>
      <c r="W408" s="982"/>
      <c r="X408" s="1055"/>
      <c r="Y408" s="775"/>
      <c r="Z408" s="58"/>
    </row>
    <row r="409" spans="1:26" ht="16.5" customHeight="1" x14ac:dyDescent="0.5">
      <c r="A409" s="451"/>
      <c r="B409" s="451"/>
      <c r="C409" s="493"/>
      <c r="D409" s="314"/>
      <c r="E409" s="1229"/>
      <c r="F409" s="297"/>
      <c r="G409" s="274"/>
      <c r="H409" s="1454" t="s">
        <v>624</v>
      </c>
      <c r="I409" s="277" t="s">
        <v>625</v>
      </c>
      <c r="J409" s="302">
        <v>1</v>
      </c>
      <c r="K409" s="302">
        <v>1</v>
      </c>
      <c r="L409" s="302">
        <v>1</v>
      </c>
      <c r="M409" s="303" t="s">
        <v>110</v>
      </c>
      <c r="N409" s="303" t="s">
        <v>110</v>
      </c>
      <c r="O409" s="303" t="s">
        <v>110</v>
      </c>
      <c r="P409" s="303" t="s">
        <v>110</v>
      </c>
      <c r="Q409" s="303" t="s">
        <v>110</v>
      </c>
      <c r="R409" s="1428">
        <v>4</v>
      </c>
      <c r="S409" s="962"/>
      <c r="T409" s="468">
        <f>R395+R399</f>
        <v>5</v>
      </c>
      <c r="U409" s="468"/>
      <c r="V409" s="468">
        <f>R409+R413</f>
        <v>5</v>
      </c>
      <c r="W409" s="982"/>
      <c r="X409" s="1055">
        <f>SUM(T409:W409)</f>
        <v>10</v>
      </c>
      <c r="Y409" s="775"/>
      <c r="Z409" s="58"/>
    </row>
    <row r="410" spans="1:26" ht="16.5" customHeight="1" x14ac:dyDescent="0.5">
      <c r="A410" s="451"/>
      <c r="B410" s="451"/>
      <c r="C410" s="493"/>
      <c r="D410" s="268"/>
      <c r="E410" s="1229"/>
      <c r="F410" s="270" t="s">
        <v>505</v>
      </c>
      <c r="G410" s="272">
        <v>3</v>
      </c>
      <c r="H410" s="1461" t="s">
        <v>627</v>
      </c>
      <c r="I410" s="296" t="s">
        <v>628</v>
      </c>
      <c r="J410" s="272">
        <v>1</v>
      </c>
      <c r="K410" s="272">
        <v>1</v>
      </c>
      <c r="L410" s="272">
        <v>1</v>
      </c>
      <c r="M410" s="1391"/>
      <c r="N410" s="1391"/>
      <c r="O410" s="1391"/>
      <c r="P410" s="1391"/>
      <c r="Q410" s="1391"/>
      <c r="R410" s="1225">
        <v>1</v>
      </c>
      <c r="S410" s="267" t="s">
        <v>629</v>
      </c>
      <c r="T410" s="468"/>
      <c r="U410" s="468"/>
      <c r="V410" s="468"/>
      <c r="W410" s="468"/>
      <c r="X410" s="1055"/>
      <c r="Y410" s="775"/>
    </row>
    <row r="411" spans="1:26" ht="16.5" customHeight="1" x14ac:dyDescent="0.5">
      <c r="A411" s="451"/>
      <c r="B411" s="451"/>
      <c r="C411" s="493"/>
      <c r="D411" s="268"/>
      <c r="E411" s="1229"/>
      <c r="F411" s="270"/>
      <c r="G411" s="233"/>
      <c r="H411" s="1462" t="s">
        <v>619</v>
      </c>
      <c r="I411" s="313" t="s">
        <v>620</v>
      </c>
      <c r="J411" s="272">
        <v>1</v>
      </c>
      <c r="K411" s="272">
        <v>1</v>
      </c>
      <c r="L411" s="272">
        <v>1</v>
      </c>
      <c r="M411" s="1391"/>
      <c r="N411" s="1391"/>
      <c r="O411" s="1391"/>
      <c r="P411" s="1391"/>
      <c r="Q411" s="1391"/>
      <c r="R411" s="1225">
        <v>1</v>
      </c>
      <c r="S411" s="267"/>
      <c r="T411" s="468"/>
      <c r="U411" s="468"/>
      <c r="V411" s="468"/>
      <c r="W411" s="468"/>
      <c r="X411" s="1055"/>
      <c r="Y411" s="775"/>
    </row>
    <row r="412" spans="1:26" ht="16.5" customHeight="1" x14ac:dyDescent="0.5">
      <c r="A412" s="451"/>
      <c r="B412" s="451"/>
      <c r="C412" s="493"/>
      <c r="D412" s="268"/>
      <c r="E412" s="1229"/>
      <c r="F412" s="270"/>
      <c r="G412" s="233"/>
      <c r="H412" s="1461" t="s">
        <v>623</v>
      </c>
      <c r="I412" s="296" t="s">
        <v>564</v>
      </c>
      <c r="J412" s="272">
        <v>1</v>
      </c>
      <c r="K412" s="272">
        <v>1</v>
      </c>
      <c r="L412" s="272">
        <v>1</v>
      </c>
      <c r="M412" s="1391"/>
      <c r="N412" s="1391"/>
      <c r="O412" s="1391"/>
      <c r="P412" s="1391"/>
      <c r="Q412" s="1391"/>
      <c r="R412" s="1225">
        <v>1</v>
      </c>
      <c r="S412" s="267"/>
      <c r="T412" s="468"/>
      <c r="U412" s="468"/>
      <c r="V412" s="468"/>
      <c r="W412" s="982"/>
      <c r="X412" s="1055"/>
      <c r="Y412" s="775"/>
    </row>
    <row r="413" spans="1:26" ht="16.5" customHeight="1" x14ac:dyDescent="0.5">
      <c r="A413" s="956"/>
      <c r="B413" s="956"/>
      <c r="C413" s="1228"/>
      <c r="D413" s="287"/>
      <c r="E413" s="170"/>
      <c r="F413" s="161"/>
      <c r="G413" s="1463"/>
      <c r="H413" s="1464" t="s">
        <v>624</v>
      </c>
      <c r="I413" s="277" t="s">
        <v>625</v>
      </c>
      <c r="J413" s="302">
        <v>1</v>
      </c>
      <c r="K413" s="302">
        <v>1</v>
      </c>
      <c r="L413" s="302">
        <v>1</v>
      </c>
      <c r="M413" s="1367"/>
      <c r="N413" s="1367"/>
      <c r="O413" s="1367"/>
      <c r="P413" s="1367"/>
      <c r="Q413" s="1367"/>
      <c r="R413" s="1465">
        <v>1</v>
      </c>
      <c r="S413" s="155"/>
      <c r="T413" s="468"/>
      <c r="U413" s="468"/>
      <c r="V413" s="468"/>
      <c r="W413" s="468"/>
      <c r="X413" s="1055"/>
      <c r="Y413" s="775"/>
    </row>
    <row r="414" spans="1:26" ht="19.5" customHeight="1" x14ac:dyDescent="0.5">
      <c r="A414" s="1229"/>
      <c r="B414" s="1229" t="s">
        <v>506</v>
      </c>
      <c r="F414" s="1469"/>
      <c r="G414" s="1470"/>
      <c r="H414" s="162"/>
      <c r="I414" s="1226"/>
      <c r="J414" s="1229"/>
      <c r="K414" s="1229"/>
      <c r="L414" s="1229"/>
      <c r="M414" s="1229"/>
      <c r="N414" s="1229"/>
      <c r="O414" s="1229"/>
      <c r="P414" s="1229"/>
      <c r="Q414" s="1229"/>
      <c r="R414" s="1229"/>
      <c r="T414" s="468"/>
      <c r="U414" s="468"/>
      <c r="V414" s="468"/>
      <c r="W414" s="468"/>
      <c r="X414" s="1055"/>
      <c r="Y414" s="775"/>
    </row>
    <row r="415" spans="1:26" ht="19.5" customHeight="1" x14ac:dyDescent="0.5">
      <c r="A415" s="2222" t="s">
        <v>631</v>
      </c>
      <c r="B415" s="2210"/>
      <c r="C415" s="2210"/>
      <c r="D415" s="2210"/>
      <c r="E415" s="2210"/>
      <c r="F415" s="1226"/>
      <c r="G415" s="1226"/>
      <c r="H415" s="1226"/>
      <c r="I415" s="1226"/>
      <c r="J415" s="2222" t="s">
        <v>632</v>
      </c>
      <c r="K415" s="2210"/>
      <c r="L415" s="2210"/>
      <c r="M415" s="2210"/>
      <c r="N415" s="2210"/>
      <c r="O415" s="2210"/>
      <c r="P415" s="2210"/>
      <c r="Q415" s="2210"/>
      <c r="R415" s="2210"/>
      <c r="T415" s="468"/>
      <c r="U415" s="468"/>
      <c r="V415" s="468"/>
      <c r="W415" s="468"/>
      <c r="X415" s="1055"/>
      <c r="Y415" s="775"/>
    </row>
    <row r="416" spans="1:26" ht="19.5" customHeight="1" x14ac:dyDescent="0.5">
      <c r="A416" s="1229"/>
      <c r="B416" s="1229"/>
      <c r="C416" s="1229"/>
      <c r="D416" s="1229"/>
      <c r="E416" s="1229"/>
      <c r="F416" s="1226"/>
      <c r="G416" s="1226"/>
      <c r="H416" s="1226"/>
      <c r="I416" s="1226"/>
      <c r="J416" s="2222" t="s">
        <v>633</v>
      </c>
      <c r="K416" s="2210"/>
      <c r="L416" s="2210"/>
      <c r="M416" s="2210"/>
      <c r="N416" s="2210"/>
      <c r="O416" s="2210"/>
      <c r="P416" s="2210"/>
      <c r="Q416" s="2210"/>
      <c r="R416" s="2210"/>
      <c r="T416" s="468"/>
      <c r="U416" s="468"/>
      <c r="V416" s="468"/>
      <c r="W416" s="468"/>
      <c r="X416" s="1055"/>
      <c r="Y416" s="775"/>
    </row>
    <row r="417" spans="1:26" ht="15.75" customHeight="1" x14ac:dyDescent="0.5">
      <c r="T417" s="468"/>
      <c r="U417" s="468"/>
      <c r="V417" s="468"/>
      <c r="W417" s="468"/>
      <c r="X417" s="1054"/>
    </row>
    <row r="418" spans="1:26" ht="15.75" customHeight="1" x14ac:dyDescent="0.5">
      <c r="T418" s="468"/>
      <c r="U418" s="468"/>
      <c r="V418" s="468"/>
      <c r="W418" s="468"/>
      <c r="X418" s="1054"/>
    </row>
    <row r="419" spans="1:26" ht="15.75" customHeight="1" x14ac:dyDescent="0.5">
      <c r="T419" s="468"/>
      <c r="U419" s="468"/>
      <c r="V419" s="468"/>
      <c r="W419" s="468"/>
      <c r="X419" s="1054"/>
    </row>
    <row r="420" spans="1:26" ht="15.75" customHeight="1" x14ac:dyDescent="0.5">
      <c r="T420" s="468"/>
      <c r="U420" s="468"/>
      <c r="V420" s="468"/>
      <c r="W420" s="468"/>
      <c r="X420" s="1054"/>
    </row>
    <row r="421" spans="1:26" s="55" customFormat="1" ht="19.5" customHeight="1" x14ac:dyDescent="0.5">
      <c r="A421" s="2183" t="s">
        <v>0</v>
      </c>
      <c r="B421" s="2210"/>
      <c r="C421" s="2210"/>
      <c r="D421" s="2210"/>
      <c r="E421" s="2210"/>
      <c r="F421" s="2210"/>
      <c r="G421" s="2210"/>
      <c r="H421" s="2210"/>
      <c r="I421" s="2210"/>
      <c r="J421" s="2210"/>
      <c r="K421" s="2210"/>
      <c r="L421" s="2210"/>
      <c r="M421" s="2210"/>
      <c r="N421" s="2210"/>
      <c r="O421" s="2210"/>
      <c r="P421" s="2210"/>
      <c r="Q421" s="2210"/>
      <c r="R421" s="2210"/>
      <c r="S421" s="2210"/>
      <c r="T421" s="466"/>
      <c r="U421" s="466"/>
      <c r="V421" s="466"/>
      <c r="W421" s="466"/>
      <c r="X421" s="1062"/>
      <c r="Y421" s="775"/>
      <c r="Z421" s="460"/>
    </row>
    <row r="422" spans="1:26" s="55" customFormat="1" ht="19.5" customHeight="1" x14ac:dyDescent="0.5">
      <c r="A422" s="2183" t="s">
        <v>637</v>
      </c>
      <c r="B422" s="2210"/>
      <c r="C422" s="2210"/>
      <c r="D422" s="2210"/>
      <c r="E422" s="2210"/>
      <c r="F422" s="2210"/>
      <c r="G422" s="2210"/>
      <c r="H422" s="2210"/>
      <c r="I422" s="2210"/>
      <c r="J422" s="2210"/>
      <c r="K422" s="2210"/>
      <c r="L422" s="2210"/>
      <c r="M422" s="2210"/>
      <c r="N422" s="2210"/>
      <c r="O422" s="2210"/>
      <c r="P422" s="2210"/>
      <c r="Q422" s="2210"/>
      <c r="R422" s="2210"/>
      <c r="S422" s="2210"/>
      <c r="T422" s="466"/>
      <c r="U422" s="466"/>
      <c r="V422" s="466"/>
      <c r="W422" s="466"/>
      <c r="X422" s="1062"/>
      <c r="Y422" s="775"/>
      <c r="Z422" s="460"/>
    </row>
    <row r="423" spans="1:26" s="55" customFormat="1" ht="19.5" customHeight="1" x14ac:dyDescent="0.5">
      <c r="A423" s="2183" t="s">
        <v>476</v>
      </c>
      <c r="B423" s="2210"/>
      <c r="C423" s="2210"/>
      <c r="D423" s="2210"/>
      <c r="E423" s="2210"/>
      <c r="F423" s="2210"/>
      <c r="G423" s="2210"/>
      <c r="H423" s="2210"/>
      <c r="I423" s="2210"/>
      <c r="J423" s="2210"/>
      <c r="K423" s="2210"/>
      <c r="L423" s="2210"/>
      <c r="M423" s="2210"/>
      <c r="N423" s="2210"/>
      <c r="O423" s="2210"/>
      <c r="P423" s="2210"/>
      <c r="Q423" s="2210"/>
      <c r="R423" s="2210"/>
      <c r="S423" s="2210"/>
      <c r="T423" s="466"/>
      <c r="U423" s="466"/>
      <c r="V423" s="466"/>
      <c r="W423" s="466"/>
      <c r="X423" s="1062"/>
      <c r="Y423" s="775"/>
      <c r="Z423" s="460"/>
    </row>
    <row r="424" spans="1:26" s="55" customFormat="1" ht="18.75" customHeight="1" x14ac:dyDescent="0.5">
      <c r="A424" s="2232" t="s">
        <v>1</v>
      </c>
      <c r="B424" s="2208"/>
      <c r="C424" s="2208"/>
      <c r="D424" s="2208"/>
      <c r="E424" s="2208"/>
      <c r="F424" s="2208"/>
      <c r="G424" s="2208"/>
      <c r="H424" s="2208"/>
      <c r="I424" s="2208"/>
      <c r="J424" s="2208"/>
      <c r="K424" s="2208"/>
      <c r="L424" s="2208"/>
      <c r="M424" s="2208"/>
      <c r="N424" s="2208"/>
      <c r="O424" s="2208"/>
      <c r="P424" s="2208"/>
      <c r="Q424" s="2208"/>
      <c r="R424" s="2208"/>
      <c r="S424" s="2209"/>
      <c r="T424" s="466"/>
      <c r="U424" s="466"/>
      <c r="V424" s="466"/>
      <c r="W424" s="466"/>
      <c r="X424" s="1062"/>
      <c r="Y424" s="775"/>
      <c r="Z424" s="460"/>
    </row>
    <row r="425" spans="1:26" s="55" customFormat="1" ht="18.75" customHeight="1" x14ac:dyDescent="0.5">
      <c r="A425" s="2211" t="s">
        <v>477</v>
      </c>
      <c r="B425" s="2211" t="s">
        <v>3</v>
      </c>
      <c r="C425" s="2211" t="s">
        <v>478</v>
      </c>
      <c r="D425" s="2211" t="s">
        <v>315</v>
      </c>
      <c r="E425" s="2213" t="s">
        <v>479</v>
      </c>
      <c r="F425" s="2215" t="s">
        <v>480</v>
      </c>
      <c r="G425" s="2208"/>
      <c r="H425" s="2216" t="s">
        <v>481</v>
      </c>
      <c r="I425" s="2267"/>
      <c r="J425" s="2254" t="s">
        <v>482</v>
      </c>
      <c r="K425" s="2269"/>
      <c r="L425" s="2269"/>
      <c r="M425" s="2269"/>
      <c r="N425" s="2269"/>
      <c r="O425" s="2269"/>
      <c r="P425" s="2269"/>
      <c r="Q425" s="2255"/>
      <c r="R425" s="2220" t="s">
        <v>319</v>
      </c>
      <c r="S425" s="2211" t="s">
        <v>483</v>
      </c>
      <c r="T425" s="474"/>
      <c r="U425" s="474"/>
      <c r="V425" s="474"/>
      <c r="W425" s="474"/>
      <c r="X425" s="1058"/>
      <c r="Y425" s="775"/>
      <c r="Z425" s="460"/>
    </row>
    <row r="426" spans="1:26" s="55" customFormat="1" ht="18.75" customHeight="1" x14ac:dyDescent="0.5">
      <c r="A426" s="2212"/>
      <c r="B426" s="2212"/>
      <c r="C426" s="2212"/>
      <c r="D426" s="2212"/>
      <c r="E426" s="2214"/>
      <c r="F426" s="56" t="s">
        <v>484</v>
      </c>
      <c r="G426" s="57" t="s">
        <v>485</v>
      </c>
      <c r="H426" s="2218"/>
      <c r="I426" s="2268"/>
      <c r="J426" s="434">
        <v>1</v>
      </c>
      <c r="K426" s="435">
        <v>2</v>
      </c>
      <c r="L426" s="435">
        <v>3</v>
      </c>
      <c r="M426" s="435">
        <v>4</v>
      </c>
      <c r="N426" s="435">
        <v>5</v>
      </c>
      <c r="O426" s="435">
        <v>6</v>
      </c>
      <c r="P426" s="435">
        <v>7</v>
      </c>
      <c r="Q426" s="435">
        <v>8</v>
      </c>
      <c r="R426" s="2221"/>
      <c r="S426" s="2212"/>
      <c r="T426" s="466" t="s">
        <v>486</v>
      </c>
      <c r="U426" s="466" t="s">
        <v>487</v>
      </c>
      <c r="V426" s="466" t="s">
        <v>488</v>
      </c>
      <c r="W426" s="2261" t="s">
        <v>511</v>
      </c>
      <c r="X426" s="2262"/>
      <c r="Y426" s="775"/>
      <c r="Z426" s="460"/>
    </row>
    <row r="427" spans="1:26" s="55" customFormat="1" ht="18.75" customHeight="1" x14ac:dyDescent="0.5">
      <c r="A427" s="128" t="s">
        <v>490</v>
      </c>
      <c r="B427" s="374" t="s">
        <v>117</v>
      </c>
      <c r="C427" s="375" t="s">
        <v>118</v>
      </c>
      <c r="D427" s="163">
        <v>0.5</v>
      </c>
      <c r="E427" s="68">
        <v>1</v>
      </c>
      <c r="F427" s="169" t="s">
        <v>918</v>
      </c>
      <c r="G427" s="88">
        <v>3</v>
      </c>
      <c r="H427" s="375" t="s">
        <v>638</v>
      </c>
      <c r="I427" s="375" t="s">
        <v>835</v>
      </c>
      <c r="J427" s="983"/>
      <c r="K427" s="984">
        <v>1</v>
      </c>
      <c r="L427" s="984">
        <v>1</v>
      </c>
      <c r="M427" s="984">
        <v>1</v>
      </c>
      <c r="N427" s="984"/>
      <c r="O427" s="984"/>
      <c r="P427" s="985"/>
      <c r="Q427" s="985"/>
      <c r="R427" s="986">
        <f t="shared" ref="R427:R430" si="21">SUM(J427:Q427)</f>
        <v>3</v>
      </c>
      <c r="S427" s="2263" t="s">
        <v>984</v>
      </c>
      <c r="T427" s="466"/>
      <c r="U427" s="466"/>
      <c r="V427" s="466"/>
      <c r="W427" s="466"/>
      <c r="X427" s="1062"/>
      <c r="Y427" s="779"/>
      <c r="Z427" s="460"/>
    </row>
    <row r="428" spans="1:26" s="55" customFormat="1" ht="18.75" customHeight="1" x14ac:dyDescent="0.5">
      <c r="A428" s="131"/>
      <c r="B428" s="320"/>
      <c r="C428" s="448"/>
      <c r="D428" s="145"/>
      <c r="E428" s="449"/>
      <c r="F428" s="130"/>
      <c r="G428" s="73">
        <v>2</v>
      </c>
      <c r="H428" s="448" t="s">
        <v>639</v>
      </c>
      <c r="I428" s="448" t="s">
        <v>836</v>
      </c>
      <c r="J428" s="987"/>
      <c r="K428" s="274"/>
      <c r="L428" s="274"/>
      <c r="M428" s="274"/>
      <c r="N428" s="274">
        <v>1</v>
      </c>
      <c r="O428" s="274">
        <v>1</v>
      </c>
      <c r="P428" s="275"/>
      <c r="Q428" s="275"/>
      <c r="R428" s="263">
        <f>SUM(J428:Q428)</f>
        <v>2</v>
      </c>
      <c r="S428" s="2264"/>
      <c r="T428" s="466"/>
      <c r="U428" s="466"/>
      <c r="V428" s="466"/>
      <c r="W428" s="466"/>
      <c r="X428" s="1062"/>
      <c r="Y428" s="779"/>
      <c r="Z428" s="460"/>
    </row>
    <row r="429" spans="1:26" s="55" customFormat="1" ht="18.75" customHeight="1" x14ac:dyDescent="0.5">
      <c r="A429" s="131"/>
      <c r="B429" s="973"/>
      <c r="C429" s="1049"/>
      <c r="D429" s="1050"/>
      <c r="E429" s="1246"/>
      <c r="F429" s="1051" t="s">
        <v>418</v>
      </c>
      <c r="G429" s="978">
        <v>2</v>
      </c>
      <c r="H429" s="505" t="s">
        <v>640</v>
      </c>
      <c r="I429" s="505" t="s">
        <v>837</v>
      </c>
      <c r="J429" s="1052">
        <v>1</v>
      </c>
      <c r="K429" s="923">
        <v>1</v>
      </c>
      <c r="L429" s="1053"/>
      <c r="M429" s="1053"/>
      <c r="N429" s="1053"/>
      <c r="O429" s="1053"/>
      <c r="P429" s="1053"/>
      <c r="Q429" s="1053"/>
      <c r="R429" s="930">
        <f t="shared" si="21"/>
        <v>2</v>
      </c>
      <c r="S429" s="2264"/>
      <c r="T429" s="466">
        <f>R429</f>
        <v>2</v>
      </c>
      <c r="U429" s="466"/>
      <c r="V429" s="466"/>
      <c r="W429" s="466">
        <v>12</v>
      </c>
      <c r="X429" s="1062">
        <f>SUM(T429:W429)</f>
        <v>14</v>
      </c>
      <c r="Y429" s="775"/>
      <c r="Z429" s="460"/>
    </row>
    <row r="430" spans="1:26" s="55" customFormat="1" ht="18.75" customHeight="1" x14ac:dyDescent="0.5">
      <c r="A430" s="131"/>
      <c r="B430" s="320" t="s">
        <v>123</v>
      </c>
      <c r="C430" s="448" t="s">
        <v>124</v>
      </c>
      <c r="D430" s="145">
        <v>0.5</v>
      </c>
      <c r="E430" s="449">
        <v>1</v>
      </c>
      <c r="F430" s="130" t="s">
        <v>918</v>
      </c>
      <c r="G430" s="73">
        <v>3</v>
      </c>
      <c r="H430" s="448" t="s">
        <v>638</v>
      </c>
      <c r="I430" s="448" t="s">
        <v>835</v>
      </c>
      <c r="J430" s="987"/>
      <c r="K430" s="274">
        <v>1</v>
      </c>
      <c r="L430" s="274">
        <v>1</v>
      </c>
      <c r="M430" s="274">
        <v>1</v>
      </c>
      <c r="N430" s="274"/>
      <c r="O430" s="274"/>
      <c r="P430" s="988"/>
      <c r="Q430" s="988"/>
      <c r="R430" s="263">
        <f t="shared" si="21"/>
        <v>3</v>
      </c>
      <c r="S430" s="2264"/>
      <c r="T430" s="466"/>
      <c r="U430" s="466"/>
      <c r="V430" s="466"/>
      <c r="W430" s="466"/>
      <c r="X430" s="1062"/>
      <c r="Y430" s="775"/>
      <c r="Z430" s="460"/>
    </row>
    <row r="431" spans="1:26" s="55" customFormat="1" ht="18.75" customHeight="1" x14ac:dyDescent="0.5">
      <c r="A431" s="132"/>
      <c r="B431" s="336"/>
      <c r="C431" s="76"/>
      <c r="D431" s="134"/>
      <c r="E431" s="1244"/>
      <c r="F431" s="135"/>
      <c r="G431" s="78">
        <v>2</v>
      </c>
      <c r="H431" s="76" t="s">
        <v>639</v>
      </c>
      <c r="I431" s="76" t="s">
        <v>836</v>
      </c>
      <c r="J431" s="989"/>
      <c r="K431" s="309"/>
      <c r="L431" s="309"/>
      <c r="M431" s="309"/>
      <c r="N431" s="309">
        <v>1</v>
      </c>
      <c r="O431" s="309">
        <v>1</v>
      </c>
      <c r="P431" s="990"/>
      <c r="Q431" s="990"/>
      <c r="R431" s="312">
        <f>SUM(J431:Q431)</f>
        <v>2</v>
      </c>
      <c r="S431" s="2265"/>
      <c r="T431" s="466"/>
      <c r="U431" s="466"/>
      <c r="V431" s="466"/>
      <c r="W431" s="466"/>
      <c r="X431" s="1062"/>
      <c r="Y431" s="775"/>
      <c r="Z431" s="460"/>
    </row>
    <row r="432" spans="1:26" s="55" customFormat="1" ht="18.75" customHeight="1" x14ac:dyDescent="0.5">
      <c r="A432" s="131" t="s">
        <v>494</v>
      </c>
      <c r="B432" s="320" t="s">
        <v>420</v>
      </c>
      <c r="C432" s="1226" t="s">
        <v>120</v>
      </c>
      <c r="D432" s="369">
        <v>0.5</v>
      </c>
      <c r="E432" s="1229">
        <v>1</v>
      </c>
      <c r="F432" s="270" t="s">
        <v>370</v>
      </c>
      <c r="G432" s="268">
        <v>3</v>
      </c>
      <c r="H432" s="1226" t="s">
        <v>638</v>
      </c>
      <c r="I432" s="448" t="s">
        <v>835</v>
      </c>
      <c r="J432" s="327">
        <v>1</v>
      </c>
      <c r="K432" s="275"/>
      <c r="L432" s="275"/>
      <c r="M432" s="275"/>
      <c r="N432" s="275"/>
      <c r="O432" s="275"/>
      <c r="P432" s="274">
        <v>1</v>
      </c>
      <c r="Q432" s="274">
        <v>1</v>
      </c>
      <c r="R432" s="263">
        <f>SUM(J432:Q432)</f>
        <v>3</v>
      </c>
      <c r="S432" s="2265"/>
      <c r="T432" s="466">
        <f>R427+R430</f>
        <v>6</v>
      </c>
      <c r="U432" s="466">
        <f>R432+R433</f>
        <v>6</v>
      </c>
      <c r="V432" s="466"/>
      <c r="W432" s="466">
        <v>4</v>
      </c>
      <c r="X432" s="1062">
        <f>SUM(T432:W432)</f>
        <v>16</v>
      </c>
      <c r="Y432" s="779" t="s">
        <v>897</v>
      </c>
      <c r="Z432" s="460"/>
    </row>
    <row r="433" spans="1:26" s="55" customFormat="1" ht="18.75" customHeight="1" x14ac:dyDescent="0.5">
      <c r="A433" s="132"/>
      <c r="B433" s="336" t="s">
        <v>421</v>
      </c>
      <c r="C433" s="76" t="s">
        <v>126</v>
      </c>
      <c r="D433" s="134">
        <v>0.5</v>
      </c>
      <c r="E433" s="1244">
        <v>1</v>
      </c>
      <c r="F433" s="135" t="s">
        <v>370</v>
      </c>
      <c r="G433" s="78">
        <v>3</v>
      </c>
      <c r="H433" s="76" t="s">
        <v>638</v>
      </c>
      <c r="I433" s="76" t="s">
        <v>835</v>
      </c>
      <c r="J433" s="333">
        <v>1</v>
      </c>
      <c r="K433" s="311"/>
      <c r="L433" s="311"/>
      <c r="M433" s="311"/>
      <c r="N433" s="311"/>
      <c r="O433" s="311"/>
      <c r="P433" s="309">
        <v>1</v>
      </c>
      <c r="Q433" s="309">
        <v>1</v>
      </c>
      <c r="R433" s="312">
        <f t="shared" ref="R433:R435" si="22">SUM(J433:Q433)</f>
        <v>3</v>
      </c>
      <c r="S433" s="2265"/>
      <c r="T433" s="466"/>
      <c r="U433" s="466"/>
      <c r="V433" s="466"/>
      <c r="W433" s="466"/>
      <c r="X433" s="1062"/>
      <c r="Y433" s="775"/>
      <c r="Z433" s="460"/>
    </row>
    <row r="434" spans="1:26" s="55" customFormat="1" ht="18.75" customHeight="1" x14ac:dyDescent="0.5">
      <c r="A434" s="131" t="s">
        <v>500</v>
      </c>
      <c r="B434" s="320" t="s">
        <v>422</v>
      </c>
      <c r="C434" s="1226" t="s">
        <v>122</v>
      </c>
      <c r="D434" s="369">
        <v>0.5</v>
      </c>
      <c r="E434" s="1229">
        <v>1</v>
      </c>
      <c r="F434" s="270" t="s">
        <v>374</v>
      </c>
      <c r="G434" s="268">
        <v>4</v>
      </c>
      <c r="H434" s="372" t="s">
        <v>639</v>
      </c>
      <c r="I434" s="448" t="s">
        <v>836</v>
      </c>
      <c r="J434" s="327">
        <v>1</v>
      </c>
      <c r="K434" s="275"/>
      <c r="L434" s="275"/>
      <c r="M434" s="275"/>
      <c r="N434" s="275"/>
      <c r="O434" s="274">
        <v>1</v>
      </c>
      <c r="P434" s="274">
        <v>1</v>
      </c>
      <c r="Q434" s="274">
        <v>1</v>
      </c>
      <c r="R434" s="258">
        <f t="shared" si="22"/>
        <v>4</v>
      </c>
      <c r="S434" s="2265"/>
      <c r="T434" s="466">
        <f>R428+R431</f>
        <v>4</v>
      </c>
      <c r="U434" s="466"/>
      <c r="V434" s="466">
        <f>R434+R435</f>
        <v>8</v>
      </c>
      <c r="W434" s="466"/>
      <c r="X434" s="1064">
        <f>SUM(T434:W434)</f>
        <v>12</v>
      </c>
      <c r="Y434" s="775"/>
      <c r="Z434" s="460"/>
    </row>
    <row r="435" spans="1:26" s="55" customFormat="1" ht="18.75" customHeight="1" x14ac:dyDescent="0.5">
      <c r="A435" s="154"/>
      <c r="B435" s="324" t="s">
        <v>424</v>
      </c>
      <c r="C435" s="370" t="s">
        <v>128</v>
      </c>
      <c r="D435" s="156">
        <v>0.5</v>
      </c>
      <c r="E435" s="170">
        <v>1</v>
      </c>
      <c r="F435" s="161" t="s">
        <v>374</v>
      </c>
      <c r="G435" s="287">
        <v>4</v>
      </c>
      <c r="H435" s="373" t="s">
        <v>639</v>
      </c>
      <c r="I435" s="329" t="s">
        <v>836</v>
      </c>
      <c r="J435" s="436">
        <v>1</v>
      </c>
      <c r="K435" s="280"/>
      <c r="L435" s="280"/>
      <c r="M435" s="280"/>
      <c r="N435" s="280"/>
      <c r="O435" s="279">
        <v>1</v>
      </c>
      <c r="P435" s="279">
        <v>1</v>
      </c>
      <c r="Q435" s="279">
        <v>1</v>
      </c>
      <c r="R435" s="371">
        <f t="shared" si="22"/>
        <v>4</v>
      </c>
      <c r="S435" s="2266"/>
      <c r="T435" s="466"/>
      <c r="U435" s="466"/>
      <c r="V435" s="466"/>
      <c r="W435" s="466"/>
      <c r="X435" s="1062"/>
      <c r="Y435" s="775"/>
      <c r="Z435" s="460"/>
    </row>
    <row r="436" spans="1:26" s="55" customFormat="1" ht="18.75" customHeight="1" x14ac:dyDescent="0.5">
      <c r="A436" s="2222" t="s">
        <v>506</v>
      </c>
      <c r="B436" s="2210"/>
      <c r="C436" s="2210"/>
      <c r="D436" s="2210"/>
      <c r="E436" s="2210"/>
      <c r="F436" s="2210"/>
      <c r="G436" s="1229">
        <f>SUM(G427:G435)</f>
        <v>26</v>
      </c>
      <c r="H436" s="1226"/>
      <c r="I436" s="1226"/>
      <c r="J436" s="1226"/>
      <c r="K436" s="1226"/>
      <c r="L436" s="1226"/>
      <c r="M436" s="1226"/>
      <c r="N436" s="1226"/>
      <c r="O436" s="1226"/>
      <c r="P436" s="1232"/>
      <c r="Q436" s="1232"/>
      <c r="R436" s="1225">
        <f>SUM(R427:R435)</f>
        <v>26</v>
      </c>
      <c r="S436" s="1229"/>
      <c r="T436" s="466"/>
      <c r="U436" s="466"/>
      <c r="V436" s="466"/>
      <c r="W436" s="466"/>
      <c r="X436" s="1062"/>
      <c r="Y436" s="775"/>
      <c r="Z436" s="460"/>
    </row>
    <row r="437" spans="1:26" s="55" customFormat="1" ht="18.75" customHeight="1" x14ac:dyDescent="0.5">
      <c r="A437" s="2222" t="s">
        <v>641</v>
      </c>
      <c r="B437" s="2210"/>
      <c r="C437" s="2210"/>
      <c r="D437" s="2210"/>
      <c r="E437" s="2210"/>
      <c r="F437" s="2210"/>
      <c r="G437" s="242">
        <v>12</v>
      </c>
      <c r="H437" s="232"/>
      <c r="I437" s="162"/>
      <c r="J437" s="1229"/>
      <c r="K437" s="1229"/>
      <c r="L437" s="1229"/>
      <c r="M437" s="1229"/>
      <c r="N437" s="1229"/>
      <c r="O437" s="1229"/>
      <c r="P437" s="1229"/>
      <c r="Q437" s="1229"/>
      <c r="R437" s="1225"/>
      <c r="S437" s="1229"/>
      <c r="T437" s="466"/>
      <c r="U437" s="466"/>
      <c r="V437" s="466"/>
      <c r="W437" s="466"/>
      <c r="X437" s="1062"/>
      <c r="Y437" s="775"/>
      <c r="Z437" s="460"/>
    </row>
    <row r="438" spans="1:26" s="55" customFormat="1" ht="18.75" customHeight="1" x14ac:dyDescent="0.5">
      <c r="A438" s="2232" t="s">
        <v>2</v>
      </c>
      <c r="B438" s="2208"/>
      <c r="C438" s="2208"/>
      <c r="D438" s="2208"/>
      <c r="E438" s="2208"/>
      <c r="F438" s="2208"/>
      <c r="G438" s="2208"/>
      <c r="H438" s="2208"/>
      <c r="I438" s="2208"/>
      <c r="J438" s="2208"/>
      <c r="K438" s="2208"/>
      <c r="L438" s="2208"/>
      <c r="M438" s="2208"/>
      <c r="N438" s="2208"/>
      <c r="O438" s="2208"/>
      <c r="P438" s="2208"/>
      <c r="Q438" s="2208"/>
      <c r="R438" s="2208"/>
      <c r="S438" s="2209"/>
      <c r="T438" s="466"/>
      <c r="U438" s="466"/>
      <c r="V438" s="466"/>
      <c r="W438" s="466"/>
      <c r="X438" s="1062"/>
      <c r="Y438" s="775"/>
      <c r="Z438" s="460"/>
    </row>
    <row r="439" spans="1:26" s="55" customFormat="1" ht="18.75" customHeight="1" x14ac:dyDescent="0.5">
      <c r="A439" s="2211" t="s">
        <v>477</v>
      </c>
      <c r="B439" s="2211" t="s">
        <v>3</v>
      </c>
      <c r="C439" s="2211" t="s">
        <v>478</v>
      </c>
      <c r="D439" s="2211" t="s">
        <v>315</v>
      </c>
      <c r="E439" s="2213" t="s">
        <v>479</v>
      </c>
      <c r="F439" s="2215" t="s">
        <v>480</v>
      </c>
      <c r="G439" s="2208"/>
      <c r="H439" s="2216" t="s">
        <v>481</v>
      </c>
      <c r="I439" s="2217"/>
      <c r="J439" s="2215" t="s">
        <v>482</v>
      </c>
      <c r="K439" s="2208"/>
      <c r="L439" s="2208"/>
      <c r="M439" s="2208"/>
      <c r="N439" s="2208"/>
      <c r="O439" s="2208"/>
      <c r="P439" s="2208"/>
      <c r="Q439" s="2208"/>
      <c r="R439" s="2220" t="s">
        <v>319</v>
      </c>
      <c r="S439" s="2211" t="s">
        <v>483</v>
      </c>
      <c r="T439" s="474"/>
      <c r="U439" s="474"/>
      <c r="V439" s="474"/>
      <c r="W439" s="474"/>
      <c r="X439" s="1058"/>
      <c r="Y439" s="775"/>
      <c r="Z439" s="460"/>
    </row>
    <row r="440" spans="1:26" s="55" customFormat="1" ht="18.75" customHeight="1" x14ac:dyDescent="0.5">
      <c r="A440" s="2212"/>
      <c r="B440" s="2212"/>
      <c r="C440" s="2212"/>
      <c r="D440" s="2212"/>
      <c r="E440" s="2214"/>
      <c r="F440" s="56" t="s">
        <v>484</v>
      </c>
      <c r="G440" s="57" t="s">
        <v>485</v>
      </c>
      <c r="H440" s="2218"/>
      <c r="I440" s="2219"/>
      <c r="J440" s="127">
        <v>1</v>
      </c>
      <c r="K440" s="127">
        <v>2</v>
      </c>
      <c r="L440" s="127">
        <v>3</v>
      </c>
      <c r="M440" s="127">
        <v>4</v>
      </c>
      <c r="N440" s="127">
        <v>5</v>
      </c>
      <c r="O440" s="127">
        <v>6</v>
      </c>
      <c r="P440" s="127">
        <v>7</v>
      </c>
      <c r="Q440" s="127">
        <v>8</v>
      </c>
      <c r="R440" s="2221"/>
      <c r="S440" s="2212"/>
      <c r="T440" s="466" t="s">
        <v>486</v>
      </c>
      <c r="U440" s="466" t="s">
        <v>487</v>
      </c>
      <c r="V440" s="466" t="s">
        <v>488</v>
      </c>
      <c r="W440" s="2261" t="s">
        <v>511</v>
      </c>
      <c r="X440" s="2262"/>
      <c r="Y440" s="775"/>
      <c r="Z440" s="460"/>
    </row>
    <row r="441" spans="1:26" s="55" customFormat="1" ht="18.75" customHeight="1" x14ac:dyDescent="0.5">
      <c r="A441" s="131" t="s">
        <v>490</v>
      </c>
      <c r="B441" s="964" t="s">
        <v>117</v>
      </c>
      <c r="C441" s="497" t="s">
        <v>118</v>
      </c>
      <c r="D441" s="1044">
        <v>0.5</v>
      </c>
      <c r="E441" s="1045">
        <v>1</v>
      </c>
      <c r="F441" s="1046" t="s">
        <v>917</v>
      </c>
      <c r="G441" s="1047">
        <v>3</v>
      </c>
      <c r="H441" s="497" t="s">
        <v>639</v>
      </c>
      <c r="I441" s="497" t="s">
        <v>836</v>
      </c>
      <c r="J441" s="498">
        <v>1</v>
      </c>
      <c r="K441" s="1048"/>
      <c r="L441" s="1048"/>
      <c r="M441" s="1048"/>
      <c r="N441" s="1048"/>
      <c r="O441" s="1048"/>
      <c r="P441" s="499">
        <v>1</v>
      </c>
      <c r="Q441" s="499">
        <v>1</v>
      </c>
      <c r="R441" s="500">
        <f>SUM(J441:Q441)</f>
        <v>3</v>
      </c>
      <c r="S441" s="2263" t="s">
        <v>984</v>
      </c>
      <c r="T441" s="466"/>
      <c r="U441" s="466"/>
      <c r="V441" s="466"/>
      <c r="W441" s="466"/>
      <c r="X441" s="1062"/>
      <c r="Y441" s="775"/>
      <c r="Z441" s="460"/>
    </row>
    <row r="442" spans="1:26" s="55" customFormat="1" ht="18.75" customHeight="1" x14ac:dyDescent="0.5">
      <c r="A442" s="131"/>
      <c r="B442" s="320" t="s">
        <v>123</v>
      </c>
      <c r="C442" s="1226" t="s">
        <v>124</v>
      </c>
      <c r="D442" s="991">
        <v>0.5</v>
      </c>
      <c r="E442" s="451">
        <v>1</v>
      </c>
      <c r="F442" s="270" t="s">
        <v>917</v>
      </c>
      <c r="G442" s="268">
        <v>3</v>
      </c>
      <c r="H442" s="1226" t="s">
        <v>639</v>
      </c>
      <c r="I442" s="1226" t="s">
        <v>836</v>
      </c>
      <c r="J442" s="273">
        <v>1</v>
      </c>
      <c r="K442" s="275"/>
      <c r="L442" s="275"/>
      <c r="M442" s="275"/>
      <c r="N442" s="275"/>
      <c r="O442" s="275"/>
      <c r="P442" s="274">
        <v>1</v>
      </c>
      <c r="Q442" s="274">
        <v>1</v>
      </c>
      <c r="R442" s="263">
        <f>SUM(J442:Q442)</f>
        <v>3</v>
      </c>
      <c r="S442" s="2265"/>
      <c r="T442" s="466"/>
      <c r="U442" s="466"/>
      <c r="V442" s="466"/>
      <c r="W442" s="466"/>
      <c r="X442" s="1062"/>
      <c r="Y442" s="779"/>
      <c r="Z442" s="460"/>
    </row>
    <row r="443" spans="1:26" s="55" customFormat="1" ht="18.75" customHeight="1" x14ac:dyDescent="0.5">
      <c r="A443" s="154"/>
      <c r="B443" s="324"/>
      <c r="C443" s="1238"/>
      <c r="D443" s="992"/>
      <c r="E443" s="956"/>
      <c r="F443" s="161" t="s">
        <v>418</v>
      </c>
      <c r="G443" s="287">
        <v>2</v>
      </c>
      <c r="H443" s="370" t="s">
        <v>640</v>
      </c>
      <c r="I443" s="370" t="s">
        <v>837</v>
      </c>
      <c r="J443" s="327">
        <v>1</v>
      </c>
      <c r="K443" s="272">
        <v>1</v>
      </c>
      <c r="L443" s="288"/>
      <c r="M443" s="288"/>
      <c r="N443" s="288"/>
      <c r="O443" s="288"/>
      <c r="P443" s="288"/>
      <c r="Q443" s="288"/>
      <c r="R443" s="272">
        <f t="shared" ref="R443:R445" si="23">SUM(J443:Q443)</f>
        <v>2</v>
      </c>
      <c r="S443" s="2265"/>
      <c r="T443" s="466">
        <f>R443</f>
        <v>2</v>
      </c>
      <c r="U443" s="466"/>
      <c r="V443" s="466"/>
      <c r="W443" s="466">
        <v>14</v>
      </c>
      <c r="X443" s="1062">
        <f>SUM(T443:W443)</f>
        <v>16</v>
      </c>
      <c r="Y443" s="775"/>
      <c r="Z443" s="460"/>
    </row>
    <row r="444" spans="1:26" s="55" customFormat="1" ht="18.75" customHeight="1" x14ac:dyDescent="0.5">
      <c r="A444" s="128" t="s">
        <v>494</v>
      </c>
      <c r="B444" s="66" t="s">
        <v>420</v>
      </c>
      <c r="C444" s="375" t="s">
        <v>120</v>
      </c>
      <c r="D444" s="993">
        <v>0.5</v>
      </c>
      <c r="E444" s="128">
        <v>1</v>
      </c>
      <c r="F444" s="169" t="s">
        <v>559</v>
      </c>
      <c r="G444" s="88">
        <v>5</v>
      </c>
      <c r="H444" s="994" t="s">
        <v>638</v>
      </c>
      <c r="I444" s="375" t="s">
        <v>835</v>
      </c>
      <c r="J444" s="985"/>
      <c r="K444" s="984">
        <v>1</v>
      </c>
      <c r="L444" s="984">
        <v>1</v>
      </c>
      <c r="M444" s="984">
        <v>1</v>
      </c>
      <c r="N444" s="984">
        <v>1</v>
      </c>
      <c r="O444" s="995">
        <v>1</v>
      </c>
      <c r="P444" s="996"/>
      <c r="Q444" s="996"/>
      <c r="R444" s="986">
        <f t="shared" si="23"/>
        <v>5</v>
      </c>
      <c r="S444" s="2265"/>
      <c r="T444" s="466"/>
      <c r="U444" s="466">
        <f>R444+R445</f>
        <v>10</v>
      </c>
      <c r="V444" s="466"/>
      <c r="W444" s="466">
        <v>6</v>
      </c>
      <c r="X444" s="1062">
        <f>SUM(T444:W444)</f>
        <v>16</v>
      </c>
      <c r="Y444" s="775" t="s">
        <v>954</v>
      </c>
      <c r="Z444" s="460"/>
    </row>
    <row r="445" spans="1:26" s="55" customFormat="1" ht="18.75" customHeight="1" x14ac:dyDescent="0.5">
      <c r="A445" s="132"/>
      <c r="B445" s="74" t="s">
        <v>421</v>
      </c>
      <c r="C445" s="76" t="s">
        <v>126</v>
      </c>
      <c r="D445" s="997">
        <v>0.5</v>
      </c>
      <c r="E445" s="132">
        <v>1</v>
      </c>
      <c r="F445" s="135" t="s">
        <v>559</v>
      </c>
      <c r="G445" s="78">
        <v>5</v>
      </c>
      <c r="H445" s="75" t="s">
        <v>638</v>
      </c>
      <c r="I445" s="76" t="s">
        <v>835</v>
      </c>
      <c r="J445" s="998"/>
      <c r="K445" s="309">
        <v>1</v>
      </c>
      <c r="L445" s="309">
        <v>1</v>
      </c>
      <c r="M445" s="309">
        <v>1</v>
      </c>
      <c r="N445" s="309">
        <v>1</v>
      </c>
      <c r="O445" s="411">
        <v>1</v>
      </c>
      <c r="P445" s="311"/>
      <c r="Q445" s="311"/>
      <c r="R445" s="312">
        <f t="shared" si="23"/>
        <v>5</v>
      </c>
      <c r="S445" s="2265"/>
      <c r="T445" s="466"/>
      <c r="U445" s="466"/>
      <c r="V445" s="466"/>
      <c r="W445" s="466"/>
      <c r="X445" s="1062"/>
      <c r="Y445" s="775"/>
      <c r="Z445" s="460"/>
    </row>
    <row r="446" spans="1:26" s="55" customFormat="1" ht="18.75" customHeight="1" x14ac:dyDescent="0.5">
      <c r="A446" s="451" t="s">
        <v>500</v>
      </c>
      <c r="B446" s="266" t="s">
        <v>422</v>
      </c>
      <c r="C446" s="1226" t="s">
        <v>122</v>
      </c>
      <c r="D446" s="991">
        <v>0.5</v>
      </c>
      <c r="E446" s="451">
        <v>1</v>
      </c>
      <c r="F446" s="270" t="s">
        <v>373</v>
      </c>
      <c r="G446" s="268">
        <v>4</v>
      </c>
      <c r="H446" s="1226" t="s">
        <v>639</v>
      </c>
      <c r="I446" s="1226" t="s">
        <v>836</v>
      </c>
      <c r="J446" s="999"/>
      <c r="K446" s="272">
        <v>1</v>
      </c>
      <c r="L446" s="272">
        <v>1</v>
      </c>
      <c r="M446" s="272">
        <v>1</v>
      </c>
      <c r="N446" s="272">
        <v>1</v>
      </c>
      <c r="O446" s="288"/>
      <c r="P446" s="288"/>
      <c r="Q446" s="288"/>
      <c r="R446" s="258">
        <f>SUM(K446:Q446)</f>
        <v>4</v>
      </c>
      <c r="S446" s="2265"/>
      <c r="T446" s="466">
        <f>R441+R442</f>
        <v>6</v>
      </c>
      <c r="U446" s="466"/>
      <c r="V446" s="466">
        <f>R446+R447</f>
        <v>8</v>
      </c>
      <c r="W446" s="466"/>
      <c r="X446" s="1062">
        <f>SUM(T446:W446)</f>
        <v>14</v>
      </c>
      <c r="Y446" s="775"/>
      <c r="Z446" s="460"/>
    </row>
    <row r="447" spans="1:26" s="55" customFormat="1" ht="18.75" customHeight="1" x14ac:dyDescent="0.5">
      <c r="A447" s="956"/>
      <c r="B447" s="158" t="s">
        <v>424</v>
      </c>
      <c r="C447" s="370" t="s">
        <v>128</v>
      </c>
      <c r="D447" s="992">
        <v>0.5</v>
      </c>
      <c r="E447" s="956">
        <v>1</v>
      </c>
      <c r="F447" s="161" t="s">
        <v>373</v>
      </c>
      <c r="G447" s="287">
        <v>4</v>
      </c>
      <c r="H447" s="1237" t="s">
        <v>639</v>
      </c>
      <c r="I447" s="1237" t="s">
        <v>836</v>
      </c>
      <c r="J447" s="1000"/>
      <c r="K447" s="302">
        <v>1</v>
      </c>
      <c r="L447" s="302">
        <v>1</v>
      </c>
      <c r="M447" s="302">
        <v>1</v>
      </c>
      <c r="N447" s="302">
        <v>1</v>
      </c>
      <c r="O447" s="496"/>
      <c r="P447" s="496"/>
      <c r="Q447" s="496"/>
      <c r="R447" s="371">
        <f>SUM(K447:Q447)</f>
        <v>4</v>
      </c>
      <c r="S447" s="2266"/>
      <c r="T447" s="466"/>
      <c r="U447" s="466"/>
      <c r="V447" s="466"/>
      <c r="W447" s="466"/>
      <c r="X447" s="1062"/>
      <c r="Y447" s="775"/>
      <c r="Z447" s="460"/>
    </row>
    <row r="448" spans="1:26" s="55" customFormat="1" ht="18.75" customHeight="1" x14ac:dyDescent="0.5">
      <c r="A448" s="2222" t="s">
        <v>506</v>
      </c>
      <c r="B448" s="2210"/>
      <c r="C448" s="2210"/>
      <c r="D448" s="2210"/>
      <c r="E448" s="2210"/>
      <c r="F448" s="2210"/>
      <c r="G448" s="1229">
        <v>28</v>
      </c>
      <c r="H448" s="232"/>
      <c r="I448" s="162"/>
      <c r="J448" s="1229"/>
      <c r="K448" s="1229"/>
      <c r="L448" s="1229"/>
      <c r="M448" s="1229"/>
      <c r="N448" s="1229"/>
      <c r="O448" s="1229"/>
      <c r="P448" s="1229"/>
      <c r="Q448" s="1229"/>
      <c r="R448" s="1225"/>
      <c r="S448" s="1229"/>
      <c r="T448" s="466"/>
      <c r="U448" s="466"/>
      <c r="V448" s="466"/>
      <c r="W448" s="466"/>
      <c r="X448" s="1062"/>
      <c r="Y448" s="775"/>
      <c r="Z448" s="460"/>
    </row>
    <row r="449" spans="1:27" s="55" customFormat="1" ht="18.75" customHeight="1" x14ac:dyDescent="0.5">
      <c r="A449" s="2222" t="s">
        <v>641</v>
      </c>
      <c r="B449" s="2210"/>
      <c r="C449" s="2210"/>
      <c r="D449" s="2210"/>
      <c r="E449" s="2210"/>
      <c r="F449" s="2210"/>
      <c r="G449" s="233">
        <v>14.5</v>
      </c>
      <c r="H449" s="232"/>
      <c r="I449" s="162"/>
      <c r="J449" s="2222" t="s">
        <v>642</v>
      </c>
      <c r="K449" s="2210"/>
      <c r="L449" s="2210"/>
      <c r="M449" s="2210"/>
      <c r="N449" s="2210"/>
      <c r="O449" s="2210"/>
      <c r="P449" s="2210"/>
      <c r="Q449" s="2210"/>
      <c r="R449" s="2210"/>
      <c r="S449" s="2210"/>
      <c r="T449" s="466"/>
      <c r="U449" s="466"/>
      <c r="V449" s="466"/>
      <c r="W449" s="466"/>
      <c r="X449" s="1062"/>
      <c r="Y449" s="775"/>
      <c r="Z449" s="460"/>
    </row>
    <row r="450" spans="1:27" s="55" customFormat="1" ht="18.75" customHeight="1" x14ac:dyDescent="0.5">
      <c r="A450" s="2184" t="s">
        <v>643</v>
      </c>
      <c r="B450" s="2210"/>
      <c r="C450" s="2210"/>
      <c r="D450" s="2210"/>
      <c r="E450" s="2210"/>
      <c r="F450" s="2210"/>
      <c r="G450" s="233"/>
      <c r="H450" s="1232"/>
      <c r="I450" s="162"/>
      <c r="J450" s="2222" t="s">
        <v>644</v>
      </c>
      <c r="K450" s="2210"/>
      <c r="L450" s="2210"/>
      <c r="M450" s="2210"/>
      <c r="N450" s="2210"/>
      <c r="O450" s="2210"/>
      <c r="P450" s="2210"/>
      <c r="Q450" s="2210"/>
      <c r="R450" s="2210"/>
      <c r="S450" s="2210"/>
      <c r="T450" s="474"/>
      <c r="U450" s="474"/>
      <c r="V450" s="474"/>
      <c r="W450" s="474"/>
      <c r="X450" s="1058"/>
      <c r="Y450" s="775"/>
      <c r="Z450" s="460"/>
    </row>
    <row r="451" spans="1:27" ht="15.75" customHeight="1" x14ac:dyDescent="0.5">
      <c r="T451" s="468"/>
      <c r="U451" s="468"/>
      <c r="V451" s="468"/>
      <c r="W451" s="468"/>
      <c r="X451" s="1054"/>
    </row>
    <row r="452" spans="1:27" ht="15.75" customHeight="1" x14ac:dyDescent="0.5">
      <c r="T452" s="468"/>
      <c r="U452" s="468"/>
      <c r="V452" s="468"/>
      <c r="W452" s="468"/>
      <c r="X452" s="1054"/>
    </row>
    <row r="453" spans="1:27" ht="20.100000000000001" customHeight="1" x14ac:dyDescent="0.5">
      <c r="A453" s="2183" t="s">
        <v>0</v>
      </c>
      <c r="B453" s="2210"/>
      <c r="C453" s="2210"/>
      <c r="D453" s="2210"/>
      <c r="E453" s="2210"/>
      <c r="F453" s="2210"/>
      <c r="G453" s="2210"/>
      <c r="H453" s="2210"/>
      <c r="I453" s="2210"/>
      <c r="J453" s="2210"/>
      <c r="K453" s="2210"/>
      <c r="L453" s="2210"/>
      <c r="M453" s="2210"/>
      <c r="N453" s="2210"/>
      <c r="O453" s="2210"/>
      <c r="P453" s="2210"/>
      <c r="Q453" s="2210"/>
      <c r="R453" s="2210"/>
      <c r="S453" s="2210"/>
      <c r="T453" s="468"/>
      <c r="U453" s="468"/>
      <c r="V453" s="468"/>
      <c r="W453" s="468"/>
      <c r="X453" s="1055"/>
    </row>
    <row r="454" spans="1:27" ht="20.100000000000001" customHeight="1" x14ac:dyDescent="0.5">
      <c r="A454" s="2183" t="s">
        <v>645</v>
      </c>
      <c r="B454" s="2210"/>
      <c r="C454" s="2210"/>
      <c r="D454" s="2210"/>
      <c r="E454" s="2210"/>
      <c r="F454" s="2210"/>
      <c r="G454" s="2210"/>
      <c r="H454" s="2210"/>
      <c r="I454" s="2210"/>
      <c r="J454" s="2210"/>
      <c r="K454" s="2210"/>
      <c r="L454" s="2210"/>
      <c r="M454" s="2210"/>
      <c r="N454" s="2210"/>
      <c r="O454" s="2210"/>
      <c r="P454" s="2210"/>
      <c r="Q454" s="2210"/>
      <c r="R454" s="2210"/>
      <c r="S454" s="2210"/>
      <c r="T454" s="468"/>
      <c r="U454" s="468"/>
      <c r="V454" s="468"/>
      <c r="W454" s="468"/>
      <c r="X454" s="1055"/>
    </row>
    <row r="455" spans="1:27" ht="20.100000000000001" customHeight="1" x14ac:dyDescent="0.5">
      <c r="A455" s="2270" t="s">
        <v>476</v>
      </c>
      <c r="B455" s="2268"/>
      <c r="C455" s="2268"/>
      <c r="D455" s="2268"/>
      <c r="E455" s="2268"/>
      <c r="F455" s="2268"/>
      <c r="G455" s="2268"/>
      <c r="H455" s="2268"/>
      <c r="I455" s="2268"/>
      <c r="J455" s="2268"/>
      <c r="K455" s="2268"/>
      <c r="L455" s="2268"/>
      <c r="M455" s="2268"/>
      <c r="N455" s="2268"/>
      <c r="O455" s="2268"/>
      <c r="P455" s="2268"/>
      <c r="Q455" s="2268"/>
      <c r="R455" s="2268"/>
      <c r="S455" s="2268"/>
      <c r="T455" s="468"/>
      <c r="U455" s="468"/>
      <c r="V455" s="468"/>
      <c r="W455" s="468"/>
      <c r="X455" s="1055"/>
    </row>
    <row r="456" spans="1:27" ht="20.100000000000001" customHeight="1" x14ac:dyDescent="0.5">
      <c r="A456" s="2271" t="s">
        <v>1</v>
      </c>
      <c r="B456" s="2269"/>
      <c r="C456" s="2269"/>
      <c r="D456" s="2269"/>
      <c r="E456" s="2269"/>
      <c r="F456" s="2269"/>
      <c r="G456" s="2269"/>
      <c r="H456" s="2269"/>
      <c r="I456" s="2269"/>
      <c r="J456" s="2269"/>
      <c r="K456" s="2269"/>
      <c r="L456" s="2269"/>
      <c r="M456" s="2269"/>
      <c r="N456" s="2269"/>
      <c r="O456" s="2269"/>
      <c r="P456" s="2269"/>
      <c r="Q456" s="2269"/>
      <c r="R456" s="2269"/>
      <c r="S456" s="2255"/>
      <c r="T456" s="468"/>
      <c r="U456" s="468"/>
      <c r="V456" s="468"/>
      <c r="W456" s="468"/>
      <c r="X456" s="1055"/>
    </row>
    <row r="457" spans="1:27" ht="20.100000000000001" customHeight="1" x14ac:dyDescent="0.5">
      <c r="A457" s="2272" t="s">
        <v>477</v>
      </c>
      <c r="B457" s="2272" t="s">
        <v>3</v>
      </c>
      <c r="C457" s="2272" t="s">
        <v>478</v>
      </c>
      <c r="D457" s="2272" t="s">
        <v>315</v>
      </c>
      <c r="E457" s="2213" t="s">
        <v>479</v>
      </c>
      <c r="F457" s="2273" t="s">
        <v>480</v>
      </c>
      <c r="G457" s="2269"/>
      <c r="H457" s="2274" t="s">
        <v>481</v>
      </c>
      <c r="I457" s="2275"/>
      <c r="J457" s="2273" t="s">
        <v>482</v>
      </c>
      <c r="K457" s="2269"/>
      <c r="L457" s="2269"/>
      <c r="M457" s="2269"/>
      <c r="N457" s="2269"/>
      <c r="O457" s="2269"/>
      <c r="P457" s="2269"/>
      <c r="Q457" s="2269"/>
      <c r="R457" s="2220" t="s">
        <v>319</v>
      </c>
      <c r="S457" s="2272" t="s">
        <v>483</v>
      </c>
      <c r="X457" s="1054"/>
    </row>
    <row r="458" spans="1:27" ht="20.100000000000001" customHeight="1" x14ac:dyDescent="0.5">
      <c r="A458" s="2212"/>
      <c r="B458" s="2212"/>
      <c r="C458" s="2212"/>
      <c r="D458" s="2212"/>
      <c r="E458" s="2214"/>
      <c r="F458" s="1559" t="s">
        <v>484</v>
      </c>
      <c r="G458" s="1560" t="s">
        <v>485</v>
      </c>
      <c r="H458" s="2249"/>
      <c r="I458" s="2276"/>
      <c r="J458" s="435">
        <v>1</v>
      </c>
      <c r="K458" s="435">
        <v>2</v>
      </c>
      <c r="L458" s="435">
        <v>3</v>
      </c>
      <c r="M458" s="435">
        <v>4</v>
      </c>
      <c r="N458" s="435">
        <v>5</v>
      </c>
      <c r="O458" s="435">
        <v>6</v>
      </c>
      <c r="P458" s="435">
        <v>7</v>
      </c>
      <c r="Q458" s="435">
        <v>8</v>
      </c>
      <c r="R458" s="2221"/>
      <c r="S458" s="2212"/>
      <c r="T458" s="468" t="s">
        <v>486</v>
      </c>
      <c r="U458" s="468" t="s">
        <v>487</v>
      </c>
      <c r="V458" s="468" t="s">
        <v>488</v>
      </c>
      <c r="W458" s="468" t="s">
        <v>511</v>
      </c>
      <c r="X458" s="1055"/>
    </row>
    <row r="459" spans="1:27" ht="20.100000000000001" customHeight="1" x14ac:dyDescent="0.5">
      <c r="A459" s="71" t="s">
        <v>490</v>
      </c>
      <c r="B459" s="73" t="s">
        <v>646</v>
      </c>
      <c r="C459" s="87" t="s">
        <v>130</v>
      </c>
      <c r="D459" s="73">
        <v>1.5</v>
      </c>
      <c r="E459" s="116" t="s">
        <v>427</v>
      </c>
      <c r="F459" s="130" t="s">
        <v>323</v>
      </c>
      <c r="G459" s="274">
        <v>1</v>
      </c>
      <c r="H459" s="285" t="s">
        <v>647</v>
      </c>
      <c r="I459" s="356" t="s">
        <v>648</v>
      </c>
      <c r="J459" s="274">
        <v>1</v>
      </c>
      <c r="K459" s="274">
        <v>1</v>
      </c>
      <c r="L459" s="274">
        <v>1</v>
      </c>
      <c r="M459" s="274">
        <v>1</v>
      </c>
      <c r="N459" s="274"/>
      <c r="O459" s="274"/>
      <c r="P459" s="274"/>
      <c r="Q459" s="274"/>
      <c r="R459" s="263">
        <v>4</v>
      </c>
      <c r="S459" s="87"/>
      <c r="T459" s="468">
        <f>R459</f>
        <v>4</v>
      </c>
      <c r="U459" s="468"/>
      <c r="V459" s="468"/>
      <c r="W459" s="468">
        <v>10</v>
      </c>
      <c r="X459" s="1055">
        <f>SUM(T459:W459)</f>
        <v>14</v>
      </c>
      <c r="Z459" s="454"/>
      <c r="AA459" s="1529"/>
    </row>
    <row r="460" spans="1:27" ht="20.100000000000001" customHeight="1" x14ac:dyDescent="0.5">
      <c r="A460" s="71"/>
      <c r="B460" s="73"/>
      <c r="C460" s="1531"/>
      <c r="D460" s="71"/>
      <c r="E460" s="116"/>
      <c r="F460" s="130"/>
      <c r="G460" s="399" t="s">
        <v>540</v>
      </c>
      <c r="H460" s="285" t="s">
        <v>650</v>
      </c>
      <c r="I460" s="356"/>
      <c r="J460" s="274"/>
      <c r="K460" s="274"/>
      <c r="L460" s="274"/>
      <c r="M460" s="274"/>
      <c r="N460" s="274">
        <v>1</v>
      </c>
      <c r="O460" s="274">
        <v>1</v>
      </c>
      <c r="P460" s="274"/>
      <c r="Q460" s="274"/>
      <c r="R460" s="263">
        <f>SUM(J460:Q460)</f>
        <v>2</v>
      </c>
      <c r="S460" s="87"/>
      <c r="T460" s="468"/>
      <c r="U460" s="468"/>
      <c r="V460" s="468"/>
      <c r="W460" s="468"/>
      <c r="X460" s="1055"/>
      <c r="Z460" s="454"/>
      <c r="AA460" s="1529"/>
    </row>
    <row r="461" spans="1:27" ht="20.100000000000001" customHeight="1" x14ac:dyDescent="0.5">
      <c r="A461" s="74"/>
      <c r="B461" s="78"/>
      <c r="C461" s="444"/>
      <c r="D461" s="74"/>
      <c r="E461" s="395"/>
      <c r="F461" s="135"/>
      <c r="G461" s="309">
        <v>2</v>
      </c>
      <c r="H461" s="1561" t="s">
        <v>1687</v>
      </c>
      <c r="I461" s="1527" t="s">
        <v>1719</v>
      </c>
      <c r="J461" s="309">
        <v>2</v>
      </c>
      <c r="K461" s="309">
        <v>2</v>
      </c>
      <c r="L461" s="309">
        <v>2</v>
      </c>
      <c r="M461" s="309">
        <v>2</v>
      </c>
      <c r="N461" s="309">
        <v>2</v>
      </c>
      <c r="O461" s="309">
        <v>2</v>
      </c>
      <c r="P461" s="1540">
        <v>3</v>
      </c>
      <c r="Q461" s="1540">
        <v>3</v>
      </c>
      <c r="R461" s="312">
        <f>SUM(J461:Q461)</f>
        <v>18</v>
      </c>
      <c r="S461" s="235" t="s">
        <v>749</v>
      </c>
      <c r="T461" s="468">
        <f>R461</f>
        <v>18</v>
      </c>
      <c r="U461" s="468"/>
      <c r="V461" s="468"/>
      <c r="W461" s="468"/>
      <c r="X461" s="1055">
        <f t="shared" ref="X461:X466" si="24">SUM(T461:W461)</f>
        <v>18</v>
      </c>
      <c r="Z461" s="454"/>
      <c r="AA461" s="1529"/>
    </row>
    <row r="462" spans="1:27" ht="20.100000000000001" customHeight="1" x14ac:dyDescent="0.5">
      <c r="A462" s="71" t="s">
        <v>494</v>
      </c>
      <c r="B462" s="73" t="s">
        <v>429</v>
      </c>
      <c r="C462" s="1530" t="s">
        <v>134</v>
      </c>
      <c r="D462" s="71">
        <v>1.5</v>
      </c>
      <c r="E462" s="116" t="s">
        <v>427</v>
      </c>
      <c r="F462" s="130" t="s">
        <v>384</v>
      </c>
      <c r="G462" s="274">
        <v>1</v>
      </c>
      <c r="H462" s="285" t="s">
        <v>653</v>
      </c>
      <c r="I462" s="356" t="s">
        <v>654</v>
      </c>
      <c r="J462" s="274">
        <v>1</v>
      </c>
      <c r="K462" s="274">
        <v>1</v>
      </c>
      <c r="L462" s="274">
        <v>1</v>
      </c>
      <c r="M462" s="274">
        <v>1</v>
      </c>
      <c r="N462" s="274">
        <v>1</v>
      </c>
      <c r="O462" s="274">
        <v>1</v>
      </c>
      <c r="P462" s="274">
        <v>1</v>
      </c>
      <c r="Q462" s="274">
        <v>1</v>
      </c>
      <c r="R462" s="263">
        <v>8</v>
      </c>
      <c r="S462" s="237"/>
      <c r="T462" s="468"/>
      <c r="U462" s="468">
        <f>R462</f>
        <v>8</v>
      </c>
      <c r="V462" s="468"/>
      <c r="W462" s="468">
        <v>9</v>
      </c>
      <c r="X462" s="1055">
        <f t="shared" si="24"/>
        <v>17</v>
      </c>
      <c r="Z462" s="454"/>
      <c r="AA462" s="1529"/>
    </row>
    <row r="463" spans="1:27" ht="20.100000000000001" customHeight="1" x14ac:dyDescent="0.5">
      <c r="A463" s="74"/>
      <c r="B463" s="78"/>
      <c r="C463" s="444"/>
      <c r="D463" s="74"/>
      <c r="E463" s="395"/>
      <c r="F463" s="135"/>
      <c r="G463" s="309">
        <v>2</v>
      </c>
      <c r="H463" s="300" t="s">
        <v>650</v>
      </c>
      <c r="I463" s="301" t="s">
        <v>655</v>
      </c>
      <c r="J463" s="309">
        <v>2</v>
      </c>
      <c r="K463" s="309">
        <v>2</v>
      </c>
      <c r="L463" s="309">
        <v>2</v>
      </c>
      <c r="M463" s="309">
        <v>2</v>
      </c>
      <c r="N463" s="309">
        <v>2</v>
      </c>
      <c r="O463" s="309">
        <v>2</v>
      </c>
      <c r="P463" s="309">
        <v>2</v>
      </c>
      <c r="Q463" s="309">
        <v>2</v>
      </c>
      <c r="R463" s="312">
        <v>16</v>
      </c>
      <c r="S463" s="235" t="s">
        <v>749</v>
      </c>
      <c r="T463" s="468">
        <f>+R460</f>
        <v>2</v>
      </c>
      <c r="U463" s="468">
        <f>R463</f>
        <v>16</v>
      </c>
      <c r="V463" s="468"/>
      <c r="W463" s="468"/>
      <c r="X463" s="1055">
        <f t="shared" si="24"/>
        <v>18</v>
      </c>
      <c r="Z463" s="454"/>
      <c r="AA463" s="1529"/>
    </row>
    <row r="464" spans="1:27" ht="20.100000000000001" customHeight="1" x14ac:dyDescent="0.5">
      <c r="A464" s="71" t="s">
        <v>500</v>
      </c>
      <c r="B464" s="1534" t="s">
        <v>432</v>
      </c>
      <c r="C464" s="151" t="s">
        <v>138</v>
      </c>
      <c r="D464" s="73">
        <v>1.5</v>
      </c>
      <c r="E464" s="1412" t="s">
        <v>427</v>
      </c>
      <c r="F464" s="130" t="s">
        <v>390</v>
      </c>
      <c r="G464" s="274">
        <v>1</v>
      </c>
      <c r="H464" s="285" t="s">
        <v>656</v>
      </c>
      <c r="I464" s="356" t="s">
        <v>657</v>
      </c>
      <c r="J464" s="274">
        <v>1</v>
      </c>
      <c r="K464" s="274"/>
      <c r="L464" s="274"/>
      <c r="M464" s="274"/>
      <c r="N464" s="274"/>
      <c r="O464" s="274">
        <v>1</v>
      </c>
      <c r="P464" s="274">
        <v>1</v>
      </c>
      <c r="Q464" s="274">
        <v>1</v>
      </c>
      <c r="R464" s="263">
        <f>SUM(J464:Q464)</f>
        <v>4</v>
      </c>
      <c r="S464" s="87"/>
      <c r="T464" s="468"/>
      <c r="U464" s="472"/>
      <c r="V464" s="472">
        <f>R464</f>
        <v>4</v>
      </c>
      <c r="W464" s="468">
        <v>9</v>
      </c>
      <c r="X464" s="1055">
        <f t="shared" si="24"/>
        <v>13</v>
      </c>
      <c r="Z464" s="454"/>
      <c r="AA464" s="1529"/>
    </row>
    <row r="465" spans="1:27" ht="20.100000000000001" customHeight="1" x14ac:dyDescent="0.5">
      <c r="A465" s="71"/>
      <c r="B465" s="1534"/>
      <c r="C465" s="151"/>
      <c r="D465" s="73"/>
      <c r="E465" s="1412"/>
      <c r="F465" s="130"/>
      <c r="G465" s="399" t="s">
        <v>540</v>
      </c>
      <c r="H465" s="1487" t="s">
        <v>1636</v>
      </c>
      <c r="I465" s="1562" t="s">
        <v>1637</v>
      </c>
      <c r="J465" s="274"/>
      <c r="K465" s="274">
        <v>1</v>
      </c>
      <c r="L465" s="274">
        <v>1</v>
      </c>
      <c r="M465" s="274"/>
      <c r="N465" s="274">
        <v>1</v>
      </c>
      <c r="O465" s="274"/>
      <c r="P465" s="274"/>
      <c r="Q465" s="274"/>
      <c r="R465" s="263">
        <f>SUM(J465:Q465)</f>
        <v>3</v>
      </c>
      <c r="S465" s="87"/>
      <c r="T465" s="468"/>
      <c r="U465" s="472"/>
      <c r="V465" s="472">
        <v>3</v>
      </c>
      <c r="W465" s="468">
        <v>14</v>
      </c>
      <c r="X465" s="1055">
        <f t="shared" si="24"/>
        <v>17</v>
      </c>
      <c r="Z465" s="454"/>
      <c r="AA465" s="1529"/>
    </row>
    <row r="466" spans="1:27" ht="20.100000000000001" customHeight="1" x14ac:dyDescent="0.5">
      <c r="A466" s="1532"/>
      <c r="B466" s="157"/>
      <c r="C466" s="1533"/>
      <c r="D466" s="276"/>
      <c r="E466" s="1563"/>
      <c r="F466" s="161"/>
      <c r="G466" s="279">
        <v>2</v>
      </c>
      <c r="H466" s="446" t="s">
        <v>649</v>
      </c>
      <c r="I466" s="1422" t="s">
        <v>658</v>
      </c>
      <c r="J466" s="279">
        <v>2</v>
      </c>
      <c r="K466" s="279">
        <v>2</v>
      </c>
      <c r="L466" s="279">
        <v>2</v>
      </c>
      <c r="M466" s="1564">
        <v>3</v>
      </c>
      <c r="N466" s="279">
        <v>2</v>
      </c>
      <c r="O466" s="279">
        <v>2</v>
      </c>
      <c r="P466" s="279">
        <v>2</v>
      </c>
      <c r="Q466" s="279">
        <v>2</v>
      </c>
      <c r="R466" s="281">
        <f>SUM(J466:Q466)</f>
        <v>17</v>
      </c>
      <c r="S466" s="160"/>
      <c r="T466" s="472"/>
      <c r="U466" s="468"/>
      <c r="V466" s="472">
        <f>R466</f>
        <v>17</v>
      </c>
      <c r="W466" s="468"/>
      <c r="X466" s="1060">
        <f t="shared" si="24"/>
        <v>17</v>
      </c>
      <c r="Z466" s="454"/>
      <c r="AA466" s="1529"/>
    </row>
    <row r="467" spans="1:27" ht="20.100000000000001" customHeight="1" x14ac:dyDescent="0.5">
      <c r="A467" s="1534"/>
      <c r="B467" s="1534"/>
      <c r="C467" s="1534" t="s">
        <v>506</v>
      </c>
      <c r="D467" s="1534"/>
      <c r="E467" s="1534"/>
      <c r="F467" s="116"/>
      <c r="G467" s="1536">
        <v>72</v>
      </c>
      <c r="H467" s="285"/>
      <c r="I467" s="285"/>
      <c r="J467" s="1534"/>
      <c r="K467" s="1534"/>
      <c r="L467" s="1534"/>
      <c r="M467" s="1534"/>
      <c r="N467" s="1534"/>
      <c r="O467" s="1534"/>
      <c r="P467" s="1534"/>
      <c r="Q467" s="1534"/>
      <c r="R467" s="1535">
        <v>72</v>
      </c>
      <c r="S467" s="1530"/>
      <c r="T467" s="468"/>
      <c r="U467" s="468"/>
      <c r="V467" s="468"/>
      <c r="W467" s="468"/>
      <c r="X467" s="1055"/>
    </row>
    <row r="468" spans="1:27" ht="20.100000000000001" customHeight="1" x14ac:dyDescent="0.5">
      <c r="A468" s="2277" t="s">
        <v>2</v>
      </c>
      <c r="B468" s="2269"/>
      <c r="C468" s="2269"/>
      <c r="D468" s="2269"/>
      <c r="E468" s="2269"/>
      <c r="F468" s="2269"/>
      <c r="G468" s="2269"/>
      <c r="H468" s="2269"/>
      <c r="I468" s="2269"/>
      <c r="J468" s="2269"/>
      <c r="K468" s="2269"/>
      <c r="L468" s="2269"/>
      <c r="M468" s="2269"/>
      <c r="N468" s="2269"/>
      <c r="O468" s="2269"/>
      <c r="P468" s="2269"/>
      <c r="Q468" s="2269"/>
      <c r="R468" s="2269"/>
      <c r="S468" s="2255"/>
      <c r="T468" s="468"/>
      <c r="U468" s="468"/>
      <c r="V468" s="468"/>
      <c r="W468" s="468"/>
      <c r="X468" s="1055"/>
    </row>
    <row r="469" spans="1:27" ht="20.100000000000001" customHeight="1" x14ac:dyDescent="0.5">
      <c r="A469" s="2272" t="s">
        <v>477</v>
      </c>
      <c r="B469" s="2272" t="s">
        <v>3</v>
      </c>
      <c r="C469" s="2272" t="s">
        <v>478</v>
      </c>
      <c r="D469" s="2272" t="s">
        <v>315</v>
      </c>
      <c r="E469" s="2213" t="s">
        <v>479</v>
      </c>
      <c r="F469" s="2273" t="s">
        <v>480</v>
      </c>
      <c r="G469" s="2269"/>
      <c r="H469" s="2274" t="s">
        <v>481</v>
      </c>
      <c r="I469" s="2275"/>
      <c r="J469" s="2273" t="s">
        <v>482</v>
      </c>
      <c r="K469" s="2269"/>
      <c r="L469" s="2269"/>
      <c r="M469" s="2269"/>
      <c r="N469" s="2269"/>
      <c r="O469" s="2269"/>
      <c r="P469" s="2269"/>
      <c r="Q469" s="2269"/>
      <c r="R469" s="2220" t="s">
        <v>319</v>
      </c>
      <c r="S469" s="2272" t="s">
        <v>483</v>
      </c>
      <c r="X469" s="1054"/>
    </row>
    <row r="470" spans="1:27" ht="20.100000000000001" customHeight="1" x14ac:dyDescent="0.5">
      <c r="A470" s="2212"/>
      <c r="B470" s="2212"/>
      <c r="C470" s="2212"/>
      <c r="D470" s="2212"/>
      <c r="E470" s="2214"/>
      <c r="F470" s="1559" t="s">
        <v>484</v>
      </c>
      <c r="G470" s="1560" t="s">
        <v>485</v>
      </c>
      <c r="H470" s="2249"/>
      <c r="I470" s="2276"/>
      <c r="J470" s="435">
        <v>1</v>
      </c>
      <c r="K470" s="435">
        <v>2</v>
      </c>
      <c r="L470" s="435">
        <v>3</v>
      </c>
      <c r="M470" s="435">
        <v>4</v>
      </c>
      <c r="N470" s="435">
        <v>5</v>
      </c>
      <c r="O470" s="435">
        <v>6</v>
      </c>
      <c r="P470" s="435">
        <v>7</v>
      </c>
      <c r="Q470" s="435">
        <v>8</v>
      </c>
      <c r="R470" s="2221"/>
      <c r="S470" s="2212"/>
      <c r="T470" s="468" t="s">
        <v>486</v>
      </c>
      <c r="U470" s="468" t="s">
        <v>487</v>
      </c>
      <c r="V470" s="468" t="s">
        <v>488</v>
      </c>
      <c r="W470" s="468" t="s">
        <v>511</v>
      </c>
      <c r="X470" s="1055"/>
    </row>
    <row r="471" spans="1:27" ht="20.100000000000001" customHeight="1" x14ac:dyDescent="0.5">
      <c r="A471" s="71" t="s">
        <v>490</v>
      </c>
      <c r="B471" s="73" t="s">
        <v>428</v>
      </c>
      <c r="C471" s="87" t="s">
        <v>132</v>
      </c>
      <c r="D471" s="73">
        <v>1.5</v>
      </c>
      <c r="E471" s="116" t="s">
        <v>427</v>
      </c>
      <c r="F471" s="130" t="s">
        <v>323</v>
      </c>
      <c r="G471" s="274">
        <v>1</v>
      </c>
      <c r="H471" s="285" t="s">
        <v>647</v>
      </c>
      <c r="I471" s="356" t="s">
        <v>648</v>
      </c>
      <c r="J471" s="274">
        <v>1</v>
      </c>
      <c r="K471" s="274">
        <v>1</v>
      </c>
      <c r="L471" s="274">
        <v>1</v>
      </c>
      <c r="M471" s="274">
        <v>1</v>
      </c>
      <c r="N471" s="274"/>
      <c r="O471" s="274"/>
      <c r="P471" s="274"/>
      <c r="Q471" s="274"/>
      <c r="R471" s="263">
        <v>4</v>
      </c>
      <c r="S471" s="87"/>
      <c r="T471" s="468">
        <f>R471</f>
        <v>4</v>
      </c>
      <c r="U471" s="468"/>
      <c r="V471" s="468"/>
      <c r="W471" s="468">
        <v>10</v>
      </c>
      <c r="X471" s="1055">
        <f>SUM(T471:W471)</f>
        <v>14</v>
      </c>
      <c r="Z471" s="454"/>
      <c r="AA471" s="1529"/>
    </row>
    <row r="472" spans="1:27" ht="20.100000000000001" customHeight="1" x14ac:dyDescent="0.5">
      <c r="A472" s="71"/>
      <c r="B472" s="73"/>
      <c r="C472" s="1531"/>
      <c r="D472" s="71"/>
      <c r="E472" s="116"/>
      <c r="F472" s="130"/>
      <c r="G472" s="399" t="s">
        <v>540</v>
      </c>
      <c r="H472" s="285" t="s">
        <v>650</v>
      </c>
      <c r="I472" s="356"/>
      <c r="J472" s="274"/>
      <c r="K472" s="274"/>
      <c r="L472" s="274"/>
      <c r="M472" s="274"/>
      <c r="N472" s="274">
        <v>1</v>
      </c>
      <c r="O472" s="274">
        <v>1</v>
      </c>
      <c r="P472" s="274"/>
      <c r="Q472" s="274"/>
      <c r="R472" s="263">
        <f>SUM(J472:Q472)</f>
        <v>2</v>
      </c>
      <c r="S472" s="87"/>
      <c r="T472" s="468"/>
      <c r="U472" s="468"/>
      <c r="V472" s="468"/>
      <c r="W472" s="468"/>
      <c r="X472" s="1055"/>
      <c r="Z472" s="454"/>
      <c r="AA472" s="1529"/>
    </row>
    <row r="473" spans="1:27" ht="20.100000000000001" customHeight="1" x14ac:dyDescent="0.5">
      <c r="A473" s="74"/>
      <c r="B473" s="78"/>
      <c r="C473" s="444"/>
      <c r="D473" s="74"/>
      <c r="E473" s="395"/>
      <c r="F473" s="135"/>
      <c r="G473" s="309">
        <v>2</v>
      </c>
      <c r="H473" s="1561" t="s">
        <v>1687</v>
      </c>
      <c r="I473" s="1527" t="s">
        <v>1719</v>
      </c>
      <c r="J473" s="309">
        <v>2</v>
      </c>
      <c r="K473" s="309">
        <v>2</v>
      </c>
      <c r="L473" s="309">
        <v>2</v>
      </c>
      <c r="M473" s="309">
        <v>2</v>
      </c>
      <c r="N473" s="309">
        <v>2</v>
      </c>
      <c r="O473" s="309">
        <v>2</v>
      </c>
      <c r="P473" s="309">
        <v>3</v>
      </c>
      <c r="Q473" s="309">
        <v>3</v>
      </c>
      <c r="R473" s="312">
        <f>SUM(J473:Q473)</f>
        <v>18</v>
      </c>
      <c r="S473" s="235" t="s">
        <v>749</v>
      </c>
      <c r="T473" s="468">
        <f>R473</f>
        <v>18</v>
      </c>
      <c r="U473" s="468"/>
      <c r="V473" s="468"/>
      <c r="W473" s="468"/>
      <c r="X473" s="1055">
        <f t="shared" ref="X473:X478" si="25">SUM(T473:W473)</f>
        <v>18</v>
      </c>
      <c r="Z473" s="454"/>
      <c r="AA473" s="1529"/>
    </row>
    <row r="474" spans="1:27" ht="20.100000000000001" customHeight="1" x14ac:dyDescent="0.5">
      <c r="A474" s="71" t="s">
        <v>494</v>
      </c>
      <c r="B474" s="73" t="s">
        <v>431</v>
      </c>
      <c r="C474" s="1530" t="s">
        <v>136</v>
      </c>
      <c r="D474" s="71">
        <v>1.5</v>
      </c>
      <c r="E474" s="116" t="s">
        <v>427</v>
      </c>
      <c r="F474" s="130" t="s">
        <v>384</v>
      </c>
      <c r="G474" s="274">
        <v>1</v>
      </c>
      <c r="H474" s="285" t="s">
        <v>653</v>
      </c>
      <c r="I474" s="356" t="s">
        <v>654</v>
      </c>
      <c r="J474" s="274">
        <v>1</v>
      </c>
      <c r="K474" s="274">
        <v>1</v>
      </c>
      <c r="L474" s="274">
        <v>1</v>
      </c>
      <c r="M474" s="274">
        <v>1</v>
      </c>
      <c r="N474" s="274">
        <v>1</v>
      </c>
      <c r="O474" s="274">
        <v>1</v>
      </c>
      <c r="P474" s="274">
        <v>1</v>
      </c>
      <c r="Q474" s="274">
        <v>1</v>
      </c>
      <c r="R474" s="263">
        <v>8</v>
      </c>
      <c r="S474" s="237"/>
      <c r="T474" s="468"/>
      <c r="U474" s="468">
        <f>R474</f>
        <v>8</v>
      </c>
      <c r="V474" s="468"/>
      <c r="W474" s="468">
        <v>9</v>
      </c>
      <c r="X474" s="1055">
        <f t="shared" si="25"/>
        <v>17</v>
      </c>
      <c r="Z474" s="454"/>
      <c r="AA474" s="1529"/>
    </row>
    <row r="475" spans="1:27" ht="20.100000000000001" customHeight="1" x14ac:dyDescent="0.5">
      <c r="A475" s="74"/>
      <c r="B475" s="78"/>
      <c r="C475" s="444"/>
      <c r="D475" s="74"/>
      <c r="E475" s="395"/>
      <c r="F475" s="135"/>
      <c r="G475" s="309">
        <v>2</v>
      </c>
      <c r="H475" s="300" t="s">
        <v>650</v>
      </c>
      <c r="I475" s="301" t="s">
        <v>655</v>
      </c>
      <c r="J475" s="309">
        <v>2</v>
      </c>
      <c r="K475" s="309">
        <v>2</v>
      </c>
      <c r="L475" s="309">
        <v>2</v>
      </c>
      <c r="M475" s="309">
        <v>2</v>
      </c>
      <c r="N475" s="309">
        <v>2</v>
      </c>
      <c r="O475" s="309">
        <v>2</v>
      </c>
      <c r="P475" s="309">
        <v>2</v>
      </c>
      <c r="Q475" s="309">
        <v>2</v>
      </c>
      <c r="R475" s="312">
        <v>16</v>
      </c>
      <c r="S475" s="235" t="s">
        <v>749</v>
      </c>
      <c r="T475" s="468">
        <f>+R472</f>
        <v>2</v>
      </c>
      <c r="U475" s="468">
        <f>R475</f>
        <v>16</v>
      </c>
      <c r="V475" s="468"/>
      <c r="W475" s="468"/>
      <c r="X475" s="1055">
        <f t="shared" si="25"/>
        <v>18</v>
      </c>
      <c r="Z475" s="454"/>
      <c r="AA475" s="1529"/>
    </row>
    <row r="476" spans="1:27" ht="20.100000000000001" customHeight="1" x14ac:dyDescent="0.5">
      <c r="A476" s="71" t="s">
        <v>500</v>
      </c>
      <c r="B476" s="1534" t="s">
        <v>433</v>
      </c>
      <c r="C476" s="151" t="s">
        <v>140</v>
      </c>
      <c r="D476" s="73">
        <v>1.5</v>
      </c>
      <c r="E476" s="1412" t="s">
        <v>427</v>
      </c>
      <c r="F476" s="130" t="s">
        <v>390</v>
      </c>
      <c r="G476" s="274">
        <v>1</v>
      </c>
      <c r="H476" s="285" t="s">
        <v>656</v>
      </c>
      <c r="I476" s="356" t="s">
        <v>657</v>
      </c>
      <c r="J476" s="274">
        <v>1</v>
      </c>
      <c r="K476" s="274"/>
      <c r="L476" s="274"/>
      <c r="M476" s="274"/>
      <c r="N476" s="274"/>
      <c r="O476" s="274">
        <v>1</v>
      </c>
      <c r="P476" s="274">
        <v>1</v>
      </c>
      <c r="Q476" s="274">
        <v>1</v>
      </c>
      <c r="R476" s="263">
        <f>SUM(J476:Q476)</f>
        <v>4</v>
      </c>
      <c r="S476" s="87"/>
      <c r="T476" s="468"/>
      <c r="U476" s="472"/>
      <c r="V476" s="472">
        <f>R476</f>
        <v>4</v>
      </c>
      <c r="W476" s="468">
        <v>9</v>
      </c>
      <c r="X476" s="1055">
        <f t="shared" si="25"/>
        <v>13</v>
      </c>
      <c r="Z476" s="454"/>
      <c r="AA476" s="1529"/>
    </row>
    <row r="477" spans="1:27" ht="20.100000000000001" customHeight="1" x14ac:dyDescent="0.5">
      <c r="A477" s="71"/>
      <c r="B477" s="1534"/>
      <c r="C477" s="151"/>
      <c r="D477" s="73"/>
      <c r="E477" s="1412"/>
      <c r="F477" s="130"/>
      <c r="G477" s="399" t="s">
        <v>540</v>
      </c>
      <c r="H477" s="1487" t="s">
        <v>1636</v>
      </c>
      <c r="I477" s="1562" t="s">
        <v>1637</v>
      </c>
      <c r="J477" s="274"/>
      <c r="K477" s="274">
        <v>1</v>
      </c>
      <c r="L477" s="274">
        <v>1</v>
      </c>
      <c r="M477" s="274"/>
      <c r="N477" s="274">
        <v>1</v>
      </c>
      <c r="O477" s="274"/>
      <c r="P477" s="274"/>
      <c r="Q477" s="274"/>
      <c r="R477" s="263">
        <f>SUM(J477:Q477)</f>
        <v>3</v>
      </c>
      <c r="S477" s="87"/>
      <c r="T477" s="468"/>
      <c r="U477" s="472"/>
      <c r="V477" s="472">
        <v>3</v>
      </c>
      <c r="W477" s="468">
        <v>14</v>
      </c>
      <c r="X477" s="1055">
        <f t="shared" si="25"/>
        <v>17</v>
      </c>
      <c r="Z477" s="454"/>
      <c r="AA477" s="1529"/>
    </row>
    <row r="478" spans="1:27" ht="20.100000000000001" customHeight="1" x14ac:dyDescent="0.5">
      <c r="A478" s="278"/>
      <c r="B478" s="339"/>
      <c r="C478" s="1471"/>
      <c r="D478" s="279"/>
      <c r="E478" s="1565"/>
      <c r="F478" s="161"/>
      <c r="G478" s="279">
        <v>2</v>
      </c>
      <c r="H478" s="446" t="s">
        <v>649</v>
      </c>
      <c r="I478" s="1422" t="s">
        <v>658</v>
      </c>
      <c r="J478" s="279">
        <v>2</v>
      </c>
      <c r="K478" s="279">
        <v>2</v>
      </c>
      <c r="L478" s="279">
        <v>2</v>
      </c>
      <c r="M478" s="1564">
        <v>3</v>
      </c>
      <c r="N478" s="279">
        <v>2</v>
      </c>
      <c r="O478" s="279">
        <v>2</v>
      </c>
      <c r="P478" s="279">
        <v>2</v>
      </c>
      <c r="Q478" s="279">
        <v>2</v>
      </c>
      <c r="R478" s="281">
        <f>SUM(J478:Q478)</f>
        <v>17</v>
      </c>
      <c r="S478" s="160"/>
      <c r="T478" s="472"/>
      <c r="U478" s="468"/>
      <c r="V478" s="472">
        <f>R478</f>
        <v>17</v>
      </c>
      <c r="W478" s="468"/>
      <c r="X478" s="1060">
        <f t="shared" si="25"/>
        <v>17</v>
      </c>
    </row>
    <row r="479" spans="1:27" ht="20.100000000000001" customHeight="1" x14ac:dyDescent="0.5">
      <c r="A479" s="1534"/>
      <c r="B479" s="1534"/>
      <c r="C479" s="1534" t="s">
        <v>506</v>
      </c>
      <c r="D479" s="1534"/>
      <c r="E479" s="1534"/>
      <c r="F479" s="116"/>
      <c r="G479" s="1536">
        <v>72</v>
      </c>
      <c r="H479" s="285"/>
      <c r="I479" s="285"/>
      <c r="J479" s="1534"/>
      <c r="K479" s="1534"/>
      <c r="L479" s="1534"/>
      <c r="M479" s="1534"/>
      <c r="N479" s="1534"/>
      <c r="O479" s="1534"/>
      <c r="P479" s="1534"/>
      <c r="Q479" s="1534"/>
      <c r="R479" s="1535">
        <v>72</v>
      </c>
      <c r="S479" s="1530"/>
      <c r="T479" s="468"/>
      <c r="U479" s="468"/>
      <c r="V479" s="468"/>
      <c r="W479" s="468"/>
      <c r="X479" s="1055"/>
    </row>
    <row r="480" spans="1:27" ht="20.100000000000001" customHeight="1" x14ac:dyDescent="0.5">
      <c r="A480" s="1534"/>
      <c r="B480" s="1534"/>
      <c r="C480" s="1534" t="s">
        <v>659</v>
      </c>
      <c r="D480" s="1534"/>
      <c r="E480" s="1534"/>
      <c r="F480" s="116"/>
      <c r="G480" s="1534"/>
      <c r="H480" s="1536"/>
      <c r="I480" s="285"/>
      <c r="J480" s="2222" t="s">
        <v>660</v>
      </c>
      <c r="K480" s="2210"/>
      <c r="L480" s="2210"/>
      <c r="M480" s="2210"/>
      <c r="N480" s="2210"/>
      <c r="O480" s="2210"/>
      <c r="P480" s="2210"/>
      <c r="Q480" s="2210"/>
      <c r="R480" s="2210"/>
      <c r="S480" s="2210"/>
      <c r="T480" s="468"/>
      <c r="U480" s="468"/>
      <c r="V480" s="468"/>
      <c r="W480" s="468"/>
      <c r="X480" s="1055"/>
    </row>
    <row r="481" spans="1:26" ht="20.100000000000001" customHeight="1" x14ac:dyDescent="0.5">
      <c r="A481" s="1534"/>
      <c r="B481" s="1534"/>
      <c r="C481" s="1534" t="s">
        <v>1632</v>
      </c>
      <c r="D481" s="1534"/>
      <c r="E481" s="1534"/>
      <c r="F481" s="116"/>
      <c r="G481" s="1534"/>
      <c r="H481" s="285"/>
      <c r="I481" s="285"/>
      <c r="J481" s="2222" t="s">
        <v>661</v>
      </c>
      <c r="K481" s="2210"/>
      <c r="L481" s="2210"/>
      <c r="M481" s="2210"/>
      <c r="N481" s="2210"/>
      <c r="O481" s="2210"/>
      <c r="P481" s="2210"/>
      <c r="Q481" s="2210"/>
      <c r="R481" s="2210"/>
      <c r="S481" s="2210"/>
      <c r="T481" s="468"/>
      <c r="U481" s="468"/>
      <c r="V481" s="468"/>
      <c r="W481" s="468"/>
      <c r="X481" s="1055"/>
    </row>
    <row r="482" spans="1:26" ht="20.100000000000001" customHeight="1" x14ac:dyDescent="0.5">
      <c r="A482" s="1534"/>
      <c r="B482" s="1534"/>
      <c r="C482" s="1534"/>
      <c r="D482" s="1534"/>
      <c r="E482" s="1534"/>
      <c r="F482" s="116"/>
      <c r="G482" s="1534"/>
      <c r="H482" s="285"/>
      <c r="I482" s="285"/>
      <c r="J482" s="1534"/>
      <c r="K482" s="1531"/>
      <c r="L482" s="1531"/>
      <c r="M482" s="1531"/>
      <c r="N482" s="1531"/>
      <c r="O482" s="1531"/>
      <c r="P482" s="1531"/>
      <c r="Q482" s="1531"/>
      <c r="R482" s="1531"/>
      <c r="S482" s="1531"/>
      <c r="T482" s="468"/>
      <c r="U482" s="468"/>
      <c r="V482" s="468"/>
      <c r="W482" s="468"/>
      <c r="X482" s="1055"/>
    </row>
    <row r="483" spans="1:26" ht="18" customHeight="1" x14ac:dyDescent="0.5">
      <c r="A483" s="2183" t="s">
        <v>0</v>
      </c>
      <c r="B483" s="2210"/>
      <c r="C483" s="2210"/>
      <c r="D483" s="2210"/>
      <c r="E483" s="2210"/>
      <c r="F483" s="2210"/>
      <c r="G483" s="2210"/>
      <c r="H483" s="2210"/>
      <c r="I483" s="2210"/>
      <c r="J483" s="2210"/>
      <c r="K483" s="2210"/>
      <c r="L483" s="2210"/>
      <c r="M483" s="2210"/>
      <c r="N483" s="2210"/>
      <c r="O483" s="2210"/>
      <c r="P483" s="2210"/>
      <c r="Q483" s="2210"/>
      <c r="R483" s="2210"/>
      <c r="S483" s="2210"/>
      <c r="T483" s="468"/>
      <c r="U483" s="468"/>
      <c r="V483" s="468"/>
      <c r="W483" s="468"/>
      <c r="X483" s="1055"/>
    </row>
    <row r="484" spans="1:26" ht="18" customHeight="1" x14ac:dyDescent="0.5">
      <c r="A484" s="2183" t="s">
        <v>662</v>
      </c>
      <c r="B484" s="2210"/>
      <c r="C484" s="2210"/>
      <c r="D484" s="2210"/>
      <c r="E484" s="2210"/>
      <c r="F484" s="2210"/>
      <c r="G484" s="2210"/>
      <c r="H484" s="2210"/>
      <c r="I484" s="2210"/>
      <c r="J484" s="2210"/>
      <c r="K484" s="2210"/>
      <c r="L484" s="2210"/>
      <c r="M484" s="2210"/>
      <c r="N484" s="2210"/>
      <c r="O484" s="2210"/>
      <c r="P484" s="2210"/>
      <c r="Q484" s="2210"/>
      <c r="R484" s="2210"/>
      <c r="S484" s="2210"/>
      <c r="T484" s="468"/>
      <c r="U484" s="468"/>
      <c r="V484" s="468"/>
      <c r="W484" s="468"/>
      <c r="X484" s="1055"/>
    </row>
    <row r="485" spans="1:26" ht="18" customHeight="1" x14ac:dyDescent="0.5">
      <c r="A485" s="2223" t="s">
        <v>476</v>
      </c>
      <c r="B485" s="2224"/>
      <c r="C485" s="2224"/>
      <c r="D485" s="2224"/>
      <c r="E485" s="2224"/>
      <c r="F485" s="2224"/>
      <c r="G485" s="2224"/>
      <c r="H485" s="2224"/>
      <c r="I485" s="2224"/>
      <c r="J485" s="2224"/>
      <c r="K485" s="2224"/>
      <c r="L485" s="2224"/>
      <c r="M485" s="2224"/>
      <c r="N485" s="2224"/>
      <c r="O485" s="2224"/>
      <c r="P485" s="2224"/>
      <c r="Q485" s="2224"/>
      <c r="R485" s="2224"/>
      <c r="S485" s="2224"/>
      <c r="T485" s="468"/>
      <c r="U485" s="468"/>
      <c r="V485" s="468"/>
      <c r="W485" s="468"/>
      <c r="X485" s="1055"/>
    </row>
    <row r="486" spans="1:26" ht="18" customHeight="1" x14ac:dyDescent="0.5">
      <c r="A486" s="2232" t="s">
        <v>896</v>
      </c>
      <c r="B486" s="2208"/>
      <c r="C486" s="2208"/>
      <c r="D486" s="2208"/>
      <c r="E486" s="2208"/>
      <c r="F486" s="2208"/>
      <c r="G486" s="2208"/>
      <c r="H486" s="2208"/>
      <c r="I486" s="2208"/>
      <c r="J486" s="2208"/>
      <c r="K486" s="2208"/>
      <c r="L486" s="2208"/>
      <c r="M486" s="2208"/>
      <c r="N486" s="2208"/>
      <c r="O486" s="2208"/>
      <c r="P486" s="2208"/>
      <c r="Q486" s="2208"/>
      <c r="R486" s="2208"/>
      <c r="S486" s="2209"/>
      <c r="T486" s="468"/>
      <c r="U486" s="468"/>
      <c r="V486" s="468"/>
      <c r="W486" s="468"/>
      <c r="X486" s="1055"/>
    </row>
    <row r="487" spans="1:26" ht="18" customHeight="1" x14ac:dyDescent="0.5">
      <c r="A487" s="2211" t="s">
        <v>477</v>
      </c>
      <c r="B487" s="2211" t="s">
        <v>3</v>
      </c>
      <c r="C487" s="2211" t="s">
        <v>478</v>
      </c>
      <c r="D487" s="2211" t="s">
        <v>315</v>
      </c>
      <c r="E487" s="2213" t="s">
        <v>479</v>
      </c>
      <c r="F487" s="2215" t="s">
        <v>480</v>
      </c>
      <c r="G487" s="2208"/>
      <c r="H487" s="2216" t="s">
        <v>481</v>
      </c>
      <c r="I487" s="2217"/>
      <c r="J487" s="2215" t="s">
        <v>482</v>
      </c>
      <c r="K487" s="2208"/>
      <c r="L487" s="2208"/>
      <c r="M487" s="2208"/>
      <c r="N487" s="2208"/>
      <c r="O487" s="2208"/>
      <c r="P487" s="2208"/>
      <c r="Q487" s="2208"/>
      <c r="R487" s="2220" t="s">
        <v>319</v>
      </c>
      <c r="S487" s="2211" t="s">
        <v>483</v>
      </c>
      <c r="X487" s="1054"/>
    </row>
    <row r="488" spans="1:26" ht="18" customHeight="1" x14ac:dyDescent="0.5">
      <c r="A488" s="2212"/>
      <c r="B488" s="2212"/>
      <c r="C488" s="2212"/>
      <c r="D488" s="2212"/>
      <c r="E488" s="2214"/>
      <c r="F488" s="56" t="s">
        <v>484</v>
      </c>
      <c r="G488" s="57" t="s">
        <v>485</v>
      </c>
      <c r="H488" s="2218"/>
      <c r="I488" s="2219"/>
      <c r="J488" s="127">
        <v>1</v>
      </c>
      <c r="K488" s="127">
        <v>2</v>
      </c>
      <c r="L488" s="127">
        <v>3</v>
      </c>
      <c r="M488" s="127">
        <v>4</v>
      </c>
      <c r="N488" s="127">
        <v>5</v>
      </c>
      <c r="O488" s="127">
        <v>6</v>
      </c>
      <c r="P488" s="127">
        <v>7</v>
      </c>
      <c r="Q488" s="127">
        <v>8</v>
      </c>
      <c r="R488" s="2221"/>
      <c r="S488" s="2212"/>
      <c r="T488" s="468" t="s">
        <v>486</v>
      </c>
      <c r="U488" s="468" t="s">
        <v>487</v>
      </c>
      <c r="V488" s="468" t="s">
        <v>488</v>
      </c>
      <c r="W488" s="468" t="s">
        <v>511</v>
      </c>
      <c r="X488" s="1055"/>
    </row>
    <row r="489" spans="1:26" s="70" customFormat="1" ht="18" customHeight="1" x14ac:dyDescent="0.5">
      <c r="A489" s="949" t="s">
        <v>490</v>
      </c>
      <c r="B489" s="1472" t="s">
        <v>456</v>
      </c>
      <c r="C489" s="1473" t="s">
        <v>216</v>
      </c>
      <c r="D489" s="1472">
        <v>0.5</v>
      </c>
      <c r="E489" s="1474" t="s">
        <v>110</v>
      </c>
      <c r="F489" s="1475" t="s">
        <v>323</v>
      </c>
      <c r="G489" s="305">
        <v>8</v>
      </c>
      <c r="H489" s="1476" t="s">
        <v>663</v>
      </c>
      <c r="I489" s="1477" t="s">
        <v>664</v>
      </c>
      <c r="J489" s="305">
        <v>1</v>
      </c>
      <c r="K489" s="305">
        <v>1</v>
      </c>
      <c r="L489" s="305">
        <v>1</v>
      </c>
      <c r="M489" s="305">
        <v>1</v>
      </c>
      <c r="N489" s="305">
        <v>1</v>
      </c>
      <c r="O489" s="305">
        <v>1</v>
      </c>
      <c r="P489" s="305">
        <v>1</v>
      </c>
      <c r="Q489" s="305">
        <v>1</v>
      </c>
      <c r="R489" s="259">
        <f t="shared" ref="R489:R496" si="26">SUM(J489:Q489)</f>
        <v>8</v>
      </c>
      <c r="S489" s="1473"/>
      <c r="T489" s="468">
        <f>R489+R490</f>
        <v>10</v>
      </c>
      <c r="U489" s="468">
        <f>R492+R493</f>
        <v>6</v>
      </c>
      <c r="V489" s="468"/>
      <c r="W489" s="468"/>
      <c r="X489" s="1055">
        <f>SUM(T489:W489)</f>
        <v>16</v>
      </c>
      <c r="Y489" s="768" t="s">
        <v>514</v>
      </c>
      <c r="Z489" s="454"/>
    </row>
    <row r="490" spans="1:26" s="70" customFormat="1" ht="18" customHeight="1" x14ac:dyDescent="0.5">
      <c r="A490" s="158"/>
      <c r="B490" s="287"/>
      <c r="C490" s="1227"/>
      <c r="D490" s="287"/>
      <c r="E490" s="1368"/>
      <c r="F490" s="161" t="s">
        <v>418</v>
      </c>
      <c r="G490" s="302">
        <v>2</v>
      </c>
      <c r="H490" s="1237" t="s">
        <v>663</v>
      </c>
      <c r="I490" s="277" t="s">
        <v>664</v>
      </c>
      <c r="J490" s="302">
        <v>1</v>
      </c>
      <c r="K490" s="302">
        <v>1</v>
      </c>
      <c r="L490" s="496"/>
      <c r="M490" s="496"/>
      <c r="N490" s="496"/>
      <c r="O490" s="496"/>
      <c r="P490" s="496"/>
      <c r="Q490" s="496"/>
      <c r="R490" s="371">
        <f t="shared" si="26"/>
        <v>2</v>
      </c>
      <c r="S490" s="962"/>
      <c r="T490" s="468"/>
      <c r="U490" s="468"/>
      <c r="V490" s="468"/>
      <c r="W490" s="468"/>
      <c r="X490" s="1055"/>
      <c r="Y490" s="768"/>
      <c r="Z490" s="454"/>
    </row>
    <row r="491" spans="1:26" s="70" customFormat="1" ht="18" customHeight="1" x14ac:dyDescent="0.5">
      <c r="A491" s="266" t="s">
        <v>494</v>
      </c>
      <c r="B491" s="268" t="s">
        <v>219</v>
      </c>
      <c r="C491" s="313" t="s">
        <v>220</v>
      </c>
      <c r="D491" s="268">
        <v>0.5</v>
      </c>
      <c r="E491" s="116" t="s">
        <v>110</v>
      </c>
      <c r="F491" s="270" t="s">
        <v>462</v>
      </c>
      <c r="G491" s="272">
        <v>7</v>
      </c>
      <c r="H491" s="285" t="s">
        <v>665</v>
      </c>
      <c r="I491" s="296" t="s">
        <v>666</v>
      </c>
      <c r="J491" s="272">
        <v>1</v>
      </c>
      <c r="K491" s="272">
        <v>1</v>
      </c>
      <c r="L491" s="272">
        <v>1</v>
      </c>
      <c r="M491" s="272">
        <v>1</v>
      </c>
      <c r="N491" s="272">
        <v>1</v>
      </c>
      <c r="O491" s="288"/>
      <c r="P491" s="272">
        <v>1</v>
      </c>
      <c r="Q491" s="272">
        <v>1</v>
      </c>
      <c r="R491" s="258">
        <f t="shared" si="26"/>
        <v>7</v>
      </c>
      <c r="S491" s="313"/>
      <c r="T491" s="468"/>
      <c r="U491" s="468">
        <f>R491</f>
        <v>7</v>
      </c>
      <c r="V491" s="468"/>
      <c r="W491" s="468">
        <v>8</v>
      </c>
      <c r="X491" s="1055">
        <f>SUM(T491:W491)</f>
        <v>15</v>
      </c>
      <c r="Y491" s="768" t="s">
        <v>514</v>
      </c>
      <c r="Z491" s="454"/>
    </row>
    <row r="492" spans="1:26" s="70" customFormat="1" ht="18" customHeight="1" x14ac:dyDescent="0.5">
      <c r="A492" s="266"/>
      <c r="B492" s="100"/>
      <c r="C492" s="1478"/>
      <c r="D492" s="107"/>
      <c r="E492" s="1479"/>
      <c r="F492" s="103" t="s">
        <v>499</v>
      </c>
      <c r="G492" s="1480">
        <v>3</v>
      </c>
      <c r="H492" s="1481" t="s">
        <v>663</v>
      </c>
      <c r="I492" s="1482" t="s">
        <v>664</v>
      </c>
      <c r="J492" s="1480">
        <v>1</v>
      </c>
      <c r="K492" s="1480">
        <v>1</v>
      </c>
      <c r="L492" s="1480">
        <v>1</v>
      </c>
      <c r="M492" s="1483"/>
      <c r="N492" s="1483"/>
      <c r="O492" s="1483"/>
      <c r="P492" s="1483"/>
      <c r="Q492" s="1483"/>
      <c r="R492" s="1484">
        <f t="shared" si="26"/>
        <v>3</v>
      </c>
      <c r="S492" s="1485"/>
      <c r="T492" s="468"/>
      <c r="U492" s="468"/>
      <c r="V492" s="468"/>
      <c r="W492" s="468"/>
      <c r="X492" s="1055"/>
      <c r="Y492" s="768"/>
      <c r="Z492" s="454"/>
    </row>
    <row r="493" spans="1:26" s="70" customFormat="1" ht="18" customHeight="1" x14ac:dyDescent="0.5">
      <c r="A493" s="158"/>
      <c r="B493" s="287" t="s">
        <v>459</v>
      </c>
      <c r="C493" s="962" t="s">
        <v>293</v>
      </c>
      <c r="D493" s="287">
        <v>1</v>
      </c>
      <c r="E493" s="299" t="s">
        <v>294</v>
      </c>
      <c r="F493" s="299" t="s">
        <v>460</v>
      </c>
      <c r="G493" s="302">
        <v>3</v>
      </c>
      <c r="H493" s="1404" t="s">
        <v>663</v>
      </c>
      <c r="I493" s="301" t="s">
        <v>664</v>
      </c>
      <c r="J493" s="309"/>
      <c r="K493" s="309"/>
      <c r="L493" s="309"/>
      <c r="M493" s="309"/>
      <c r="N493" s="309"/>
      <c r="O493" s="309">
        <v>3</v>
      </c>
      <c r="P493" s="309"/>
      <c r="Q493" s="309"/>
      <c r="R493" s="312">
        <f t="shared" si="26"/>
        <v>3</v>
      </c>
      <c r="S493" s="136" t="s">
        <v>667</v>
      </c>
      <c r="T493" s="468"/>
      <c r="U493" s="468"/>
      <c r="V493" s="468"/>
      <c r="W493" s="468"/>
      <c r="X493" s="1055"/>
      <c r="Y493" s="768"/>
      <c r="Z493" s="454"/>
    </row>
    <row r="494" spans="1:26" s="70" customFormat="1" ht="18" customHeight="1" x14ac:dyDescent="0.5">
      <c r="A494" s="266" t="s">
        <v>500</v>
      </c>
      <c r="B494" s="268" t="s">
        <v>223</v>
      </c>
      <c r="C494" s="313" t="s">
        <v>224</v>
      </c>
      <c r="D494" s="268">
        <v>0.5</v>
      </c>
      <c r="E494" s="116" t="s">
        <v>110</v>
      </c>
      <c r="F494" s="270" t="s">
        <v>390</v>
      </c>
      <c r="G494" s="272">
        <v>8</v>
      </c>
      <c r="H494" s="285" t="s">
        <v>668</v>
      </c>
      <c r="I494" s="296" t="s">
        <v>669</v>
      </c>
      <c r="J494" s="272">
        <v>1</v>
      </c>
      <c r="K494" s="272">
        <v>1</v>
      </c>
      <c r="L494" s="272">
        <v>1</v>
      </c>
      <c r="M494" s="272">
        <v>1</v>
      </c>
      <c r="N494" s="272">
        <v>1</v>
      </c>
      <c r="O494" s="272">
        <v>1</v>
      </c>
      <c r="P494" s="272">
        <v>1</v>
      </c>
      <c r="Q494" s="272">
        <v>1</v>
      </c>
      <c r="R494" s="258">
        <f t="shared" si="26"/>
        <v>8</v>
      </c>
      <c r="S494" s="313"/>
      <c r="T494" s="468"/>
      <c r="U494" s="468"/>
      <c r="V494" s="468">
        <f>R494+R495+R496</f>
        <v>14</v>
      </c>
      <c r="W494" s="468">
        <v>2</v>
      </c>
      <c r="X494" s="1055">
        <f>SUM(T494:W494)</f>
        <v>16</v>
      </c>
      <c r="Y494" s="768" t="s">
        <v>514</v>
      </c>
      <c r="Z494" s="454"/>
    </row>
    <row r="495" spans="1:26" s="70" customFormat="1" ht="18" customHeight="1" x14ac:dyDescent="0.5">
      <c r="A495" s="266"/>
      <c r="B495" s="100"/>
      <c r="C495" s="1478"/>
      <c r="D495" s="107"/>
      <c r="E495" s="1479"/>
      <c r="F495" s="103" t="s">
        <v>505</v>
      </c>
      <c r="G495" s="1480">
        <v>3</v>
      </c>
      <c r="H495" s="1486" t="s">
        <v>668</v>
      </c>
      <c r="I495" s="1482" t="s">
        <v>669</v>
      </c>
      <c r="J495" s="1480">
        <v>1</v>
      </c>
      <c r="K495" s="1480">
        <v>1</v>
      </c>
      <c r="L495" s="1480">
        <v>1</v>
      </c>
      <c r="M495" s="1483"/>
      <c r="N495" s="1483"/>
      <c r="O495" s="1483"/>
      <c r="P495" s="1483"/>
      <c r="Q495" s="1483"/>
      <c r="R495" s="1484">
        <f t="shared" si="26"/>
        <v>3</v>
      </c>
      <c r="S495" s="102"/>
      <c r="T495" s="468"/>
      <c r="U495" s="468"/>
      <c r="V495" s="468"/>
      <c r="W495" s="468"/>
      <c r="X495" s="1055"/>
      <c r="Y495" s="768"/>
      <c r="Z495" s="454"/>
    </row>
    <row r="496" spans="1:26" s="70" customFormat="1" ht="18" customHeight="1" x14ac:dyDescent="0.5">
      <c r="A496" s="158"/>
      <c r="B496" s="287" t="s">
        <v>464</v>
      </c>
      <c r="C496" s="962" t="s">
        <v>298</v>
      </c>
      <c r="D496" s="287">
        <v>1</v>
      </c>
      <c r="E496" s="299" t="s">
        <v>294</v>
      </c>
      <c r="F496" s="299" t="s">
        <v>466</v>
      </c>
      <c r="G496" s="302">
        <v>3</v>
      </c>
      <c r="H496" s="1237" t="s">
        <v>668</v>
      </c>
      <c r="I496" s="277" t="s">
        <v>669</v>
      </c>
      <c r="J496" s="496"/>
      <c r="K496" s="496"/>
      <c r="L496" s="496"/>
      <c r="M496" s="496"/>
      <c r="N496" s="302">
        <v>3</v>
      </c>
      <c r="O496" s="496"/>
      <c r="P496" s="496"/>
      <c r="Q496" s="496"/>
      <c r="R496" s="371">
        <f t="shared" si="26"/>
        <v>3</v>
      </c>
      <c r="S496" s="962" t="s">
        <v>667</v>
      </c>
      <c r="T496" s="468"/>
      <c r="U496" s="468"/>
      <c r="V496" s="468"/>
      <c r="W496" s="468"/>
      <c r="X496" s="1055"/>
      <c r="Y496" s="768"/>
      <c r="Z496" s="454"/>
    </row>
    <row r="497" spans="1:27" ht="18" customHeight="1" x14ac:dyDescent="0.5">
      <c r="A497" s="1229"/>
      <c r="G497" s="1229">
        <v>37</v>
      </c>
      <c r="H497" s="265"/>
      <c r="I497" s="1442"/>
      <c r="J497" s="265"/>
      <c r="K497" s="265"/>
      <c r="L497" s="265"/>
      <c r="M497" s="265"/>
      <c r="N497" s="265"/>
      <c r="O497" s="265"/>
      <c r="P497" s="265"/>
      <c r="Q497" s="265"/>
      <c r="R497" s="1236"/>
      <c r="S497" s="1442"/>
      <c r="T497" s="468"/>
      <c r="U497" s="468"/>
      <c r="V497" s="468"/>
      <c r="W497" s="468"/>
      <c r="X497" s="1055"/>
      <c r="Z497" s="463"/>
      <c r="AA497" s="239"/>
    </row>
    <row r="498" spans="1:27" s="70" customFormat="1" ht="18" customHeight="1" x14ac:dyDescent="0.5">
      <c r="A498" s="2232" t="s">
        <v>2</v>
      </c>
      <c r="B498" s="2208"/>
      <c r="C498" s="2208"/>
      <c r="D498" s="2208"/>
      <c r="E498" s="2208"/>
      <c r="F498" s="2208"/>
      <c r="G498" s="2208"/>
      <c r="H498" s="2208"/>
      <c r="I498" s="2208"/>
      <c r="J498" s="2208"/>
      <c r="K498" s="2208"/>
      <c r="L498" s="2208"/>
      <c r="M498" s="2208"/>
      <c r="N498" s="2208"/>
      <c r="O498" s="2208"/>
      <c r="P498" s="2208"/>
      <c r="Q498" s="2208"/>
      <c r="R498" s="2208"/>
      <c r="S498" s="2209"/>
      <c r="T498" s="468"/>
      <c r="U498" s="468"/>
      <c r="V498" s="468"/>
      <c r="W498" s="468"/>
      <c r="X498" s="1055"/>
      <c r="Y498" s="768"/>
      <c r="Z498" s="454"/>
    </row>
    <row r="499" spans="1:27" s="70" customFormat="1" ht="18" customHeight="1" x14ac:dyDescent="0.5">
      <c r="A499" s="2211" t="s">
        <v>477</v>
      </c>
      <c r="B499" s="2211" t="s">
        <v>3</v>
      </c>
      <c r="C499" s="2211" t="s">
        <v>478</v>
      </c>
      <c r="D499" s="2211" t="s">
        <v>315</v>
      </c>
      <c r="E499" s="2213" t="s">
        <v>479</v>
      </c>
      <c r="F499" s="2215" t="s">
        <v>480</v>
      </c>
      <c r="G499" s="2208"/>
      <c r="H499" s="2216" t="s">
        <v>481</v>
      </c>
      <c r="I499" s="2217"/>
      <c r="J499" s="2215" t="s">
        <v>482</v>
      </c>
      <c r="K499" s="2208"/>
      <c r="L499" s="2208"/>
      <c r="M499" s="2208"/>
      <c r="N499" s="2208"/>
      <c r="O499" s="2208"/>
      <c r="P499" s="2208"/>
      <c r="Q499" s="2208"/>
      <c r="R499" s="2220" t="s">
        <v>319</v>
      </c>
      <c r="S499" s="2211" t="s">
        <v>483</v>
      </c>
      <c r="T499" s="471"/>
      <c r="U499" s="471"/>
      <c r="V499" s="471"/>
      <c r="W499" s="471"/>
      <c r="X499" s="1054"/>
      <c r="Y499" s="768"/>
      <c r="Z499" s="454"/>
    </row>
    <row r="500" spans="1:27" s="70" customFormat="1" ht="18" customHeight="1" x14ac:dyDescent="0.5">
      <c r="A500" s="2212"/>
      <c r="B500" s="2212"/>
      <c r="C500" s="2212"/>
      <c r="D500" s="2212"/>
      <c r="E500" s="2214"/>
      <c r="F500" s="56" t="s">
        <v>484</v>
      </c>
      <c r="G500" s="57" t="s">
        <v>485</v>
      </c>
      <c r="H500" s="2218"/>
      <c r="I500" s="2219"/>
      <c r="J500" s="127">
        <v>1</v>
      </c>
      <c r="K500" s="127">
        <v>2</v>
      </c>
      <c r="L500" s="127">
        <v>3</v>
      </c>
      <c r="M500" s="127">
        <v>4</v>
      </c>
      <c r="N500" s="127">
        <v>5</v>
      </c>
      <c r="O500" s="127">
        <v>6</v>
      </c>
      <c r="P500" s="127">
        <v>7</v>
      </c>
      <c r="Q500" s="127">
        <v>8</v>
      </c>
      <c r="R500" s="2221"/>
      <c r="S500" s="2212"/>
      <c r="T500" s="468" t="s">
        <v>486</v>
      </c>
      <c r="U500" s="468" t="s">
        <v>487</v>
      </c>
      <c r="V500" s="468" t="s">
        <v>488</v>
      </c>
      <c r="W500" s="468" t="s">
        <v>511</v>
      </c>
      <c r="X500" s="1055"/>
      <c r="Y500" s="768"/>
      <c r="Z500" s="454"/>
    </row>
    <row r="501" spans="1:27" s="70" customFormat="1" ht="18" customHeight="1" x14ac:dyDescent="0.5">
      <c r="A501" s="949" t="s">
        <v>490</v>
      </c>
      <c r="B501" s="1472" t="s">
        <v>457</v>
      </c>
      <c r="C501" s="1473" t="s">
        <v>218</v>
      </c>
      <c r="D501" s="1472">
        <v>0.5</v>
      </c>
      <c r="E501" s="1474" t="s">
        <v>110</v>
      </c>
      <c r="F501" s="1475" t="s">
        <v>323</v>
      </c>
      <c r="G501" s="305">
        <v>8</v>
      </c>
      <c r="H501" s="1476" t="s">
        <v>663</v>
      </c>
      <c r="I501" s="1477" t="s">
        <v>664</v>
      </c>
      <c r="J501" s="305">
        <v>1</v>
      </c>
      <c r="K501" s="305">
        <v>1</v>
      </c>
      <c r="L501" s="305">
        <v>1</v>
      </c>
      <c r="M501" s="305">
        <v>1</v>
      </c>
      <c r="N501" s="305">
        <v>1</v>
      </c>
      <c r="O501" s="305">
        <v>1</v>
      </c>
      <c r="P501" s="305">
        <v>1</v>
      </c>
      <c r="Q501" s="305">
        <v>1</v>
      </c>
      <c r="R501" s="259">
        <f t="shared" ref="R501:R508" si="27">SUM(J501:Q501)</f>
        <v>8</v>
      </c>
      <c r="S501" s="1473"/>
      <c r="T501" s="468">
        <f>R501+R502</f>
        <v>10</v>
      </c>
      <c r="U501" s="468">
        <f>+R504+R505</f>
        <v>6</v>
      </c>
      <c r="V501" s="468"/>
      <c r="W501" s="468"/>
      <c r="X501" s="1055">
        <f>SUM(T501:W501)</f>
        <v>16</v>
      </c>
      <c r="Y501" s="768" t="s">
        <v>514</v>
      </c>
      <c r="Z501" s="454"/>
    </row>
    <row r="502" spans="1:27" s="70" customFormat="1" ht="18" customHeight="1" x14ac:dyDescent="0.5">
      <c r="A502" s="158"/>
      <c r="B502" s="287"/>
      <c r="C502" s="1227"/>
      <c r="D502" s="287"/>
      <c r="E502" s="1368"/>
      <c r="F502" s="161" t="s">
        <v>418</v>
      </c>
      <c r="G502" s="302">
        <v>2</v>
      </c>
      <c r="H502" s="1237" t="s">
        <v>663</v>
      </c>
      <c r="I502" s="277" t="s">
        <v>664</v>
      </c>
      <c r="J502" s="302">
        <v>1</v>
      </c>
      <c r="K502" s="302">
        <v>1</v>
      </c>
      <c r="L502" s="496"/>
      <c r="M502" s="496"/>
      <c r="N502" s="496"/>
      <c r="O502" s="496"/>
      <c r="P502" s="496"/>
      <c r="Q502" s="496"/>
      <c r="R502" s="371">
        <f t="shared" si="27"/>
        <v>2</v>
      </c>
      <c r="S502" s="962"/>
      <c r="T502" s="468"/>
      <c r="U502" s="468"/>
      <c r="V502" s="468"/>
      <c r="W502" s="468"/>
      <c r="X502" s="1055"/>
      <c r="Y502" s="768"/>
      <c r="Z502" s="454"/>
    </row>
    <row r="503" spans="1:27" s="70" customFormat="1" ht="18" customHeight="1" x14ac:dyDescent="0.5">
      <c r="A503" s="266" t="s">
        <v>494</v>
      </c>
      <c r="B503" s="268" t="s">
        <v>221</v>
      </c>
      <c r="C503" s="313" t="s">
        <v>222</v>
      </c>
      <c r="D503" s="268">
        <v>0.5</v>
      </c>
      <c r="E503" s="116" t="s">
        <v>110</v>
      </c>
      <c r="F503" s="270" t="s">
        <v>462</v>
      </c>
      <c r="G503" s="272">
        <v>7</v>
      </c>
      <c r="H503" s="285" t="s">
        <v>665</v>
      </c>
      <c r="I503" s="296" t="s">
        <v>666</v>
      </c>
      <c r="J503" s="272">
        <v>1</v>
      </c>
      <c r="K503" s="272">
        <v>1</v>
      </c>
      <c r="L503" s="272">
        <v>1</v>
      </c>
      <c r="M503" s="272">
        <v>1</v>
      </c>
      <c r="N503" s="272">
        <v>1</v>
      </c>
      <c r="O503" s="288"/>
      <c r="P503" s="272">
        <v>1</v>
      </c>
      <c r="Q503" s="272">
        <v>1</v>
      </c>
      <c r="R503" s="258">
        <f t="shared" si="27"/>
        <v>7</v>
      </c>
      <c r="S503" s="313"/>
      <c r="T503" s="468"/>
      <c r="U503" s="468">
        <f>R503</f>
        <v>7</v>
      </c>
      <c r="V503" s="468"/>
      <c r="W503" s="468">
        <v>8</v>
      </c>
      <c r="X503" s="1055">
        <f>SUM(T503:W503)</f>
        <v>15</v>
      </c>
      <c r="Y503" s="768" t="s">
        <v>514</v>
      </c>
      <c r="Z503" s="454"/>
    </row>
    <row r="504" spans="1:27" s="70" customFormat="1" ht="18" customHeight="1" x14ac:dyDescent="0.5">
      <c r="A504" s="266"/>
      <c r="B504" s="100"/>
      <c r="C504" s="1478"/>
      <c r="D504" s="107"/>
      <c r="E504" s="1479"/>
      <c r="F504" s="103" t="s">
        <v>499</v>
      </c>
      <c r="G504" s="1480">
        <v>3</v>
      </c>
      <c r="H504" s="1481" t="s">
        <v>663</v>
      </c>
      <c r="I504" s="1482" t="s">
        <v>664</v>
      </c>
      <c r="J504" s="1480">
        <v>1</v>
      </c>
      <c r="K504" s="1480">
        <v>1</v>
      </c>
      <c r="L504" s="1480">
        <v>1</v>
      </c>
      <c r="M504" s="1483"/>
      <c r="N504" s="1483"/>
      <c r="O504" s="1483"/>
      <c r="P504" s="1483"/>
      <c r="Q504" s="1483"/>
      <c r="R504" s="1484">
        <f t="shared" si="27"/>
        <v>3</v>
      </c>
      <c r="S504" s="102"/>
      <c r="T504" s="468"/>
      <c r="U504" s="468"/>
      <c r="V504" s="468"/>
      <c r="W504" s="468"/>
      <c r="X504" s="1055"/>
      <c r="Y504" s="768"/>
      <c r="Z504" s="454"/>
    </row>
    <row r="505" spans="1:27" s="70" customFormat="1" ht="18" customHeight="1" x14ac:dyDescent="0.5">
      <c r="A505" s="158"/>
      <c r="B505" s="287" t="s">
        <v>461</v>
      </c>
      <c r="C505" s="962" t="s">
        <v>296</v>
      </c>
      <c r="D505" s="287">
        <v>1</v>
      </c>
      <c r="E505" s="299" t="s">
        <v>294</v>
      </c>
      <c r="F505" s="299" t="s">
        <v>460</v>
      </c>
      <c r="G505" s="302">
        <v>3</v>
      </c>
      <c r="H505" s="1237" t="s">
        <v>663</v>
      </c>
      <c r="I505" s="277" t="s">
        <v>664</v>
      </c>
      <c r="J505" s="302"/>
      <c r="K505" s="302"/>
      <c r="L505" s="302"/>
      <c r="M505" s="302"/>
      <c r="N505" s="302"/>
      <c r="O505" s="302">
        <v>3</v>
      </c>
      <c r="P505" s="302"/>
      <c r="Q505" s="302"/>
      <c r="R505" s="371">
        <f t="shared" si="27"/>
        <v>3</v>
      </c>
      <c r="S505" s="962" t="s">
        <v>667</v>
      </c>
      <c r="T505" s="468"/>
      <c r="U505" s="468"/>
      <c r="V505" s="468"/>
      <c r="W505" s="468"/>
      <c r="X505" s="1055"/>
      <c r="Y505" s="768"/>
      <c r="Z505" s="454"/>
    </row>
    <row r="506" spans="1:27" s="70" customFormat="1" ht="18" customHeight="1" x14ac:dyDescent="0.5">
      <c r="A506" s="266" t="s">
        <v>500</v>
      </c>
      <c r="B506" s="268" t="s">
        <v>225</v>
      </c>
      <c r="C506" s="313" t="s">
        <v>226</v>
      </c>
      <c r="D506" s="268">
        <v>0.5</v>
      </c>
      <c r="E506" s="116" t="s">
        <v>110</v>
      </c>
      <c r="F506" s="270" t="s">
        <v>390</v>
      </c>
      <c r="G506" s="272">
        <v>8</v>
      </c>
      <c r="H506" s="285" t="s">
        <v>668</v>
      </c>
      <c r="I506" s="296" t="s">
        <v>669</v>
      </c>
      <c r="J506" s="272">
        <v>1</v>
      </c>
      <c r="K506" s="272">
        <v>1</v>
      </c>
      <c r="L506" s="272">
        <v>1</v>
      </c>
      <c r="M506" s="272">
        <v>1</v>
      </c>
      <c r="N506" s="272">
        <v>1</v>
      </c>
      <c r="O506" s="272">
        <v>1</v>
      </c>
      <c r="P506" s="272">
        <v>1</v>
      </c>
      <c r="Q506" s="272">
        <v>1</v>
      </c>
      <c r="R506" s="258">
        <f t="shared" si="27"/>
        <v>8</v>
      </c>
      <c r="S506" s="313"/>
      <c r="T506" s="468"/>
      <c r="U506" s="468"/>
      <c r="V506" s="468">
        <f>R506+R507+R508</f>
        <v>14</v>
      </c>
      <c r="W506" s="468">
        <v>2</v>
      </c>
      <c r="X506" s="1055">
        <f>SUM(T506:W506)</f>
        <v>16</v>
      </c>
      <c r="Y506" s="768" t="s">
        <v>514</v>
      </c>
      <c r="Z506" s="454"/>
    </row>
    <row r="507" spans="1:27" s="70" customFormat="1" ht="18" customHeight="1" x14ac:dyDescent="0.5">
      <c r="A507" s="266"/>
      <c r="B507" s="100"/>
      <c r="C507" s="1478"/>
      <c r="D507" s="107"/>
      <c r="E507" s="1479"/>
      <c r="F507" s="103" t="s">
        <v>505</v>
      </c>
      <c r="G507" s="1480">
        <v>3</v>
      </c>
      <c r="H507" s="1486" t="s">
        <v>668</v>
      </c>
      <c r="I507" s="1482" t="s">
        <v>669</v>
      </c>
      <c r="J507" s="1480">
        <v>1</v>
      </c>
      <c r="K507" s="1480">
        <v>1</v>
      </c>
      <c r="L507" s="1480">
        <v>1</v>
      </c>
      <c r="M507" s="1483"/>
      <c r="N507" s="1483"/>
      <c r="O507" s="1483"/>
      <c r="P507" s="1483"/>
      <c r="Q507" s="1483"/>
      <c r="R507" s="1484">
        <f t="shared" si="27"/>
        <v>3</v>
      </c>
      <c r="S507" s="102"/>
      <c r="T507" s="468"/>
      <c r="U507" s="468"/>
      <c r="V507" s="468"/>
      <c r="W507" s="468"/>
      <c r="X507" s="1055"/>
      <c r="Y507" s="768"/>
      <c r="Z507" s="454"/>
    </row>
    <row r="508" spans="1:27" s="70" customFormat="1" ht="18" customHeight="1" x14ac:dyDescent="0.5">
      <c r="A508" s="158"/>
      <c r="B508" s="287" t="s">
        <v>467</v>
      </c>
      <c r="C508" s="962" t="s">
        <v>300</v>
      </c>
      <c r="D508" s="287">
        <v>1</v>
      </c>
      <c r="E508" s="299" t="s">
        <v>294</v>
      </c>
      <c r="F508" s="299" t="s">
        <v>466</v>
      </c>
      <c r="G508" s="302">
        <v>3</v>
      </c>
      <c r="H508" s="1237" t="s">
        <v>668</v>
      </c>
      <c r="I508" s="277" t="s">
        <v>669</v>
      </c>
      <c r="J508" s="496"/>
      <c r="K508" s="496"/>
      <c r="L508" s="496"/>
      <c r="M508" s="496"/>
      <c r="N508" s="302">
        <v>3</v>
      </c>
      <c r="O508" s="496"/>
      <c r="P508" s="496"/>
      <c r="Q508" s="496"/>
      <c r="R508" s="371">
        <f t="shared" si="27"/>
        <v>3</v>
      </c>
      <c r="S508" s="962" t="s">
        <v>667</v>
      </c>
      <c r="T508" s="468"/>
      <c r="U508" s="468"/>
      <c r="V508" s="468"/>
      <c r="W508" s="468"/>
      <c r="X508" s="1055"/>
      <c r="Y508" s="768"/>
      <c r="Z508" s="454"/>
    </row>
    <row r="509" spans="1:27" ht="18" customHeight="1" x14ac:dyDescent="0.5">
      <c r="A509" s="1229"/>
      <c r="G509" s="1229">
        <v>37</v>
      </c>
      <c r="H509" s="265"/>
      <c r="I509" s="1442"/>
      <c r="J509" s="265"/>
      <c r="K509" s="265"/>
      <c r="L509" s="265"/>
      <c r="M509" s="265"/>
      <c r="N509" s="265"/>
      <c r="O509" s="265"/>
      <c r="P509" s="265"/>
      <c r="Q509" s="265"/>
      <c r="R509" s="1236"/>
      <c r="S509" s="1442"/>
      <c r="T509" s="468"/>
      <c r="U509" s="468"/>
      <c r="V509" s="468"/>
      <c r="W509" s="468"/>
      <c r="X509" s="1055"/>
      <c r="Z509" s="463"/>
      <c r="AA509" s="239"/>
    </row>
    <row r="510" spans="1:27" ht="18" customHeight="1" x14ac:dyDescent="0.5">
      <c r="A510" s="1229"/>
      <c r="H510" s="265"/>
      <c r="I510" s="1442"/>
      <c r="J510" s="265"/>
      <c r="K510" s="265"/>
      <c r="L510" s="265"/>
      <c r="M510" s="265"/>
      <c r="N510" s="265"/>
      <c r="O510" s="265"/>
      <c r="P510" s="265"/>
      <c r="Q510" s="265"/>
      <c r="R510" s="1236"/>
      <c r="S510" s="1442"/>
      <c r="T510" s="468"/>
      <c r="U510" s="468"/>
      <c r="V510" s="468"/>
      <c r="W510" s="468"/>
      <c r="X510" s="1055"/>
      <c r="Z510" s="463"/>
      <c r="AA510" s="239"/>
    </row>
    <row r="511" spans="1:27" ht="18" customHeight="1" x14ac:dyDescent="0.5">
      <c r="A511" s="1229"/>
      <c r="H511" s="265"/>
      <c r="I511" s="1442"/>
      <c r="J511" s="2222" t="s">
        <v>660</v>
      </c>
      <c r="K511" s="2210"/>
      <c r="L511" s="2210"/>
      <c r="M511" s="2210"/>
      <c r="N511" s="2210"/>
      <c r="O511" s="2210"/>
      <c r="P511" s="2210"/>
      <c r="Q511" s="2210"/>
      <c r="R511" s="2210"/>
      <c r="S511" s="2210"/>
      <c r="T511" s="468"/>
      <c r="U511" s="468"/>
      <c r="V511" s="468"/>
      <c r="W511" s="468"/>
      <c r="X511" s="1055"/>
      <c r="Z511" s="463"/>
      <c r="AA511" s="239"/>
    </row>
    <row r="512" spans="1:27" ht="18" customHeight="1" x14ac:dyDescent="0.5">
      <c r="A512" s="1229"/>
      <c r="H512" s="265"/>
      <c r="I512" s="1442"/>
      <c r="J512" s="2222" t="s">
        <v>661</v>
      </c>
      <c r="K512" s="2210"/>
      <c r="L512" s="2210"/>
      <c r="M512" s="2210"/>
      <c r="N512" s="2210"/>
      <c r="O512" s="2210"/>
      <c r="P512" s="2210"/>
      <c r="Q512" s="2210"/>
      <c r="R512" s="2210"/>
      <c r="S512" s="2210"/>
      <c r="T512" s="468"/>
      <c r="U512" s="468"/>
      <c r="V512" s="468"/>
      <c r="W512" s="468"/>
      <c r="X512" s="1055"/>
      <c r="Z512" s="463"/>
      <c r="AA512" s="239"/>
    </row>
    <row r="513" spans="1:27" ht="15" customHeight="1" x14ac:dyDescent="0.5">
      <c r="X513" s="1054"/>
    </row>
    <row r="514" spans="1:27" ht="15" customHeight="1" x14ac:dyDescent="0.5">
      <c r="X514" s="1054"/>
    </row>
    <row r="515" spans="1:27" ht="15" customHeight="1" x14ac:dyDescent="0.5">
      <c r="X515" s="1054"/>
    </row>
    <row r="516" spans="1:27" ht="20.100000000000001" customHeight="1" x14ac:dyDescent="0.5">
      <c r="A516" s="2183" t="s">
        <v>0</v>
      </c>
      <c r="B516" s="2210"/>
      <c r="C516" s="2210"/>
      <c r="D516" s="2210"/>
      <c r="E516" s="2210"/>
      <c r="F516" s="2210"/>
      <c r="G516" s="2210"/>
      <c r="H516" s="2210"/>
      <c r="I516" s="2210"/>
      <c r="J516" s="2210"/>
      <c r="K516" s="2210"/>
      <c r="L516" s="2210"/>
      <c r="M516" s="2210"/>
      <c r="N516" s="2210"/>
      <c r="O516" s="2210"/>
      <c r="P516" s="2210"/>
      <c r="Q516" s="2210"/>
      <c r="R516" s="2210"/>
      <c r="S516" s="2210"/>
      <c r="T516" s="468"/>
      <c r="U516" s="468"/>
      <c r="V516" s="468"/>
      <c r="W516" s="468"/>
      <c r="X516" s="1055"/>
      <c r="Z516" s="464"/>
      <c r="AA516" s="240"/>
    </row>
    <row r="517" spans="1:27" ht="20.100000000000001" customHeight="1" x14ac:dyDescent="0.5">
      <c r="A517" s="2183" t="s">
        <v>670</v>
      </c>
      <c r="B517" s="2210"/>
      <c r="C517" s="2210"/>
      <c r="D517" s="2210"/>
      <c r="E517" s="2210"/>
      <c r="F517" s="2210"/>
      <c r="G517" s="2210"/>
      <c r="H517" s="2210"/>
      <c r="I517" s="2210"/>
      <c r="J517" s="2210"/>
      <c r="K517" s="2210"/>
      <c r="L517" s="2210"/>
      <c r="M517" s="2210"/>
      <c r="N517" s="2210"/>
      <c r="O517" s="2210"/>
      <c r="P517" s="2210"/>
      <c r="Q517" s="2210"/>
      <c r="R517" s="2210"/>
      <c r="S517" s="2210"/>
      <c r="T517" s="468"/>
      <c r="U517" s="468"/>
      <c r="V517" s="468"/>
      <c r="W517" s="468"/>
      <c r="X517" s="1055"/>
      <c r="Z517" s="464"/>
      <c r="AA517" s="240"/>
    </row>
    <row r="518" spans="1:27" ht="20.100000000000001" customHeight="1" x14ac:dyDescent="0.5">
      <c r="A518" s="2232" t="s">
        <v>705</v>
      </c>
      <c r="B518" s="2208"/>
      <c r="C518" s="2208"/>
      <c r="D518" s="2208"/>
      <c r="E518" s="2208"/>
      <c r="F518" s="2208"/>
      <c r="G518" s="2208"/>
      <c r="H518" s="2208"/>
      <c r="I518" s="2208"/>
      <c r="J518" s="2208"/>
      <c r="K518" s="2208"/>
      <c r="L518" s="2208"/>
      <c r="M518" s="2208"/>
      <c r="N518" s="2208"/>
      <c r="O518" s="2208"/>
      <c r="P518" s="2208"/>
      <c r="Q518" s="2208"/>
      <c r="R518" s="2208"/>
      <c r="S518" s="2209"/>
      <c r="T518" s="468"/>
      <c r="U518" s="468"/>
      <c r="V518" s="468"/>
      <c r="W518" s="468"/>
      <c r="X518" s="1055"/>
    </row>
    <row r="519" spans="1:27" ht="20.100000000000001" customHeight="1" x14ac:dyDescent="0.5">
      <c r="A519" s="2211" t="s">
        <v>477</v>
      </c>
      <c r="B519" s="2211" t="s">
        <v>3</v>
      </c>
      <c r="C519" s="2211" t="s">
        <v>478</v>
      </c>
      <c r="D519" s="2211" t="s">
        <v>315</v>
      </c>
      <c r="E519" s="2213" t="s">
        <v>479</v>
      </c>
      <c r="F519" s="2215" t="s">
        <v>480</v>
      </c>
      <c r="G519" s="2208"/>
      <c r="H519" s="2216" t="s">
        <v>481</v>
      </c>
      <c r="I519" s="2217"/>
      <c r="J519" s="2215" t="s">
        <v>482</v>
      </c>
      <c r="K519" s="2208"/>
      <c r="L519" s="2208"/>
      <c r="M519" s="2208"/>
      <c r="N519" s="2208"/>
      <c r="O519" s="2208"/>
      <c r="P519" s="2208"/>
      <c r="Q519" s="2208"/>
      <c r="R519" s="2220" t="s">
        <v>319</v>
      </c>
      <c r="S519" s="2211" t="s">
        <v>483</v>
      </c>
      <c r="X519" s="1054"/>
    </row>
    <row r="520" spans="1:27" ht="20.100000000000001" customHeight="1" x14ac:dyDescent="0.5">
      <c r="A520" s="2212"/>
      <c r="B520" s="2212"/>
      <c r="C520" s="2212"/>
      <c r="D520" s="2212"/>
      <c r="E520" s="2214"/>
      <c r="F520" s="56" t="s">
        <v>484</v>
      </c>
      <c r="G520" s="57" t="s">
        <v>485</v>
      </c>
      <c r="H520" s="2218"/>
      <c r="I520" s="2219"/>
      <c r="J520" s="127">
        <v>1</v>
      </c>
      <c r="K520" s="127">
        <v>2</v>
      </c>
      <c r="L520" s="127">
        <v>3</v>
      </c>
      <c r="M520" s="127">
        <v>4</v>
      </c>
      <c r="N520" s="127">
        <v>5</v>
      </c>
      <c r="O520" s="127">
        <v>6</v>
      </c>
      <c r="P520" s="127">
        <v>7</v>
      </c>
      <c r="Q520" s="127">
        <v>8</v>
      </c>
      <c r="R520" s="2221"/>
      <c r="S520" s="2212"/>
      <c r="T520" s="468" t="s">
        <v>486</v>
      </c>
      <c r="U520" s="468" t="s">
        <v>487</v>
      </c>
      <c r="V520" s="468" t="s">
        <v>488</v>
      </c>
      <c r="W520" s="468" t="s">
        <v>511</v>
      </c>
      <c r="X520" s="1055"/>
    </row>
    <row r="521" spans="1:27" ht="20.100000000000001" customHeight="1" x14ac:dyDescent="0.5">
      <c r="A521" s="266" t="s">
        <v>671</v>
      </c>
      <c r="B521" s="313" t="s">
        <v>672</v>
      </c>
      <c r="C521" s="313" t="s">
        <v>673</v>
      </c>
      <c r="D521" s="268">
        <v>1</v>
      </c>
      <c r="E521" s="272">
        <v>2</v>
      </c>
      <c r="F521" s="315" t="s">
        <v>436</v>
      </c>
      <c r="G521" s="272">
        <v>12</v>
      </c>
      <c r="H521" s="1487" t="s">
        <v>1584</v>
      </c>
      <c r="I521" s="944"/>
      <c r="J521" s="272"/>
      <c r="K521" s="272">
        <v>2</v>
      </c>
      <c r="L521" s="272">
        <v>2</v>
      </c>
      <c r="M521" s="272">
        <v>2</v>
      </c>
      <c r="N521" s="272">
        <v>2</v>
      </c>
      <c r="O521" s="272">
        <v>2</v>
      </c>
      <c r="P521" s="1488"/>
      <c r="Q521" s="1488"/>
      <c r="R521" s="258">
        <f>SUM(J521:Q521)</f>
        <v>10</v>
      </c>
      <c r="S521" s="941"/>
      <c r="T521" s="468">
        <f>R521</f>
        <v>10</v>
      </c>
      <c r="U521" s="468">
        <f>R525</f>
        <v>10</v>
      </c>
      <c r="V521" s="468"/>
      <c r="W521" s="468"/>
      <c r="X521" s="1055">
        <f>SUM(T521:W521)</f>
        <v>20</v>
      </c>
      <c r="Z521" s="464"/>
      <c r="AA521" s="240"/>
    </row>
    <row r="522" spans="1:27" ht="20.100000000000001" customHeight="1" x14ac:dyDescent="0.5">
      <c r="A522" s="266"/>
      <c r="B522" s="941"/>
      <c r="C522" s="941"/>
      <c r="D522" s="268"/>
      <c r="E522" s="272"/>
      <c r="F522" s="315"/>
      <c r="G522" s="272"/>
      <c r="H522" s="285" t="s">
        <v>675</v>
      </c>
      <c r="I522" s="944"/>
      <c r="J522" s="272">
        <v>2</v>
      </c>
      <c r="K522" s="272">
        <v>2</v>
      </c>
      <c r="L522" s="272">
        <v>2</v>
      </c>
      <c r="M522" s="272">
        <v>2</v>
      </c>
      <c r="N522" s="272">
        <v>4</v>
      </c>
      <c r="O522" s="272">
        <v>6</v>
      </c>
      <c r="P522" s="1488"/>
      <c r="Q522" s="1488"/>
      <c r="R522" s="258">
        <f>SUM(K522:Q522)</f>
        <v>16</v>
      </c>
      <c r="S522" s="941"/>
      <c r="T522" s="468">
        <f>R522</f>
        <v>16</v>
      </c>
      <c r="U522" s="468"/>
      <c r="V522" s="468"/>
      <c r="W522" s="468"/>
      <c r="X522" s="1055"/>
      <c r="Z522" s="464"/>
      <c r="AA522" s="240"/>
    </row>
    <row r="523" spans="1:27" ht="20.100000000000001" customHeight="1" x14ac:dyDescent="0.5">
      <c r="A523" s="158"/>
      <c r="B523" s="1372"/>
      <c r="C523" s="1372"/>
      <c r="D523" s="287"/>
      <c r="E523" s="287"/>
      <c r="F523" s="299"/>
      <c r="G523" s="287"/>
      <c r="H523" s="1237" t="s">
        <v>685</v>
      </c>
      <c r="I523" s="1372"/>
      <c r="J523" s="302">
        <v>2</v>
      </c>
      <c r="K523" s="302"/>
      <c r="L523" s="302"/>
      <c r="M523" s="302"/>
      <c r="N523" s="302"/>
      <c r="O523" s="302"/>
      <c r="P523" s="1489"/>
      <c r="Q523" s="1489"/>
      <c r="R523" s="371">
        <f t="shared" ref="R523:R528" si="28">SUM(J523:Q523)</f>
        <v>2</v>
      </c>
      <c r="S523" s="1227"/>
      <c r="T523" s="468">
        <f>R523</f>
        <v>2</v>
      </c>
      <c r="U523" s="468"/>
      <c r="V523" s="468"/>
      <c r="W523" s="468">
        <v>16</v>
      </c>
      <c r="X523" s="1055">
        <f>SUM(T523:W523)</f>
        <v>18</v>
      </c>
      <c r="Z523" s="464"/>
      <c r="AA523" s="240"/>
    </row>
    <row r="524" spans="1:27" ht="20.100000000000001" customHeight="1" x14ac:dyDescent="0.5">
      <c r="A524" s="266" t="s">
        <v>676</v>
      </c>
      <c r="B524" s="313" t="s">
        <v>677</v>
      </c>
      <c r="C524" s="313" t="s">
        <v>678</v>
      </c>
      <c r="D524" s="268">
        <v>1</v>
      </c>
      <c r="E524" s="272">
        <v>2</v>
      </c>
      <c r="F524" s="315" t="s">
        <v>679</v>
      </c>
      <c r="G524" s="272">
        <v>11</v>
      </c>
      <c r="H524" s="285" t="s">
        <v>680</v>
      </c>
      <c r="I524" s="944"/>
      <c r="J524" s="272">
        <v>2</v>
      </c>
      <c r="K524" s="272">
        <v>2</v>
      </c>
      <c r="L524" s="272">
        <v>2</v>
      </c>
      <c r="M524" s="272">
        <v>2</v>
      </c>
      <c r="N524" s="272">
        <v>2</v>
      </c>
      <c r="O524" s="272">
        <v>2</v>
      </c>
      <c r="P524" s="1488"/>
      <c r="Q524" s="1488"/>
      <c r="R524" s="258">
        <f t="shared" si="28"/>
        <v>12</v>
      </c>
      <c r="S524" s="941"/>
      <c r="T524" s="468"/>
      <c r="U524" s="468">
        <f>R524</f>
        <v>12</v>
      </c>
      <c r="V524" s="468">
        <f>R527</f>
        <v>6</v>
      </c>
      <c r="W524" s="468"/>
      <c r="X524" s="1055">
        <f>SUM(T524:W524)</f>
        <v>18</v>
      </c>
      <c r="Z524" s="464"/>
      <c r="AA524" s="240"/>
    </row>
    <row r="525" spans="1:27" ht="20.100000000000001" customHeight="1" x14ac:dyDescent="0.5">
      <c r="A525" s="158"/>
      <c r="B525" s="1227"/>
      <c r="C525" s="1227"/>
      <c r="D525" s="287"/>
      <c r="E525" s="302"/>
      <c r="F525" s="299"/>
      <c r="G525" s="302"/>
      <c r="H525" s="2291" t="s">
        <v>1584</v>
      </c>
      <c r="I525" s="2292"/>
      <c r="J525" s="302">
        <v>2</v>
      </c>
      <c r="K525" s="302">
        <v>2</v>
      </c>
      <c r="L525" s="302">
        <v>2</v>
      </c>
      <c r="M525" s="302">
        <v>2</v>
      </c>
      <c r="N525" s="302">
        <v>2</v>
      </c>
      <c r="O525" s="1489" t="s">
        <v>236</v>
      </c>
      <c r="P525" s="1489"/>
      <c r="Q525" s="1489"/>
      <c r="R525" s="371">
        <f t="shared" si="28"/>
        <v>10</v>
      </c>
      <c r="S525" s="1227"/>
      <c r="T525" s="468"/>
      <c r="U525" s="468"/>
      <c r="V525" s="468"/>
      <c r="W525" s="468"/>
      <c r="X525" s="1055"/>
      <c r="Z525" s="464"/>
      <c r="AA525" s="240"/>
    </row>
    <row r="526" spans="1:27" ht="20.100000000000001" customHeight="1" x14ac:dyDescent="0.5">
      <c r="A526" s="266" t="s">
        <v>681</v>
      </c>
      <c r="B526" s="313" t="s">
        <v>682</v>
      </c>
      <c r="C526" s="313" t="s">
        <v>683</v>
      </c>
      <c r="D526" s="268">
        <v>1</v>
      </c>
      <c r="E526" s="272">
        <v>2</v>
      </c>
      <c r="F526" s="315" t="s">
        <v>684</v>
      </c>
      <c r="G526" s="272">
        <v>12</v>
      </c>
      <c r="H526" s="285" t="s">
        <v>675</v>
      </c>
      <c r="I526" s="944"/>
      <c r="J526" s="272"/>
      <c r="K526" s="272"/>
      <c r="L526" s="272">
        <v>2</v>
      </c>
      <c r="M526" s="272">
        <v>2</v>
      </c>
      <c r="N526" s="272">
        <v>2</v>
      </c>
      <c r="O526" s="1488"/>
      <c r="P526" s="1488"/>
      <c r="Q526" s="1488"/>
      <c r="R526" s="258">
        <f t="shared" si="28"/>
        <v>6</v>
      </c>
      <c r="S526" s="941"/>
      <c r="T526" s="468"/>
      <c r="U526" s="468"/>
      <c r="V526" s="468"/>
      <c r="W526" s="468"/>
      <c r="X526" s="1055"/>
      <c r="Z526" s="464"/>
      <c r="AA526" s="240"/>
    </row>
    <row r="527" spans="1:27" ht="20.100000000000001" customHeight="1" x14ac:dyDescent="0.5">
      <c r="A527" s="266"/>
      <c r="B527" s="941"/>
      <c r="C527" s="941"/>
      <c r="D527" s="268"/>
      <c r="E527" s="272"/>
      <c r="F527" s="315"/>
      <c r="G527" s="272"/>
      <c r="H527" s="285" t="s">
        <v>680</v>
      </c>
      <c r="I527" s="944"/>
      <c r="J527" s="272">
        <v>2</v>
      </c>
      <c r="K527" s="272">
        <v>2</v>
      </c>
      <c r="L527" s="272">
        <v>2</v>
      </c>
      <c r="M527" s="272"/>
      <c r="N527" s="272"/>
      <c r="O527" s="1488"/>
      <c r="P527" s="1488"/>
      <c r="Q527" s="1488"/>
      <c r="R527" s="258">
        <f t="shared" si="28"/>
        <v>6</v>
      </c>
      <c r="S527" s="941"/>
      <c r="T527" s="468"/>
      <c r="U527" s="468"/>
      <c r="V527" s="468">
        <f>R527</f>
        <v>6</v>
      </c>
      <c r="W527" s="468"/>
      <c r="X527" s="1055"/>
      <c r="Z527" s="464"/>
      <c r="AA527" s="240"/>
    </row>
    <row r="528" spans="1:27" ht="20.100000000000001" customHeight="1" x14ac:dyDescent="0.5">
      <c r="A528" s="266"/>
      <c r="B528" s="941"/>
      <c r="C528" s="941"/>
      <c r="D528" s="268"/>
      <c r="E528" s="272"/>
      <c r="F528" s="315"/>
      <c r="G528" s="272"/>
      <c r="H528" s="285" t="s">
        <v>686</v>
      </c>
      <c r="I528" s="944"/>
      <c r="J528" s="272">
        <v>2</v>
      </c>
      <c r="K528" s="272">
        <v>2</v>
      </c>
      <c r="L528" s="272"/>
      <c r="M528" s="272"/>
      <c r="N528" s="272"/>
      <c r="O528" s="1488"/>
      <c r="P528" s="1488"/>
      <c r="Q528" s="1488"/>
      <c r="R528" s="258">
        <f t="shared" si="28"/>
        <v>4</v>
      </c>
      <c r="S528" s="941"/>
      <c r="T528" s="468"/>
      <c r="U528" s="468"/>
      <c r="V528" s="468">
        <f>R528</f>
        <v>4</v>
      </c>
      <c r="W528" s="468">
        <v>14</v>
      </c>
      <c r="X528" s="1055">
        <f>SUM(T528:W528)</f>
        <v>18</v>
      </c>
      <c r="Z528" s="464"/>
      <c r="AA528" s="240"/>
    </row>
    <row r="529" spans="1:27" ht="20.100000000000001" customHeight="1" x14ac:dyDescent="0.5">
      <c r="A529" s="74"/>
      <c r="B529" s="307"/>
      <c r="C529" s="307"/>
      <c r="D529" s="78"/>
      <c r="E529" s="78"/>
      <c r="F529" s="1490"/>
      <c r="G529" s="78"/>
      <c r="H529" s="300" t="s">
        <v>674</v>
      </c>
      <c r="I529" s="307"/>
      <c r="J529" s="309"/>
      <c r="K529" s="309"/>
      <c r="L529" s="309"/>
      <c r="M529" s="309">
        <v>2</v>
      </c>
      <c r="N529" s="309">
        <v>2</v>
      </c>
      <c r="O529" s="1346"/>
      <c r="P529" s="1346"/>
      <c r="Q529" s="1346"/>
      <c r="R529" s="312">
        <f>SUM(K529:Q529)</f>
        <v>4</v>
      </c>
      <c r="S529" s="945"/>
      <c r="T529" s="468"/>
      <c r="U529" s="468"/>
      <c r="V529" s="468"/>
      <c r="W529" s="468"/>
      <c r="X529" s="1055"/>
      <c r="Z529" s="464"/>
      <c r="AA529" s="240"/>
    </row>
    <row r="530" spans="1:27" ht="20.100000000000001" customHeight="1" x14ac:dyDescent="0.5">
      <c r="A530" s="2293"/>
      <c r="B530" s="2210"/>
      <c r="C530" s="2210"/>
      <c r="D530" s="2210"/>
      <c r="E530" s="2210"/>
      <c r="F530" s="2210"/>
      <c r="G530" s="1491">
        <v>35</v>
      </c>
      <c r="H530" s="1442"/>
      <c r="I530" s="1442"/>
      <c r="J530" s="1442"/>
      <c r="K530" s="1442"/>
      <c r="L530" s="1442"/>
      <c r="M530" s="1442"/>
      <c r="N530" s="1442"/>
      <c r="O530" s="1442"/>
      <c r="P530" s="1442"/>
      <c r="Q530" s="1442"/>
      <c r="R530" s="1492"/>
      <c r="S530" s="1442"/>
      <c r="T530" s="468"/>
      <c r="U530" s="468"/>
      <c r="V530" s="468"/>
      <c r="W530" s="468"/>
      <c r="X530" s="1055"/>
      <c r="Z530" s="464"/>
      <c r="AA530" s="240"/>
    </row>
    <row r="531" spans="1:27" ht="20.100000000000001" customHeight="1" x14ac:dyDescent="0.5">
      <c r="A531" s="1231"/>
      <c r="G531" s="1491"/>
      <c r="H531" s="1442"/>
      <c r="I531" s="1442"/>
      <c r="J531" s="1442"/>
      <c r="K531" s="1442"/>
      <c r="L531" s="1442"/>
      <c r="M531" s="1442"/>
      <c r="N531" s="1442"/>
      <c r="O531" s="1442"/>
      <c r="P531" s="1442"/>
      <c r="Q531" s="1442"/>
      <c r="R531" s="1492"/>
      <c r="S531" s="1442"/>
      <c r="T531" s="468"/>
      <c r="U531" s="468"/>
      <c r="V531" s="468"/>
      <c r="W531" s="468"/>
      <c r="X531" s="1055"/>
      <c r="Z531" s="464"/>
      <c r="AA531" s="240"/>
    </row>
    <row r="532" spans="1:27" ht="20.100000000000001" customHeight="1" x14ac:dyDescent="0.5">
      <c r="A532" s="1231"/>
      <c r="G532" s="1491"/>
      <c r="H532" s="1442"/>
      <c r="I532" s="1442"/>
      <c r="J532" s="1442"/>
      <c r="K532" s="1442"/>
      <c r="L532" s="1442"/>
      <c r="M532" s="1442"/>
      <c r="N532" s="1442"/>
      <c r="O532" s="1442"/>
      <c r="P532" s="1442"/>
      <c r="Q532" s="1442"/>
      <c r="R532" s="1492"/>
      <c r="S532" s="1442"/>
      <c r="T532" s="468"/>
      <c r="U532" s="468"/>
      <c r="V532" s="468"/>
      <c r="W532" s="468"/>
      <c r="X532" s="1055"/>
      <c r="Z532" s="464"/>
      <c r="AA532" s="240"/>
    </row>
    <row r="533" spans="1:27" ht="20.100000000000001" customHeight="1" x14ac:dyDescent="0.5">
      <c r="A533" s="1231"/>
      <c r="G533" s="1491"/>
      <c r="H533" s="1442"/>
      <c r="I533" s="1442"/>
      <c r="J533" s="1442"/>
      <c r="K533" s="1442"/>
      <c r="L533" s="1442"/>
      <c r="M533" s="1442"/>
      <c r="N533" s="1442"/>
      <c r="O533" s="1442"/>
      <c r="P533" s="1442"/>
      <c r="Q533" s="1442"/>
      <c r="R533" s="1492"/>
      <c r="S533" s="1442"/>
      <c r="T533" s="468"/>
      <c r="U533" s="468"/>
      <c r="V533" s="468"/>
      <c r="W533" s="468"/>
      <c r="X533" s="1055"/>
      <c r="Z533" s="464"/>
      <c r="AA533" s="240"/>
    </row>
    <row r="534" spans="1:27" ht="20.100000000000001" customHeight="1" x14ac:dyDescent="0.5">
      <c r="A534" s="1231"/>
      <c r="G534" s="1491"/>
      <c r="H534" s="1442"/>
      <c r="I534" s="1442"/>
      <c r="J534" s="1442"/>
      <c r="K534" s="1442"/>
      <c r="L534" s="1442"/>
      <c r="M534" s="1442"/>
      <c r="N534" s="1442"/>
      <c r="O534" s="1442"/>
      <c r="P534" s="1442"/>
      <c r="Q534" s="1442"/>
      <c r="R534" s="1492"/>
      <c r="S534" s="1442"/>
      <c r="T534" s="468"/>
      <c r="U534" s="468"/>
      <c r="V534" s="468"/>
      <c r="W534" s="468"/>
      <c r="X534" s="1055"/>
      <c r="Z534" s="464"/>
      <c r="AA534" s="240"/>
    </row>
    <row r="535" spans="1:27" ht="20.100000000000001" customHeight="1" x14ac:dyDescent="0.5">
      <c r="A535" s="1231"/>
      <c r="G535" s="1491"/>
      <c r="H535" s="1442"/>
      <c r="I535" s="1442"/>
      <c r="J535" s="1442"/>
      <c r="K535" s="1442"/>
      <c r="L535" s="1442"/>
      <c r="M535" s="1442"/>
      <c r="N535" s="1442"/>
      <c r="O535" s="1442"/>
      <c r="P535" s="1442"/>
      <c r="Q535" s="1442"/>
      <c r="R535" s="1492"/>
      <c r="S535" s="1442"/>
      <c r="T535" s="468"/>
      <c r="U535" s="468"/>
      <c r="V535" s="468"/>
      <c r="W535" s="468"/>
      <c r="X535" s="1055"/>
      <c r="Z535" s="464"/>
      <c r="AA535" s="240"/>
    </row>
    <row r="536" spans="1:27" ht="20.100000000000001" customHeight="1" x14ac:dyDescent="0.5">
      <c r="A536" s="1231"/>
      <c r="G536" s="1491"/>
      <c r="H536" s="1442"/>
      <c r="I536" s="1442"/>
      <c r="J536" s="1442"/>
      <c r="K536" s="1442"/>
      <c r="L536" s="1442"/>
      <c r="M536" s="1442"/>
      <c r="N536" s="1442"/>
      <c r="O536" s="1442"/>
      <c r="P536" s="1442"/>
      <c r="Q536" s="1442"/>
      <c r="R536" s="1492"/>
      <c r="S536" s="1442"/>
      <c r="T536" s="468"/>
      <c r="U536" s="468"/>
      <c r="V536" s="468"/>
      <c r="W536" s="468"/>
      <c r="X536" s="1055"/>
      <c r="Z536" s="464"/>
      <c r="AA536" s="240"/>
    </row>
    <row r="537" spans="1:27" ht="20.100000000000001" customHeight="1" x14ac:dyDescent="0.5">
      <c r="A537" s="1231"/>
      <c r="G537" s="1491"/>
      <c r="H537" s="1442"/>
      <c r="I537" s="1442"/>
      <c r="J537" s="1442"/>
      <c r="K537" s="1442"/>
      <c r="L537" s="1442"/>
      <c r="M537" s="1442"/>
      <c r="N537" s="1442"/>
      <c r="O537" s="1442"/>
      <c r="P537" s="1442"/>
      <c r="Q537" s="1442"/>
      <c r="R537" s="1492"/>
      <c r="S537" s="1442"/>
      <c r="T537" s="468"/>
      <c r="U537" s="468"/>
      <c r="V537" s="468"/>
      <c r="W537" s="468"/>
      <c r="X537" s="1055"/>
      <c r="Z537" s="464"/>
      <c r="AA537" s="240"/>
    </row>
    <row r="538" spans="1:27" ht="20.100000000000001" customHeight="1" x14ac:dyDescent="0.5">
      <c r="A538" s="1231"/>
      <c r="G538" s="1491"/>
      <c r="H538" s="1442"/>
      <c r="I538" s="1442"/>
      <c r="J538" s="1442"/>
      <c r="K538" s="1442"/>
      <c r="L538" s="1442"/>
      <c r="M538" s="1442"/>
      <c r="N538" s="1442"/>
      <c r="O538" s="1442"/>
      <c r="P538" s="1442"/>
      <c r="Q538" s="1442"/>
      <c r="R538" s="1492"/>
      <c r="S538" s="1442"/>
      <c r="T538" s="468"/>
      <c r="U538" s="468"/>
      <c r="V538" s="468"/>
      <c r="W538" s="468"/>
      <c r="X538" s="1055"/>
      <c r="Z538" s="464"/>
      <c r="AA538" s="240"/>
    </row>
    <row r="539" spans="1:27" ht="20.100000000000001" customHeight="1" x14ac:dyDescent="0.5">
      <c r="A539" s="1231"/>
      <c r="G539" s="1491"/>
      <c r="H539" s="1442"/>
      <c r="I539" s="1442"/>
      <c r="J539" s="1442"/>
      <c r="K539" s="1442"/>
      <c r="L539" s="1442"/>
      <c r="M539" s="1442"/>
      <c r="N539" s="1442"/>
      <c r="O539" s="1442"/>
      <c r="P539" s="1442"/>
      <c r="Q539" s="1442"/>
      <c r="R539" s="1492"/>
      <c r="S539" s="1442"/>
      <c r="T539" s="468"/>
      <c r="U539" s="468"/>
      <c r="V539" s="468"/>
      <c r="W539" s="468"/>
      <c r="X539" s="1055"/>
      <c r="Z539" s="464"/>
      <c r="AA539" s="240"/>
    </row>
    <row r="540" spans="1:27" ht="20.100000000000001" customHeight="1" x14ac:dyDescent="0.5">
      <c r="A540" s="1231"/>
      <c r="G540" s="1491"/>
      <c r="H540" s="1442"/>
      <c r="I540" s="1442"/>
      <c r="J540" s="1442"/>
      <c r="K540" s="1442"/>
      <c r="L540" s="1442"/>
      <c r="M540" s="1442"/>
      <c r="N540" s="1442"/>
      <c r="O540" s="1442"/>
      <c r="P540" s="1442"/>
      <c r="Q540" s="1442"/>
      <c r="R540" s="1492"/>
      <c r="S540" s="1442"/>
      <c r="T540" s="468"/>
      <c r="U540" s="468"/>
      <c r="V540" s="468"/>
      <c r="W540" s="468"/>
      <c r="X540" s="1055"/>
      <c r="Z540" s="464"/>
      <c r="AA540" s="240"/>
    </row>
    <row r="541" spans="1:27" ht="20.100000000000001" customHeight="1" x14ac:dyDescent="0.5">
      <c r="A541" s="1231"/>
      <c r="G541" s="1491"/>
      <c r="H541" s="1442"/>
      <c r="I541" s="1442"/>
      <c r="J541" s="1442"/>
      <c r="K541" s="1442"/>
      <c r="L541" s="1442"/>
      <c r="M541" s="1442"/>
      <c r="N541" s="1442"/>
      <c r="O541" s="1442"/>
      <c r="P541" s="1442"/>
      <c r="Q541" s="1442"/>
      <c r="R541" s="1492"/>
      <c r="S541" s="1442"/>
      <c r="T541" s="468"/>
      <c r="U541" s="468"/>
      <c r="V541" s="468"/>
      <c r="W541" s="468"/>
      <c r="X541" s="1055"/>
      <c r="Z541" s="464"/>
      <c r="AA541" s="240"/>
    </row>
    <row r="542" spans="1:27" ht="20.100000000000001" customHeight="1" x14ac:dyDescent="0.5">
      <c r="A542" s="1231"/>
      <c r="G542" s="1491"/>
      <c r="H542" s="1442"/>
      <c r="I542" s="1442"/>
      <c r="J542" s="1442"/>
      <c r="K542" s="1442"/>
      <c r="L542" s="1442"/>
      <c r="M542" s="1442"/>
      <c r="N542" s="1442"/>
      <c r="O542" s="1442"/>
      <c r="P542" s="1442"/>
      <c r="Q542" s="1442"/>
      <c r="R542" s="1492"/>
      <c r="S542" s="1442"/>
      <c r="T542" s="468"/>
      <c r="U542" s="468"/>
      <c r="V542" s="468"/>
      <c r="W542" s="468"/>
      <c r="X542" s="1055"/>
      <c r="Z542" s="464"/>
      <c r="AA542" s="240"/>
    </row>
    <row r="543" spans="1:27" ht="20.100000000000001" customHeight="1" x14ac:dyDescent="0.5">
      <c r="A543" s="1231"/>
      <c r="G543" s="1491"/>
      <c r="H543" s="1442"/>
      <c r="I543" s="1442"/>
      <c r="J543" s="1442"/>
      <c r="K543" s="1442"/>
      <c r="L543" s="1442"/>
      <c r="M543" s="1442"/>
      <c r="N543" s="1442"/>
      <c r="O543" s="1442"/>
      <c r="P543" s="1442"/>
      <c r="Q543" s="1442"/>
      <c r="R543" s="1492"/>
      <c r="S543" s="1442"/>
      <c r="T543" s="468"/>
      <c r="U543" s="468"/>
      <c r="V543" s="468"/>
      <c r="W543" s="468"/>
      <c r="X543" s="1055"/>
      <c r="Z543" s="464"/>
      <c r="AA543" s="240"/>
    </row>
    <row r="544" spans="1:27" ht="20.100000000000001" customHeight="1" x14ac:dyDescent="0.5">
      <c r="A544" s="1231"/>
      <c r="G544" s="1491"/>
      <c r="H544" s="1442"/>
      <c r="I544" s="1442"/>
      <c r="J544" s="1442"/>
      <c r="K544" s="1442"/>
      <c r="L544" s="1442"/>
      <c r="M544" s="1442"/>
      <c r="N544" s="1442"/>
      <c r="O544" s="1442"/>
      <c r="P544" s="1442"/>
      <c r="Q544" s="1442"/>
      <c r="R544" s="1492"/>
      <c r="S544" s="1442"/>
      <c r="T544" s="468"/>
      <c r="U544" s="468"/>
      <c r="V544" s="468"/>
      <c r="W544" s="468"/>
      <c r="X544" s="1055"/>
      <c r="Z544" s="464"/>
      <c r="AA544" s="240"/>
    </row>
    <row r="545" spans="1:27" ht="20.100000000000001" customHeight="1" x14ac:dyDescent="0.5">
      <c r="A545" s="1231"/>
      <c r="G545" s="1491"/>
      <c r="H545" s="1442"/>
      <c r="I545" s="1442"/>
      <c r="J545" s="1442"/>
      <c r="K545" s="1442"/>
      <c r="L545" s="1442"/>
      <c r="M545" s="1442"/>
      <c r="N545" s="1442"/>
      <c r="O545" s="1442"/>
      <c r="P545" s="1442"/>
      <c r="Q545" s="1442"/>
      <c r="R545" s="1492"/>
      <c r="S545" s="1442"/>
      <c r="T545" s="468"/>
      <c r="U545" s="468"/>
      <c r="V545" s="468"/>
      <c r="W545" s="468"/>
      <c r="X545" s="1055"/>
      <c r="Z545" s="464"/>
      <c r="AA545" s="240"/>
    </row>
    <row r="546" spans="1:27" ht="20.100000000000001" customHeight="1" x14ac:dyDescent="0.5">
      <c r="A546" s="2183" t="s">
        <v>0</v>
      </c>
      <c r="B546" s="2210"/>
      <c r="C546" s="2210"/>
      <c r="D546" s="2210"/>
      <c r="E546" s="2210"/>
      <c r="F546" s="2210"/>
      <c r="G546" s="2210"/>
      <c r="H546" s="2210"/>
      <c r="I546" s="2210"/>
      <c r="J546" s="2210"/>
      <c r="K546" s="2210"/>
      <c r="L546" s="2210"/>
      <c r="M546" s="2210"/>
      <c r="N546" s="2210"/>
      <c r="O546" s="2210"/>
      <c r="P546" s="2210"/>
      <c r="Q546" s="2210"/>
      <c r="R546" s="2210"/>
      <c r="S546" s="2210"/>
      <c r="T546" s="468"/>
      <c r="U546" s="468"/>
      <c r="V546" s="468"/>
      <c r="W546" s="468"/>
      <c r="X546" s="1055"/>
      <c r="Z546" s="460"/>
      <c r="AA546" s="55"/>
    </row>
    <row r="547" spans="1:27" ht="20.100000000000001" customHeight="1" x14ac:dyDescent="0.5">
      <c r="A547" s="2183" t="s">
        <v>687</v>
      </c>
      <c r="B547" s="2210"/>
      <c r="C547" s="2210"/>
      <c r="D547" s="2210"/>
      <c r="E547" s="2210"/>
      <c r="F547" s="2210"/>
      <c r="G547" s="2210"/>
      <c r="H547" s="2210"/>
      <c r="I547" s="2210"/>
      <c r="J547" s="2210"/>
      <c r="K547" s="2210"/>
      <c r="L547" s="2210"/>
      <c r="M547" s="2210"/>
      <c r="N547" s="2210"/>
      <c r="O547" s="2210"/>
      <c r="P547" s="2210"/>
      <c r="Q547" s="2210"/>
      <c r="R547" s="2210"/>
      <c r="S547" s="2210"/>
      <c r="T547" s="468"/>
      <c r="U547" s="468"/>
      <c r="V547" s="468"/>
      <c r="W547" s="468"/>
      <c r="X547" s="1055"/>
      <c r="Z547" s="464"/>
      <c r="AA547" s="240"/>
    </row>
    <row r="548" spans="1:27" ht="20.100000000000001" customHeight="1" x14ac:dyDescent="0.5">
      <c r="A548" s="2232" t="s">
        <v>705</v>
      </c>
      <c r="B548" s="2208"/>
      <c r="C548" s="2208"/>
      <c r="D548" s="2208"/>
      <c r="E548" s="2208"/>
      <c r="F548" s="2208"/>
      <c r="G548" s="2208"/>
      <c r="H548" s="2208"/>
      <c r="I548" s="2208"/>
      <c r="J548" s="2208"/>
      <c r="K548" s="2208"/>
      <c r="L548" s="2208"/>
      <c r="M548" s="2208"/>
      <c r="N548" s="2208"/>
      <c r="O548" s="2208"/>
      <c r="P548" s="2208"/>
      <c r="Q548" s="2208"/>
      <c r="R548" s="2208"/>
      <c r="S548" s="2209"/>
      <c r="T548" s="468"/>
      <c r="U548" s="468"/>
      <c r="V548" s="468"/>
      <c r="W548" s="468"/>
      <c r="X548" s="1055"/>
      <c r="Z548" s="464"/>
      <c r="AA548" s="240"/>
    </row>
    <row r="549" spans="1:27" ht="20.100000000000001" customHeight="1" x14ac:dyDescent="0.5">
      <c r="A549" s="2211" t="s">
        <v>477</v>
      </c>
      <c r="B549" s="2211" t="s">
        <v>3</v>
      </c>
      <c r="C549" s="2211" t="s">
        <v>478</v>
      </c>
      <c r="D549" s="2211" t="s">
        <v>315</v>
      </c>
      <c r="E549" s="2213" t="s">
        <v>479</v>
      </c>
      <c r="F549" s="2215" t="s">
        <v>480</v>
      </c>
      <c r="G549" s="2208"/>
      <c r="H549" s="2216" t="s">
        <v>481</v>
      </c>
      <c r="I549" s="2217"/>
      <c r="J549" s="2215" t="s">
        <v>482</v>
      </c>
      <c r="K549" s="2208"/>
      <c r="L549" s="2208"/>
      <c r="M549" s="2208"/>
      <c r="N549" s="2208"/>
      <c r="O549" s="2208"/>
      <c r="P549" s="2208"/>
      <c r="Q549" s="2208"/>
      <c r="R549" s="2220" t="s">
        <v>319</v>
      </c>
      <c r="S549" s="2211" t="s">
        <v>483</v>
      </c>
      <c r="X549" s="1054"/>
      <c r="Z549" s="464"/>
      <c r="AA549" s="240"/>
    </row>
    <row r="550" spans="1:27" ht="20.100000000000001" customHeight="1" x14ac:dyDescent="0.5">
      <c r="A550" s="2212"/>
      <c r="B550" s="2212"/>
      <c r="C550" s="2212"/>
      <c r="D550" s="2212"/>
      <c r="E550" s="2214"/>
      <c r="F550" s="56" t="s">
        <v>484</v>
      </c>
      <c r="G550" s="57" t="s">
        <v>485</v>
      </c>
      <c r="H550" s="2218"/>
      <c r="I550" s="2219"/>
      <c r="J550" s="127">
        <v>1</v>
      </c>
      <c r="K550" s="127">
        <v>2</v>
      </c>
      <c r="L550" s="127">
        <v>3</v>
      </c>
      <c r="M550" s="127">
        <v>4</v>
      </c>
      <c r="N550" s="127">
        <v>5</v>
      </c>
      <c r="O550" s="127">
        <v>6</v>
      </c>
      <c r="P550" s="127">
        <v>7</v>
      </c>
      <c r="Q550" s="127">
        <v>8</v>
      </c>
      <c r="R550" s="2221"/>
      <c r="S550" s="2212"/>
      <c r="T550" s="468" t="s">
        <v>486</v>
      </c>
      <c r="U550" s="468" t="s">
        <v>487</v>
      </c>
      <c r="V550" s="468" t="s">
        <v>488</v>
      </c>
      <c r="W550" s="468" t="s">
        <v>511</v>
      </c>
      <c r="X550" s="1055"/>
      <c r="Z550" s="464"/>
      <c r="AA550" s="240"/>
    </row>
    <row r="551" spans="1:27" ht="20.100000000000001" customHeight="1" x14ac:dyDescent="0.5">
      <c r="A551" s="266" t="s">
        <v>671</v>
      </c>
      <c r="B551" s="313" t="s">
        <v>688</v>
      </c>
      <c r="C551" s="313" t="s">
        <v>689</v>
      </c>
      <c r="D551" s="268">
        <v>2.5</v>
      </c>
      <c r="E551" s="272">
        <v>5</v>
      </c>
      <c r="F551" s="268" t="s">
        <v>690</v>
      </c>
      <c r="G551" s="272">
        <v>10</v>
      </c>
      <c r="H551" s="285" t="s">
        <v>691</v>
      </c>
      <c r="I551" s="944"/>
      <c r="J551" s="1493"/>
      <c r="K551" s="1493"/>
      <c r="L551" s="1493"/>
      <c r="M551" s="1493"/>
      <c r="N551" s="1493"/>
      <c r="O551" s="1493"/>
      <c r="P551" s="1494">
        <v>5</v>
      </c>
      <c r="Q551" s="1494">
        <v>5</v>
      </c>
      <c r="R551" s="1495">
        <v>10</v>
      </c>
      <c r="S551" s="941"/>
      <c r="T551" s="468"/>
      <c r="U551" s="468"/>
      <c r="V551" s="468"/>
      <c r="W551" s="468"/>
      <c r="X551" s="1055"/>
    </row>
    <row r="552" spans="1:27" ht="20.100000000000001" customHeight="1" x14ac:dyDescent="0.5">
      <c r="A552" s="266"/>
      <c r="B552" s="941"/>
      <c r="C552" s="941"/>
      <c r="D552" s="268"/>
      <c r="E552" s="272"/>
      <c r="F552" s="268"/>
      <c r="G552" s="272"/>
      <c r="H552" s="285" t="s">
        <v>692</v>
      </c>
      <c r="I552" s="944"/>
      <c r="J552" s="1493"/>
      <c r="K552" s="1493"/>
      <c r="L552" s="1493"/>
      <c r="M552" s="1493"/>
      <c r="N552" s="1493"/>
      <c r="O552" s="1493"/>
      <c r="P552" s="944"/>
      <c r="Q552" s="944"/>
      <c r="R552" s="1496"/>
      <c r="S552" s="941"/>
      <c r="T552" s="468"/>
      <c r="U552" s="468"/>
      <c r="V552" s="468"/>
      <c r="W552" s="468"/>
      <c r="X552" s="1055"/>
    </row>
    <row r="553" spans="1:27" ht="20.100000000000001" customHeight="1" x14ac:dyDescent="0.5">
      <c r="A553" s="266"/>
      <c r="B553" s="941"/>
      <c r="C553" s="941"/>
      <c r="D553" s="268"/>
      <c r="E553" s="272"/>
      <c r="F553" s="315"/>
      <c r="G553" s="272"/>
      <c r="H553" s="285" t="s">
        <v>693</v>
      </c>
      <c r="I553" s="944"/>
      <c r="J553" s="1493"/>
      <c r="K553" s="1493"/>
      <c r="L553" s="1493"/>
      <c r="M553" s="1493"/>
      <c r="N553" s="1493"/>
      <c r="O553" s="1493"/>
      <c r="P553" s="944"/>
      <c r="Q553" s="944"/>
      <c r="R553" s="1496"/>
      <c r="S553" s="941"/>
      <c r="T553" s="468"/>
      <c r="U553" s="468"/>
      <c r="V553" s="468"/>
      <c r="W553" s="468"/>
      <c r="X553" s="1055"/>
    </row>
    <row r="554" spans="1:27" ht="20.100000000000001" customHeight="1" x14ac:dyDescent="0.5">
      <c r="A554" s="158"/>
      <c r="B554" s="1372"/>
      <c r="C554" s="1372"/>
      <c r="D554" s="287"/>
      <c r="E554" s="287"/>
      <c r="F554" s="287"/>
      <c r="G554" s="287"/>
      <c r="H554" s="1237" t="s">
        <v>694</v>
      </c>
      <c r="I554" s="1372"/>
      <c r="J554" s="1497"/>
      <c r="K554" s="1497"/>
      <c r="L554" s="1497"/>
      <c r="M554" s="1497"/>
      <c r="N554" s="1497"/>
      <c r="O554" s="1497"/>
      <c r="P554" s="1372"/>
      <c r="Q554" s="1372"/>
      <c r="R554" s="1498"/>
      <c r="S554" s="1227"/>
      <c r="T554" s="468"/>
      <c r="U554" s="468"/>
      <c r="V554" s="468"/>
      <c r="W554" s="468"/>
      <c r="X554" s="1055"/>
      <c r="Z554" s="464"/>
      <c r="AA554" s="240"/>
    </row>
    <row r="555" spans="1:27" ht="20.100000000000001" customHeight="1" x14ac:dyDescent="0.5">
      <c r="A555" s="266" t="s">
        <v>676</v>
      </c>
      <c r="B555" s="313" t="s">
        <v>695</v>
      </c>
      <c r="C555" s="313" t="s">
        <v>696</v>
      </c>
      <c r="D555" s="268">
        <v>2.5</v>
      </c>
      <c r="E555" s="272">
        <v>5</v>
      </c>
      <c r="F555" s="268" t="s">
        <v>697</v>
      </c>
      <c r="G555" s="272">
        <v>10</v>
      </c>
      <c r="H555" s="285" t="s">
        <v>692</v>
      </c>
      <c r="I555" s="944"/>
      <c r="J555" s="1493"/>
      <c r="K555" s="1493"/>
      <c r="L555" s="1493"/>
      <c r="M555" s="1493"/>
      <c r="N555" s="1493"/>
      <c r="O555" s="1493"/>
      <c r="P555" s="1494">
        <v>5</v>
      </c>
      <c r="Q555" s="1494">
        <v>5</v>
      </c>
      <c r="R555" s="1495">
        <v>10</v>
      </c>
      <c r="S555" s="941"/>
      <c r="T555" s="468"/>
      <c r="U555" s="468"/>
      <c r="V555" s="468"/>
      <c r="W555" s="468"/>
      <c r="X555" s="1055"/>
      <c r="Z555" s="464"/>
      <c r="AA555" s="240"/>
    </row>
    <row r="556" spans="1:27" ht="20.100000000000001" customHeight="1" x14ac:dyDescent="0.5">
      <c r="A556" s="266"/>
      <c r="B556" s="941"/>
      <c r="C556" s="941"/>
      <c r="D556" s="268"/>
      <c r="E556" s="272"/>
      <c r="F556" s="268"/>
      <c r="G556" s="272"/>
      <c r="H556" s="285" t="s">
        <v>693</v>
      </c>
      <c r="I556" s="944"/>
      <c r="J556" s="1493"/>
      <c r="K556" s="1493"/>
      <c r="L556" s="1493"/>
      <c r="M556" s="1493"/>
      <c r="N556" s="1493"/>
      <c r="O556" s="1493"/>
      <c r="P556" s="944"/>
      <c r="Q556" s="944"/>
      <c r="R556" s="1496"/>
      <c r="S556" s="941"/>
      <c r="T556" s="468"/>
      <c r="U556" s="468"/>
      <c r="V556" s="468"/>
      <c r="W556" s="468"/>
      <c r="X556" s="1055"/>
      <c r="Z556" s="464"/>
      <c r="AA556" s="240"/>
    </row>
    <row r="557" spans="1:27" ht="20.100000000000001" customHeight="1" x14ac:dyDescent="0.5">
      <c r="A557" s="266"/>
      <c r="B557" s="941"/>
      <c r="C557" s="941"/>
      <c r="D557" s="268"/>
      <c r="E557" s="272"/>
      <c r="F557" s="268"/>
      <c r="G557" s="272"/>
      <c r="H557" s="285" t="s">
        <v>694</v>
      </c>
      <c r="I557" s="944"/>
      <c r="J557" s="1493"/>
      <c r="K557" s="1493"/>
      <c r="L557" s="1493"/>
      <c r="M557" s="1493"/>
      <c r="N557" s="1493"/>
      <c r="O557" s="1493"/>
      <c r="P557" s="944"/>
      <c r="Q557" s="944"/>
      <c r="R557" s="1496"/>
      <c r="S557" s="941"/>
      <c r="T557" s="468"/>
      <c r="U557" s="468"/>
      <c r="V557" s="468"/>
      <c r="W557" s="468"/>
      <c r="X557" s="1055"/>
      <c r="Z557" s="464"/>
      <c r="AA557" s="240"/>
    </row>
    <row r="558" spans="1:27" ht="20.100000000000001" customHeight="1" x14ac:dyDescent="0.5">
      <c r="A558" s="158"/>
      <c r="B558" s="1227"/>
      <c r="C558" s="1227"/>
      <c r="D558" s="287"/>
      <c r="E558" s="302"/>
      <c r="F558" s="287"/>
      <c r="G558" s="302"/>
      <c r="H558" s="1499"/>
      <c r="I558" s="1372"/>
      <c r="J558" s="1497"/>
      <c r="K558" s="1497"/>
      <c r="L558" s="1497"/>
      <c r="M558" s="1497"/>
      <c r="N558" s="1497"/>
      <c r="O558" s="1497"/>
      <c r="P558" s="1372"/>
      <c r="Q558" s="1372"/>
      <c r="R558" s="1498"/>
      <c r="S558" s="1227"/>
      <c r="T558" s="468"/>
      <c r="U558" s="468"/>
      <c r="V558" s="468"/>
      <c r="W558" s="468"/>
      <c r="X558" s="1055"/>
      <c r="Z558" s="464"/>
      <c r="AA558" s="240"/>
    </row>
    <row r="559" spans="1:27" ht="20.100000000000001" customHeight="1" x14ac:dyDescent="0.5">
      <c r="A559" s="266" t="s">
        <v>681</v>
      </c>
      <c r="B559" s="313" t="s">
        <v>698</v>
      </c>
      <c r="C559" s="313" t="s">
        <v>699</v>
      </c>
      <c r="D559" s="268">
        <v>2.5</v>
      </c>
      <c r="E559" s="268">
        <v>5</v>
      </c>
      <c r="F559" s="268" t="s">
        <v>700</v>
      </c>
      <c r="G559" s="272">
        <v>15</v>
      </c>
      <c r="H559" s="285" t="s">
        <v>701</v>
      </c>
      <c r="I559" s="944"/>
      <c r="J559" s="1493"/>
      <c r="K559" s="1493"/>
      <c r="L559" s="1493"/>
      <c r="M559" s="1493"/>
      <c r="N559" s="1493"/>
      <c r="O559" s="1494">
        <v>5</v>
      </c>
      <c r="P559" s="1494">
        <v>5</v>
      </c>
      <c r="Q559" s="1494">
        <v>5</v>
      </c>
      <c r="R559" s="1495">
        <v>15</v>
      </c>
      <c r="S559" s="941"/>
      <c r="T559" s="468"/>
      <c r="U559" s="468"/>
      <c r="V559" s="468"/>
      <c r="W559" s="468"/>
      <c r="X559" s="1055"/>
      <c r="Z559" s="464"/>
      <c r="AA559" s="240"/>
    </row>
    <row r="560" spans="1:27" ht="20.100000000000001" customHeight="1" x14ac:dyDescent="0.5">
      <c r="A560" s="266"/>
      <c r="B560" s="941"/>
      <c r="C560" s="941"/>
      <c r="D560" s="268"/>
      <c r="E560" s="272"/>
      <c r="F560" s="268"/>
      <c r="G560" s="272"/>
      <c r="H560" s="285" t="s">
        <v>702</v>
      </c>
      <c r="I560" s="944"/>
      <c r="J560" s="1493"/>
      <c r="K560" s="1493"/>
      <c r="L560" s="1493"/>
      <c r="M560" s="1493"/>
      <c r="N560" s="1493"/>
      <c r="O560" s="944"/>
      <c r="P560" s="944"/>
      <c r="Q560" s="944"/>
      <c r="R560" s="1496"/>
      <c r="S560" s="941"/>
      <c r="T560" s="468"/>
      <c r="U560" s="468"/>
      <c r="V560" s="468"/>
      <c r="W560" s="468"/>
      <c r="X560" s="1055"/>
      <c r="Z560" s="464"/>
      <c r="AA560" s="240"/>
    </row>
    <row r="561" spans="1:27" ht="20.100000000000001" customHeight="1" x14ac:dyDescent="0.5">
      <c r="A561" s="266"/>
      <c r="B561" s="941"/>
      <c r="C561" s="941"/>
      <c r="D561" s="268"/>
      <c r="E561" s="272"/>
      <c r="F561" s="268"/>
      <c r="G561" s="272"/>
      <c r="H561" s="285" t="s">
        <v>703</v>
      </c>
      <c r="I561" s="944"/>
      <c r="J561" s="1493"/>
      <c r="K561" s="1493"/>
      <c r="L561" s="1493"/>
      <c r="M561" s="1493"/>
      <c r="N561" s="1493"/>
      <c r="O561" s="944"/>
      <c r="P561" s="944"/>
      <c r="Q561" s="944"/>
      <c r="R561" s="1496"/>
      <c r="S561" s="941"/>
      <c r="T561" s="468"/>
      <c r="U561" s="468"/>
      <c r="V561" s="468"/>
      <c r="W561" s="468"/>
      <c r="X561" s="1055"/>
      <c r="Z561" s="464"/>
      <c r="AA561" s="240"/>
    </row>
    <row r="562" spans="1:27" ht="20.100000000000001" customHeight="1" x14ac:dyDescent="0.5">
      <c r="A562" s="74"/>
      <c r="B562" s="307"/>
      <c r="C562" s="307"/>
      <c r="D562" s="78"/>
      <c r="E562" s="78"/>
      <c r="F562" s="78"/>
      <c r="G562" s="78"/>
      <c r="H562" s="1237" t="s">
        <v>691</v>
      </c>
      <c r="I562" s="1372"/>
      <c r="J562" s="1497"/>
      <c r="K562" s="1497"/>
      <c r="L562" s="1497"/>
      <c r="M562" s="1497"/>
      <c r="N562" s="1497"/>
      <c r="O562" s="1372"/>
      <c r="P562" s="1372"/>
      <c r="Q562" s="1372"/>
      <c r="R562" s="1498"/>
      <c r="S562" s="1227"/>
      <c r="T562" s="468"/>
      <c r="U562" s="468"/>
      <c r="V562" s="468"/>
      <c r="W562" s="468"/>
      <c r="X562" s="1055"/>
      <c r="Z562" s="464"/>
      <c r="AA562" s="240"/>
    </row>
    <row r="563" spans="1:27" ht="20.100000000000001" customHeight="1" x14ac:dyDescent="0.5">
      <c r="A563" s="2289"/>
      <c r="B563" s="2243"/>
      <c r="C563" s="2243"/>
      <c r="D563" s="2243"/>
      <c r="E563" s="2243"/>
      <c r="F563" s="2243"/>
      <c r="G563" s="1500">
        <v>35</v>
      </c>
      <c r="H563" s="1442"/>
      <c r="I563" s="1442"/>
      <c r="J563" s="1442"/>
      <c r="K563" s="1442"/>
      <c r="L563" s="1442"/>
      <c r="M563" s="1442"/>
      <c r="N563" s="1442"/>
      <c r="O563" s="1442"/>
      <c r="P563" s="1442"/>
      <c r="Q563" s="1442"/>
      <c r="R563" s="1492"/>
      <c r="S563" s="1442"/>
      <c r="T563" s="468"/>
      <c r="U563" s="468"/>
      <c r="V563" s="468"/>
      <c r="W563" s="468"/>
      <c r="X563" s="1055"/>
      <c r="Z563" s="464"/>
      <c r="AA563" s="240"/>
    </row>
    <row r="564" spans="1:27" ht="20.100000000000001" customHeight="1" x14ac:dyDescent="0.5">
      <c r="T564" s="468"/>
      <c r="U564" s="468"/>
      <c r="X564" s="1054"/>
      <c r="Z564" s="460"/>
      <c r="AA564" s="55"/>
    </row>
    <row r="565" spans="1:27" ht="20.100000000000001" customHeight="1" x14ac:dyDescent="0.5">
      <c r="T565" s="468"/>
      <c r="U565" s="468"/>
      <c r="X565" s="1054"/>
      <c r="Z565" s="460"/>
      <c r="AA565" s="55"/>
    </row>
    <row r="566" spans="1:27" ht="20.100000000000001" customHeight="1" x14ac:dyDescent="0.5">
      <c r="T566" s="468"/>
      <c r="U566" s="468"/>
      <c r="X566" s="1054"/>
      <c r="Z566" s="460"/>
      <c r="AA566" s="55"/>
    </row>
    <row r="567" spans="1:27" ht="20.100000000000001" customHeight="1" x14ac:dyDescent="0.5">
      <c r="T567" s="468"/>
      <c r="U567" s="468"/>
      <c r="X567" s="1054"/>
      <c r="Z567" s="460"/>
      <c r="AA567" s="55"/>
    </row>
    <row r="568" spans="1:27" ht="20.100000000000001" customHeight="1" x14ac:dyDescent="0.5">
      <c r="T568" s="468"/>
      <c r="U568" s="468"/>
      <c r="X568" s="1054"/>
      <c r="Z568" s="460"/>
      <c r="AA568" s="55"/>
    </row>
    <row r="569" spans="1:27" ht="20.100000000000001" customHeight="1" x14ac:dyDescent="0.5">
      <c r="T569" s="468"/>
      <c r="U569" s="468"/>
      <c r="X569" s="1054"/>
      <c r="Z569" s="460"/>
      <c r="AA569" s="55"/>
    </row>
    <row r="570" spans="1:27" ht="20.100000000000001" customHeight="1" x14ac:dyDescent="0.5">
      <c r="T570" s="468"/>
      <c r="U570" s="468"/>
      <c r="X570" s="1054"/>
      <c r="Z570" s="460"/>
      <c r="AA570" s="55"/>
    </row>
    <row r="571" spans="1:27" ht="20.100000000000001" customHeight="1" x14ac:dyDescent="0.5">
      <c r="T571" s="468"/>
      <c r="U571" s="468"/>
      <c r="X571" s="1054"/>
      <c r="Z571" s="460"/>
      <c r="AA571" s="55"/>
    </row>
    <row r="572" spans="1:27" ht="20.100000000000001" customHeight="1" x14ac:dyDescent="0.5">
      <c r="T572" s="468"/>
      <c r="U572" s="468"/>
      <c r="X572" s="1054"/>
      <c r="Z572" s="460"/>
      <c r="AA572" s="55"/>
    </row>
    <row r="573" spans="1:27" ht="20.100000000000001" customHeight="1" x14ac:dyDescent="0.5">
      <c r="T573" s="468"/>
      <c r="U573" s="468"/>
      <c r="X573" s="1054"/>
      <c r="Z573" s="460"/>
      <c r="AA573" s="55"/>
    </row>
    <row r="574" spans="1:27" ht="20.100000000000001" customHeight="1" x14ac:dyDescent="0.5">
      <c r="T574" s="468"/>
      <c r="U574" s="468"/>
      <c r="X574" s="1054"/>
      <c r="Z574" s="460"/>
      <c r="AA574" s="55"/>
    </row>
    <row r="575" spans="1:27" ht="20.100000000000001" customHeight="1" x14ac:dyDescent="0.5">
      <c r="T575" s="468"/>
      <c r="U575" s="468"/>
      <c r="X575" s="1054"/>
      <c r="Z575" s="460"/>
      <c r="AA575" s="55"/>
    </row>
    <row r="576" spans="1:27" ht="19.5" customHeight="1" x14ac:dyDescent="0.5">
      <c r="A576" s="2183" t="s">
        <v>704</v>
      </c>
      <c r="B576" s="2210"/>
      <c r="C576" s="2210"/>
      <c r="D576" s="2210"/>
      <c r="E576" s="2210"/>
      <c r="F576" s="2210"/>
      <c r="G576" s="2210"/>
      <c r="H576" s="2210"/>
      <c r="I576" s="2210"/>
      <c r="J576" s="2210"/>
      <c r="K576" s="2210"/>
      <c r="L576" s="2210"/>
      <c r="M576" s="2210"/>
      <c r="N576" s="2210"/>
      <c r="O576" s="2210"/>
      <c r="P576" s="2210"/>
      <c r="Q576" s="2210"/>
      <c r="R576" s="2210"/>
      <c r="S576" s="2210"/>
      <c r="T576" s="468"/>
      <c r="U576" s="468"/>
      <c r="V576" s="468"/>
      <c r="W576" s="468"/>
      <c r="X576" s="1055"/>
      <c r="Y576" s="773"/>
    </row>
    <row r="577" spans="1:26" ht="19.5" customHeight="1" x14ac:dyDescent="0.5">
      <c r="A577" s="2183" t="s">
        <v>476</v>
      </c>
      <c r="B577" s="2210"/>
      <c r="C577" s="2210"/>
      <c r="D577" s="2210"/>
      <c r="E577" s="2210"/>
      <c r="F577" s="2210"/>
      <c r="G577" s="2210"/>
      <c r="H577" s="2210"/>
      <c r="I577" s="2210"/>
      <c r="J577" s="2210"/>
      <c r="K577" s="2210"/>
      <c r="L577" s="2210"/>
      <c r="M577" s="2210"/>
      <c r="N577" s="2210"/>
      <c r="O577" s="2210"/>
      <c r="P577" s="2210"/>
      <c r="Q577" s="2210"/>
      <c r="R577" s="2210"/>
      <c r="S577" s="2210"/>
      <c r="T577" s="468"/>
      <c r="U577" s="468"/>
      <c r="V577" s="468"/>
      <c r="W577" s="468"/>
      <c r="X577" s="1055"/>
      <c r="Y577" s="773"/>
      <c r="Z577" s="60"/>
    </row>
    <row r="578" spans="1:26" ht="19.5" customHeight="1" x14ac:dyDescent="0.5">
      <c r="A578" s="2290" t="s">
        <v>705</v>
      </c>
      <c r="B578" s="2208"/>
      <c r="C578" s="2208"/>
      <c r="D578" s="2208"/>
      <c r="E578" s="2208"/>
      <c r="F578" s="2208"/>
      <c r="G578" s="2208"/>
      <c r="H578" s="2208"/>
      <c r="I578" s="2208"/>
      <c r="J578" s="2208"/>
      <c r="K578" s="2208"/>
      <c r="L578" s="2208"/>
      <c r="M578" s="2208"/>
      <c r="N578" s="2208"/>
      <c r="O578" s="2208"/>
      <c r="P578" s="2208"/>
      <c r="Q578" s="2208"/>
      <c r="R578" s="2208"/>
      <c r="S578" s="2209"/>
      <c r="T578" s="468"/>
      <c r="U578" s="468"/>
      <c r="V578" s="468"/>
      <c r="W578" s="468"/>
      <c r="X578" s="1055"/>
      <c r="Y578" s="773"/>
      <c r="Z578" s="60"/>
    </row>
    <row r="579" spans="1:26" ht="19.5" customHeight="1" x14ac:dyDescent="0.5">
      <c r="A579" s="2211" t="s">
        <v>477</v>
      </c>
      <c r="B579" s="2211" t="s">
        <v>3</v>
      </c>
      <c r="C579" s="2211" t="s">
        <v>478</v>
      </c>
      <c r="D579" s="2211" t="s">
        <v>315</v>
      </c>
      <c r="E579" s="2213" t="s">
        <v>479</v>
      </c>
      <c r="F579" s="2215" t="s">
        <v>480</v>
      </c>
      <c r="G579" s="2208"/>
      <c r="H579" s="2216" t="s">
        <v>481</v>
      </c>
      <c r="I579" s="2217"/>
      <c r="J579" s="2215" t="s">
        <v>482</v>
      </c>
      <c r="K579" s="2208"/>
      <c r="L579" s="2208"/>
      <c r="M579" s="2208"/>
      <c r="N579" s="2208"/>
      <c r="O579" s="2208"/>
      <c r="P579" s="2208"/>
      <c r="Q579" s="2208"/>
      <c r="R579" s="2220" t="s">
        <v>319</v>
      </c>
      <c r="S579" s="2211" t="s">
        <v>483</v>
      </c>
      <c r="X579" s="1054"/>
      <c r="Y579" s="773"/>
      <c r="Z579" s="60"/>
    </row>
    <row r="580" spans="1:26" ht="19.5" customHeight="1" x14ac:dyDescent="0.5">
      <c r="A580" s="2212"/>
      <c r="B580" s="2212"/>
      <c r="C580" s="2212"/>
      <c r="D580" s="2212"/>
      <c r="E580" s="2214"/>
      <c r="F580" s="56" t="s">
        <v>484</v>
      </c>
      <c r="G580" s="57" t="s">
        <v>485</v>
      </c>
      <c r="H580" s="2218"/>
      <c r="I580" s="2219"/>
      <c r="J580" s="127">
        <v>1</v>
      </c>
      <c r="K580" s="127">
        <v>2</v>
      </c>
      <c r="L580" s="127">
        <v>3</v>
      </c>
      <c r="M580" s="127">
        <v>4</v>
      </c>
      <c r="N580" s="127">
        <v>5</v>
      </c>
      <c r="O580" s="127">
        <v>6</v>
      </c>
      <c r="P580" s="127">
        <v>7</v>
      </c>
      <c r="Q580" s="127">
        <v>8</v>
      </c>
      <c r="R580" s="2221"/>
      <c r="S580" s="2212"/>
      <c r="T580" s="468" t="s">
        <v>486</v>
      </c>
      <c r="U580" s="468" t="s">
        <v>487</v>
      </c>
      <c r="V580" s="468" t="s">
        <v>488</v>
      </c>
      <c r="W580" s="468" t="s">
        <v>511</v>
      </c>
      <c r="X580" s="1055"/>
      <c r="Y580" s="773"/>
      <c r="Z580" s="60"/>
    </row>
    <row r="581" spans="1:26" ht="19.5" customHeight="1" x14ac:dyDescent="0.5">
      <c r="A581" s="266" t="s">
        <v>490</v>
      </c>
      <c r="B581" s="1229" t="s">
        <v>236</v>
      </c>
      <c r="C581" s="267" t="s">
        <v>470</v>
      </c>
      <c r="D581" s="314" t="s">
        <v>236</v>
      </c>
      <c r="E581" s="268">
        <v>1</v>
      </c>
      <c r="F581" s="315" t="s">
        <v>323</v>
      </c>
      <c r="G581" s="268">
        <v>8</v>
      </c>
      <c r="H581" s="285" t="s">
        <v>706</v>
      </c>
      <c r="I581" s="296" t="s">
        <v>707</v>
      </c>
      <c r="J581" s="272">
        <v>1</v>
      </c>
      <c r="K581" s="272">
        <v>1</v>
      </c>
      <c r="L581" s="272">
        <v>1</v>
      </c>
      <c r="M581" s="272">
        <v>1</v>
      </c>
      <c r="N581" s="272">
        <v>1</v>
      </c>
      <c r="O581" s="272">
        <v>1</v>
      </c>
      <c r="P581" s="272">
        <v>1</v>
      </c>
      <c r="Q581" s="272">
        <v>1</v>
      </c>
      <c r="R581" s="272">
        <v>8</v>
      </c>
      <c r="S581" s="1375"/>
      <c r="T581" s="472">
        <v>10</v>
      </c>
      <c r="U581" s="468">
        <v>3</v>
      </c>
      <c r="V581" s="468"/>
      <c r="W581" s="468"/>
      <c r="X581" s="1060">
        <v>13</v>
      </c>
      <c r="Y581" s="780"/>
      <c r="Z581" s="60"/>
    </row>
    <row r="582" spans="1:26" ht="19.5" customHeight="1" x14ac:dyDescent="0.5">
      <c r="A582" s="158"/>
      <c r="B582" s="170"/>
      <c r="C582" s="1228"/>
      <c r="D582" s="286"/>
      <c r="E582" s="287"/>
      <c r="F582" s="299" t="s">
        <v>418</v>
      </c>
      <c r="G582" s="287">
        <v>2</v>
      </c>
      <c r="H582" s="1237" t="s">
        <v>706</v>
      </c>
      <c r="I582" s="277" t="s">
        <v>707</v>
      </c>
      <c r="J582" s="302">
        <v>1</v>
      </c>
      <c r="K582" s="302">
        <v>1</v>
      </c>
      <c r="L582" s="1367"/>
      <c r="M582" s="1367"/>
      <c r="N582" s="1367"/>
      <c r="O582" s="1367"/>
      <c r="P582" s="1367"/>
      <c r="Q582" s="1367"/>
      <c r="R582" s="1428">
        <v>2</v>
      </c>
      <c r="S582" s="1376"/>
      <c r="T582" s="472"/>
      <c r="U582" s="468"/>
      <c r="V582" s="468"/>
      <c r="W582" s="468"/>
      <c r="X582" s="1055"/>
      <c r="Y582" s="773"/>
      <c r="Z582" s="60"/>
    </row>
    <row r="583" spans="1:26" ht="19.5" customHeight="1" x14ac:dyDescent="0.5">
      <c r="A583" s="266" t="s">
        <v>494</v>
      </c>
      <c r="B583" s="1229" t="s">
        <v>236</v>
      </c>
      <c r="C583" s="267" t="s">
        <v>470</v>
      </c>
      <c r="D583" s="314" t="s">
        <v>236</v>
      </c>
      <c r="E583" s="268">
        <v>1</v>
      </c>
      <c r="F583" s="315" t="s">
        <v>384</v>
      </c>
      <c r="G583" s="268">
        <v>1</v>
      </c>
      <c r="H583" s="285" t="s">
        <v>1018</v>
      </c>
      <c r="I583" s="296" t="s">
        <v>1019</v>
      </c>
      <c r="J583" s="272">
        <v>1</v>
      </c>
      <c r="K583" s="272"/>
      <c r="L583" s="272"/>
      <c r="M583" s="272"/>
      <c r="N583" s="272"/>
      <c r="O583" s="272"/>
      <c r="P583" s="272"/>
      <c r="Q583" s="272"/>
      <c r="R583" s="272">
        <f>SUM(J583:Q583)</f>
        <v>1</v>
      </c>
      <c r="S583" s="1375"/>
      <c r="T583" s="468">
        <f>1</f>
        <v>1</v>
      </c>
      <c r="U583" s="468"/>
      <c r="V583" s="468"/>
      <c r="W583" s="468">
        <v>11</v>
      </c>
      <c r="X583" s="1055">
        <f>SUM(T583:W583)</f>
        <v>12</v>
      </c>
      <c r="Y583" s="773"/>
      <c r="Z583" s="60"/>
    </row>
    <row r="584" spans="1:26" ht="19.5" customHeight="1" x14ac:dyDescent="0.5">
      <c r="A584" s="71"/>
      <c r="B584" s="1229"/>
      <c r="C584" s="151"/>
      <c r="D584" s="298"/>
      <c r="E584" s="73"/>
      <c r="F584" s="1446"/>
      <c r="G584" s="73">
        <v>3</v>
      </c>
      <c r="H584" s="285" t="s">
        <v>706</v>
      </c>
      <c r="I584" s="356"/>
      <c r="J584" s="274"/>
      <c r="K584" s="274">
        <v>1</v>
      </c>
      <c r="L584" s="274">
        <v>1</v>
      </c>
      <c r="M584" s="274">
        <v>1</v>
      </c>
      <c r="N584" s="274"/>
      <c r="O584" s="274"/>
      <c r="P584" s="274"/>
      <c r="Q584" s="274"/>
      <c r="R584" s="274">
        <f>SUM(J584:Q584)</f>
        <v>3</v>
      </c>
      <c r="S584" s="1501"/>
      <c r="T584" s="468"/>
      <c r="U584" s="468"/>
      <c r="V584" s="468"/>
      <c r="W584" s="468"/>
      <c r="X584" s="1055"/>
      <c r="Y584" s="773"/>
      <c r="Z584" s="60"/>
    </row>
    <row r="585" spans="1:26" ht="19.5" customHeight="1" x14ac:dyDescent="0.5">
      <c r="A585" s="266"/>
      <c r="B585" s="1229"/>
      <c r="C585" s="493"/>
      <c r="D585" s="314"/>
      <c r="E585" s="268"/>
      <c r="F585" s="315"/>
      <c r="G585" s="268">
        <v>2</v>
      </c>
      <c r="H585" s="285" t="s">
        <v>711</v>
      </c>
      <c r="I585" s="296"/>
      <c r="J585" s="272"/>
      <c r="K585" s="272"/>
      <c r="L585" s="272"/>
      <c r="M585" s="272"/>
      <c r="N585" s="272">
        <v>1</v>
      </c>
      <c r="O585" s="272">
        <v>1</v>
      </c>
      <c r="P585" s="272"/>
      <c r="Q585" s="272"/>
      <c r="R585" s="272">
        <f>SUM(J585:Q585)</f>
        <v>2</v>
      </c>
      <c r="S585" s="1375"/>
      <c r="T585" s="468"/>
      <c r="U585" s="468"/>
      <c r="V585" s="468"/>
      <c r="W585" s="468"/>
      <c r="X585" s="1055"/>
      <c r="Y585" s="773"/>
      <c r="Z585" s="60"/>
    </row>
    <row r="586" spans="1:26" ht="19.5" customHeight="1" x14ac:dyDescent="0.5">
      <c r="A586" s="71"/>
      <c r="B586" s="1229"/>
      <c r="C586" s="1240"/>
      <c r="D586" s="298"/>
      <c r="E586" s="73"/>
      <c r="F586" s="1446"/>
      <c r="G586" s="73">
        <v>2</v>
      </c>
      <c r="H586" s="285" t="s">
        <v>710</v>
      </c>
      <c r="I586" s="356"/>
      <c r="J586" s="274"/>
      <c r="K586" s="274"/>
      <c r="L586" s="274"/>
      <c r="M586" s="274"/>
      <c r="N586" s="274"/>
      <c r="O586" s="274"/>
      <c r="P586" s="274">
        <v>1</v>
      </c>
      <c r="Q586" s="274">
        <v>1</v>
      </c>
      <c r="R586" s="274">
        <f>SUM(J586:Q586)</f>
        <v>2</v>
      </c>
      <c r="S586" s="1501"/>
      <c r="T586" s="468"/>
      <c r="U586" s="468"/>
      <c r="V586" s="468"/>
      <c r="W586" s="468"/>
      <c r="X586" s="1055"/>
      <c r="Y586" s="773"/>
      <c r="Z586" s="60"/>
    </row>
    <row r="587" spans="1:26" ht="19.5" customHeight="1" x14ac:dyDescent="0.5">
      <c r="A587" s="158"/>
      <c r="B587" s="170"/>
      <c r="C587" s="1228"/>
      <c r="D587" s="286"/>
      <c r="E587" s="287"/>
      <c r="F587" s="299" t="s">
        <v>499</v>
      </c>
      <c r="G587" s="287">
        <v>3</v>
      </c>
      <c r="H587" s="1237" t="s">
        <v>708</v>
      </c>
      <c r="I587" s="277"/>
      <c r="J587" s="302">
        <v>1</v>
      </c>
      <c r="K587" s="302">
        <v>1</v>
      </c>
      <c r="L587" s="302">
        <v>1</v>
      </c>
      <c r="M587" s="1367"/>
      <c r="N587" s="1367"/>
      <c r="O587" s="1367"/>
      <c r="P587" s="1367"/>
      <c r="Q587" s="1367"/>
      <c r="R587" s="1428">
        <v>3</v>
      </c>
      <c r="S587" s="1376"/>
      <c r="T587" s="468"/>
      <c r="U587" s="468"/>
      <c r="V587" s="468"/>
      <c r="W587" s="468"/>
      <c r="X587" s="1055"/>
      <c r="Y587" s="773"/>
      <c r="Z587" s="60"/>
    </row>
    <row r="588" spans="1:26" ht="19.5" customHeight="1" x14ac:dyDescent="0.5">
      <c r="A588" s="266" t="s">
        <v>500</v>
      </c>
      <c r="B588" s="1229" t="s">
        <v>236</v>
      </c>
      <c r="C588" s="267" t="s">
        <v>470</v>
      </c>
      <c r="D588" s="314" t="s">
        <v>236</v>
      </c>
      <c r="E588" s="268">
        <v>1</v>
      </c>
      <c r="F588" s="315" t="s">
        <v>390</v>
      </c>
      <c r="G588" s="268">
        <v>8</v>
      </c>
      <c r="H588" s="285" t="s">
        <v>708</v>
      </c>
      <c r="I588" s="296" t="s">
        <v>709</v>
      </c>
      <c r="J588" s="272">
        <v>1</v>
      </c>
      <c r="K588" s="272">
        <v>1</v>
      </c>
      <c r="L588" s="272">
        <v>1</v>
      </c>
      <c r="M588" s="272">
        <v>1</v>
      </c>
      <c r="N588" s="272">
        <v>1</v>
      </c>
      <c r="O588" s="272">
        <v>1</v>
      </c>
      <c r="P588" s="272">
        <v>1</v>
      </c>
      <c r="Q588" s="272">
        <v>1</v>
      </c>
      <c r="R588" s="272">
        <v>8</v>
      </c>
      <c r="S588" s="1375"/>
      <c r="T588" s="472"/>
      <c r="U588" s="468">
        <f>R587</f>
        <v>3</v>
      </c>
      <c r="V588" s="468">
        <f>R588+R589</f>
        <v>11</v>
      </c>
      <c r="W588" s="468"/>
      <c r="X588" s="1060">
        <f>SUM(T588:W588)</f>
        <v>14</v>
      </c>
      <c r="Y588" s="773"/>
      <c r="Z588" s="60"/>
    </row>
    <row r="589" spans="1:26" ht="19.5" customHeight="1" x14ac:dyDescent="0.5">
      <c r="A589" s="158"/>
      <c r="B589" s="170"/>
      <c r="C589" s="1228"/>
      <c r="D589" s="286"/>
      <c r="E589" s="287"/>
      <c r="F589" s="299" t="s">
        <v>505</v>
      </c>
      <c r="G589" s="287">
        <v>3</v>
      </c>
      <c r="H589" s="1237" t="s">
        <v>708</v>
      </c>
      <c r="I589" s="277"/>
      <c r="J589" s="302">
        <v>1</v>
      </c>
      <c r="K589" s="302">
        <v>1</v>
      </c>
      <c r="L589" s="302">
        <v>1</v>
      </c>
      <c r="M589" s="1367"/>
      <c r="N589" s="1367"/>
      <c r="O589" s="1367"/>
      <c r="P589" s="1367"/>
      <c r="Q589" s="1367"/>
      <c r="R589" s="1428">
        <v>3</v>
      </c>
      <c r="S589" s="1376"/>
      <c r="T589" s="472"/>
      <c r="U589" s="468"/>
      <c r="V589" s="468"/>
      <c r="W589" s="468"/>
      <c r="X589" s="1060"/>
      <c r="Y589" s="773"/>
      <c r="Z589" s="60"/>
    </row>
    <row r="590" spans="1:26" ht="19.5" customHeight="1" x14ac:dyDescent="0.5">
      <c r="A590" s="1229"/>
      <c r="B590" s="1229"/>
      <c r="C590" s="1229"/>
      <c r="D590" s="1229"/>
      <c r="E590" s="1229"/>
      <c r="F590" s="116"/>
      <c r="G590" s="208"/>
      <c r="H590" s="1229"/>
      <c r="J590" s="1229"/>
      <c r="K590" s="1229"/>
      <c r="L590" s="1229"/>
      <c r="M590" s="1229"/>
      <c r="N590" s="1229"/>
      <c r="O590" s="1229"/>
      <c r="P590" s="1229"/>
      <c r="Q590" s="1229"/>
      <c r="R590" s="1232"/>
      <c r="T590" s="472"/>
      <c r="U590" s="468"/>
      <c r="V590" s="468"/>
      <c r="W590" s="468"/>
      <c r="X590" s="1055"/>
      <c r="Y590" s="773"/>
      <c r="Z590" s="60"/>
    </row>
    <row r="591" spans="1:26" ht="19.5" customHeight="1" x14ac:dyDescent="0.5">
      <c r="A591" s="2222" t="s">
        <v>506</v>
      </c>
      <c r="B591" s="2210"/>
      <c r="C591" s="2210"/>
      <c r="D591" s="2210"/>
      <c r="E591" s="2210"/>
      <c r="F591" s="2210"/>
      <c r="G591" s="1229">
        <v>32</v>
      </c>
      <c r="H591" s="162"/>
      <c r="M591" s="2222" t="s">
        <v>712</v>
      </c>
      <c r="N591" s="2210"/>
      <c r="O591" s="2210"/>
      <c r="P591" s="2210"/>
      <c r="Q591" s="2210"/>
      <c r="R591" s="2210"/>
      <c r="T591" s="468"/>
      <c r="U591" s="468"/>
      <c r="V591" s="468"/>
      <c r="W591" s="468"/>
      <c r="X591" s="1055"/>
      <c r="Y591" s="773"/>
      <c r="Z591" s="60"/>
    </row>
    <row r="592" spans="1:26" ht="19.5" customHeight="1" x14ac:dyDescent="0.5">
      <c r="A592" s="1229"/>
      <c r="B592" s="1229"/>
      <c r="C592" s="1229" t="s">
        <v>713</v>
      </c>
      <c r="D592" s="1229"/>
      <c r="E592" s="1229"/>
      <c r="F592" s="116"/>
      <c r="G592" s="208"/>
      <c r="H592" s="1229"/>
      <c r="J592" s="1229"/>
      <c r="K592" s="1229"/>
      <c r="L592" s="1229"/>
      <c r="M592" s="2222" t="s">
        <v>714</v>
      </c>
      <c r="N592" s="2210"/>
      <c r="O592" s="2210"/>
      <c r="P592" s="2210"/>
      <c r="Q592" s="2210"/>
      <c r="R592" s="2210"/>
      <c r="T592" s="472"/>
      <c r="U592" s="468"/>
      <c r="V592" s="468"/>
      <c r="W592" s="468"/>
      <c r="X592" s="1055"/>
      <c r="Y592" s="773"/>
      <c r="Z592" s="60"/>
    </row>
    <row r="593" spans="1:29" ht="19.5" customHeight="1" x14ac:dyDescent="0.5">
      <c r="A593" s="1229"/>
      <c r="B593" s="1229"/>
      <c r="C593" s="1229"/>
      <c r="D593" s="1229"/>
      <c r="E593" s="1229"/>
      <c r="F593" s="116"/>
      <c r="G593" s="208"/>
      <c r="H593" s="1229"/>
      <c r="J593" s="1229"/>
      <c r="K593" s="1229"/>
      <c r="L593" s="1229"/>
      <c r="M593" s="1229"/>
      <c r="R593" s="1232"/>
      <c r="T593" s="472"/>
      <c r="U593" s="468"/>
      <c r="V593" s="468"/>
      <c r="W593" s="468"/>
      <c r="X593" s="769"/>
      <c r="Y593" s="773"/>
      <c r="Z593" s="60"/>
    </row>
    <row r="594" spans="1:29" ht="19.5" customHeight="1" x14ac:dyDescent="0.5">
      <c r="A594" s="1229"/>
      <c r="B594" s="1229"/>
      <c r="C594" s="1229"/>
      <c r="D594" s="1229"/>
      <c r="E594" s="1229"/>
      <c r="F594" s="116"/>
      <c r="G594" s="208"/>
      <c r="H594" s="1229"/>
      <c r="J594" s="1229"/>
      <c r="K594" s="1229"/>
      <c r="L594" s="1229"/>
      <c r="M594" s="1229"/>
      <c r="R594" s="1232"/>
      <c r="T594" s="472"/>
      <c r="U594" s="468"/>
      <c r="V594" s="468"/>
      <c r="W594" s="468"/>
      <c r="X594" s="769"/>
      <c r="Y594" s="773"/>
      <c r="Z594" s="60"/>
    </row>
    <row r="595" spans="1:29" ht="19.5" customHeight="1" x14ac:dyDescent="0.5">
      <c r="A595" s="1229"/>
      <c r="B595" s="1229"/>
      <c r="C595" s="1229"/>
      <c r="D595" s="1229"/>
      <c r="E595" s="1229"/>
      <c r="F595" s="116"/>
      <c r="G595" s="208"/>
      <c r="H595" s="1229"/>
      <c r="J595" s="1229"/>
      <c r="K595" s="1229"/>
      <c r="L595" s="1229"/>
      <c r="M595" s="1229"/>
      <c r="R595" s="1232"/>
      <c r="T595" s="472"/>
      <c r="U595" s="468"/>
      <c r="V595" s="468"/>
      <c r="W595" s="468"/>
      <c r="X595" s="769"/>
      <c r="Y595" s="773"/>
      <c r="Z595" s="60"/>
    </row>
    <row r="596" spans="1:29" ht="19.5" customHeight="1" x14ac:dyDescent="0.5">
      <c r="A596" s="1229"/>
      <c r="B596" s="1229"/>
      <c r="C596" s="1229"/>
      <c r="D596" s="1229"/>
      <c r="E596" s="1229"/>
      <c r="F596" s="116"/>
      <c r="G596" s="208"/>
      <c r="H596" s="1229"/>
      <c r="J596" s="1229"/>
      <c r="K596" s="1229"/>
      <c r="L596" s="1229"/>
      <c r="M596" s="1229"/>
      <c r="R596" s="1232"/>
      <c r="T596" s="472"/>
      <c r="U596" s="468"/>
      <c r="V596" s="468"/>
      <c r="W596" s="468"/>
      <c r="X596" s="769"/>
      <c r="Y596" s="773"/>
      <c r="Z596" s="60"/>
    </row>
    <row r="597" spans="1:29" ht="19.5" customHeight="1" x14ac:dyDescent="0.5">
      <c r="A597" s="1229"/>
      <c r="B597" s="1229"/>
      <c r="C597" s="1229"/>
      <c r="D597" s="1229"/>
      <c r="E597" s="1229"/>
      <c r="F597" s="116"/>
      <c r="G597" s="208"/>
      <c r="H597" s="1229"/>
      <c r="J597" s="1229"/>
      <c r="K597" s="1229"/>
      <c r="L597" s="1229"/>
      <c r="M597" s="1229"/>
      <c r="R597" s="1232"/>
      <c r="T597" s="472"/>
      <c r="U597" s="468"/>
      <c r="V597" s="468"/>
      <c r="W597" s="468"/>
      <c r="X597" s="769"/>
      <c r="Y597" s="773"/>
      <c r="Z597" s="60"/>
    </row>
    <row r="598" spans="1:29" ht="19.5" customHeight="1" x14ac:dyDescent="0.5">
      <c r="A598" s="1229"/>
      <c r="B598" s="1229"/>
      <c r="C598" s="1229"/>
      <c r="D598" s="1229"/>
      <c r="E598" s="1229"/>
      <c r="F598" s="116"/>
      <c r="G598" s="208"/>
      <c r="H598" s="1229"/>
      <c r="J598" s="1229"/>
      <c r="K598" s="1229"/>
      <c r="L598" s="1229"/>
      <c r="M598" s="1229"/>
      <c r="R598" s="1232"/>
      <c r="T598" s="472"/>
      <c r="U598" s="468"/>
      <c r="V598" s="468"/>
      <c r="W598" s="468"/>
      <c r="X598" s="769"/>
      <c r="Y598" s="773"/>
      <c r="Z598" s="60"/>
    </row>
    <row r="599" spans="1:29" ht="19.5" customHeight="1" x14ac:dyDescent="0.5">
      <c r="A599" s="1229"/>
      <c r="B599" s="1229"/>
      <c r="C599" s="1229"/>
      <c r="D599" s="1229"/>
      <c r="E599" s="1229"/>
      <c r="F599" s="116"/>
      <c r="G599" s="208"/>
      <c r="H599" s="1229"/>
      <c r="J599" s="1229"/>
      <c r="K599" s="1229"/>
      <c r="L599" s="1229"/>
      <c r="M599" s="1229"/>
      <c r="R599" s="1232"/>
      <c r="T599" s="472"/>
      <c r="U599" s="468"/>
      <c r="V599" s="468"/>
      <c r="W599" s="468"/>
      <c r="X599" s="769"/>
      <c r="Y599" s="773"/>
      <c r="Z599" s="60"/>
    </row>
    <row r="600" spans="1:29" ht="19.5" customHeight="1" x14ac:dyDescent="0.5">
      <c r="A600" s="1229"/>
      <c r="B600" s="1229"/>
      <c r="C600" s="1229"/>
      <c r="D600" s="1229"/>
      <c r="E600" s="1229"/>
      <c r="F600" s="116"/>
      <c r="G600" s="208"/>
      <c r="H600" s="1229"/>
      <c r="J600" s="1229"/>
      <c r="K600" s="1229"/>
      <c r="L600" s="1229"/>
      <c r="M600" s="1229"/>
      <c r="R600" s="1232"/>
      <c r="T600" s="472"/>
      <c r="U600" s="468"/>
      <c r="V600" s="468"/>
      <c r="W600" s="468"/>
      <c r="X600" s="769"/>
      <c r="Y600" s="773"/>
      <c r="Z600" s="60"/>
    </row>
    <row r="601" spans="1:29" ht="19.5" customHeight="1" x14ac:dyDescent="0.5">
      <c r="A601" s="1229"/>
      <c r="B601" s="1229"/>
      <c r="C601" s="1229"/>
      <c r="D601" s="1229"/>
      <c r="E601" s="1229"/>
      <c r="F601" s="116"/>
      <c r="G601" s="208"/>
      <c r="H601" s="1229"/>
      <c r="J601" s="1229"/>
      <c r="K601" s="1229"/>
      <c r="L601" s="1229"/>
      <c r="M601" s="1229"/>
      <c r="R601" s="1232"/>
      <c r="T601" s="472"/>
      <c r="U601" s="468"/>
      <c r="V601" s="468"/>
      <c r="W601" s="468"/>
      <c r="X601" s="769"/>
      <c r="Y601" s="773"/>
      <c r="Z601" s="60"/>
    </row>
    <row r="602" spans="1:29" ht="19.5" customHeight="1" x14ac:dyDescent="0.5">
      <c r="A602" s="1229"/>
      <c r="B602" s="1229"/>
      <c r="C602" s="1229"/>
      <c r="D602" s="1229"/>
      <c r="E602" s="1229"/>
      <c r="F602" s="116"/>
      <c r="G602" s="208"/>
      <c r="H602" s="1229"/>
      <c r="J602" s="1229"/>
      <c r="K602" s="1229"/>
      <c r="L602" s="1229"/>
      <c r="M602" s="1229"/>
      <c r="R602" s="1232"/>
      <c r="T602" s="472"/>
      <c r="U602" s="468"/>
      <c r="V602" s="468"/>
      <c r="W602" s="468"/>
      <c r="X602" s="769"/>
      <c r="Y602" s="773"/>
      <c r="Z602" s="60"/>
    </row>
    <row r="603" spans="1:29" ht="19.5" customHeight="1" x14ac:dyDescent="0.5">
      <c r="A603" s="1229"/>
      <c r="B603" s="1229"/>
      <c r="C603" s="1229"/>
      <c r="D603" s="1229"/>
      <c r="E603" s="1229"/>
      <c r="F603" s="116"/>
      <c r="G603" s="208"/>
      <c r="H603" s="1229"/>
      <c r="J603" s="1229"/>
      <c r="K603" s="1229"/>
      <c r="L603" s="1229"/>
      <c r="M603" s="1229"/>
      <c r="R603" s="1232"/>
      <c r="T603" s="472"/>
      <c r="U603" s="468"/>
      <c r="V603" s="468"/>
      <c r="W603" s="468"/>
      <c r="X603" s="769"/>
      <c r="Y603" s="773"/>
      <c r="Z603" s="60"/>
    </row>
    <row r="604" spans="1:29" ht="19.5" customHeight="1" x14ac:dyDescent="0.5">
      <c r="A604" s="1229"/>
      <c r="B604" s="1229"/>
      <c r="C604" s="1229"/>
      <c r="D604" s="1229"/>
      <c r="E604" s="1229"/>
      <c r="F604" s="116"/>
      <c r="G604" s="208"/>
      <c r="H604" s="1229"/>
      <c r="J604" s="1229"/>
      <c r="K604" s="1229"/>
      <c r="L604" s="1229"/>
      <c r="M604" s="1229"/>
      <c r="R604" s="1232"/>
      <c r="T604" s="472"/>
      <c r="U604" s="468"/>
      <c r="V604" s="468"/>
      <c r="W604" s="468"/>
      <c r="X604" s="769"/>
      <c r="Y604" s="773"/>
      <c r="Z604" s="60"/>
    </row>
    <row r="605" spans="1:29" ht="19.5" customHeight="1" x14ac:dyDescent="0.5">
      <c r="A605" s="1229"/>
      <c r="B605" s="1229"/>
      <c r="C605" s="1229"/>
      <c r="D605" s="1229"/>
      <c r="E605" s="1229"/>
      <c r="F605" s="116"/>
      <c r="G605" s="208"/>
      <c r="H605" s="1229"/>
      <c r="J605" s="1229"/>
      <c r="K605" s="1229"/>
      <c r="L605" s="1229"/>
      <c r="M605" s="1229"/>
      <c r="R605" s="1232"/>
      <c r="T605" s="472"/>
      <c r="U605" s="468"/>
      <c r="V605" s="468"/>
      <c r="W605" s="468"/>
      <c r="X605" s="769"/>
      <c r="Y605" s="773"/>
      <c r="Z605" s="60"/>
    </row>
    <row r="606" spans="1:29" ht="14.25" customHeight="1" x14ac:dyDescent="0.5">
      <c r="A606" s="1229"/>
      <c r="B606" s="1229"/>
      <c r="C606" s="1229"/>
      <c r="D606" s="1229"/>
      <c r="E606" s="1229"/>
      <c r="F606" s="116"/>
      <c r="G606" s="208"/>
      <c r="H606" s="1229"/>
      <c r="J606" s="1229"/>
      <c r="K606" s="1229"/>
      <c r="L606" s="1229"/>
      <c r="M606" s="1229"/>
      <c r="R606" s="1232"/>
      <c r="T606" s="472"/>
      <c r="U606" s="468"/>
      <c r="V606" s="468"/>
      <c r="W606" s="468"/>
      <c r="X606" s="769"/>
      <c r="Y606" s="773"/>
      <c r="Z606" s="60"/>
    </row>
    <row r="607" spans="1:29" ht="17.100000000000001" customHeight="1" x14ac:dyDescent="0.5">
      <c r="A607" s="2183" t="s">
        <v>715</v>
      </c>
      <c r="B607" s="2288"/>
      <c r="C607" s="2288"/>
      <c r="D607" s="2288"/>
      <c r="E607" s="2288"/>
      <c r="F607" s="2288"/>
      <c r="G607" s="2288"/>
      <c r="H607" s="2288"/>
      <c r="I607" s="2288"/>
      <c r="J607" s="2288"/>
      <c r="K607" s="2288"/>
      <c r="L607" s="2288"/>
      <c r="M607" s="2288"/>
      <c r="N607" s="2288"/>
      <c r="O607" s="2288"/>
      <c r="P607" s="2288"/>
      <c r="Q607" s="2288"/>
      <c r="R607" s="2288"/>
      <c r="S607" s="2288"/>
      <c r="T607" s="2288"/>
      <c r="U607" s="474"/>
      <c r="V607" s="474"/>
      <c r="W607" s="474"/>
      <c r="X607" s="773"/>
      <c r="Y607" s="775"/>
      <c r="Z607" s="126"/>
      <c r="AA607" s="450"/>
      <c r="AB607" s="450"/>
      <c r="AC607" s="450"/>
    </row>
    <row r="608" spans="1:29" ht="17.100000000000001" customHeight="1" x14ac:dyDescent="0.5">
      <c r="A608" s="2183" t="s">
        <v>750</v>
      </c>
      <c r="B608" s="2288"/>
      <c r="C608" s="2288"/>
      <c r="D608" s="2288"/>
      <c r="E608" s="2288"/>
      <c r="F608" s="2288"/>
      <c r="G608" s="2288"/>
      <c r="H608" s="2288"/>
      <c r="I608" s="2288"/>
      <c r="J608" s="2288"/>
      <c r="K608" s="2288"/>
      <c r="L608" s="2288"/>
      <c r="M608" s="2288"/>
      <c r="N608" s="2288"/>
      <c r="O608" s="2288"/>
      <c r="P608" s="2288"/>
      <c r="Q608" s="2288"/>
      <c r="R608" s="2288"/>
      <c r="S608" s="2288"/>
      <c r="T608" s="2288"/>
      <c r="U608" s="475"/>
      <c r="V608" s="475"/>
      <c r="W608" s="475"/>
      <c r="X608" s="773"/>
      <c r="Y608" s="773"/>
      <c r="Z608" s="126"/>
      <c r="AA608" s="450"/>
      <c r="AB608" s="450"/>
      <c r="AC608" s="450"/>
    </row>
    <row r="609" spans="1:29" ht="17.100000000000001" customHeight="1" x14ac:dyDescent="0.5">
      <c r="A609" s="2278" t="s">
        <v>716</v>
      </c>
      <c r="B609" s="2278" t="s">
        <v>717</v>
      </c>
      <c r="C609" s="2278" t="s">
        <v>718</v>
      </c>
      <c r="D609" s="2283" t="s">
        <v>719</v>
      </c>
      <c r="E609" s="2278" t="s">
        <v>720</v>
      </c>
      <c r="F609" s="2279" t="s">
        <v>721</v>
      </c>
      <c r="G609" s="2255"/>
      <c r="H609" s="2280" t="s">
        <v>722</v>
      </c>
      <c r="I609" s="2275"/>
      <c r="J609" s="2279" t="s">
        <v>727</v>
      </c>
      <c r="K609" s="2284"/>
      <c r="L609" s="2284"/>
      <c r="M609" s="2284"/>
      <c r="N609" s="2284"/>
      <c r="O609" s="2284"/>
      <c r="P609" s="2284"/>
      <c r="Q609" s="2284"/>
      <c r="R609" s="2285" t="s">
        <v>723</v>
      </c>
      <c r="S609" s="2278" t="s">
        <v>724</v>
      </c>
      <c r="U609" s="474"/>
      <c r="V609" s="474"/>
      <c r="W609" s="474"/>
      <c r="X609" s="773"/>
      <c r="Y609" s="775"/>
      <c r="Z609" s="126"/>
      <c r="AA609" s="450"/>
      <c r="AB609" s="450"/>
      <c r="AC609" s="450"/>
    </row>
    <row r="610" spans="1:29" ht="17.100000000000001" customHeight="1" x14ac:dyDescent="0.5">
      <c r="A610" s="2212"/>
      <c r="B610" s="2212"/>
      <c r="C610" s="2212"/>
      <c r="D610" s="2212"/>
      <c r="E610" s="2212"/>
      <c r="F610" s="85" t="s">
        <v>725</v>
      </c>
      <c r="G610" s="241" t="s">
        <v>726</v>
      </c>
      <c r="H610" s="2249"/>
      <c r="I610" s="2276"/>
      <c r="J610" s="86">
        <v>1</v>
      </c>
      <c r="K610" s="86">
        <v>2</v>
      </c>
      <c r="L610" s="86">
        <v>3</v>
      </c>
      <c r="M610" s="86">
        <v>4</v>
      </c>
      <c r="N610" s="86">
        <v>5</v>
      </c>
      <c r="O610" s="86">
        <v>6</v>
      </c>
      <c r="P610" s="86">
        <v>7</v>
      </c>
      <c r="Q610" s="86">
        <v>8</v>
      </c>
      <c r="R610" s="2286"/>
      <c r="S610" s="2287"/>
      <c r="T610" s="1001">
        <v>1</v>
      </c>
      <c r="U610" s="1002">
        <v>2</v>
      </c>
      <c r="V610" s="1002">
        <v>3</v>
      </c>
      <c r="W610" s="1003">
        <v>4</v>
      </c>
      <c r="X610" s="785">
        <v>5</v>
      </c>
      <c r="Y610" s="786"/>
      <c r="AA610" s="450"/>
      <c r="AB610" s="450"/>
      <c r="AC610" s="450"/>
    </row>
    <row r="611" spans="1:29" ht="17.100000000000001" customHeight="1" x14ac:dyDescent="0.5">
      <c r="A611" s="66" t="s">
        <v>671</v>
      </c>
      <c r="B611" s="1502" t="s">
        <v>751</v>
      </c>
      <c r="C611" s="1503" t="s">
        <v>752</v>
      </c>
      <c r="D611" s="1504">
        <v>1</v>
      </c>
      <c r="E611" s="340">
        <v>1</v>
      </c>
      <c r="F611" s="1393" t="s">
        <v>323</v>
      </c>
      <c r="G611" s="1502">
        <v>8</v>
      </c>
      <c r="H611" s="67" t="s">
        <v>753</v>
      </c>
      <c r="I611" s="87" t="s">
        <v>754</v>
      </c>
      <c r="J611" s="88">
        <v>1</v>
      </c>
      <c r="K611" s="88">
        <v>1</v>
      </c>
      <c r="L611" s="88">
        <v>1</v>
      </c>
      <c r="M611" s="88">
        <v>1</v>
      </c>
      <c r="N611" s="88">
        <v>1</v>
      </c>
      <c r="O611" s="88">
        <v>1</v>
      </c>
      <c r="P611" s="88">
        <v>1</v>
      </c>
      <c r="Q611" s="88">
        <v>1</v>
      </c>
      <c r="R611" s="762">
        <f t="shared" ref="R611:R629" si="29">SUM(J611:Q611)</f>
        <v>8</v>
      </c>
      <c r="S611" s="234"/>
      <c r="T611" s="1004">
        <f>R611</f>
        <v>8</v>
      </c>
      <c r="U611" s="1004">
        <f>R613</f>
        <v>8</v>
      </c>
      <c r="V611" s="474"/>
      <c r="W611" s="475"/>
      <c r="X611" s="781"/>
      <c r="Y611" s="783">
        <f>SUM(T611:X611)</f>
        <v>16</v>
      </c>
      <c r="AA611" s="450"/>
      <c r="AB611" s="450"/>
      <c r="AC611" s="450"/>
    </row>
    <row r="612" spans="1:29" ht="17.100000000000001" customHeight="1" x14ac:dyDescent="0.5">
      <c r="A612" s="96" t="s">
        <v>676</v>
      </c>
      <c r="B612" s="1505" t="s">
        <v>755</v>
      </c>
      <c r="C612" s="1506" t="s">
        <v>756</v>
      </c>
      <c r="D612" s="1507">
        <v>1</v>
      </c>
      <c r="E612" s="1508">
        <v>1</v>
      </c>
      <c r="F612" s="1509" t="s">
        <v>384</v>
      </c>
      <c r="G612" s="1505">
        <v>8</v>
      </c>
      <c r="H612" s="89" t="s">
        <v>757</v>
      </c>
      <c r="I612" s="90"/>
      <c r="J612" s="91">
        <v>1</v>
      </c>
      <c r="K612" s="91">
        <v>1</v>
      </c>
      <c r="L612" s="91">
        <v>1</v>
      </c>
      <c r="M612" s="91">
        <v>1</v>
      </c>
      <c r="N612" s="91">
        <v>1</v>
      </c>
      <c r="O612" s="91">
        <v>1</v>
      </c>
      <c r="P612" s="91">
        <v>1</v>
      </c>
      <c r="Q612" s="92">
        <v>1</v>
      </c>
      <c r="R612" s="763">
        <f t="shared" si="29"/>
        <v>8</v>
      </c>
      <c r="S612" s="476"/>
      <c r="T612" s="1004">
        <f>R612</f>
        <v>8</v>
      </c>
      <c r="U612" s="1004">
        <f>R613</f>
        <v>8</v>
      </c>
      <c r="V612" s="1004"/>
      <c r="W612" s="475"/>
      <c r="X612" s="781"/>
      <c r="Y612" s="783">
        <f>SUM(T612:X612)</f>
        <v>16</v>
      </c>
      <c r="AA612" s="450"/>
      <c r="AB612" s="450"/>
      <c r="AC612" s="450"/>
    </row>
    <row r="613" spans="1:29" ht="17.100000000000001" customHeight="1" x14ac:dyDescent="0.5">
      <c r="A613" s="1230" t="s">
        <v>681</v>
      </c>
      <c r="B613" s="1510" t="s">
        <v>758</v>
      </c>
      <c r="C613" s="1511" t="s">
        <v>759</v>
      </c>
      <c r="D613" s="1512">
        <v>2</v>
      </c>
      <c r="E613" s="1513">
        <v>1</v>
      </c>
      <c r="F613" s="1514" t="s">
        <v>390</v>
      </c>
      <c r="G613" s="1510">
        <v>8</v>
      </c>
      <c r="H613" s="93" t="s">
        <v>753</v>
      </c>
      <c r="I613" s="94" t="s">
        <v>760</v>
      </c>
      <c r="J613" s="91">
        <v>1</v>
      </c>
      <c r="K613" s="91">
        <v>1</v>
      </c>
      <c r="L613" s="91">
        <v>1</v>
      </c>
      <c r="M613" s="91">
        <v>1</v>
      </c>
      <c r="N613" s="91">
        <v>1</v>
      </c>
      <c r="O613" s="91">
        <v>1</v>
      </c>
      <c r="P613" s="91">
        <v>1</v>
      </c>
      <c r="Q613" s="95">
        <v>1</v>
      </c>
      <c r="R613" s="764">
        <f t="shared" si="29"/>
        <v>8</v>
      </c>
      <c r="S613" s="477"/>
      <c r="T613" s="474"/>
      <c r="U613" s="474"/>
      <c r="V613" s="474"/>
      <c r="W613" s="475"/>
      <c r="X613" s="781"/>
      <c r="Y613" s="782"/>
      <c r="AA613" s="450"/>
      <c r="AB613" s="450"/>
      <c r="AC613" s="450"/>
    </row>
    <row r="614" spans="1:29" ht="17.100000000000001" customHeight="1" x14ac:dyDescent="0.5">
      <c r="A614" s="96" t="s">
        <v>761</v>
      </c>
      <c r="B614" s="122" t="s">
        <v>762</v>
      </c>
      <c r="C614" s="243" t="s">
        <v>763</v>
      </c>
      <c r="D614" s="244"/>
      <c r="E614" s="97">
        <v>1</v>
      </c>
      <c r="F614" s="98" t="s">
        <v>764</v>
      </c>
      <c r="G614" s="96">
        <v>8</v>
      </c>
      <c r="H614" s="89" t="s">
        <v>757</v>
      </c>
      <c r="I614" s="90"/>
      <c r="J614" s="91">
        <v>1</v>
      </c>
      <c r="K614" s="91">
        <v>1</v>
      </c>
      <c r="L614" s="91">
        <v>1</v>
      </c>
      <c r="M614" s="91">
        <v>1</v>
      </c>
      <c r="N614" s="91">
        <v>1</v>
      </c>
      <c r="O614" s="91">
        <v>1</v>
      </c>
      <c r="P614" s="91">
        <v>1</v>
      </c>
      <c r="Q614" s="91">
        <v>1</v>
      </c>
      <c r="R614" s="763">
        <f t="shared" si="29"/>
        <v>8</v>
      </c>
      <c r="S614" s="477"/>
      <c r="T614" s="474"/>
      <c r="U614" s="474"/>
      <c r="V614" s="474"/>
      <c r="W614" s="475"/>
      <c r="X614" s="781"/>
      <c r="Y614" s="783"/>
      <c r="AA614" s="450"/>
      <c r="AB614" s="450"/>
      <c r="AC614" s="450"/>
    </row>
    <row r="615" spans="1:29" ht="17.100000000000001" customHeight="1" x14ac:dyDescent="0.5">
      <c r="A615" s="100" t="s">
        <v>7</v>
      </c>
      <c r="B615" s="100" t="s">
        <v>765</v>
      </c>
      <c r="C615" s="443" t="s">
        <v>766</v>
      </c>
      <c r="D615" s="245"/>
      <c r="E615" s="100">
        <v>1</v>
      </c>
      <c r="F615" s="103" t="s">
        <v>767</v>
      </c>
      <c r="G615" s="100">
        <v>2</v>
      </c>
      <c r="H615" s="101" t="s">
        <v>768</v>
      </c>
      <c r="I615" s="102"/>
      <c r="J615" s="104"/>
      <c r="K615" s="104"/>
      <c r="L615" s="104"/>
      <c r="M615" s="104"/>
      <c r="N615" s="104"/>
      <c r="O615" s="105">
        <v>1</v>
      </c>
      <c r="P615" s="105">
        <v>1</v>
      </c>
      <c r="Q615" s="104"/>
      <c r="R615" s="765">
        <f t="shared" si="29"/>
        <v>2</v>
      </c>
      <c r="S615" s="476"/>
      <c r="T615" s="1004"/>
      <c r="U615" s="1004">
        <f>R615</f>
        <v>2</v>
      </c>
      <c r="V615" s="1004">
        <f>R616</f>
        <v>8</v>
      </c>
      <c r="W615" s="1005">
        <f>R617</f>
        <v>2</v>
      </c>
      <c r="X615" s="784">
        <f>R618</f>
        <v>2</v>
      </c>
      <c r="Y615" s="783">
        <f>SUM(T615:X615)</f>
        <v>14</v>
      </c>
      <c r="AA615" s="450"/>
      <c r="AB615" s="450"/>
      <c r="AC615" s="450"/>
    </row>
    <row r="616" spans="1:29" ht="17.100000000000001" customHeight="1" x14ac:dyDescent="0.5">
      <c r="A616" s="71" t="s">
        <v>769</v>
      </c>
      <c r="B616" s="100" t="s">
        <v>770</v>
      </c>
      <c r="C616" s="443" t="s">
        <v>771</v>
      </c>
      <c r="D616" s="245" t="s">
        <v>7</v>
      </c>
      <c r="E616" s="103" t="s">
        <v>110</v>
      </c>
      <c r="F616" s="103" t="s">
        <v>772</v>
      </c>
      <c r="G616" s="100">
        <v>8</v>
      </c>
      <c r="H616" s="101" t="s">
        <v>768</v>
      </c>
      <c r="I616" s="102"/>
      <c r="J616" s="106">
        <v>1</v>
      </c>
      <c r="K616" s="106">
        <v>1</v>
      </c>
      <c r="L616" s="106">
        <v>1</v>
      </c>
      <c r="M616" s="106">
        <v>1</v>
      </c>
      <c r="N616" s="106">
        <v>1</v>
      </c>
      <c r="O616" s="106">
        <v>1</v>
      </c>
      <c r="P616" s="106">
        <v>1</v>
      </c>
      <c r="Q616" s="106">
        <v>1</v>
      </c>
      <c r="R616" s="765">
        <f t="shared" si="29"/>
        <v>8</v>
      </c>
      <c r="S616" s="478"/>
      <c r="T616" s="474"/>
      <c r="U616" s="474"/>
      <c r="V616" s="474"/>
      <c r="W616" s="475"/>
      <c r="X616" s="781"/>
      <c r="Y616" s="782"/>
      <c r="AA616" s="450"/>
      <c r="AB616" s="450"/>
      <c r="AC616" s="450"/>
    </row>
    <row r="617" spans="1:29" ht="17.100000000000001" customHeight="1" x14ac:dyDescent="0.5">
      <c r="A617" s="100" t="s">
        <v>7</v>
      </c>
      <c r="B617" s="96" t="s">
        <v>773</v>
      </c>
      <c r="C617" s="243" t="s">
        <v>774</v>
      </c>
      <c r="D617" s="244"/>
      <c r="E617" s="98" t="s">
        <v>110</v>
      </c>
      <c r="F617" s="98" t="s">
        <v>775</v>
      </c>
      <c r="G617" s="96">
        <v>2</v>
      </c>
      <c r="H617" s="101" t="s">
        <v>768</v>
      </c>
      <c r="I617" s="90"/>
      <c r="J617" s="99"/>
      <c r="K617" s="99"/>
      <c r="L617" s="99"/>
      <c r="M617" s="99"/>
      <c r="N617" s="99"/>
      <c r="O617" s="99"/>
      <c r="P617" s="91">
        <v>1</v>
      </c>
      <c r="Q617" s="91">
        <v>1</v>
      </c>
      <c r="R617" s="763">
        <f t="shared" si="29"/>
        <v>2</v>
      </c>
      <c r="S617" s="476"/>
      <c r="T617" s="474"/>
      <c r="U617" s="474"/>
      <c r="V617" s="474"/>
      <c r="W617" s="475"/>
      <c r="X617" s="781"/>
      <c r="Y617" s="782"/>
      <c r="AA617" s="450"/>
      <c r="AB617" s="450"/>
      <c r="AC617" s="450"/>
    </row>
    <row r="618" spans="1:29" ht="17.100000000000001" customHeight="1" x14ac:dyDescent="0.5">
      <c r="A618" s="100" t="s">
        <v>776</v>
      </c>
      <c r="B618" s="96" t="s">
        <v>777</v>
      </c>
      <c r="C618" s="243" t="s">
        <v>778</v>
      </c>
      <c r="D618" s="244"/>
      <c r="E618" s="98" t="s">
        <v>110</v>
      </c>
      <c r="F618" s="98" t="s">
        <v>779</v>
      </c>
      <c r="G618" s="96">
        <v>2</v>
      </c>
      <c r="H618" s="101" t="s">
        <v>768</v>
      </c>
      <c r="I618" s="90"/>
      <c r="J618" s="99"/>
      <c r="K618" s="99"/>
      <c r="L618" s="99"/>
      <c r="M618" s="99"/>
      <c r="N618" s="99"/>
      <c r="O618" s="99"/>
      <c r="P618" s="91">
        <v>1</v>
      </c>
      <c r="Q618" s="91">
        <v>1</v>
      </c>
      <c r="R618" s="763">
        <f t="shared" si="29"/>
        <v>2</v>
      </c>
      <c r="S618" s="476"/>
      <c r="T618" s="474"/>
      <c r="U618" s="474"/>
      <c r="V618" s="474"/>
      <c r="W618" s="475"/>
      <c r="X618" s="781"/>
      <c r="Y618" s="782"/>
      <c r="AA618" s="450"/>
      <c r="AB618" s="450"/>
      <c r="AC618" s="450"/>
    </row>
    <row r="619" spans="1:29" ht="17.100000000000001" customHeight="1" x14ac:dyDescent="0.5">
      <c r="A619" s="100" t="s">
        <v>671</v>
      </c>
      <c r="B619" s="1515" t="s">
        <v>780</v>
      </c>
      <c r="C619" s="1516" t="s">
        <v>781</v>
      </c>
      <c r="D619" s="1517">
        <v>1</v>
      </c>
      <c r="E619" s="1518">
        <v>1</v>
      </c>
      <c r="F619" s="1509" t="s">
        <v>323</v>
      </c>
      <c r="G619" s="1515">
        <v>8</v>
      </c>
      <c r="H619" s="93" t="s">
        <v>782</v>
      </c>
      <c r="I619" s="102"/>
      <c r="J619" s="107">
        <v>1</v>
      </c>
      <c r="K619" s="107">
        <v>1</v>
      </c>
      <c r="L619" s="107">
        <v>1</v>
      </c>
      <c r="M619" s="107">
        <v>1</v>
      </c>
      <c r="N619" s="107">
        <v>1</v>
      </c>
      <c r="O619" s="107">
        <v>1</v>
      </c>
      <c r="P619" s="107">
        <v>1</v>
      </c>
      <c r="Q619" s="107">
        <v>1</v>
      </c>
      <c r="R619" s="765">
        <f t="shared" si="29"/>
        <v>8</v>
      </c>
      <c r="S619" s="478"/>
      <c r="T619" s="1004">
        <f>R619</f>
        <v>8</v>
      </c>
      <c r="U619" s="1004">
        <f>R624</f>
        <v>8</v>
      </c>
      <c r="V619" s="474"/>
      <c r="W619" s="475"/>
      <c r="X619" s="781"/>
      <c r="Y619" s="783">
        <f>SUM(T619:X619)</f>
        <v>16</v>
      </c>
      <c r="AA619" s="450"/>
      <c r="AB619" s="450"/>
      <c r="AC619" s="450"/>
    </row>
    <row r="620" spans="1:29" ht="17.100000000000001" customHeight="1" x14ac:dyDescent="0.5">
      <c r="A620" s="96" t="s">
        <v>676</v>
      </c>
      <c r="B620" s="1505" t="s">
        <v>783</v>
      </c>
      <c r="C620" s="1506" t="s">
        <v>784</v>
      </c>
      <c r="D620" s="1507">
        <v>1</v>
      </c>
      <c r="E620" s="1508">
        <v>1</v>
      </c>
      <c r="F620" s="1509" t="s">
        <v>384</v>
      </c>
      <c r="G620" s="1505">
        <v>8</v>
      </c>
      <c r="H620" s="89" t="s">
        <v>785</v>
      </c>
      <c r="I620" s="90"/>
      <c r="J620" s="91">
        <v>1</v>
      </c>
      <c r="K620" s="91">
        <v>1</v>
      </c>
      <c r="L620" s="91">
        <v>1</v>
      </c>
      <c r="M620" s="91">
        <v>1</v>
      </c>
      <c r="N620" s="91">
        <v>1</v>
      </c>
      <c r="O620" s="91">
        <v>1</v>
      </c>
      <c r="P620" s="91">
        <v>1</v>
      </c>
      <c r="Q620" s="91">
        <v>1</v>
      </c>
      <c r="R620" s="763">
        <f t="shared" si="29"/>
        <v>8</v>
      </c>
      <c r="S620" s="476"/>
      <c r="T620" s="1004">
        <f>R620</f>
        <v>8</v>
      </c>
      <c r="U620" s="1004">
        <f>R621</f>
        <v>8</v>
      </c>
      <c r="V620" s="474"/>
      <c r="W620" s="475"/>
      <c r="X620" s="781"/>
      <c r="Y620" s="783">
        <f>SUM(T620:X620)</f>
        <v>16</v>
      </c>
      <c r="AA620" s="450"/>
      <c r="AB620" s="450"/>
      <c r="AC620" s="450"/>
    </row>
    <row r="621" spans="1:29" ht="17.100000000000001" customHeight="1" x14ac:dyDescent="0.5">
      <c r="A621" s="96" t="s">
        <v>681</v>
      </c>
      <c r="B621" s="1505" t="s">
        <v>786</v>
      </c>
      <c r="C621" s="1506" t="s">
        <v>787</v>
      </c>
      <c r="D621" s="1507">
        <v>1</v>
      </c>
      <c r="E621" s="1508">
        <v>1</v>
      </c>
      <c r="F621" s="1509" t="s">
        <v>390</v>
      </c>
      <c r="G621" s="1505">
        <v>8</v>
      </c>
      <c r="H621" s="89" t="s">
        <v>788</v>
      </c>
      <c r="I621" s="90"/>
      <c r="J621" s="91">
        <v>1</v>
      </c>
      <c r="K621" s="91">
        <v>1</v>
      </c>
      <c r="L621" s="91">
        <v>1</v>
      </c>
      <c r="M621" s="91">
        <v>1</v>
      </c>
      <c r="N621" s="91">
        <v>1</v>
      </c>
      <c r="O621" s="91">
        <v>1</v>
      </c>
      <c r="P621" s="91">
        <v>1</v>
      </c>
      <c r="Q621" s="91">
        <v>1</v>
      </c>
      <c r="R621" s="763">
        <f t="shared" si="29"/>
        <v>8</v>
      </c>
      <c r="S621" s="476"/>
      <c r="T621" s="474"/>
      <c r="U621" s="474"/>
      <c r="V621" s="474"/>
      <c r="W621" s="475"/>
      <c r="X621" s="781"/>
      <c r="Y621" s="782"/>
      <c r="AA621" s="450"/>
      <c r="AB621" s="450"/>
      <c r="AC621" s="450"/>
    </row>
    <row r="622" spans="1:29" ht="17.100000000000001" customHeight="1" x14ac:dyDescent="0.5">
      <c r="A622" s="2281" t="s">
        <v>761</v>
      </c>
      <c r="B622" s="96" t="s">
        <v>789</v>
      </c>
      <c r="C622" s="243" t="s">
        <v>790</v>
      </c>
      <c r="D622" s="244"/>
      <c r="E622" s="98" t="s">
        <v>110</v>
      </c>
      <c r="F622" s="98" t="s">
        <v>764</v>
      </c>
      <c r="G622" s="96">
        <v>8</v>
      </c>
      <c r="H622" s="89" t="s">
        <v>791</v>
      </c>
      <c r="I622" s="90"/>
      <c r="J622" s="91">
        <v>1</v>
      </c>
      <c r="K622" s="91">
        <v>1</v>
      </c>
      <c r="L622" s="91">
        <v>1</v>
      </c>
      <c r="M622" s="91">
        <v>1</v>
      </c>
      <c r="N622" s="91">
        <v>1</v>
      </c>
      <c r="O622" s="91">
        <v>1</v>
      </c>
      <c r="P622" s="91">
        <v>1</v>
      </c>
      <c r="Q622" s="91">
        <v>1</v>
      </c>
      <c r="R622" s="763">
        <f t="shared" si="29"/>
        <v>8</v>
      </c>
      <c r="S622" s="476"/>
      <c r="T622" s="1004">
        <f>R622</f>
        <v>8</v>
      </c>
      <c r="U622" s="1004">
        <f>R623</f>
        <v>5</v>
      </c>
      <c r="V622" s="1004">
        <f>R625</f>
        <v>5</v>
      </c>
      <c r="W622" s="475"/>
      <c r="X622" s="781"/>
      <c r="Y622" s="783">
        <f>SUM(T622:X622)</f>
        <v>18</v>
      </c>
      <c r="AA622" s="450"/>
      <c r="AB622" s="450"/>
      <c r="AC622" s="450"/>
    </row>
    <row r="623" spans="1:29" ht="17.100000000000001" customHeight="1" x14ac:dyDescent="0.5">
      <c r="A623" s="2227"/>
      <c r="B623" s="96" t="s">
        <v>792</v>
      </c>
      <c r="C623" s="243" t="s">
        <v>793</v>
      </c>
      <c r="D623" s="244"/>
      <c r="E623" s="98" t="s">
        <v>110</v>
      </c>
      <c r="F623" s="98" t="s">
        <v>794</v>
      </c>
      <c r="G623" s="96">
        <v>5</v>
      </c>
      <c r="H623" s="89" t="s">
        <v>791</v>
      </c>
      <c r="I623" s="90"/>
      <c r="J623" s="91">
        <v>1</v>
      </c>
      <c r="K623" s="91">
        <v>1</v>
      </c>
      <c r="L623" s="91">
        <v>1</v>
      </c>
      <c r="M623" s="91">
        <v>1</v>
      </c>
      <c r="N623" s="91">
        <v>1</v>
      </c>
      <c r="O623" s="99"/>
      <c r="P623" s="99"/>
      <c r="Q623" s="99"/>
      <c r="R623" s="763">
        <f t="shared" si="29"/>
        <v>5</v>
      </c>
      <c r="S623" s="476"/>
      <c r="T623" s="474"/>
      <c r="U623" s="474"/>
      <c r="V623" s="474"/>
      <c r="W623" s="475"/>
      <c r="X623" s="781"/>
      <c r="Y623" s="782"/>
      <c r="AA623" s="450"/>
      <c r="AB623" s="450"/>
      <c r="AC623" s="450"/>
    </row>
    <row r="624" spans="1:29" ht="17.100000000000001" customHeight="1" x14ac:dyDescent="0.5">
      <c r="A624" s="2227"/>
      <c r="B624" s="1230" t="s">
        <v>795</v>
      </c>
      <c r="C624" s="246" t="s">
        <v>796</v>
      </c>
      <c r="D624" s="247"/>
      <c r="E624" s="108" t="s">
        <v>110</v>
      </c>
      <c r="F624" s="108" t="s">
        <v>764</v>
      </c>
      <c r="G624" s="1230">
        <v>8</v>
      </c>
      <c r="H624" s="93" t="s">
        <v>782</v>
      </c>
      <c r="I624" s="94"/>
      <c r="J624" s="109">
        <v>1</v>
      </c>
      <c r="K624" s="109">
        <v>1</v>
      </c>
      <c r="L624" s="109">
        <v>1</v>
      </c>
      <c r="M624" s="109">
        <v>1</v>
      </c>
      <c r="N624" s="109">
        <v>1</v>
      </c>
      <c r="O624" s="109">
        <v>1</v>
      </c>
      <c r="P624" s="109">
        <v>1</v>
      </c>
      <c r="Q624" s="109">
        <v>1</v>
      </c>
      <c r="R624" s="764">
        <f t="shared" si="29"/>
        <v>8</v>
      </c>
      <c r="S624" s="477"/>
      <c r="T624" s="474"/>
      <c r="U624" s="474"/>
      <c r="V624" s="474"/>
      <c r="W624" s="475"/>
      <c r="X624" s="781"/>
      <c r="Y624" s="782"/>
      <c r="AA624" s="450"/>
      <c r="AB624" s="450"/>
      <c r="AC624" s="450"/>
    </row>
    <row r="625" spans="1:29" ht="17.100000000000001" customHeight="1" x14ac:dyDescent="0.5">
      <c r="A625" s="2282"/>
      <c r="B625" s="96" t="s">
        <v>797</v>
      </c>
      <c r="C625" s="243" t="s">
        <v>798</v>
      </c>
      <c r="D625" s="244"/>
      <c r="E625" s="98" t="s">
        <v>110</v>
      </c>
      <c r="F625" s="98" t="s">
        <v>794</v>
      </c>
      <c r="G625" s="96">
        <v>5</v>
      </c>
      <c r="H625" s="89" t="s">
        <v>791</v>
      </c>
      <c r="I625" s="90"/>
      <c r="J625" s="91">
        <v>1</v>
      </c>
      <c r="K625" s="91">
        <v>1</v>
      </c>
      <c r="L625" s="91">
        <v>1</v>
      </c>
      <c r="M625" s="91">
        <v>1</v>
      </c>
      <c r="N625" s="91">
        <v>1</v>
      </c>
      <c r="O625" s="99"/>
      <c r="P625" s="99"/>
      <c r="Q625" s="99"/>
      <c r="R625" s="763">
        <f t="shared" si="29"/>
        <v>5</v>
      </c>
      <c r="S625" s="476"/>
      <c r="T625" s="474"/>
      <c r="U625" s="474"/>
      <c r="V625" s="474"/>
      <c r="W625" s="475"/>
      <c r="X625" s="781"/>
      <c r="Y625" s="782"/>
      <c r="AA625" s="450"/>
      <c r="AB625" s="450"/>
      <c r="AC625" s="450"/>
    </row>
    <row r="626" spans="1:29" ht="17.100000000000001" customHeight="1" x14ac:dyDescent="0.5">
      <c r="A626" s="100" t="s">
        <v>671</v>
      </c>
      <c r="B626" s="1519" t="s">
        <v>799</v>
      </c>
      <c r="C626" s="1516" t="s">
        <v>800</v>
      </c>
      <c r="D626" s="1520">
        <v>0.5</v>
      </c>
      <c r="E626" s="1518">
        <v>1</v>
      </c>
      <c r="F626" s="1509" t="s">
        <v>323</v>
      </c>
      <c r="G626" s="1515">
        <v>8</v>
      </c>
      <c r="H626" s="101" t="s">
        <v>801</v>
      </c>
      <c r="I626" s="102"/>
      <c r="J626" s="107">
        <v>1</v>
      </c>
      <c r="K626" s="107">
        <v>1</v>
      </c>
      <c r="L626" s="107">
        <v>1</v>
      </c>
      <c r="M626" s="107">
        <v>1</v>
      </c>
      <c r="N626" s="107">
        <v>1</v>
      </c>
      <c r="O626" s="107">
        <v>1</v>
      </c>
      <c r="P626" s="107">
        <v>1</v>
      </c>
      <c r="Q626" s="107">
        <v>1</v>
      </c>
      <c r="R626" s="765">
        <f t="shared" si="29"/>
        <v>8</v>
      </c>
      <c r="S626" s="478"/>
      <c r="T626" s="1004">
        <f>R626</f>
        <v>8</v>
      </c>
      <c r="U626" s="1004">
        <f>R629</f>
        <v>8</v>
      </c>
      <c r="V626" s="474"/>
      <c r="W626" s="475"/>
      <c r="X626" s="781"/>
      <c r="Y626" s="783">
        <f>SUM(T626:X626)</f>
        <v>16</v>
      </c>
      <c r="AA626" s="450"/>
      <c r="AB626" s="450"/>
      <c r="AC626" s="450"/>
    </row>
    <row r="627" spans="1:29" ht="17.100000000000001" customHeight="1" x14ac:dyDescent="0.5">
      <c r="A627" s="96" t="s">
        <v>676</v>
      </c>
      <c r="B627" s="1521" t="s">
        <v>802</v>
      </c>
      <c r="C627" s="1506" t="s">
        <v>803</v>
      </c>
      <c r="D627" s="1522">
        <v>0.5</v>
      </c>
      <c r="E627" s="1508">
        <v>1</v>
      </c>
      <c r="F627" s="1509" t="s">
        <v>384</v>
      </c>
      <c r="G627" s="1505">
        <v>8</v>
      </c>
      <c r="H627" s="89" t="s">
        <v>804</v>
      </c>
      <c r="I627" s="90"/>
      <c r="J627" s="91">
        <v>1</v>
      </c>
      <c r="K627" s="91">
        <v>1</v>
      </c>
      <c r="L627" s="91">
        <v>1</v>
      </c>
      <c r="M627" s="91">
        <v>1</v>
      </c>
      <c r="N627" s="91">
        <v>1</v>
      </c>
      <c r="O627" s="91">
        <v>1</v>
      </c>
      <c r="P627" s="91">
        <v>1</v>
      </c>
      <c r="Q627" s="91">
        <v>1</v>
      </c>
      <c r="R627" s="763">
        <f t="shared" si="29"/>
        <v>8</v>
      </c>
      <c r="S627" s="476"/>
      <c r="T627" s="1004">
        <f>R627</f>
        <v>8</v>
      </c>
      <c r="U627" s="1004">
        <f>R628</f>
        <v>8</v>
      </c>
      <c r="V627" s="474"/>
      <c r="W627" s="475"/>
      <c r="X627" s="781"/>
      <c r="Y627" s="783">
        <f>SUM(T627:X627)</f>
        <v>16</v>
      </c>
      <c r="AA627" s="450"/>
      <c r="AB627" s="450"/>
      <c r="AC627" s="450"/>
    </row>
    <row r="628" spans="1:29" ht="17.100000000000001" customHeight="1" x14ac:dyDescent="0.5">
      <c r="A628" s="71" t="s">
        <v>681</v>
      </c>
      <c r="B628" s="1523" t="s">
        <v>805</v>
      </c>
      <c r="C628" s="1524" t="s">
        <v>806</v>
      </c>
      <c r="D628" s="1525">
        <v>0.5</v>
      </c>
      <c r="E628" s="273">
        <v>1</v>
      </c>
      <c r="F628" s="1509" t="s">
        <v>390</v>
      </c>
      <c r="G628" s="447">
        <v>8</v>
      </c>
      <c r="H628" s="89" t="s">
        <v>804</v>
      </c>
      <c r="I628" s="87"/>
      <c r="J628" s="91">
        <v>1</v>
      </c>
      <c r="K628" s="91">
        <v>1</v>
      </c>
      <c r="L628" s="91">
        <v>1</v>
      </c>
      <c r="M628" s="91">
        <v>1</v>
      </c>
      <c r="N628" s="91">
        <v>1</v>
      </c>
      <c r="O628" s="91">
        <v>1</v>
      </c>
      <c r="P628" s="91">
        <v>1</v>
      </c>
      <c r="Q628" s="91">
        <v>1</v>
      </c>
      <c r="R628" s="764">
        <f t="shared" si="29"/>
        <v>8</v>
      </c>
      <c r="S628" s="234"/>
      <c r="T628" s="474"/>
      <c r="U628" s="474"/>
      <c r="V628" s="474"/>
      <c r="W628" s="475"/>
      <c r="X628" s="781"/>
      <c r="Y628" s="782"/>
      <c r="AA628" s="450"/>
      <c r="AB628" s="450"/>
      <c r="AC628" s="450"/>
    </row>
    <row r="629" spans="1:29" ht="17.100000000000001" customHeight="1" x14ac:dyDescent="0.5">
      <c r="A629" s="110" t="s">
        <v>769</v>
      </c>
      <c r="B629" s="110" t="s">
        <v>807</v>
      </c>
      <c r="C629" s="248" t="s">
        <v>808</v>
      </c>
      <c r="D629" s="249"/>
      <c r="E629" s="113" t="s">
        <v>110</v>
      </c>
      <c r="F629" s="113" t="s">
        <v>772</v>
      </c>
      <c r="G629" s="110">
        <v>8</v>
      </c>
      <c r="H629" s="111" t="s">
        <v>801</v>
      </c>
      <c r="I629" s="112"/>
      <c r="J629" s="114">
        <v>1</v>
      </c>
      <c r="K629" s="114">
        <v>1</v>
      </c>
      <c r="L629" s="114">
        <v>1</v>
      </c>
      <c r="M629" s="114">
        <v>1</v>
      </c>
      <c r="N629" s="114">
        <v>1</v>
      </c>
      <c r="O629" s="114">
        <v>1</v>
      </c>
      <c r="P629" s="114">
        <v>1</v>
      </c>
      <c r="Q629" s="114">
        <v>1</v>
      </c>
      <c r="R629" s="766">
        <f t="shared" si="29"/>
        <v>8</v>
      </c>
      <c r="S629" s="479"/>
      <c r="T629" s="474"/>
      <c r="U629" s="474"/>
      <c r="V629" s="474"/>
      <c r="W629" s="475"/>
      <c r="X629" s="781"/>
      <c r="Y629" s="782"/>
      <c r="AA629" s="450"/>
      <c r="AB629" s="450"/>
      <c r="AC629" s="450"/>
    </row>
    <row r="630" spans="1:29" ht="17.100000000000001" customHeight="1" x14ac:dyDescent="0.5">
      <c r="B630" s="1229"/>
      <c r="C630" s="1229"/>
      <c r="D630" s="232"/>
      <c r="E630" s="115"/>
      <c r="F630" s="115"/>
      <c r="G630" s="1225">
        <f>SUM(G611:G629)</f>
        <v>128</v>
      </c>
      <c r="J630" s="1229"/>
      <c r="K630" s="1229"/>
      <c r="L630" s="1229"/>
      <c r="M630" s="1229"/>
      <c r="N630" s="1229"/>
      <c r="O630" s="1229"/>
      <c r="P630" s="1229"/>
      <c r="Q630" s="1229"/>
      <c r="R630" s="1229"/>
      <c r="S630" s="1233"/>
      <c r="T630" s="475"/>
      <c r="U630" s="474"/>
      <c r="V630" s="474"/>
      <c r="W630" s="475"/>
      <c r="X630" s="781"/>
      <c r="Y630" s="783">
        <f>SUM(Y611:Y629)</f>
        <v>128</v>
      </c>
      <c r="AA630" s="450"/>
      <c r="AB630" s="450"/>
      <c r="AC630" s="450"/>
    </row>
    <row r="631" spans="1:29" ht="17.100000000000001" customHeight="1" x14ac:dyDescent="0.5">
      <c r="B631" s="1229"/>
      <c r="C631" s="1229"/>
      <c r="D631" s="232"/>
      <c r="E631" s="115"/>
      <c r="F631" s="115"/>
      <c r="G631" s="1225"/>
      <c r="J631" s="1229"/>
      <c r="K631" s="1229"/>
      <c r="L631" s="1229"/>
      <c r="M631" s="1229"/>
      <c r="N631" s="1229"/>
      <c r="O631" s="1229"/>
      <c r="P631" s="1229"/>
      <c r="Q631" s="1229"/>
      <c r="R631" s="1229"/>
      <c r="S631" s="1233"/>
      <c r="T631" s="475"/>
      <c r="U631" s="474"/>
      <c r="V631" s="474"/>
      <c r="W631" s="475"/>
      <c r="X631" s="781"/>
      <c r="Y631" s="783"/>
      <c r="AA631" s="450"/>
      <c r="AB631" s="450"/>
      <c r="AC631" s="450"/>
    </row>
    <row r="632" spans="1:29" ht="17.100000000000001" customHeight="1" x14ac:dyDescent="0.5">
      <c r="B632" s="1229"/>
      <c r="C632" s="1229"/>
      <c r="D632" s="232"/>
      <c r="E632" s="115"/>
      <c r="F632" s="115"/>
      <c r="G632" s="1225"/>
      <c r="J632" s="1229"/>
      <c r="K632" s="1229"/>
      <c r="L632" s="1229"/>
      <c r="M632" s="1229"/>
      <c r="N632" s="1229"/>
      <c r="O632" s="1229"/>
      <c r="P632" s="1229"/>
      <c r="Q632" s="1229"/>
      <c r="R632" s="1229"/>
      <c r="S632" s="1233"/>
      <c r="T632" s="475"/>
      <c r="U632" s="474"/>
      <c r="V632" s="474"/>
      <c r="W632" s="475"/>
      <c r="X632" s="781"/>
      <c r="Y632" s="783"/>
      <c r="AA632" s="450"/>
      <c r="AB632" s="450"/>
      <c r="AC632" s="450"/>
    </row>
    <row r="633" spans="1:29" ht="17.100000000000001" customHeight="1" x14ac:dyDescent="0.5">
      <c r="B633" s="1229"/>
      <c r="C633" s="1229"/>
      <c r="D633" s="232"/>
      <c r="E633" s="115"/>
      <c r="F633" s="115"/>
      <c r="G633" s="1225"/>
      <c r="J633" s="1229"/>
      <c r="K633" s="1229"/>
      <c r="L633" s="1229"/>
      <c r="M633" s="1229"/>
      <c r="N633" s="1229"/>
      <c r="O633" s="1229"/>
      <c r="P633" s="1229"/>
      <c r="Q633" s="1229"/>
      <c r="R633" s="1229"/>
      <c r="S633" s="1233"/>
      <c r="T633" s="475"/>
      <c r="U633" s="474"/>
      <c r="V633" s="474"/>
      <c r="W633" s="475"/>
      <c r="X633" s="781"/>
      <c r="Y633" s="783"/>
      <c r="AA633" s="450"/>
      <c r="AB633" s="450"/>
      <c r="AC633" s="450"/>
    </row>
    <row r="634" spans="1:29" ht="17.100000000000001" customHeight="1" x14ac:dyDescent="0.5">
      <c r="B634" s="1229"/>
      <c r="C634" s="1229"/>
      <c r="D634" s="232"/>
      <c r="E634" s="115"/>
      <c r="F634" s="115"/>
      <c r="G634" s="1225"/>
      <c r="J634" s="1229"/>
      <c r="K634" s="1229"/>
      <c r="L634" s="1229"/>
      <c r="M634" s="1229"/>
      <c r="N634" s="1229"/>
      <c r="O634" s="1229"/>
      <c r="P634" s="1229"/>
      <c r="Q634" s="1229"/>
      <c r="R634" s="1229"/>
      <c r="S634" s="1233"/>
      <c r="T634" s="475"/>
      <c r="U634" s="474"/>
      <c r="V634" s="474"/>
      <c r="W634" s="475"/>
      <c r="X634" s="781"/>
      <c r="Y634" s="783"/>
      <c r="AA634" s="450"/>
      <c r="AB634" s="450"/>
      <c r="AC634" s="450"/>
    </row>
    <row r="635" spans="1:29" ht="17.100000000000001" customHeight="1" x14ac:dyDescent="0.5">
      <c r="B635" s="1229"/>
      <c r="C635" s="1229"/>
      <c r="D635" s="232"/>
      <c r="E635" s="115"/>
      <c r="F635" s="115"/>
      <c r="G635" s="1225"/>
      <c r="J635" s="1229"/>
      <c r="K635" s="1229"/>
      <c r="L635" s="1229"/>
      <c r="M635" s="1229"/>
      <c r="N635" s="1229"/>
      <c r="O635" s="1229"/>
      <c r="P635" s="1229"/>
      <c r="Q635" s="1229"/>
      <c r="R635" s="1229"/>
      <c r="S635" s="1233"/>
      <c r="T635" s="475"/>
      <c r="U635" s="474"/>
      <c r="V635" s="474"/>
      <c r="W635" s="475"/>
      <c r="X635" s="781"/>
      <c r="Y635" s="783"/>
      <c r="AA635" s="450"/>
      <c r="AB635" s="450"/>
      <c r="AC635" s="450"/>
    </row>
    <row r="636" spans="1:29" ht="17.100000000000001" customHeight="1" x14ac:dyDescent="0.5">
      <c r="B636" s="1229"/>
      <c r="C636" s="1229"/>
      <c r="D636" s="232"/>
      <c r="E636" s="115"/>
      <c r="F636" s="115"/>
      <c r="G636" s="1225"/>
      <c r="J636" s="1229"/>
      <c r="K636" s="1229"/>
      <c r="L636" s="1229"/>
      <c r="M636" s="1229"/>
      <c r="N636" s="1229"/>
      <c r="O636" s="1229"/>
      <c r="P636" s="1229"/>
      <c r="Q636" s="1229"/>
      <c r="R636" s="1229"/>
      <c r="S636" s="1233"/>
      <c r="T636" s="475"/>
      <c r="U636" s="474"/>
      <c r="V636" s="474"/>
      <c r="W636" s="475"/>
      <c r="X636" s="781"/>
      <c r="Y636" s="783"/>
      <c r="AA636" s="450"/>
      <c r="AB636" s="450"/>
      <c r="AC636" s="450"/>
    </row>
    <row r="637" spans="1:29" ht="17.100000000000001" customHeight="1" x14ac:dyDescent="0.5">
      <c r="B637" s="1229"/>
      <c r="C637" s="1229"/>
      <c r="D637" s="232"/>
      <c r="E637" s="115"/>
      <c r="F637" s="115"/>
      <c r="G637" s="1225"/>
      <c r="J637" s="1229"/>
      <c r="K637" s="1229"/>
      <c r="L637" s="1229"/>
      <c r="M637" s="1229"/>
      <c r="N637" s="1229"/>
      <c r="O637" s="1229"/>
      <c r="P637" s="1229"/>
      <c r="Q637" s="1229"/>
      <c r="R637" s="1229"/>
      <c r="S637" s="1233"/>
      <c r="T637" s="475"/>
      <c r="U637" s="474"/>
      <c r="V637" s="474"/>
      <c r="W637" s="475"/>
      <c r="X637" s="781"/>
      <c r="Y637" s="783"/>
      <c r="AA637" s="450"/>
      <c r="AB637" s="450"/>
      <c r="AC637" s="450"/>
    </row>
    <row r="638" spans="1:29" ht="17.100000000000001" customHeight="1" x14ac:dyDescent="0.5">
      <c r="B638" s="1229"/>
      <c r="C638" s="1229"/>
      <c r="D638" s="232"/>
      <c r="E638" s="115"/>
      <c r="F638" s="115"/>
      <c r="G638" s="1225"/>
      <c r="J638" s="1229"/>
      <c r="K638" s="1229"/>
      <c r="L638" s="1229"/>
      <c r="M638" s="1229"/>
      <c r="N638" s="1229"/>
      <c r="O638" s="1229"/>
      <c r="P638" s="1229"/>
      <c r="Q638" s="1229"/>
      <c r="R638" s="1229"/>
      <c r="S638" s="1233"/>
      <c r="T638" s="475"/>
      <c r="U638" s="474"/>
      <c r="V638" s="474"/>
      <c r="W638" s="475"/>
      <c r="X638" s="781"/>
      <c r="Y638" s="783"/>
      <c r="AA638" s="450"/>
      <c r="AB638" s="450"/>
      <c r="AC638" s="450"/>
    </row>
    <row r="639" spans="1:29" ht="17.100000000000001" customHeight="1" x14ac:dyDescent="0.5">
      <c r="B639" s="1229"/>
      <c r="C639" s="1229"/>
      <c r="D639" s="232"/>
      <c r="E639" s="115"/>
      <c r="F639" s="115"/>
      <c r="G639" s="1225"/>
      <c r="J639" s="1229"/>
      <c r="K639" s="1229"/>
      <c r="L639" s="1229"/>
      <c r="M639" s="1229"/>
      <c r="N639" s="1229"/>
      <c r="O639" s="1229"/>
      <c r="P639" s="1229"/>
      <c r="Q639" s="1229"/>
      <c r="R639" s="1229"/>
      <c r="S639" s="1233"/>
      <c r="T639" s="475"/>
      <c r="U639" s="474"/>
      <c r="V639" s="474"/>
      <c r="W639" s="475"/>
      <c r="X639" s="781"/>
      <c r="Y639" s="783"/>
      <c r="AA639" s="450"/>
      <c r="AB639" s="450"/>
      <c r="AC639" s="450"/>
    </row>
    <row r="640" spans="1:29" ht="17.100000000000001" customHeight="1" x14ac:dyDescent="0.5">
      <c r="B640" s="1229"/>
      <c r="C640" s="1229"/>
      <c r="D640" s="232"/>
      <c r="E640" s="115"/>
      <c r="F640" s="115"/>
      <c r="G640" s="1225"/>
      <c r="J640" s="1229"/>
      <c r="K640" s="1229"/>
      <c r="L640" s="1229"/>
      <c r="M640" s="1229"/>
      <c r="N640" s="1229"/>
      <c r="O640" s="1229"/>
      <c r="P640" s="1229"/>
      <c r="Q640" s="1229"/>
      <c r="R640" s="1229"/>
      <c r="S640" s="1233"/>
      <c r="T640" s="475"/>
      <c r="U640" s="474"/>
      <c r="V640" s="474"/>
      <c r="W640" s="475"/>
      <c r="X640" s="781"/>
      <c r="Y640" s="783"/>
      <c r="AA640" s="450"/>
      <c r="AB640" s="450"/>
      <c r="AC640" s="450"/>
    </row>
    <row r="641" spans="1:29" ht="17.100000000000001" customHeight="1" x14ac:dyDescent="0.5">
      <c r="B641" s="1229"/>
      <c r="C641" s="1229"/>
      <c r="D641" s="232"/>
      <c r="E641" s="115"/>
      <c r="F641" s="115"/>
      <c r="G641" s="1225"/>
      <c r="J641" s="1229"/>
      <c r="K641" s="1229"/>
      <c r="L641" s="1229"/>
      <c r="M641" s="1229"/>
      <c r="N641" s="1229"/>
      <c r="O641" s="1229"/>
      <c r="P641" s="1229"/>
      <c r="Q641" s="1229"/>
      <c r="R641" s="1229"/>
      <c r="S641" s="1233"/>
      <c r="T641" s="475"/>
      <c r="U641" s="474"/>
      <c r="V641" s="474"/>
      <c r="W641" s="475"/>
      <c r="X641" s="781"/>
      <c r="Y641" s="783"/>
      <c r="AA641" s="450"/>
      <c r="AB641" s="450"/>
      <c r="AC641" s="450"/>
    </row>
    <row r="642" spans="1:29" ht="17.100000000000001" customHeight="1" x14ac:dyDescent="0.5">
      <c r="A642" s="2278" t="s">
        <v>716</v>
      </c>
      <c r="B642" s="2278" t="s">
        <v>717</v>
      </c>
      <c r="C642" s="2278" t="s">
        <v>718</v>
      </c>
      <c r="D642" s="2283" t="s">
        <v>719</v>
      </c>
      <c r="E642" s="2278" t="s">
        <v>720</v>
      </c>
      <c r="F642" s="2279" t="s">
        <v>721</v>
      </c>
      <c r="G642" s="2269"/>
      <c r="H642" s="2280" t="s">
        <v>722</v>
      </c>
      <c r="I642" s="2275"/>
      <c r="J642" s="2279" t="s">
        <v>727</v>
      </c>
      <c r="K642" s="2284"/>
      <c r="L642" s="2284"/>
      <c r="M642" s="2284"/>
      <c r="N642" s="2284"/>
      <c r="O642" s="2284"/>
      <c r="P642" s="2284"/>
      <c r="Q642" s="2284"/>
      <c r="R642" s="2285" t="s">
        <v>723</v>
      </c>
      <c r="S642" s="2278" t="s">
        <v>724</v>
      </c>
      <c r="T642" s="474"/>
      <c r="U642" s="474"/>
      <c r="V642" s="474"/>
      <c r="W642" s="475"/>
      <c r="X642" s="781"/>
      <c r="Y642" s="782"/>
      <c r="AA642" s="450"/>
      <c r="AB642" s="450"/>
      <c r="AC642" s="450"/>
    </row>
    <row r="643" spans="1:29" ht="17.100000000000001" customHeight="1" x14ac:dyDescent="0.5">
      <c r="A643" s="2212"/>
      <c r="B643" s="2212"/>
      <c r="C643" s="2212"/>
      <c r="D643" s="2212"/>
      <c r="E643" s="2212"/>
      <c r="F643" s="85" t="s">
        <v>725</v>
      </c>
      <c r="G643" s="250" t="s">
        <v>726</v>
      </c>
      <c r="H643" s="2249"/>
      <c r="I643" s="2276"/>
      <c r="J643" s="86">
        <v>1</v>
      </c>
      <c r="K643" s="86">
        <v>2</v>
      </c>
      <c r="L643" s="86">
        <v>3</v>
      </c>
      <c r="M643" s="86">
        <v>4</v>
      </c>
      <c r="N643" s="86">
        <v>5</v>
      </c>
      <c r="O643" s="86">
        <v>6</v>
      </c>
      <c r="P643" s="86">
        <v>7</v>
      </c>
      <c r="Q643" s="86">
        <v>8</v>
      </c>
      <c r="R643" s="2286"/>
      <c r="S643" s="2287"/>
      <c r="T643" s="474">
        <v>1</v>
      </c>
      <c r="U643" s="474">
        <v>2</v>
      </c>
      <c r="V643" s="474">
        <v>3</v>
      </c>
      <c r="W643" s="475">
        <v>4</v>
      </c>
      <c r="X643" s="781">
        <v>5</v>
      </c>
      <c r="Y643" s="782"/>
      <c r="AA643" s="450"/>
      <c r="AB643" s="450"/>
      <c r="AC643" s="450"/>
    </row>
    <row r="644" spans="1:29" ht="17.100000000000001" customHeight="1" x14ac:dyDescent="0.5">
      <c r="A644" s="66" t="s">
        <v>671</v>
      </c>
      <c r="B644" s="1502" t="s">
        <v>809</v>
      </c>
      <c r="C644" s="1503" t="s">
        <v>810</v>
      </c>
      <c r="D644" s="1504">
        <v>1</v>
      </c>
      <c r="E644" s="340">
        <v>1</v>
      </c>
      <c r="F644" s="1393" t="s">
        <v>323</v>
      </c>
      <c r="G644" s="1502">
        <v>8</v>
      </c>
      <c r="H644" s="67" t="s">
        <v>753</v>
      </c>
      <c r="I644" s="87" t="s">
        <v>754</v>
      </c>
      <c r="J644" s="88">
        <v>1</v>
      </c>
      <c r="K644" s="88">
        <v>1</v>
      </c>
      <c r="L644" s="88">
        <v>1</v>
      </c>
      <c r="M644" s="88">
        <v>1</v>
      </c>
      <c r="N644" s="88">
        <v>1</v>
      </c>
      <c r="O644" s="88">
        <v>1</v>
      </c>
      <c r="P644" s="88">
        <v>1</v>
      </c>
      <c r="Q644" s="88">
        <v>1</v>
      </c>
      <c r="R644" s="762">
        <f t="shared" ref="R644:R660" si="30">SUM(J644:Q644)</f>
        <v>8</v>
      </c>
      <c r="S644" s="234"/>
      <c r="T644" s="1004">
        <f>R644</f>
        <v>8</v>
      </c>
      <c r="U644" s="1004">
        <f>R646</f>
        <v>8</v>
      </c>
      <c r="V644" s="474"/>
      <c r="W644" s="475"/>
      <c r="X644" s="781"/>
      <c r="Y644" s="783">
        <f>SUM(T644:X644)</f>
        <v>16</v>
      </c>
      <c r="AA644" s="450"/>
      <c r="AB644" s="450"/>
      <c r="AC644" s="450"/>
    </row>
    <row r="645" spans="1:29" ht="17.100000000000001" customHeight="1" x14ac:dyDescent="0.5">
      <c r="A645" s="96" t="s">
        <v>676</v>
      </c>
      <c r="B645" s="1505" t="s">
        <v>811</v>
      </c>
      <c r="C645" s="1506" t="s">
        <v>812</v>
      </c>
      <c r="D645" s="1507">
        <v>1</v>
      </c>
      <c r="E645" s="1508">
        <v>1</v>
      </c>
      <c r="F645" s="1509" t="s">
        <v>384</v>
      </c>
      <c r="G645" s="1505">
        <v>8</v>
      </c>
      <c r="H645" s="89" t="s">
        <v>757</v>
      </c>
      <c r="I645" s="90"/>
      <c r="J645" s="117">
        <v>1</v>
      </c>
      <c r="K645" s="91">
        <v>1</v>
      </c>
      <c r="L645" s="91">
        <v>1</v>
      </c>
      <c r="M645" s="91">
        <v>1</v>
      </c>
      <c r="N645" s="91">
        <v>1</v>
      </c>
      <c r="O645" s="91">
        <v>1</v>
      </c>
      <c r="P645" s="91">
        <v>1</v>
      </c>
      <c r="Q645" s="92">
        <v>1</v>
      </c>
      <c r="R645" s="763">
        <f t="shared" si="30"/>
        <v>8</v>
      </c>
      <c r="S645" s="476"/>
      <c r="T645" s="1004">
        <f>R645</f>
        <v>8</v>
      </c>
      <c r="U645" s="1004">
        <f>R646</f>
        <v>8</v>
      </c>
      <c r="V645" s="1004"/>
      <c r="W645" s="475"/>
      <c r="X645" s="781"/>
      <c r="Y645" s="783">
        <f>SUM(T645:X645)</f>
        <v>16</v>
      </c>
      <c r="AA645" s="450"/>
      <c r="AB645" s="450"/>
      <c r="AC645" s="450"/>
    </row>
    <row r="646" spans="1:29" ht="17.100000000000001" customHeight="1" x14ac:dyDescent="0.5">
      <c r="A646" s="1230" t="s">
        <v>681</v>
      </c>
      <c r="B646" s="1510" t="s">
        <v>813</v>
      </c>
      <c r="C646" s="1511" t="s">
        <v>814</v>
      </c>
      <c r="D646" s="1512">
        <v>2</v>
      </c>
      <c r="E646" s="1513">
        <v>1</v>
      </c>
      <c r="F646" s="1514" t="s">
        <v>390</v>
      </c>
      <c r="G646" s="1510">
        <v>8</v>
      </c>
      <c r="H646" s="93" t="s">
        <v>753</v>
      </c>
      <c r="I646" s="94" t="s">
        <v>760</v>
      </c>
      <c r="J646" s="117">
        <v>1</v>
      </c>
      <c r="K646" s="91">
        <v>1</v>
      </c>
      <c r="L646" s="91">
        <v>1</v>
      </c>
      <c r="M646" s="91">
        <v>1</v>
      </c>
      <c r="N646" s="91">
        <v>1</v>
      </c>
      <c r="O646" s="91">
        <v>1</v>
      </c>
      <c r="P646" s="91">
        <v>1</v>
      </c>
      <c r="Q646" s="92">
        <v>1</v>
      </c>
      <c r="R646" s="763">
        <f t="shared" si="30"/>
        <v>8</v>
      </c>
      <c r="S646" s="477"/>
      <c r="T646" s="474"/>
      <c r="U646" s="474"/>
      <c r="V646" s="474"/>
      <c r="W646" s="475"/>
      <c r="X646" s="781"/>
      <c r="Y646" s="782"/>
      <c r="AA646" s="450"/>
      <c r="AB646" s="450"/>
      <c r="AC646" s="450"/>
    </row>
    <row r="647" spans="1:29" ht="17.100000000000001" customHeight="1" x14ac:dyDescent="0.5">
      <c r="A647" s="96" t="s">
        <v>761</v>
      </c>
      <c r="B647" s="122" t="s">
        <v>815</v>
      </c>
      <c r="C647" s="243" t="s">
        <v>816</v>
      </c>
      <c r="D647" s="244"/>
      <c r="E647" s="97">
        <v>1</v>
      </c>
      <c r="F647" s="98" t="s">
        <v>764</v>
      </c>
      <c r="G647" s="122">
        <v>8</v>
      </c>
      <c r="H647" s="89" t="s">
        <v>757</v>
      </c>
      <c r="I647" s="90"/>
      <c r="J647" s="117">
        <v>1</v>
      </c>
      <c r="K647" s="91">
        <v>1</v>
      </c>
      <c r="L647" s="91">
        <v>1</v>
      </c>
      <c r="M647" s="91">
        <v>1</v>
      </c>
      <c r="N647" s="91">
        <v>1</v>
      </c>
      <c r="O647" s="91">
        <v>1</v>
      </c>
      <c r="P647" s="91">
        <v>1</v>
      </c>
      <c r="Q647" s="91">
        <v>1</v>
      </c>
      <c r="R647" s="763">
        <f t="shared" si="30"/>
        <v>8</v>
      </c>
      <c r="S647" s="476"/>
      <c r="T647" s="474"/>
      <c r="U647" s="474"/>
      <c r="V647" s="474"/>
      <c r="W647" s="475"/>
      <c r="X647" s="781"/>
      <c r="Y647" s="783"/>
      <c r="AA647" s="450"/>
      <c r="AB647" s="450"/>
      <c r="AC647" s="450"/>
    </row>
    <row r="648" spans="1:29" ht="17.100000000000001" customHeight="1" x14ac:dyDescent="0.5">
      <c r="A648" s="71" t="s">
        <v>7</v>
      </c>
      <c r="B648" s="96" t="s">
        <v>817</v>
      </c>
      <c r="C648" s="243" t="s">
        <v>818</v>
      </c>
      <c r="D648" s="244"/>
      <c r="E648" s="98" t="s">
        <v>110</v>
      </c>
      <c r="F648" s="98" t="s">
        <v>767</v>
      </c>
      <c r="G648" s="122">
        <v>2</v>
      </c>
      <c r="H648" s="101" t="s">
        <v>768</v>
      </c>
      <c r="I648" s="90"/>
      <c r="J648" s="99"/>
      <c r="K648" s="118"/>
      <c r="L648" s="118"/>
      <c r="M648" s="118"/>
      <c r="N648" s="118"/>
      <c r="O648" s="91">
        <v>1</v>
      </c>
      <c r="P648" s="91">
        <v>1</v>
      </c>
      <c r="Q648" s="118"/>
      <c r="R648" s="763">
        <f t="shared" si="30"/>
        <v>2</v>
      </c>
      <c r="S648" s="476"/>
      <c r="T648" s="1004"/>
      <c r="U648" s="1004">
        <f>R648</f>
        <v>2</v>
      </c>
      <c r="V648" s="1004">
        <f>R649</f>
        <v>8</v>
      </c>
      <c r="W648" s="1005">
        <f>R650</f>
        <v>2</v>
      </c>
      <c r="X648" s="784">
        <f>R651</f>
        <v>2</v>
      </c>
      <c r="Y648" s="783">
        <f>SUM(T648:X648)</f>
        <v>14</v>
      </c>
      <c r="AA648" s="450"/>
      <c r="AB648" s="450"/>
      <c r="AC648" s="450"/>
    </row>
    <row r="649" spans="1:29" ht="17.100000000000001" customHeight="1" x14ac:dyDescent="0.5">
      <c r="A649" s="71" t="s">
        <v>769</v>
      </c>
      <c r="B649" s="96" t="s">
        <v>819</v>
      </c>
      <c r="C649" s="243" t="s">
        <v>820</v>
      </c>
      <c r="D649" s="244" t="s">
        <v>7</v>
      </c>
      <c r="E649" s="98" t="s">
        <v>110</v>
      </c>
      <c r="F649" s="98" t="s">
        <v>772</v>
      </c>
      <c r="G649" s="122">
        <v>8</v>
      </c>
      <c r="H649" s="101" t="s">
        <v>768</v>
      </c>
      <c r="I649" s="102"/>
      <c r="J649" s="117">
        <v>1</v>
      </c>
      <c r="K649" s="91">
        <v>1</v>
      </c>
      <c r="L649" s="91">
        <v>1</v>
      </c>
      <c r="M649" s="91">
        <v>1</v>
      </c>
      <c r="N649" s="91">
        <v>1</v>
      </c>
      <c r="O649" s="91">
        <v>1</v>
      </c>
      <c r="P649" s="91">
        <v>1</v>
      </c>
      <c r="Q649" s="91">
        <v>1</v>
      </c>
      <c r="R649" s="763">
        <f t="shared" si="30"/>
        <v>8</v>
      </c>
      <c r="S649" s="476"/>
      <c r="T649" s="474"/>
      <c r="U649" s="474"/>
      <c r="V649" s="474"/>
      <c r="W649" s="475"/>
      <c r="X649" s="781"/>
      <c r="Y649" s="782"/>
      <c r="AA649" s="450"/>
      <c r="AB649" s="450"/>
      <c r="AC649" s="450"/>
    </row>
    <row r="650" spans="1:29" ht="17.100000000000001" customHeight="1" x14ac:dyDescent="0.5">
      <c r="A650" s="71" t="s">
        <v>7</v>
      </c>
      <c r="B650" s="1230" t="s">
        <v>821</v>
      </c>
      <c r="C650" s="246" t="s">
        <v>822</v>
      </c>
      <c r="D650" s="247"/>
      <c r="E650" s="108" t="s">
        <v>110</v>
      </c>
      <c r="F650" s="108" t="s">
        <v>775</v>
      </c>
      <c r="G650" s="251">
        <v>2</v>
      </c>
      <c r="H650" s="101" t="s">
        <v>768</v>
      </c>
      <c r="I650" s="90"/>
      <c r="J650" s="99"/>
      <c r="K650" s="99"/>
      <c r="L650" s="99"/>
      <c r="M650" s="99"/>
      <c r="N650" s="99"/>
      <c r="O650" s="99"/>
      <c r="P650" s="91">
        <v>1</v>
      </c>
      <c r="Q650" s="91">
        <v>1</v>
      </c>
      <c r="R650" s="763">
        <f t="shared" si="30"/>
        <v>2</v>
      </c>
      <c r="S650" s="477"/>
      <c r="T650" s="474"/>
      <c r="U650" s="474"/>
      <c r="V650" s="474"/>
      <c r="W650" s="475"/>
      <c r="X650" s="781"/>
      <c r="Y650" s="782"/>
      <c r="AA650" s="450"/>
      <c r="AB650" s="450"/>
      <c r="AC650" s="450"/>
    </row>
    <row r="651" spans="1:29" ht="17.100000000000001" customHeight="1" x14ac:dyDescent="0.5">
      <c r="A651" s="96" t="s">
        <v>776</v>
      </c>
      <c r="B651" s="96" t="s">
        <v>823</v>
      </c>
      <c r="C651" s="243" t="s">
        <v>824</v>
      </c>
      <c r="D651" s="244"/>
      <c r="E651" s="98" t="s">
        <v>110</v>
      </c>
      <c r="F651" s="98" t="s">
        <v>779</v>
      </c>
      <c r="G651" s="122">
        <v>2</v>
      </c>
      <c r="H651" s="101" t="s">
        <v>768</v>
      </c>
      <c r="I651" s="90"/>
      <c r="J651" s="99"/>
      <c r="K651" s="99"/>
      <c r="L651" s="99"/>
      <c r="M651" s="99"/>
      <c r="N651" s="99"/>
      <c r="O651" s="99"/>
      <c r="P651" s="91">
        <v>1</v>
      </c>
      <c r="Q651" s="91">
        <v>1</v>
      </c>
      <c r="R651" s="763">
        <f t="shared" si="30"/>
        <v>2</v>
      </c>
      <c r="S651" s="476"/>
      <c r="T651" s="474"/>
      <c r="U651" s="474"/>
      <c r="V651" s="474"/>
      <c r="W651" s="475"/>
      <c r="X651" s="781"/>
      <c r="Y651" s="782"/>
      <c r="AA651" s="450"/>
      <c r="AB651" s="450"/>
      <c r="AC651" s="450"/>
    </row>
    <row r="652" spans="1:29" ht="17.100000000000001" customHeight="1" x14ac:dyDescent="0.5">
      <c r="A652" s="96" t="s">
        <v>671</v>
      </c>
      <c r="B652" s="1505" t="s">
        <v>825</v>
      </c>
      <c r="C652" s="1506" t="s">
        <v>826</v>
      </c>
      <c r="D652" s="1507">
        <v>1</v>
      </c>
      <c r="E652" s="1508">
        <v>1</v>
      </c>
      <c r="F652" s="1509" t="s">
        <v>323</v>
      </c>
      <c r="G652" s="1505">
        <v>8</v>
      </c>
      <c r="H652" s="93" t="s">
        <v>782</v>
      </c>
      <c r="I652" s="92"/>
      <c r="J652" s="96">
        <v>1</v>
      </c>
      <c r="K652" s="92">
        <v>1</v>
      </c>
      <c r="L652" s="92">
        <v>1</v>
      </c>
      <c r="M652" s="92">
        <v>1</v>
      </c>
      <c r="N652" s="92">
        <v>1</v>
      </c>
      <c r="O652" s="92">
        <v>1</v>
      </c>
      <c r="P652" s="92">
        <v>1</v>
      </c>
      <c r="Q652" s="92">
        <v>1</v>
      </c>
      <c r="R652" s="763">
        <f t="shared" si="30"/>
        <v>8</v>
      </c>
      <c r="S652" s="476"/>
      <c r="T652" s="1004">
        <f>R652</f>
        <v>8</v>
      </c>
      <c r="U652" s="474"/>
      <c r="V652" s="474"/>
      <c r="W652" s="475"/>
      <c r="X652" s="781"/>
      <c r="Y652" s="783">
        <f>SUM(T652:X652)</f>
        <v>8</v>
      </c>
      <c r="AA652" s="450"/>
      <c r="AB652" s="450"/>
      <c r="AC652" s="450"/>
    </row>
    <row r="653" spans="1:29" ht="17.100000000000001" customHeight="1" x14ac:dyDescent="0.5">
      <c r="A653" s="96" t="s">
        <v>676</v>
      </c>
      <c r="B653" s="1505" t="s">
        <v>827</v>
      </c>
      <c r="C653" s="1506" t="s">
        <v>828</v>
      </c>
      <c r="D653" s="1507">
        <v>1</v>
      </c>
      <c r="E653" s="1508">
        <v>1</v>
      </c>
      <c r="F653" s="1509" t="s">
        <v>384</v>
      </c>
      <c r="G653" s="1505">
        <v>8</v>
      </c>
      <c r="H653" s="89" t="s">
        <v>791</v>
      </c>
      <c r="I653" s="92"/>
      <c r="J653" s="117">
        <v>1</v>
      </c>
      <c r="K653" s="91">
        <v>1</v>
      </c>
      <c r="L653" s="91">
        <v>1</v>
      </c>
      <c r="M653" s="91">
        <v>1</v>
      </c>
      <c r="N653" s="91">
        <v>1</v>
      </c>
      <c r="O653" s="91">
        <v>1</v>
      </c>
      <c r="P653" s="91">
        <v>1</v>
      </c>
      <c r="Q653" s="91">
        <v>1</v>
      </c>
      <c r="R653" s="763">
        <f t="shared" si="30"/>
        <v>8</v>
      </c>
      <c r="S653" s="476"/>
      <c r="T653" s="1004">
        <f>R653</f>
        <v>8</v>
      </c>
      <c r="U653" s="1004">
        <f>R655</f>
        <v>3</v>
      </c>
      <c r="V653" s="1004">
        <f>R656</f>
        <v>3</v>
      </c>
      <c r="W653" s="475"/>
      <c r="X653" s="781"/>
      <c r="Y653" s="783">
        <f>SUM(T653:X653)</f>
        <v>14</v>
      </c>
      <c r="AA653" s="450"/>
      <c r="AB653" s="450"/>
      <c r="AC653" s="450"/>
    </row>
    <row r="654" spans="1:29" ht="17.100000000000001" customHeight="1" x14ac:dyDescent="0.5">
      <c r="A654" s="96" t="s">
        <v>681</v>
      </c>
      <c r="B654" s="1505" t="s">
        <v>829</v>
      </c>
      <c r="C654" s="1506" t="s">
        <v>830</v>
      </c>
      <c r="D654" s="1507">
        <v>1</v>
      </c>
      <c r="E654" s="1508">
        <v>1</v>
      </c>
      <c r="F654" s="1509" t="s">
        <v>390</v>
      </c>
      <c r="G654" s="1505">
        <v>8</v>
      </c>
      <c r="H654" s="89" t="s">
        <v>785</v>
      </c>
      <c r="I654" s="92"/>
      <c r="J654" s="117">
        <v>1</v>
      </c>
      <c r="K654" s="91">
        <v>1</v>
      </c>
      <c r="L654" s="91">
        <v>1</v>
      </c>
      <c r="M654" s="91">
        <v>1</v>
      </c>
      <c r="N654" s="91">
        <v>1</v>
      </c>
      <c r="O654" s="91">
        <v>1</v>
      </c>
      <c r="P654" s="91">
        <v>1</v>
      </c>
      <c r="Q654" s="91">
        <v>1</v>
      </c>
      <c r="R654" s="763">
        <f t="shared" si="30"/>
        <v>8</v>
      </c>
      <c r="S654" s="476"/>
      <c r="T654" s="1004">
        <f>R654</f>
        <v>8</v>
      </c>
      <c r="U654" s="474"/>
      <c r="V654" s="474"/>
      <c r="W654" s="475"/>
      <c r="X654" s="781"/>
      <c r="Y654" s="783">
        <f>SUM(T654:X654)</f>
        <v>8</v>
      </c>
      <c r="AA654" s="450"/>
      <c r="AB654" s="450"/>
      <c r="AC654" s="450"/>
    </row>
    <row r="655" spans="1:29" ht="17.100000000000001" customHeight="1" x14ac:dyDescent="0.5">
      <c r="A655" s="71" t="s">
        <v>761</v>
      </c>
      <c r="B655" s="100" t="s">
        <v>792</v>
      </c>
      <c r="C655" s="443" t="s">
        <v>793</v>
      </c>
      <c r="D655" s="245"/>
      <c r="E655" s="103" t="s">
        <v>110</v>
      </c>
      <c r="F655" s="103" t="s">
        <v>831</v>
      </c>
      <c r="G655" s="252">
        <v>3</v>
      </c>
      <c r="H655" s="89" t="s">
        <v>791</v>
      </c>
      <c r="I655" s="102"/>
      <c r="J655" s="119"/>
      <c r="K655" s="119"/>
      <c r="L655" s="119"/>
      <c r="M655" s="119"/>
      <c r="N655" s="119"/>
      <c r="O655" s="91">
        <v>1</v>
      </c>
      <c r="P655" s="91">
        <v>1</v>
      </c>
      <c r="Q655" s="91">
        <v>1</v>
      </c>
      <c r="R655" s="763">
        <f t="shared" si="30"/>
        <v>3</v>
      </c>
      <c r="S655" s="478"/>
      <c r="T655" s="474"/>
      <c r="U655" s="474"/>
      <c r="V655" s="474"/>
      <c r="W655" s="475"/>
      <c r="X655" s="781"/>
      <c r="Y655" s="782"/>
      <c r="AA655" s="450"/>
      <c r="AB655" s="450"/>
      <c r="AC655" s="450"/>
    </row>
    <row r="656" spans="1:29" ht="17.100000000000001" customHeight="1" x14ac:dyDescent="0.5">
      <c r="A656" s="100" t="s">
        <v>7</v>
      </c>
      <c r="B656" s="96" t="s">
        <v>797</v>
      </c>
      <c r="C656" s="243" t="s">
        <v>798</v>
      </c>
      <c r="D656" s="244"/>
      <c r="E656" s="98" t="s">
        <v>110</v>
      </c>
      <c r="F656" s="98" t="s">
        <v>831</v>
      </c>
      <c r="G656" s="122">
        <v>3</v>
      </c>
      <c r="H656" s="89" t="s">
        <v>791</v>
      </c>
      <c r="I656" s="90"/>
      <c r="J656" s="119"/>
      <c r="K656" s="119"/>
      <c r="L656" s="119"/>
      <c r="M656" s="119"/>
      <c r="N656" s="119"/>
      <c r="O656" s="91">
        <v>1</v>
      </c>
      <c r="P656" s="91">
        <v>1</v>
      </c>
      <c r="Q656" s="91">
        <v>1</v>
      </c>
      <c r="R656" s="763">
        <f t="shared" si="30"/>
        <v>3</v>
      </c>
      <c r="S656" s="476"/>
      <c r="T656" s="474"/>
      <c r="U656" s="474"/>
      <c r="V656" s="474"/>
      <c r="W656" s="475"/>
      <c r="X656" s="781"/>
      <c r="Y656" s="782"/>
      <c r="AA656" s="450"/>
      <c r="AB656" s="450"/>
      <c r="AC656" s="450"/>
    </row>
    <row r="657" spans="1:29" ht="17.100000000000001" customHeight="1" x14ac:dyDescent="0.5">
      <c r="A657" s="100" t="s">
        <v>671</v>
      </c>
      <c r="B657" s="1519" t="s">
        <v>799</v>
      </c>
      <c r="C657" s="1516" t="s">
        <v>800</v>
      </c>
      <c r="D657" s="1520">
        <v>0.5</v>
      </c>
      <c r="E657" s="1518">
        <v>1</v>
      </c>
      <c r="F657" s="1526" t="s">
        <v>323</v>
      </c>
      <c r="G657" s="1515">
        <v>8</v>
      </c>
      <c r="H657" s="101" t="s">
        <v>801</v>
      </c>
      <c r="I657" s="102"/>
      <c r="J657" s="107">
        <v>1</v>
      </c>
      <c r="K657" s="107">
        <v>1</v>
      </c>
      <c r="L657" s="107">
        <v>1</v>
      </c>
      <c r="M657" s="107">
        <v>1</v>
      </c>
      <c r="N657" s="107">
        <v>1</v>
      </c>
      <c r="O657" s="107">
        <v>1</v>
      </c>
      <c r="P657" s="107">
        <v>1</v>
      </c>
      <c r="Q657" s="107">
        <v>1</v>
      </c>
      <c r="R657" s="765">
        <f t="shared" si="30"/>
        <v>8</v>
      </c>
      <c r="S657" s="478"/>
      <c r="T657" s="1004">
        <f>R657</f>
        <v>8</v>
      </c>
      <c r="U657" s="1004">
        <f>R660</f>
        <v>8</v>
      </c>
      <c r="V657" s="474"/>
      <c r="W657" s="475"/>
      <c r="X657" s="781"/>
      <c r="Y657" s="783">
        <f t="shared" ref="Y657:Y658" si="31">SUM(T657:X657)</f>
        <v>16</v>
      </c>
      <c r="AA657" s="450"/>
      <c r="AB657" s="450"/>
      <c r="AC657" s="450"/>
    </row>
    <row r="658" spans="1:29" ht="17.100000000000001" customHeight="1" x14ac:dyDescent="0.5">
      <c r="A658" s="96" t="s">
        <v>676</v>
      </c>
      <c r="B658" s="1521" t="s">
        <v>802</v>
      </c>
      <c r="C658" s="1506" t="s">
        <v>803</v>
      </c>
      <c r="D658" s="1522">
        <v>0.5</v>
      </c>
      <c r="E658" s="1508">
        <v>1</v>
      </c>
      <c r="F658" s="1509" t="s">
        <v>384</v>
      </c>
      <c r="G658" s="1505">
        <v>8</v>
      </c>
      <c r="H658" s="89" t="s">
        <v>804</v>
      </c>
      <c r="I658" s="90"/>
      <c r="J658" s="91">
        <v>1</v>
      </c>
      <c r="K658" s="91">
        <v>1</v>
      </c>
      <c r="L658" s="91">
        <v>1</v>
      </c>
      <c r="M658" s="91">
        <v>1</v>
      </c>
      <c r="N658" s="91">
        <v>1</v>
      </c>
      <c r="O658" s="91">
        <v>1</v>
      </c>
      <c r="P658" s="91">
        <v>1</v>
      </c>
      <c r="Q658" s="91">
        <v>1</v>
      </c>
      <c r="R658" s="763">
        <f t="shared" si="30"/>
        <v>8</v>
      </c>
      <c r="S658" s="476"/>
      <c r="T658" s="1004">
        <f>R658</f>
        <v>8</v>
      </c>
      <c r="U658" s="1004">
        <f>R659</f>
        <v>8</v>
      </c>
      <c r="V658" s="474"/>
      <c r="W658" s="475"/>
      <c r="X658" s="781"/>
      <c r="Y658" s="783">
        <f t="shared" si="31"/>
        <v>16</v>
      </c>
      <c r="AA658" s="450"/>
      <c r="AB658" s="450"/>
      <c r="AC658" s="450"/>
    </row>
    <row r="659" spans="1:29" ht="17.100000000000001" customHeight="1" x14ac:dyDescent="0.5">
      <c r="A659" s="71" t="s">
        <v>681</v>
      </c>
      <c r="B659" s="1523" t="s">
        <v>805</v>
      </c>
      <c r="C659" s="1524" t="s">
        <v>806</v>
      </c>
      <c r="D659" s="1525">
        <v>0.5</v>
      </c>
      <c r="E659" s="273">
        <v>1</v>
      </c>
      <c r="F659" s="297" t="s">
        <v>390</v>
      </c>
      <c r="G659" s="447">
        <v>8</v>
      </c>
      <c r="H659" s="89" t="s">
        <v>804</v>
      </c>
      <c r="I659" s="87"/>
      <c r="J659" s="91">
        <v>1</v>
      </c>
      <c r="K659" s="91">
        <v>1</v>
      </c>
      <c r="L659" s="91">
        <v>1</v>
      </c>
      <c r="M659" s="91">
        <v>1</v>
      </c>
      <c r="N659" s="91">
        <v>1</v>
      </c>
      <c r="O659" s="91">
        <v>1</v>
      </c>
      <c r="P659" s="91">
        <v>1</v>
      </c>
      <c r="Q659" s="91">
        <v>1</v>
      </c>
      <c r="R659" s="764">
        <f t="shared" si="30"/>
        <v>8</v>
      </c>
      <c r="S659" s="234"/>
      <c r="T659" s="474"/>
      <c r="U659" s="474"/>
      <c r="V659" s="474"/>
      <c r="W659" s="475"/>
      <c r="X659" s="781"/>
      <c r="Y659" s="782"/>
      <c r="AA659" s="450"/>
      <c r="AB659" s="450"/>
      <c r="AC659" s="450"/>
    </row>
    <row r="660" spans="1:29" ht="17.100000000000001" customHeight="1" x14ac:dyDescent="0.5">
      <c r="A660" s="110" t="s">
        <v>769</v>
      </c>
      <c r="B660" s="110" t="s">
        <v>832</v>
      </c>
      <c r="C660" s="248" t="s">
        <v>833</v>
      </c>
      <c r="D660" s="249"/>
      <c r="E660" s="113" t="s">
        <v>110</v>
      </c>
      <c r="F660" s="113" t="s">
        <v>772</v>
      </c>
      <c r="G660" s="253">
        <v>8</v>
      </c>
      <c r="H660" s="111" t="s">
        <v>801</v>
      </c>
      <c r="I660" s="112"/>
      <c r="J660" s="114">
        <v>1</v>
      </c>
      <c r="K660" s="114">
        <v>1</v>
      </c>
      <c r="L660" s="114">
        <v>1</v>
      </c>
      <c r="M660" s="114">
        <v>1</v>
      </c>
      <c r="N660" s="114">
        <v>1</v>
      </c>
      <c r="O660" s="114">
        <v>1</v>
      </c>
      <c r="P660" s="114">
        <v>1</v>
      </c>
      <c r="Q660" s="114">
        <v>1</v>
      </c>
      <c r="R660" s="766">
        <f t="shared" si="30"/>
        <v>8</v>
      </c>
      <c r="S660" s="479"/>
      <c r="T660" s="474"/>
      <c r="U660" s="474"/>
      <c r="V660" s="474"/>
      <c r="W660" s="475"/>
      <c r="X660" s="781"/>
      <c r="Y660" s="782"/>
      <c r="AA660" s="450"/>
      <c r="AB660" s="450"/>
      <c r="AC660" s="450"/>
    </row>
    <row r="661" spans="1:29" ht="17.100000000000001" customHeight="1" x14ac:dyDescent="0.5">
      <c r="B661" s="1229"/>
      <c r="C661" s="1229"/>
      <c r="D661" s="232"/>
      <c r="E661" s="115"/>
      <c r="F661" s="115"/>
      <c r="G661" s="1225">
        <f>SUM(G644:G660)</f>
        <v>108</v>
      </c>
      <c r="J661" s="1229"/>
      <c r="K661" s="1229"/>
      <c r="L661" s="1229"/>
      <c r="M661" s="2222"/>
      <c r="N661" s="2210"/>
      <c r="O661" s="2210"/>
      <c r="P661" s="2210"/>
      <c r="Q661" s="2210"/>
      <c r="R661" s="2210"/>
      <c r="S661" s="2210"/>
      <c r="T661" s="475"/>
      <c r="U661" s="474"/>
      <c r="V661" s="474"/>
      <c r="W661" s="475"/>
      <c r="X661" s="781"/>
      <c r="Y661" s="783">
        <f>SUM(Y644:Y660)</f>
        <v>108</v>
      </c>
      <c r="AA661" s="450"/>
      <c r="AB661" s="450"/>
      <c r="AC661" s="450"/>
    </row>
    <row r="662" spans="1:29" ht="15.75" customHeight="1" x14ac:dyDescent="0.5">
      <c r="T662" s="468"/>
      <c r="U662" s="468"/>
      <c r="V662" s="468"/>
      <c r="W662" s="468"/>
    </row>
    <row r="663" spans="1:29" ht="15.75" customHeight="1" x14ac:dyDescent="0.5">
      <c r="T663" s="468"/>
      <c r="U663" s="468"/>
      <c r="V663" s="468"/>
      <c r="W663" s="468"/>
    </row>
    <row r="664" spans="1:29" ht="15.75" customHeight="1" x14ac:dyDescent="0.5">
      <c r="T664" s="468"/>
      <c r="U664" s="468"/>
      <c r="V664" s="468"/>
      <c r="W664" s="468"/>
    </row>
    <row r="665" spans="1:29" ht="15.75" customHeight="1" x14ac:dyDescent="0.5">
      <c r="T665" s="468"/>
      <c r="U665" s="468"/>
      <c r="V665" s="468"/>
      <c r="W665" s="468"/>
    </row>
    <row r="666" spans="1:29" ht="15.75" customHeight="1" x14ac:dyDescent="0.5">
      <c r="T666" s="468"/>
      <c r="U666" s="468"/>
      <c r="V666" s="468"/>
      <c r="W666" s="468"/>
    </row>
    <row r="667" spans="1:29" ht="15.75" customHeight="1" x14ac:dyDescent="0.5">
      <c r="T667" s="468"/>
      <c r="U667" s="468"/>
      <c r="V667" s="468"/>
      <c r="W667" s="468"/>
    </row>
    <row r="668" spans="1:29" ht="15.75" customHeight="1" x14ac:dyDescent="0.5">
      <c r="T668" s="468"/>
      <c r="U668" s="468"/>
      <c r="V668" s="468"/>
      <c r="W668" s="468"/>
    </row>
    <row r="669" spans="1:29" ht="15.75" customHeight="1" x14ac:dyDescent="0.5">
      <c r="T669" s="468"/>
      <c r="U669" s="468"/>
      <c r="V669" s="468"/>
      <c r="W669" s="468"/>
    </row>
    <row r="670" spans="1:29" ht="15.75" customHeight="1" x14ac:dyDescent="0.5">
      <c r="T670" s="468"/>
      <c r="U670" s="468"/>
      <c r="V670" s="468"/>
      <c r="W670" s="468"/>
    </row>
    <row r="671" spans="1:29" ht="15.75" customHeight="1" x14ac:dyDescent="0.5">
      <c r="T671" s="468"/>
      <c r="U671" s="468"/>
      <c r="V671" s="468"/>
      <c r="W671" s="468"/>
    </row>
    <row r="672" spans="1:29" ht="15.75" customHeight="1" x14ac:dyDescent="0.5">
      <c r="T672" s="468"/>
      <c r="U672" s="468"/>
      <c r="V672" s="468"/>
      <c r="W672" s="468"/>
    </row>
    <row r="673" spans="20:23" ht="15.75" customHeight="1" x14ac:dyDescent="0.5">
      <c r="T673" s="468"/>
      <c r="U673" s="468"/>
      <c r="V673" s="468"/>
      <c r="W673" s="468"/>
    </row>
    <row r="674" spans="20:23" ht="15.75" customHeight="1" x14ac:dyDescent="0.5">
      <c r="T674" s="468"/>
      <c r="U674" s="468"/>
      <c r="V674" s="468"/>
      <c r="W674" s="468"/>
    </row>
    <row r="675" spans="20:23" ht="15.75" customHeight="1" x14ac:dyDescent="0.5">
      <c r="T675" s="468"/>
      <c r="U675" s="468"/>
      <c r="V675" s="468"/>
      <c r="W675" s="468"/>
    </row>
    <row r="676" spans="20:23" ht="15.75" customHeight="1" x14ac:dyDescent="0.5">
      <c r="T676" s="468"/>
      <c r="U676" s="468"/>
      <c r="V676" s="468"/>
      <c r="W676" s="468"/>
    </row>
    <row r="677" spans="20:23" ht="15.75" customHeight="1" x14ac:dyDescent="0.5">
      <c r="T677" s="468"/>
      <c r="U677" s="468"/>
      <c r="V677" s="468"/>
      <c r="W677" s="468"/>
    </row>
    <row r="678" spans="20:23" ht="15.75" customHeight="1" x14ac:dyDescent="0.5">
      <c r="T678" s="468"/>
      <c r="U678" s="468"/>
      <c r="V678" s="468"/>
      <c r="W678" s="468"/>
    </row>
    <row r="679" spans="20:23" ht="15.75" customHeight="1" x14ac:dyDescent="0.5">
      <c r="T679" s="468"/>
      <c r="U679" s="468"/>
      <c r="V679" s="468"/>
      <c r="W679" s="468"/>
    </row>
    <row r="680" spans="20:23" ht="15.75" customHeight="1" x14ac:dyDescent="0.5">
      <c r="T680" s="468"/>
      <c r="U680" s="468"/>
      <c r="V680" s="468"/>
      <c r="W680" s="468"/>
    </row>
    <row r="681" spans="20:23" ht="15.75" customHeight="1" x14ac:dyDescent="0.5">
      <c r="T681" s="468"/>
      <c r="U681" s="468"/>
      <c r="V681" s="468"/>
      <c r="W681" s="468"/>
    </row>
    <row r="682" spans="20:23" ht="15.75" customHeight="1" x14ac:dyDescent="0.5">
      <c r="T682" s="468"/>
      <c r="U682" s="468"/>
      <c r="V682" s="468"/>
      <c r="W682" s="468"/>
    </row>
    <row r="683" spans="20:23" ht="15.75" customHeight="1" x14ac:dyDescent="0.5">
      <c r="T683" s="468"/>
      <c r="U683" s="468"/>
      <c r="V683" s="468"/>
      <c r="W683" s="468"/>
    </row>
    <row r="684" spans="20:23" ht="15.75" customHeight="1" x14ac:dyDescent="0.5">
      <c r="T684" s="468"/>
      <c r="U684" s="468"/>
      <c r="V684" s="468"/>
      <c r="W684" s="468"/>
    </row>
    <row r="685" spans="20:23" ht="15.75" customHeight="1" x14ac:dyDescent="0.5">
      <c r="T685" s="468"/>
      <c r="U685" s="468"/>
      <c r="V685" s="468"/>
      <c r="W685" s="468"/>
    </row>
    <row r="686" spans="20:23" ht="15.75" customHeight="1" x14ac:dyDescent="0.5">
      <c r="T686" s="468"/>
      <c r="U686" s="468"/>
      <c r="V686" s="468"/>
      <c r="W686" s="468"/>
    </row>
    <row r="687" spans="20:23" ht="15.75" customHeight="1" x14ac:dyDescent="0.5">
      <c r="T687" s="468"/>
      <c r="U687" s="468"/>
      <c r="V687" s="468"/>
      <c r="W687" s="468"/>
    </row>
    <row r="688" spans="20:23" ht="15.75" customHeight="1" x14ac:dyDescent="0.5">
      <c r="T688" s="468"/>
      <c r="U688" s="468"/>
      <c r="V688" s="468"/>
      <c r="W688" s="468"/>
    </row>
    <row r="689" spans="20:23" ht="15.75" customHeight="1" x14ac:dyDescent="0.5">
      <c r="T689" s="468"/>
      <c r="U689" s="468"/>
      <c r="V689" s="468"/>
      <c r="W689" s="468"/>
    </row>
    <row r="690" spans="20:23" ht="15.75" customHeight="1" x14ac:dyDescent="0.5">
      <c r="T690" s="468"/>
      <c r="U690" s="468"/>
      <c r="V690" s="468"/>
      <c r="W690" s="468"/>
    </row>
    <row r="691" spans="20:23" ht="15.75" customHeight="1" x14ac:dyDescent="0.5">
      <c r="T691" s="468"/>
      <c r="U691" s="468"/>
      <c r="V691" s="468"/>
      <c r="W691" s="468"/>
    </row>
    <row r="692" spans="20:23" ht="15.75" customHeight="1" x14ac:dyDescent="0.5">
      <c r="T692" s="468"/>
      <c r="U692" s="468"/>
      <c r="V692" s="468"/>
      <c r="W692" s="468"/>
    </row>
    <row r="693" spans="20:23" ht="15.75" customHeight="1" x14ac:dyDescent="0.5">
      <c r="T693" s="468"/>
      <c r="U693" s="468"/>
      <c r="V693" s="468"/>
      <c r="W693" s="468"/>
    </row>
    <row r="694" spans="20:23" ht="15.75" customHeight="1" x14ac:dyDescent="0.5">
      <c r="T694" s="468"/>
      <c r="U694" s="468"/>
      <c r="V694" s="468"/>
      <c r="W694" s="468"/>
    </row>
    <row r="695" spans="20:23" ht="15.75" customHeight="1" x14ac:dyDescent="0.5">
      <c r="T695" s="468"/>
      <c r="U695" s="468"/>
      <c r="V695" s="468"/>
      <c r="W695" s="468"/>
    </row>
    <row r="696" spans="20:23" ht="15.75" customHeight="1" x14ac:dyDescent="0.5">
      <c r="T696" s="468"/>
      <c r="U696" s="468"/>
      <c r="V696" s="468"/>
      <c r="W696" s="468"/>
    </row>
    <row r="697" spans="20:23" ht="15.75" customHeight="1" x14ac:dyDescent="0.5">
      <c r="T697" s="468"/>
      <c r="U697" s="468"/>
      <c r="V697" s="468"/>
      <c r="W697" s="468"/>
    </row>
    <row r="698" spans="20:23" ht="15.75" customHeight="1" x14ac:dyDescent="0.5">
      <c r="T698" s="468"/>
      <c r="U698" s="468"/>
      <c r="V698" s="468"/>
      <c r="W698" s="468"/>
    </row>
    <row r="699" spans="20:23" ht="15.75" customHeight="1" x14ac:dyDescent="0.5">
      <c r="T699" s="468"/>
      <c r="U699" s="468"/>
      <c r="V699" s="468"/>
      <c r="W699" s="468"/>
    </row>
    <row r="700" spans="20:23" ht="15.75" customHeight="1" x14ac:dyDescent="0.5">
      <c r="T700" s="468"/>
      <c r="U700" s="468"/>
      <c r="V700" s="468"/>
      <c r="W700" s="468"/>
    </row>
    <row r="701" spans="20:23" ht="15.75" customHeight="1" x14ac:dyDescent="0.5">
      <c r="T701" s="468"/>
      <c r="U701" s="468"/>
      <c r="V701" s="468"/>
      <c r="W701" s="468"/>
    </row>
    <row r="702" spans="20:23" ht="15.75" customHeight="1" x14ac:dyDescent="0.5">
      <c r="T702" s="468"/>
      <c r="U702" s="468"/>
      <c r="V702" s="468"/>
      <c r="W702" s="468"/>
    </row>
    <row r="703" spans="20:23" ht="15.75" customHeight="1" x14ac:dyDescent="0.5">
      <c r="T703" s="468"/>
      <c r="U703" s="468"/>
      <c r="V703" s="468"/>
      <c r="W703" s="468"/>
    </row>
    <row r="704" spans="20:23" ht="15.75" customHeight="1" x14ac:dyDescent="0.5">
      <c r="T704" s="468"/>
      <c r="U704" s="468"/>
      <c r="V704" s="468"/>
      <c r="W704" s="468"/>
    </row>
    <row r="705" spans="20:23" ht="15.75" customHeight="1" x14ac:dyDescent="0.5">
      <c r="T705" s="468"/>
      <c r="U705" s="468"/>
      <c r="V705" s="468"/>
      <c r="W705" s="468"/>
    </row>
    <row r="706" spans="20:23" ht="15.75" customHeight="1" x14ac:dyDescent="0.5">
      <c r="T706" s="468"/>
      <c r="U706" s="468"/>
      <c r="V706" s="468"/>
      <c r="W706" s="468"/>
    </row>
    <row r="707" spans="20:23" ht="15.75" customHeight="1" x14ac:dyDescent="0.5">
      <c r="T707" s="468"/>
      <c r="U707" s="468"/>
      <c r="V707" s="468"/>
      <c r="W707" s="468"/>
    </row>
    <row r="708" spans="20:23" ht="15.75" customHeight="1" x14ac:dyDescent="0.5">
      <c r="T708" s="468"/>
      <c r="U708" s="468"/>
      <c r="V708" s="468"/>
      <c r="W708" s="468"/>
    </row>
    <row r="709" spans="20:23" ht="15.75" customHeight="1" x14ac:dyDescent="0.5">
      <c r="T709" s="468"/>
      <c r="U709" s="468"/>
      <c r="V709" s="468"/>
      <c r="W709" s="468"/>
    </row>
    <row r="710" spans="20:23" ht="15.75" customHeight="1" x14ac:dyDescent="0.5">
      <c r="T710" s="468"/>
      <c r="U710" s="468"/>
      <c r="V710" s="468"/>
      <c r="W710" s="468"/>
    </row>
    <row r="711" spans="20:23" ht="15.75" customHeight="1" x14ac:dyDescent="0.5">
      <c r="T711" s="468"/>
      <c r="U711" s="468"/>
      <c r="V711" s="468"/>
      <c r="W711" s="468"/>
    </row>
    <row r="712" spans="20:23" ht="15.75" customHeight="1" x14ac:dyDescent="0.5">
      <c r="T712" s="468"/>
      <c r="U712" s="468"/>
      <c r="V712" s="468"/>
      <c r="W712" s="468"/>
    </row>
    <row r="713" spans="20:23" ht="15.75" customHeight="1" x14ac:dyDescent="0.5">
      <c r="T713" s="468"/>
      <c r="U713" s="468"/>
      <c r="V713" s="468"/>
      <c r="W713" s="468"/>
    </row>
    <row r="714" spans="20:23" ht="15.75" customHeight="1" x14ac:dyDescent="0.5">
      <c r="T714" s="468"/>
      <c r="U714" s="468"/>
      <c r="V714" s="468"/>
      <c r="W714" s="468"/>
    </row>
    <row r="715" spans="20:23" ht="15.75" customHeight="1" x14ac:dyDescent="0.5">
      <c r="T715" s="468"/>
      <c r="U715" s="468"/>
      <c r="V715" s="468"/>
      <c r="W715" s="468"/>
    </row>
    <row r="716" spans="20:23" ht="15.75" customHeight="1" x14ac:dyDescent="0.5">
      <c r="T716" s="468"/>
      <c r="U716" s="468"/>
      <c r="V716" s="468"/>
      <c r="W716" s="468"/>
    </row>
    <row r="717" spans="20:23" ht="15.75" customHeight="1" x14ac:dyDescent="0.5">
      <c r="T717" s="468"/>
      <c r="U717" s="468"/>
      <c r="V717" s="468"/>
      <c r="W717" s="468"/>
    </row>
    <row r="718" spans="20:23" ht="15.75" customHeight="1" x14ac:dyDescent="0.5">
      <c r="T718" s="468"/>
      <c r="U718" s="468"/>
      <c r="V718" s="468"/>
      <c r="W718" s="468"/>
    </row>
    <row r="719" spans="20:23" ht="15.75" customHeight="1" x14ac:dyDescent="0.5">
      <c r="T719" s="468"/>
      <c r="U719" s="468"/>
      <c r="V719" s="468"/>
      <c r="W719" s="468"/>
    </row>
    <row r="720" spans="20:23" ht="15.75" customHeight="1" x14ac:dyDescent="0.5">
      <c r="T720" s="468"/>
      <c r="U720" s="468"/>
      <c r="V720" s="468"/>
      <c r="W720" s="468"/>
    </row>
    <row r="721" spans="20:23" ht="15.75" customHeight="1" x14ac:dyDescent="0.5">
      <c r="T721" s="468"/>
      <c r="U721" s="468"/>
      <c r="V721" s="468"/>
      <c r="W721" s="468"/>
    </row>
    <row r="722" spans="20:23" ht="15.75" customHeight="1" x14ac:dyDescent="0.5">
      <c r="T722" s="468"/>
      <c r="U722" s="468"/>
      <c r="V722" s="468"/>
      <c r="W722" s="468"/>
    </row>
    <row r="723" spans="20:23" ht="15.75" customHeight="1" x14ac:dyDescent="0.5">
      <c r="T723" s="468"/>
      <c r="U723" s="468"/>
      <c r="V723" s="468"/>
      <c r="W723" s="468"/>
    </row>
    <row r="724" spans="20:23" ht="15.75" customHeight="1" x14ac:dyDescent="0.5">
      <c r="T724" s="468"/>
      <c r="U724" s="468"/>
      <c r="V724" s="468"/>
      <c r="W724" s="468"/>
    </row>
    <row r="725" spans="20:23" ht="15.75" customHeight="1" x14ac:dyDescent="0.5">
      <c r="T725" s="468"/>
      <c r="U725" s="468"/>
      <c r="V725" s="468"/>
      <c r="W725" s="468"/>
    </row>
    <row r="726" spans="20:23" ht="15.75" customHeight="1" x14ac:dyDescent="0.5">
      <c r="T726" s="468"/>
      <c r="U726" s="468"/>
      <c r="V726" s="468"/>
      <c r="W726" s="468"/>
    </row>
    <row r="727" spans="20:23" ht="15.75" customHeight="1" x14ac:dyDescent="0.5">
      <c r="T727" s="468"/>
      <c r="U727" s="468"/>
      <c r="V727" s="468"/>
      <c r="W727" s="468"/>
    </row>
    <row r="728" spans="20:23" ht="15.75" customHeight="1" x14ac:dyDescent="0.5">
      <c r="T728" s="468"/>
      <c r="U728" s="468"/>
      <c r="V728" s="468"/>
      <c r="W728" s="468"/>
    </row>
    <row r="729" spans="20:23" ht="15.75" customHeight="1" x14ac:dyDescent="0.5">
      <c r="T729" s="468"/>
      <c r="U729" s="468"/>
      <c r="V729" s="468"/>
      <c r="W729" s="468"/>
    </row>
    <row r="730" spans="20:23" ht="15.75" customHeight="1" x14ac:dyDescent="0.5">
      <c r="T730" s="468"/>
      <c r="U730" s="468"/>
      <c r="V730" s="468"/>
      <c r="W730" s="468"/>
    </row>
    <row r="731" spans="20:23" ht="15.75" customHeight="1" x14ac:dyDescent="0.5">
      <c r="T731" s="468"/>
      <c r="U731" s="468"/>
      <c r="V731" s="468"/>
      <c r="W731" s="468"/>
    </row>
    <row r="732" spans="20:23" ht="15.75" customHeight="1" x14ac:dyDescent="0.5">
      <c r="T732" s="468"/>
      <c r="U732" s="468"/>
      <c r="V732" s="468"/>
      <c r="W732" s="468"/>
    </row>
    <row r="733" spans="20:23" ht="15.75" customHeight="1" x14ac:dyDescent="0.5">
      <c r="T733" s="468"/>
      <c r="U733" s="468"/>
      <c r="V733" s="468"/>
      <c r="W733" s="468"/>
    </row>
    <row r="734" spans="20:23" ht="15.75" customHeight="1" x14ac:dyDescent="0.5">
      <c r="T734" s="468"/>
      <c r="U734" s="468"/>
      <c r="V734" s="468"/>
      <c r="W734" s="468"/>
    </row>
    <row r="735" spans="20:23" ht="15.75" customHeight="1" x14ac:dyDescent="0.5">
      <c r="T735" s="468"/>
      <c r="U735" s="468"/>
      <c r="V735" s="468"/>
      <c r="W735" s="468"/>
    </row>
    <row r="736" spans="20:23" ht="15.75" customHeight="1" x14ac:dyDescent="0.5">
      <c r="T736" s="468"/>
      <c r="U736" s="468"/>
      <c r="V736" s="468"/>
      <c r="W736" s="468"/>
    </row>
    <row r="737" spans="20:23" ht="15.75" customHeight="1" x14ac:dyDescent="0.5">
      <c r="T737" s="468"/>
      <c r="U737" s="468"/>
      <c r="V737" s="468"/>
      <c r="W737" s="468"/>
    </row>
    <row r="738" spans="20:23" ht="15.75" customHeight="1" x14ac:dyDescent="0.5">
      <c r="T738" s="468"/>
      <c r="U738" s="468"/>
      <c r="V738" s="468"/>
      <c r="W738" s="468"/>
    </row>
    <row r="739" spans="20:23" ht="15.75" customHeight="1" x14ac:dyDescent="0.5">
      <c r="T739" s="468"/>
      <c r="U739" s="468"/>
      <c r="V739" s="468"/>
      <c r="W739" s="468"/>
    </row>
    <row r="740" spans="20:23" ht="15.75" customHeight="1" x14ac:dyDescent="0.5">
      <c r="T740" s="468"/>
      <c r="U740" s="468"/>
      <c r="V740" s="468"/>
      <c r="W740" s="468"/>
    </row>
    <row r="741" spans="20:23" ht="15.75" customHeight="1" x14ac:dyDescent="0.5">
      <c r="T741" s="468"/>
      <c r="U741" s="468"/>
      <c r="V741" s="468"/>
      <c r="W741" s="468"/>
    </row>
    <row r="742" spans="20:23" ht="15.75" customHeight="1" x14ac:dyDescent="0.5">
      <c r="T742" s="468"/>
      <c r="U742" s="468"/>
      <c r="V742" s="468"/>
      <c r="W742" s="468"/>
    </row>
    <row r="743" spans="20:23" ht="15.75" customHeight="1" x14ac:dyDescent="0.5">
      <c r="T743" s="468"/>
      <c r="U743" s="468"/>
      <c r="V743" s="468"/>
      <c r="W743" s="468"/>
    </row>
    <row r="744" spans="20:23" ht="15.75" customHeight="1" x14ac:dyDescent="0.5">
      <c r="T744" s="468"/>
      <c r="U744" s="468"/>
      <c r="V744" s="468"/>
      <c r="W744" s="468"/>
    </row>
    <row r="745" spans="20:23" ht="15.75" customHeight="1" x14ac:dyDescent="0.5">
      <c r="T745" s="468"/>
      <c r="U745" s="468"/>
      <c r="V745" s="468"/>
      <c r="W745" s="468"/>
    </row>
    <row r="746" spans="20:23" ht="15.75" customHeight="1" x14ac:dyDescent="0.5">
      <c r="T746" s="468"/>
      <c r="U746" s="468"/>
      <c r="V746" s="468"/>
      <c r="W746" s="468"/>
    </row>
    <row r="747" spans="20:23" ht="15.75" customHeight="1" x14ac:dyDescent="0.5">
      <c r="T747" s="468"/>
      <c r="U747" s="468"/>
      <c r="V747" s="468"/>
      <c r="W747" s="468"/>
    </row>
    <row r="748" spans="20:23" ht="15.75" customHeight="1" x14ac:dyDescent="0.5">
      <c r="T748" s="468"/>
      <c r="U748" s="468"/>
      <c r="V748" s="468"/>
      <c r="W748" s="468"/>
    </row>
    <row r="749" spans="20:23" ht="15.75" customHeight="1" x14ac:dyDescent="0.5">
      <c r="T749" s="468"/>
      <c r="U749" s="468"/>
      <c r="V749" s="468"/>
      <c r="W749" s="468"/>
    </row>
    <row r="750" spans="20:23" ht="15.75" customHeight="1" x14ac:dyDescent="0.5">
      <c r="T750" s="468"/>
      <c r="U750" s="468"/>
      <c r="V750" s="468"/>
      <c r="W750" s="468"/>
    </row>
    <row r="751" spans="20:23" ht="15.75" customHeight="1" x14ac:dyDescent="0.5">
      <c r="T751" s="468"/>
      <c r="U751" s="468"/>
      <c r="V751" s="468"/>
      <c r="W751" s="468"/>
    </row>
    <row r="752" spans="20:23" ht="15.75" customHeight="1" x14ac:dyDescent="0.5">
      <c r="T752" s="468"/>
      <c r="U752" s="468"/>
      <c r="V752" s="468"/>
      <c r="W752" s="468"/>
    </row>
    <row r="753" spans="20:23" ht="15.75" customHeight="1" x14ac:dyDescent="0.5">
      <c r="T753" s="468"/>
      <c r="U753" s="468"/>
      <c r="V753" s="468"/>
      <c r="W753" s="468"/>
    </row>
    <row r="754" spans="20:23" ht="15.75" customHeight="1" x14ac:dyDescent="0.5">
      <c r="T754" s="468"/>
      <c r="U754" s="468"/>
      <c r="V754" s="468"/>
      <c r="W754" s="468"/>
    </row>
    <row r="755" spans="20:23" ht="15.75" customHeight="1" x14ac:dyDescent="0.5">
      <c r="T755" s="468"/>
      <c r="U755" s="468"/>
      <c r="V755" s="468"/>
      <c r="W755" s="468"/>
    </row>
    <row r="756" spans="20:23" ht="15.75" customHeight="1" x14ac:dyDescent="0.5">
      <c r="T756" s="468"/>
      <c r="U756" s="468"/>
      <c r="V756" s="468"/>
      <c r="W756" s="468"/>
    </row>
    <row r="757" spans="20:23" ht="15.75" customHeight="1" x14ac:dyDescent="0.5">
      <c r="T757" s="468"/>
      <c r="U757" s="468"/>
      <c r="V757" s="468"/>
      <c r="W757" s="468"/>
    </row>
    <row r="758" spans="20:23" ht="15.75" customHeight="1" x14ac:dyDescent="0.5">
      <c r="T758" s="468"/>
      <c r="U758" s="468"/>
      <c r="V758" s="468"/>
      <c r="W758" s="468"/>
    </row>
    <row r="759" spans="20:23" ht="15.75" customHeight="1" x14ac:dyDescent="0.5">
      <c r="T759" s="468"/>
      <c r="U759" s="468"/>
      <c r="V759" s="468"/>
      <c r="W759" s="468"/>
    </row>
    <row r="760" spans="20:23" ht="15.75" customHeight="1" x14ac:dyDescent="0.5">
      <c r="T760" s="468"/>
      <c r="U760" s="468"/>
      <c r="V760" s="468"/>
      <c r="W760" s="468"/>
    </row>
    <row r="761" spans="20:23" ht="15.75" customHeight="1" x14ac:dyDescent="0.5">
      <c r="T761" s="468"/>
      <c r="U761" s="468"/>
      <c r="V761" s="468"/>
      <c r="W761" s="468"/>
    </row>
    <row r="762" spans="20:23" ht="15.75" customHeight="1" x14ac:dyDescent="0.5">
      <c r="T762" s="468"/>
      <c r="U762" s="468"/>
      <c r="V762" s="468"/>
      <c r="W762" s="468"/>
    </row>
    <row r="763" spans="20:23" ht="15.75" customHeight="1" x14ac:dyDescent="0.5">
      <c r="T763" s="468"/>
      <c r="U763" s="468"/>
      <c r="V763" s="468"/>
      <c r="W763" s="468"/>
    </row>
    <row r="764" spans="20:23" ht="15.75" customHeight="1" x14ac:dyDescent="0.5">
      <c r="T764" s="468"/>
      <c r="U764" s="468"/>
      <c r="V764" s="468"/>
      <c r="W764" s="468"/>
    </row>
    <row r="765" spans="20:23" ht="15.75" customHeight="1" x14ac:dyDescent="0.5">
      <c r="T765" s="468"/>
      <c r="U765" s="468"/>
      <c r="V765" s="468"/>
      <c r="W765" s="468"/>
    </row>
    <row r="766" spans="20:23" ht="15.75" customHeight="1" x14ac:dyDescent="0.5">
      <c r="T766" s="468"/>
      <c r="U766" s="468"/>
      <c r="V766" s="468"/>
      <c r="W766" s="468"/>
    </row>
    <row r="767" spans="20:23" ht="15.75" customHeight="1" x14ac:dyDescent="0.5">
      <c r="T767" s="468"/>
      <c r="U767" s="468"/>
      <c r="V767" s="468"/>
      <c r="W767" s="468"/>
    </row>
    <row r="768" spans="20:23" ht="15.75" customHeight="1" x14ac:dyDescent="0.5">
      <c r="T768" s="468"/>
      <c r="U768" s="468"/>
      <c r="V768" s="468"/>
      <c r="W768" s="468"/>
    </row>
    <row r="769" spans="20:23" ht="15.75" customHeight="1" x14ac:dyDescent="0.5">
      <c r="T769" s="468"/>
      <c r="U769" s="468"/>
      <c r="V769" s="468"/>
      <c r="W769" s="468"/>
    </row>
    <row r="770" spans="20:23" ht="15.75" customHeight="1" x14ac:dyDescent="0.5">
      <c r="T770" s="468"/>
      <c r="U770" s="468"/>
      <c r="V770" s="468"/>
      <c r="W770" s="468"/>
    </row>
    <row r="771" spans="20:23" ht="15.75" customHeight="1" x14ac:dyDescent="0.5">
      <c r="T771" s="468"/>
      <c r="U771" s="468"/>
      <c r="V771" s="468"/>
      <c r="W771" s="468"/>
    </row>
    <row r="772" spans="20:23" ht="15.75" customHeight="1" x14ac:dyDescent="0.5">
      <c r="T772" s="468"/>
      <c r="U772" s="468"/>
      <c r="V772" s="468"/>
      <c r="W772" s="468"/>
    </row>
    <row r="773" spans="20:23" ht="15.75" customHeight="1" x14ac:dyDescent="0.5">
      <c r="T773" s="468"/>
      <c r="U773" s="468"/>
      <c r="V773" s="468"/>
      <c r="W773" s="468"/>
    </row>
    <row r="774" spans="20:23" ht="15.75" customHeight="1" x14ac:dyDescent="0.5">
      <c r="T774" s="468"/>
      <c r="U774" s="468"/>
      <c r="V774" s="468"/>
      <c r="W774" s="468"/>
    </row>
    <row r="775" spans="20:23" ht="15.75" customHeight="1" x14ac:dyDescent="0.5">
      <c r="T775" s="468"/>
      <c r="U775" s="468"/>
      <c r="V775" s="468"/>
      <c r="W775" s="468"/>
    </row>
    <row r="776" spans="20:23" ht="15.75" customHeight="1" x14ac:dyDescent="0.5">
      <c r="T776" s="468"/>
      <c r="U776" s="468"/>
      <c r="V776" s="468"/>
      <c r="W776" s="468"/>
    </row>
    <row r="777" spans="20:23" ht="15.75" customHeight="1" x14ac:dyDescent="0.5">
      <c r="T777" s="468"/>
      <c r="U777" s="468"/>
      <c r="V777" s="468"/>
      <c r="W777" s="468"/>
    </row>
    <row r="778" spans="20:23" ht="15.75" customHeight="1" x14ac:dyDescent="0.5">
      <c r="T778" s="468"/>
      <c r="U778" s="468"/>
      <c r="V778" s="468"/>
      <c r="W778" s="468"/>
    </row>
    <row r="779" spans="20:23" ht="15.75" customHeight="1" x14ac:dyDescent="0.5">
      <c r="T779" s="468"/>
      <c r="U779" s="468"/>
      <c r="V779" s="468"/>
      <c r="W779" s="468"/>
    </row>
    <row r="780" spans="20:23" ht="15.75" customHeight="1" x14ac:dyDescent="0.5">
      <c r="T780" s="468"/>
      <c r="U780" s="468"/>
      <c r="V780" s="468"/>
      <c r="W780" s="468"/>
    </row>
    <row r="781" spans="20:23" ht="15.75" customHeight="1" x14ac:dyDescent="0.5">
      <c r="T781" s="468"/>
      <c r="U781" s="468"/>
      <c r="V781" s="468"/>
      <c r="W781" s="468"/>
    </row>
    <row r="782" spans="20:23" ht="15.75" customHeight="1" x14ac:dyDescent="0.5">
      <c r="T782" s="468"/>
      <c r="U782" s="468"/>
      <c r="V782" s="468"/>
      <c r="W782" s="468"/>
    </row>
    <row r="783" spans="20:23" ht="15.75" customHeight="1" x14ac:dyDescent="0.5">
      <c r="T783" s="468"/>
      <c r="U783" s="468"/>
      <c r="V783" s="468"/>
      <c r="W783" s="468"/>
    </row>
    <row r="784" spans="20:23" ht="15.75" customHeight="1" x14ac:dyDescent="0.5">
      <c r="T784" s="468"/>
      <c r="U784" s="468"/>
      <c r="V784" s="468"/>
      <c r="W784" s="468"/>
    </row>
    <row r="785" spans="20:23" ht="15.75" customHeight="1" x14ac:dyDescent="0.5">
      <c r="T785" s="468"/>
      <c r="U785" s="468"/>
      <c r="V785" s="468"/>
      <c r="W785" s="468"/>
    </row>
    <row r="786" spans="20:23" ht="15.75" customHeight="1" x14ac:dyDescent="0.5">
      <c r="T786" s="468"/>
      <c r="U786" s="468"/>
      <c r="V786" s="468"/>
      <c r="W786" s="468"/>
    </row>
    <row r="787" spans="20:23" ht="15.75" customHeight="1" x14ac:dyDescent="0.5">
      <c r="T787" s="468"/>
      <c r="U787" s="468"/>
      <c r="V787" s="468"/>
      <c r="W787" s="468"/>
    </row>
    <row r="788" spans="20:23" ht="15.75" customHeight="1" x14ac:dyDescent="0.5">
      <c r="T788" s="468"/>
      <c r="U788" s="468"/>
      <c r="V788" s="468"/>
      <c r="W788" s="468"/>
    </row>
    <row r="789" spans="20:23" ht="15.75" customHeight="1" x14ac:dyDescent="0.5">
      <c r="T789" s="468"/>
      <c r="U789" s="468"/>
      <c r="V789" s="468"/>
      <c r="W789" s="468"/>
    </row>
    <row r="790" spans="20:23" ht="15.75" customHeight="1" x14ac:dyDescent="0.5">
      <c r="T790" s="468"/>
      <c r="U790" s="468"/>
      <c r="V790" s="468"/>
      <c r="W790" s="468"/>
    </row>
    <row r="791" spans="20:23" ht="15.75" customHeight="1" x14ac:dyDescent="0.5">
      <c r="T791" s="468"/>
      <c r="U791" s="468"/>
      <c r="V791" s="468"/>
      <c r="W791" s="468"/>
    </row>
    <row r="792" spans="20:23" ht="15.75" customHeight="1" x14ac:dyDescent="0.5">
      <c r="T792" s="468"/>
      <c r="U792" s="468"/>
      <c r="V792" s="468"/>
      <c r="W792" s="468"/>
    </row>
    <row r="793" spans="20:23" ht="15.75" customHeight="1" x14ac:dyDescent="0.5">
      <c r="T793" s="468"/>
      <c r="U793" s="468"/>
      <c r="V793" s="468"/>
      <c r="W793" s="468"/>
    </row>
    <row r="794" spans="20:23" ht="15.75" customHeight="1" x14ac:dyDescent="0.5">
      <c r="T794" s="468"/>
      <c r="U794" s="468"/>
      <c r="V794" s="468"/>
      <c r="W794" s="468"/>
    </row>
    <row r="795" spans="20:23" ht="15.75" customHeight="1" x14ac:dyDescent="0.5">
      <c r="T795" s="468"/>
      <c r="U795" s="468"/>
      <c r="V795" s="468"/>
      <c r="W795" s="468"/>
    </row>
    <row r="796" spans="20:23" ht="15.75" customHeight="1" x14ac:dyDescent="0.5">
      <c r="T796" s="468"/>
      <c r="U796" s="468"/>
      <c r="V796" s="468"/>
      <c r="W796" s="468"/>
    </row>
    <row r="797" spans="20:23" ht="15.75" customHeight="1" x14ac:dyDescent="0.5">
      <c r="T797" s="468"/>
      <c r="U797" s="468"/>
      <c r="V797" s="468"/>
      <c r="W797" s="468"/>
    </row>
    <row r="798" spans="20:23" ht="15.75" customHeight="1" x14ac:dyDescent="0.5">
      <c r="T798" s="468"/>
      <c r="U798" s="468"/>
      <c r="V798" s="468"/>
      <c r="W798" s="468"/>
    </row>
    <row r="799" spans="20:23" ht="15.75" customHeight="1" x14ac:dyDescent="0.5">
      <c r="T799" s="468"/>
      <c r="U799" s="468"/>
      <c r="V799" s="468"/>
      <c r="W799" s="468"/>
    </row>
    <row r="800" spans="20:23" ht="15.75" customHeight="1" x14ac:dyDescent="0.5">
      <c r="T800" s="468"/>
      <c r="U800" s="468"/>
      <c r="V800" s="468"/>
      <c r="W800" s="468"/>
    </row>
    <row r="801" spans="20:23" ht="15.75" customHeight="1" x14ac:dyDescent="0.5">
      <c r="T801" s="468"/>
      <c r="U801" s="468"/>
      <c r="V801" s="468"/>
      <c r="W801" s="468"/>
    </row>
    <row r="802" spans="20:23" ht="15.75" customHeight="1" x14ac:dyDescent="0.5">
      <c r="T802" s="468"/>
      <c r="U802" s="468"/>
      <c r="V802" s="468"/>
      <c r="W802" s="468"/>
    </row>
    <row r="803" spans="20:23" ht="15.75" customHeight="1" x14ac:dyDescent="0.5">
      <c r="T803" s="468"/>
      <c r="U803" s="468"/>
      <c r="V803" s="468"/>
      <c r="W803" s="468"/>
    </row>
    <row r="804" spans="20:23" ht="15.75" customHeight="1" x14ac:dyDescent="0.5">
      <c r="T804" s="468"/>
      <c r="U804" s="468"/>
      <c r="V804" s="468"/>
      <c r="W804" s="468"/>
    </row>
    <row r="805" spans="20:23" ht="15.75" customHeight="1" x14ac:dyDescent="0.5">
      <c r="T805" s="468"/>
      <c r="U805" s="468"/>
      <c r="V805" s="468"/>
      <c r="W805" s="468"/>
    </row>
    <row r="806" spans="20:23" ht="15.75" customHeight="1" x14ac:dyDescent="0.5">
      <c r="T806" s="468"/>
      <c r="U806" s="468"/>
      <c r="V806" s="468"/>
      <c r="W806" s="468"/>
    </row>
    <row r="807" spans="20:23" ht="15.75" customHeight="1" x14ac:dyDescent="0.5">
      <c r="T807" s="468"/>
      <c r="U807" s="468"/>
      <c r="V807" s="468"/>
      <c r="W807" s="468"/>
    </row>
    <row r="808" spans="20:23" ht="15.75" customHeight="1" x14ac:dyDescent="0.5">
      <c r="T808" s="468"/>
      <c r="U808" s="468"/>
      <c r="V808" s="468"/>
      <c r="W808" s="468"/>
    </row>
    <row r="809" spans="20:23" ht="15.75" customHeight="1" x14ac:dyDescent="0.5">
      <c r="T809" s="468"/>
      <c r="U809" s="468"/>
      <c r="V809" s="468"/>
      <c r="W809" s="468"/>
    </row>
    <row r="810" spans="20:23" ht="15.75" customHeight="1" x14ac:dyDescent="0.5">
      <c r="T810" s="468"/>
      <c r="U810" s="468"/>
      <c r="V810" s="468"/>
      <c r="W810" s="468"/>
    </row>
    <row r="811" spans="20:23" ht="15.75" customHeight="1" x14ac:dyDescent="0.5">
      <c r="T811" s="468"/>
      <c r="U811" s="468"/>
      <c r="V811" s="468"/>
      <c r="W811" s="468"/>
    </row>
    <row r="812" spans="20:23" ht="15.75" customHeight="1" x14ac:dyDescent="0.5">
      <c r="T812" s="468"/>
      <c r="U812" s="468"/>
      <c r="V812" s="468"/>
      <c r="W812" s="468"/>
    </row>
    <row r="813" spans="20:23" ht="15.75" customHeight="1" x14ac:dyDescent="0.5">
      <c r="T813" s="468"/>
      <c r="U813" s="468"/>
      <c r="V813" s="468"/>
      <c r="W813" s="468"/>
    </row>
    <row r="814" spans="20:23" ht="15.75" customHeight="1" x14ac:dyDescent="0.5">
      <c r="T814" s="468"/>
      <c r="U814" s="468"/>
      <c r="V814" s="468"/>
      <c r="W814" s="468"/>
    </row>
    <row r="815" spans="20:23" ht="15.75" customHeight="1" x14ac:dyDescent="0.5">
      <c r="T815" s="468"/>
      <c r="U815" s="468"/>
      <c r="V815" s="468"/>
      <c r="W815" s="468"/>
    </row>
    <row r="816" spans="20:23" ht="15.75" customHeight="1" x14ac:dyDescent="0.5">
      <c r="T816" s="468"/>
      <c r="U816" s="468"/>
      <c r="V816" s="468"/>
      <c r="W816" s="468"/>
    </row>
    <row r="817" spans="20:23" ht="15.75" customHeight="1" x14ac:dyDescent="0.5">
      <c r="T817" s="468"/>
      <c r="U817" s="468"/>
      <c r="V817" s="468"/>
      <c r="W817" s="468"/>
    </row>
    <row r="818" spans="20:23" ht="15.75" customHeight="1" x14ac:dyDescent="0.5">
      <c r="T818" s="468"/>
      <c r="U818" s="468"/>
      <c r="V818" s="468"/>
      <c r="W818" s="468"/>
    </row>
    <row r="819" spans="20:23" ht="15.75" customHeight="1" x14ac:dyDescent="0.5">
      <c r="T819" s="468"/>
      <c r="U819" s="468"/>
      <c r="V819" s="468"/>
      <c r="W819" s="468"/>
    </row>
    <row r="820" spans="20:23" ht="15.75" customHeight="1" x14ac:dyDescent="0.5">
      <c r="T820" s="468"/>
      <c r="U820" s="468"/>
      <c r="V820" s="468"/>
      <c r="W820" s="468"/>
    </row>
    <row r="821" spans="20:23" ht="15.75" customHeight="1" x14ac:dyDescent="0.5">
      <c r="T821" s="468"/>
      <c r="U821" s="468"/>
      <c r="V821" s="468"/>
      <c r="W821" s="468"/>
    </row>
    <row r="822" spans="20:23" ht="15.75" customHeight="1" x14ac:dyDescent="0.5">
      <c r="T822" s="468"/>
      <c r="U822" s="468"/>
      <c r="V822" s="468"/>
      <c r="W822" s="468"/>
    </row>
    <row r="823" spans="20:23" ht="15.75" customHeight="1" x14ac:dyDescent="0.5">
      <c r="T823" s="468"/>
      <c r="U823" s="468"/>
      <c r="V823" s="468"/>
      <c r="W823" s="468"/>
    </row>
    <row r="824" spans="20:23" ht="15.75" customHeight="1" x14ac:dyDescent="0.5">
      <c r="T824" s="468"/>
      <c r="U824" s="468"/>
      <c r="V824" s="468"/>
      <c r="W824" s="468"/>
    </row>
    <row r="825" spans="20:23" ht="15.75" customHeight="1" x14ac:dyDescent="0.5">
      <c r="T825" s="468"/>
      <c r="U825" s="468"/>
      <c r="V825" s="468"/>
      <c r="W825" s="468"/>
    </row>
    <row r="826" spans="20:23" ht="15.75" customHeight="1" x14ac:dyDescent="0.5">
      <c r="T826" s="468"/>
      <c r="U826" s="468"/>
      <c r="V826" s="468"/>
      <c r="W826" s="468"/>
    </row>
    <row r="827" spans="20:23" ht="15.75" customHeight="1" x14ac:dyDescent="0.5">
      <c r="T827" s="468"/>
      <c r="U827" s="468"/>
      <c r="V827" s="468"/>
      <c r="W827" s="468"/>
    </row>
    <row r="828" spans="20:23" ht="15.75" customHeight="1" x14ac:dyDescent="0.5">
      <c r="T828" s="468"/>
      <c r="U828" s="468"/>
      <c r="V828" s="468"/>
      <c r="W828" s="468"/>
    </row>
    <row r="829" spans="20:23" ht="15.75" customHeight="1" x14ac:dyDescent="0.5">
      <c r="T829" s="468"/>
      <c r="U829" s="468"/>
      <c r="V829" s="468"/>
      <c r="W829" s="468"/>
    </row>
    <row r="830" spans="20:23" ht="15.75" customHeight="1" x14ac:dyDescent="0.5">
      <c r="T830" s="468"/>
      <c r="U830" s="468"/>
      <c r="V830" s="468"/>
      <c r="W830" s="468"/>
    </row>
    <row r="831" spans="20:23" ht="15.75" customHeight="1" x14ac:dyDescent="0.5">
      <c r="T831" s="468"/>
      <c r="U831" s="468"/>
      <c r="V831" s="468"/>
      <c r="W831" s="468"/>
    </row>
    <row r="832" spans="20:23" ht="15.75" customHeight="1" x14ac:dyDescent="0.5">
      <c r="T832" s="468"/>
      <c r="U832" s="468"/>
      <c r="V832" s="468"/>
      <c r="W832" s="468"/>
    </row>
    <row r="833" spans="20:23" ht="15.75" customHeight="1" x14ac:dyDescent="0.5">
      <c r="T833" s="468"/>
      <c r="U833" s="468"/>
      <c r="V833" s="468"/>
      <c r="W833" s="468"/>
    </row>
    <row r="834" spans="20:23" ht="15.75" customHeight="1" x14ac:dyDescent="0.5">
      <c r="T834" s="468"/>
      <c r="U834" s="468"/>
      <c r="V834" s="468"/>
      <c r="W834" s="468"/>
    </row>
    <row r="835" spans="20:23" ht="15.75" customHeight="1" x14ac:dyDescent="0.5">
      <c r="T835" s="468"/>
      <c r="U835" s="468"/>
      <c r="V835" s="468"/>
      <c r="W835" s="468"/>
    </row>
    <row r="836" spans="20:23" ht="15.75" customHeight="1" x14ac:dyDescent="0.5">
      <c r="T836" s="468"/>
      <c r="U836" s="468"/>
      <c r="V836" s="468"/>
      <c r="W836" s="468"/>
    </row>
    <row r="837" spans="20:23" ht="15.75" customHeight="1" x14ac:dyDescent="0.5">
      <c r="T837" s="468"/>
      <c r="U837" s="468"/>
      <c r="V837" s="468"/>
      <c r="W837" s="468"/>
    </row>
    <row r="838" spans="20:23" ht="15.75" customHeight="1" x14ac:dyDescent="0.5">
      <c r="T838" s="468"/>
      <c r="U838" s="468"/>
      <c r="V838" s="468"/>
      <c r="W838" s="468"/>
    </row>
    <row r="839" spans="20:23" ht="15.75" customHeight="1" x14ac:dyDescent="0.5">
      <c r="T839" s="468"/>
      <c r="U839" s="468"/>
      <c r="V839" s="468"/>
      <c r="W839" s="468"/>
    </row>
    <row r="840" spans="20:23" ht="15.75" customHeight="1" x14ac:dyDescent="0.5">
      <c r="T840" s="468"/>
      <c r="U840" s="468"/>
      <c r="V840" s="468"/>
      <c r="W840" s="468"/>
    </row>
    <row r="841" spans="20:23" ht="15.75" customHeight="1" x14ac:dyDescent="0.5">
      <c r="T841" s="468"/>
      <c r="U841" s="468"/>
      <c r="V841" s="468"/>
      <c r="W841" s="468"/>
    </row>
    <row r="842" spans="20:23" ht="15.75" customHeight="1" x14ac:dyDescent="0.5">
      <c r="T842" s="468"/>
      <c r="U842" s="468"/>
      <c r="V842" s="468"/>
      <c r="W842" s="468"/>
    </row>
    <row r="843" spans="20:23" ht="15.75" customHeight="1" x14ac:dyDescent="0.5">
      <c r="T843" s="468"/>
      <c r="U843" s="468"/>
      <c r="V843" s="468"/>
      <c r="W843" s="468"/>
    </row>
    <row r="844" spans="20:23" ht="15.75" customHeight="1" x14ac:dyDescent="0.5">
      <c r="T844" s="468"/>
      <c r="U844" s="468"/>
      <c r="V844" s="468"/>
      <c r="W844" s="468"/>
    </row>
    <row r="845" spans="20:23" ht="15.75" customHeight="1" x14ac:dyDescent="0.5">
      <c r="T845" s="468"/>
      <c r="U845" s="468"/>
      <c r="V845" s="468"/>
      <c r="W845" s="468"/>
    </row>
    <row r="846" spans="20:23" ht="15.75" customHeight="1" x14ac:dyDescent="0.5">
      <c r="T846" s="468"/>
      <c r="U846" s="468"/>
      <c r="V846" s="468"/>
      <c r="W846" s="468"/>
    </row>
    <row r="847" spans="20:23" ht="15.75" customHeight="1" x14ac:dyDescent="0.5">
      <c r="T847" s="468"/>
      <c r="U847" s="468"/>
      <c r="V847" s="468"/>
      <c r="W847" s="468"/>
    </row>
    <row r="848" spans="20:23" ht="15.75" customHeight="1" x14ac:dyDescent="0.5">
      <c r="T848" s="468"/>
      <c r="U848" s="468"/>
      <c r="V848" s="468"/>
      <c r="W848" s="468"/>
    </row>
    <row r="849" spans="20:23" ht="15.75" customHeight="1" x14ac:dyDescent="0.5">
      <c r="T849" s="468"/>
      <c r="U849" s="468"/>
      <c r="V849" s="468"/>
      <c r="W849" s="468"/>
    </row>
    <row r="850" spans="20:23" ht="15.75" customHeight="1" x14ac:dyDescent="0.5">
      <c r="T850" s="468"/>
      <c r="U850" s="468"/>
      <c r="V850" s="468"/>
      <c r="W850" s="468"/>
    </row>
    <row r="851" spans="20:23" ht="15.75" customHeight="1" x14ac:dyDescent="0.5">
      <c r="T851" s="468"/>
      <c r="U851" s="468"/>
      <c r="V851" s="468"/>
      <c r="W851" s="468"/>
    </row>
    <row r="852" spans="20:23" ht="15.75" customHeight="1" x14ac:dyDescent="0.5">
      <c r="T852" s="468"/>
      <c r="U852" s="468"/>
      <c r="V852" s="468"/>
      <c r="W852" s="468"/>
    </row>
    <row r="853" spans="20:23" ht="15.75" customHeight="1" x14ac:dyDescent="0.5">
      <c r="T853" s="468"/>
      <c r="U853" s="468"/>
      <c r="V853" s="468"/>
      <c r="W853" s="468"/>
    </row>
    <row r="854" spans="20:23" ht="15.75" customHeight="1" x14ac:dyDescent="0.5">
      <c r="T854" s="468"/>
      <c r="U854" s="468"/>
      <c r="V854" s="468"/>
      <c r="W854" s="468"/>
    </row>
    <row r="855" spans="20:23" ht="15.75" customHeight="1" x14ac:dyDescent="0.5">
      <c r="T855" s="468"/>
      <c r="U855" s="468"/>
      <c r="V855" s="468"/>
      <c r="W855" s="468"/>
    </row>
    <row r="856" spans="20:23" ht="15.75" customHeight="1" x14ac:dyDescent="0.5">
      <c r="T856" s="468"/>
      <c r="U856" s="468"/>
      <c r="V856" s="468"/>
      <c r="W856" s="468"/>
    </row>
    <row r="857" spans="20:23" ht="15.75" customHeight="1" x14ac:dyDescent="0.5">
      <c r="T857" s="468"/>
      <c r="U857" s="468"/>
      <c r="V857" s="468"/>
      <c r="W857" s="468"/>
    </row>
    <row r="858" spans="20:23" ht="15.75" customHeight="1" x14ac:dyDescent="0.5">
      <c r="T858" s="468"/>
      <c r="U858" s="468"/>
      <c r="V858" s="468"/>
      <c r="W858" s="468"/>
    </row>
    <row r="859" spans="20:23" ht="15.75" customHeight="1" x14ac:dyDescent="0.5">
      <c r="T859" s="468"/>
      <c r="U859" s="468"/>
      <c r="V859" s="468"/>
      <c r="W859" s="468"/>
    </row>
    <row r="860" spans="20:23" ht="15.75" customHeight="1" x14ac:dyDescent="0.5">
      <c r="T860" s="468"/>
      <c r="U860" s="468"/>
      <c r="V860" s="468"/>
      <c r="W860" s="468"/>
    </row>
    <row r="861" spans="20:23" ht="15.75" customHeight="1" x14ac:dyDescent="0.5">
      <c r="T861" s="468"/>
      <c r="U861" s="468"/>
      <c r="V861" s="468"/>
      <c r="W861" s="468"/>
    </row>
    <row r="862" spans="20:23" ht="15.75" customHeight="1" x14ac:dyDescent="0.5">
      <c r="T862" s="468"/>
      <c r="U862" s="468"/>
      <c r="V862" s="468"/>
      <c r="W862" s="468"/>
    </row>
    <row r="863" spans="20:23" ht="15.75" customHeight="1" x14ac:dyDescent="0.5">
      <c r="T863" s="468"/>
      <c r="U863" s="468"/>
      <c r="V863" s="468"/>
      <c r="W863" s="468"/>
    </row>
    <row r="864" spans="20:23" ht="15.75" customHeight="1" x14ac:dyDescent="0.5">
      <c r="T864" s="468"/>
      <c r="U864" s="468"/>
      <c r="V864" s="468"/>
      <c r="W864" s="468"/>
    </row>
    <row r="865" spans="20:23" ht="15.75" customHeight="1" x14ac:dyDescent="0.5">
      <c r="T865" s="468"/>
      <c r="U865" s="468"/>
      <c r="V865" s="468"/>
      <c r="W865" s="468"/>
    </row>
    <row r="866" spans="20:23" ht="15.75" customHeight="1" x14ac:dyDescent="0.5">
      <c r="T866" s="468"/>
      <c r="U866" s="468"/>
      <c r="V866" s="468"/>
      <c r="W866" s="468"/>
    </row>
    <row r="867" spans="20:23" ht="15.75" customHeight="1" x14ac:dyDescent="0.5">
      <c r="T867" s="468"/>
      <c r="U867" s="468"/>
      <c r="V867" s="468"/>
      <c r="W867" s="468"/>
    </row>
    <row r="868" spans="20:23" ht="15.75" customHeight="1" x14ac:dyDescent="0.5">
      <c r="T868" s="468"/>
      <c r="U868" s="468"/>
      <c r="V868" s="468"/>
      <c r="W868" s="468"/>
    </row>
    <row r="869" spans="20:23" ht="15.75" customHeight="1" x14ac:dyDescent="0.5">
      <c r="T869" s="468"/>
      <c r="U869" s="468"/>
      <c r="V869" s="468"/>
      <c r="W869" s="468"/>
    </row>
    <row r="870" spans="20:23" ht="15.75" customHeight="1" x14ac:dyDescent="0.5">
      <c r="T870" s="468"/>
      <c r="U870" s="468"/>
      <c r="V870" s="468"/>
      <c r="W870" s="468"/>
    </row>
    <row r="871" spans="20:23" ht="15.75" customHeight="1" x14ac:dyDescent="0.5">
      <c r="T871" s="468"/>
      <c r="U871" s="468"/>
      <c r="V871" s="468"/>
      <c r="W871" s="468"/>
    </row>
    <row r="872" spans="20:23" ht="15.75" customHeight="1" x14ac:dyDescent="0.5">
      <c r="T872" s="468"/>
      <c r="U872" s="468"/>
      <c r="V872" s="468"/>
      <c r="W872" s="468"/>
    </row>
    <row r="873" spans="20:23" ht="15.75" customHeight="1" x14ac:dyDescent="0.5">
      <c r="T873" s="468"/>
      <c r="U873" s="468"/>
      <c r="V873" s="468"/>
      <c r="W873" s="468"/>
    </row>
    <row r="874" spans="20:23" ht="15.75" customHeight="1" x14ac:dyDescent="0.5">
      <c r="T874" s="468"/>
      <c r="U874" s="468"/>
      <c r="V874" s="468"/>
      <c r="W874" s="468"/>
    </row>
    <row r="875" spans="20:23" ht="15.75" customHeight="1" x14ac:dyDescent="0.5">
      <c r="T875" s="468"/>
      <c r="U875" s="468"/>
      <c r="V875" s="468"/>
      <c r="W875" s="468"/>
    </row>
    <row r="876" spans="20:23" ht="15.75" customHeight="1" x14ac:dyDescent="0.5">
      <c r="T876" s="468"/>
      <c r="U876" s="468"/>
      <c r="V876" s="468"/>
      <c r="W876" s="468"/>
    </row>
    <row r="877" spans="20:23" ht="15.75" customHeight="1" x14ac:dyDescent="0.5">
      <c r="T877" s="468"/>
      <c r="U877" s="468"/>
      <c r="V877" s="468"/>
      <c r="W877" s="468"/>
    </row>
    <row r="878" spans="20:23" ht="15.75" customHeight="1" x14ac:dyDescent="0.5">
      <c r="T878" s="468"/>
      <c r="U878" s="468"/>
      <c r="V878" s="468"/>
      <c r="W878" s="468"/>
    </row>
    <row r="879" spans="20:23" ht="15.75" customHeight="1" x14ac:dyDescent="0.5">
      <c r="T879" s="468"/>
      <c r="U879" s="468"/>
      <c r="V879" s="468"/>
      <c r="W879" s="468"/>
    </row>
    <row r="880" spans="20:23" ht="15.75" customHeight="1" x14ac:dyDescent="0.5">
      <c r="T880" s="468"/>
      <c r="U880" s="468"/>
      <c r="V880" s="468"/>
      <c r="W880" s="468"/>
    </row>
    <row r="881" spans="20:23" ht="15.75" customHeight="1" x14ac:dyDescent="0.5">
      <c r="T881" s="468"/>
      <c r="U881" s="468"/>
      <c r="V881" s="468"/>
      <c r="W881" s="468"/>
    </row>
    <row r="882" spans="20:23" ht="15.75" customHeight="1" x14ac:dyDescent="0.5">
      <c r="T882" s="468"/>
      <c r="U882" s="468"/>
      <c r="V882" s="468"/>
      <c r="W882" s="468"/>
    </row>
    <row r="883" spans="20:23" ht="15.75" customHeight="1" x14ac:dyDescent="0.5">
      <c r="T883" s="468"/>
      <c r="U883" s="468"/>
      <c r="V883" s="468"/>
      <c r="W883" s="468"/>
    </row>
    <row r="884" spans="20:23" ht="15.75" customHeight="1" x14ac:dyDescent="0.5">
      <c r="T884" s="468"/>
      <c r="U884" s="468"/>
      <c r="V884" s="468"/>
      <c r="W884" s="468"/>
    </row>
    <row r="885" spans="20:23" ht="15.75" customHeight="1" x14ac:dyDescent="0.5">
      <c r="T885" s="468"/>
      <c r="U885" s="468"/>
      <c r="V885" s="468"/>
      <c r="W885" s="468"/>
    </row>
    <row r="886" spans="20:23" ht="15.75" customHeight="1" x14ac:dyDescent="0.5">
      <c r="T886" s="468"/>
      <c r="U886" s="468"/>
      <c r="V886" s="468"/>
      <c r="W886" s="468"/>
    </row>
    <row r="887" spans="20:23" ht="15.75" customHeight="1" x14ac:dyDescent="0.5">
      <c r="T887" s="468"/>
      <c r="U887" s="468"/>
      <c r="V887" s="468"/>
      <c r="W887" s="468"/>
    </row>
    <row r="888" spans="20:23" ht="15.75" customHeight="1" x14ac:dyDescent="0.5">
      <c r="T888" s="468"/>
      <c r="U888" s="468"/>
      <c r="V888" s="468"/>
      <c r="W888" s="468"/>
    </row>
    <row r="889" spans="20:23" ht="15.75" customHeight="1" x14ac:dyDescent="0.5">
      <c r="T889" s="468"/>
      <c r="U889" s="468"/>
      <c r="V889" s="468"/>
      <c r="W889" s="468"/>
    </row>
    <row r="890" spans="20:23" ht="15.75" customHeight="1" x14ac:dyDescent="0.5">
      <c r="T890" s="468"/>
      <c r="U890" s="468"/>
      <c r="V890" s="468"/>
      <c r="W890" s="468"/>
    </row>
    <row r="891" spans="20:23" ht="15.75" customHeight="1" x14ac:dyDescent="0.5">
      <c r="T891" s="468"/>
      <c r="U891" s="468"/>
      <c r="V891" s="468"/>
      <c r="W891" s="468"/>
    </row>
    <row r="892" spans="20:23" ht="15.75" customHeight="1" x14ac:dyDescent="0.5">
      <c r="T892" s="468"/>
      <c r="U892" s="468"/>
      <c r="V892" s="468"/>
      <c r="W892" s="468"/>
    </row>
    <row r="893" spans="20:23" ht="15.75" customHeight="1" x14ac:dyDescent="0.5">
      <c r="T893" s="468"/>
      <c r="U893" s="468"/>
      <c r="V893" s="468"/>
      <c r="W893" s="468"/>
    </row>
    <row r="894" spans="20:23" ht="15.75" customHeight="1" x14ac:dyDescent="0.5">
      <c r="T894" s="468"/>
      <c r="U894" s="468"/>
      <c r="V894" s="468"/>
      <c r="W894" s="468"/>
    </row>
    <row r="895" spans="20:23" ht="15.75" customHeight="1" x14ac:dyDescent="0.5">
      <c r="T895" s="468"/>
      <c r="U895" s="468"/>
      <c r="V895" s="468"/>
      <c r="W895" s="468"/>
    </row>
    <row r="896" spans="20:23" ht="15.75" customHeight="1" x14ac:dyDescent="0.5">
      <c r="T896" s="468"/>
      <c r="U896" s="468"/>
      <c r="V896" s="468"/>
      <c r="W896" s="468"/>
    </row>
    <row r="897" spans="20:23" ht="15.75" customHeight="1" x14ac:dyDescent="0.5">
      <c r="T897" s="468"/>
      <c r="U897" s="468"/>
      <c r="V897" s="468"/>
      <c r="W897" s="468"/>
    </row>
    <row r="898" spans="20:23" ht="15.75" customHeight="1" x14ac:dyDescent="0.5">
      <c r="T898" s="468"/>
      <c r="U898" s="468"/>
      <c r="V898" s="468"/>
      <c r="W898" s="468"/>
    </row>
    <row r="899" spans="20:23" ht="15.75" customHeight="1" x14ac:dyDescent="0.5">
      <c r="T899" s="468"/>
      <c r="U899" s="468"/>
      <c r="V899" s="468"/>
      <c r="W899" s="468"/>
    </row>
    <row r="900" spans="20:23" ht="15.75" customHeight="1" x14ac:dyDescent="0.5">
      <c r="T900" s="468"/>
      <c r="U900" s="468"/>
      <c r="V900" s="468"/>
      <c r="W900" s="468"/>
    </row>
    <row r="901" spans="20:23" ht="15.75" customHeight="1" x14ac:dyDescent="0.5">
      <c r="T901" s="468"/>
      <c r="U901" s="468"/>
      <c r="V901" s="468"/>
      <c r="W901" s="468"/>
    </row>
    <row r="902" spans="20:23" ht="15.75" customHeight="1" x14ac:dyDescent="0.5">
      <c r="T902" s="468"/>
      <c r="U902" s="468"/>
      <c r="V902" s="468"/>
      <c r="W902" s="468"/>
    </row>
    <row r="903" spans="20:23" ht="15.75" customHeight="1" x14ac:dyDescent="0.5">
      <c r="T903" s="468"/>
      <c r="U903" s="468"/>
      <c r="V903" s="468"/>
      <c r="W903" s="468"/>
    </row>
    <row r="904" spans="20:23" ht="15.75" customHeight="1" x14ac:dyDescent="0.5">
      <c r="T904" s="468"/>
      <c r="U904" s="468"/>
      <c r="V904" s="468"/>
      <c r="W904" s="468"/>
    </row>
    <row r="905" spans="20:23" ht="15.75" customHeight="1" x14ac:dyDescent="0.5">
      <c r="T905" s="468"/>
      <c r="U905" s="468"/>
      <c r="V905" s="468"/>
      <c r="W905" s="468"/>
    </row>
    <row r="906" spans="20:23" ht="15.75" customHeight="1" x14ac:dyDescent="0.5">
      <c r="T906" s="468"/>
      <c r="U906" s="468"/>
      <c r="V906" s="468"/>
      <c r="W906" s="468"/>
    </row>
    <row r="907" spans="20:23" ht="15.75" customHeight="1" x14ac:dyDescent="0.5">
      <c r="T907" s="468"/>
      <c r="U907" s="468"/>
      <c r="V907" s="468"/>
      <c r="W907" s="468"/>
    </row>
    <row r="908" spans="20:23" ht="15.75" customHeight="1" x14ac:dyDescent="0.5">
      <c r="T908" s="468"/>
      <c r="U908" s="468"/>
      <c r="V908" s="468"/>
      <c r="W908" s="468"/>
    </row>
    <row r="909" spans="20:23" ht="15.75" customHeight="1" x14ac:dyDescent="0.5">
      <c r="T909" s="468"/>
      <c r="U909" s="468"/>
      <c r="V909" s="468"/>
      <c r="W909" s="468"/>
    </row>
    <row r="910" spans="20:23" ht="15.75" customHeight="1" x14ac:dyDescent="0.5">
      <c r="T910" s="468"/>
      <c r="U910" s="468"/>
      <c r="V910" s="468"/>
      <c r="W910" s="468"/>
    </row>
    <row r="911" spans="20:23" ht="15.75" customHeight="1" x14ac:dyDescent="0.5">
      <c r="T911" s="468"/>
      <c r="U911" s="468"/>
      <c r="V911" s="468"/>
      <c r="W911" s="468"/>
    </row>
    <row r="912" spans="20:23" ht="15.75" customHeight="1" x14ac:dyDescent="0.5">
      <c r="T912" s="468"/>
      <c r="U912" s="468"/>
      <c r="V912" s="468"/>
      <c r="W912" s="468"/>
    </row>
    <row r="913" spans="20:23" ht="15.75" customHeight="1" x14ac:dyDescent="0.5">
      <c r="T913" s="468"/>
      <c r="U913" s="468"/>
      <c r="V913" s="468"/>
      <c r="W913" s="468"/>
    </row>
    <row r="914" spans="20:23" ht="15.75" customHeight="1" x14ac:dyDescent="0.5">
      <c r="T914" s="468"/>
      <c r="U914" s="468"/>
      <c r="V914" s="468"/>
      <c r="W914" s="468"/>
    </row>
    <row r="915" spans="20:23" ht="15.75" customHeight="1" x14ac:dyDescent="0.5">
      <c r="T915" s="468"/>
      <c r="U915" s="468"/>
      <c r="V915" s="468"/>
      <c r="W915" s="468"/>
    </row>
    <row r="916" spans="20:23" ht="15.75" customHeight="1" x14ac:dyDescent="0.5">
      <c r="T916" s="468"/>
      <c r="U916" s="468"/>
      <c r="V916" s="468"/>
      <c r="W916" s="468"/>
    </row>
    <row r="917" spans="20:23" ht="15.75" customHeight="1" x14ac:dyDescent="0.5">
      <c r="T917" s="468"/>
      <c r="U917" s="468"/>
      <c r="V917" s="468"/>
      <c r="W917" s="468"/>
    </row>
    <row r="918" spans="20:23" ht="15.75" customHeight="1" x14ac:dyDescent="0.5">
      <c r="T918" s="468"/>
      <c r="U918" s="468"/>
      <c r="V918" s="468"/>
      <c r="W918" s="468"/>
    </row>
    <row r="919" spans="20:23" ht="15.75" customHeight="1" x14ac:dyDescent="0.5">
      <c r="T919" s="468"/>
      <c r="U919" s="468"/>
      <c r="V919" s="468"/>
      <c r="W919" s="468"/>
    </row>
    <row r="920" spans="20:23" ht="15.75" customHeight="1" x14ac:dyDescent="0.5">
      <c r="T920" s="468"/>
      <c r="U920" s="468"/>
      <c r="V920" s="468"/>
      <c r="W920" s="468"/>
    </row>
    <row r="921" spans="20:23" ht="15.75" customHeight="1" x14ac:dyDescent="0.5">
      <c r="T921" s="468"/>
      <c r="U921" s="468"/>
      <c r="V921" s="468"/>
      <c r="W921" s="468"/>
    </row>
    <row r="922" spans="20:23" ht="15.75" customHeight="1" x14ac:dyDescent="0.5">
      <c r="T922" s="468"/>
      <c r="U922" s="468"/>
      <c r="V922" s="468"/>
      <c r="W922" s="468"/>
    </row>
    <row r="923" spans="20:23" ht="15.75" customHeight="1" x14ac:dyDescent="0.5">
      <c r="T923" s="468"/>
      <c r="U923" s="468"/>
      <c r="V923" s="468"/>
      <c r="W923" s="468"/>
    </row>
    <row r="924" spans="20:23" ht="15.75" customHeight="1" x14ac:dyDescent="0.5">
      <c r="T924" s="468"/>
      <c r="U924" s="468"/>
      <c r="V924" s="468"/>
      <c r="W924" s="468"/>
    </row>
    <row r="925" spans="20:23" ht="15.75" customHeight="1" x14ac:dyDescent="0.5">
      <c r="T925" s="468"/>
      <c r="U925" s="468"/>
      <c r="V925" s="468"/>
      <c r="W925" s="468"/>
    </row>
    <row r="926" spans="20:23" ht="15.75" customHeight="1" x14ac:dyDescent="0.5">
      <c r="T926" s="468"/>
      <c r="U926" s="468"/>
      <c r="V926" s="468"/>
      <c r="W926" s="468"/>
    </row>
    <row r="927" spans="20:23" ht="15.75" customHeight="1" x14ac:dyDescent="0.5">
      <c r="T927" s="468"/>
      <c r="U927" s="468"/>
      <c r="V927" s="468"/>
      <c r="W927" s="468"/>
    </row>
    <row r="928" spans="20:23" ht="15.75" customHeight="1" x14ac:dyDescent="0.5">
      <c r="T928" s="468"/>
      <c r="U928" s="468"/>
      <c r="V928" s="468"/>
      <c r="W928" s="468"/>
    </row>
    <row r="929" spans="20:23" ht="15.75" customHeight="1" x14ac:dyDescent="0.5">
      <c r="T929" s="468"/>
      <c r="U929" s="468"/>
      <c r="V929" s="468"/>
      <c r="W929" s="468"/>
    </row>
    <row r="930" spans="20:23" ht="15.75" customHeight="1" x14ac:dyDescent="0.5">
      <c r="T930" s="468"/>
      <c r="U930" s="468"/>
      <c r="V930" s="468"/>
      <c r="W930" s="468"/>
    </row>
    <row r="931" spans="20:23" ht="15.75" customHeight="1" x14ac:dyDescent="0.5">
      <c r="T931" s="468"/>
      <c r="U931" s="468"/>
      <c r="V931" s="468"/>
      <c r="W931" s="468"/>
    </row>
    <row r="932" spans="20:23" ht="15.75" customHeight="1" x14ac:dyDescent="0.5">
      <c r="T932" s="468"/>
      <c r="U932" s="468"/>
      <c r="V932" s="468"/>
      <c r="W932" s="468"/>
    </row>
    <row r="933" spans="20:23" ht="15.75" customHeight="1" x14ac:dyDescent="0.5">
      <c r="T933" s="468"/>
      <c r="U933" s="468"/>
      <c r="V933" s="468"/>
      <c r="W933" s="468"/>
    </row>
    <row r="934" spans="20:23" ht="15.75" customHeight="1" x14ac:dyDescent="0.5">
      <c r="T934" s="468"/>
      <c r="U934" s="468"/>
      <c r="V934" s="468"/>
      <c r="W934" s="468"/>
    </row>
    <row r="935" spans="20:23" ht="15.75" customHeight="1" x14ac:dyDescent="0.5">
      <c r="T935" s="468"/>
      <c r="U935" s="468"/>
      <c r="V935" s="468"/>
      <c r="W935" s="468"/>
    </row>
    <row r="936" spans="20:23" ht="15.75" customHeight="1" x14ac:dyDescent="0.5">
      <c r="T936" s="468"/>
      <c r="U936" s="468"/>
      <c r="V936" s="468"/>
      <c r="W936" s="468"/>
    </row>
    <row r="937" spans="20:23" ht="15.75" customHeight="1" x14ac:dyDescent="0.5">
      <c r="T937" s="468"/>
      <c r="U937" s="468"/>
      <c r="V937" s="468"/>
      <c r="W937" s="468"/>
    </row>
    <row r="938" spans="20:23" ht="15.75" customHeight="1" x14ac:dyDescent="0.5">
      <c r="T938" s="468"/>
      <c r="U938" s="468"/>
      <c r="V938" s="468"/>
      <c r="W938" s="468"/>
    </row>
    <row r="939" spans="20:23" ht="15.75" customHeight="1" x14ac:dyDescent="0.5">
      <c r="T939" s="468"/>
      <c r="U939" s="468"/>
      <c r="V939" s="468"/>
      <c r="W939" s="468"/>
    </row>
    <row r="940" spans="20:23" ht="15.75" customHeight="1" x14ac:dyDescent="0.5">
      <c r="T940" s="468"/>
      <c r="U940" s="468"/>
      <c r="V940" s="468"/>
      <c r="W940" s="468"/>
    </row>
    <row r="941" spans="20:23" ht="15.75" customHeight="1" x14ac:dyDescent="0.5">
      <c r="T941" s="468"/>
      <c r="U941" s="468"/>
      <c r="V941" s="468"/>
      <c r="W941" s="468"/>
    </row>
    <row r="942" spans="20:23" ht="15.75" customHeight="1" x14ac:dyDescent="0.5">
      <c r="T942" s="468"/>
      <c r="U942" s="468"/>
      <c r="V942" s="468"/>
      <c r="W942" s="468"/>
    </row>
    <row r="943" spans="20:23" ht="15.75" customHeight="1" x14ac:dyDescent="0.5">
      <c r="T943" s="468"/>
      <c r="U943" s="468"/>
      <c r="V943" s="468"/>
      <c r="W943" s="468"/>
    </row>
    <row r="944" spans="20:23" ht="15.75" customHeight="1" x14ac:dyDescent="0.5">
      <c r="T944" s="468"/>
      <c r="U944" s="468"/>
      <c r="V944" s="468"/>
      <c r="W944" s="468"/>
    </row>
    <row r="945" spans="20:23" ht="15.75" customHeight="1" x14ac:dyDescent="0.5">
      <c r="T945" s="468"/>
      <c r="U945" s="468"/>
      <c r="V945" s="468"/>
      <c r="W945" s="468"/>
    </row>
    <row r="946" spans="20:23" ht="15.75" customHeight="1" x14ac:dyDescent="0.5">
      <c r="T946" s="468"/>
      <c r="U946" s="468"/>
      <c r="V946" s="468"/>
      <c r="W946" s="468"/>
    </row>
    <row r="947" spans="20:23" ht="15.75" customHeight="1" x14ac:dyDescent="0.5">
      <c r="T947" s="468"/>
      <c r="U947" s="468"/>
      <c r="V947" s="468"/>
      <c r="W947" s="468"/>
    </row>
    <row r="948" spans="20:23" ht="15.75" customHeight="1" x14ac:dyDescent="0.5">
      <c r="T948" s="468"/>
      <c r="U948" s="468"/>
      <c r="V948" s="468"/>
      <c r="W948" s="468"/>
    </row>
    <row r="949" spans="20:23" ht="15.75" customHeight="1" x14ac:dyDescent="0.5">
      <c r="T949" s="468"/>
      <c r="U949" s="468"/>
      <c r="V949" s="468"/>
      <c r="W949" s="468"/>
    </row>
    <row r="950" spans="20:23" ht="15.75" customHeight="1" x14ac:dyDescent="0.5">
      <c r="T950" s="468"/>
      <c r="U950" s="468"/>
      <c r="V950" s="468"/>
      <c r="W950" s="468"/>
    </row>
    <row r="951" spans="20:23" ht="15.75" customHeight="1" x14ac:dyDescent="0.5">
      <c r="T951" s="468"/>
      <c r="U951" s="468"/>
      <c r="V951" s="468"/>
      <c r="W951" s="468"/>
    </row>
    <row r="952" spans="20:23" ht="15.75" customHeight="1" x14ac:dyDescent="0.5">
      <c r="T952" s="468"/>
      <c r="U952" s="468"/>
      <c r="V952" s="468"/>
      <c r="W952" s="468"/>
    </row>
    <row r="953" spans="20:23" ht="15.75" customHeight="1" x14ac:dyDescent="0.5">
      <c r="T953" s="468"/>
      <c r="U953" s="468"/>
      <c r="V953" s="468"/>
      <c r="W953" s="468"/>
    </row>
    <row r="954" spans="20:23" ht="15.75" customHeight="1" x14ac:dyDescent="0.5">
      <c r="T954" s="468"/>
      <c r="U954" s="468"/>
      <c r="V954" s="468"/>
      <c r="W954" s="468"/>
    </row>
    <row r="955" spans="20:23" ht="15.75" customHeight="1" x14ac:dyDescent="0.5">
      <c r="T955" s="468"/>
      <c r="U955" s="468"/>
      <c r="V955" s="468"/>
      <c r="W955" s="468"/>
    </row>
    <row r="956" spans="20:23" ht="15.75" customHeight="1" x14ac:dyDescent="0.5">
      <c r="T956" s="468"/>
      <c r="U956" s="468"/>
      <c r="V956" s="468"/>
      <c r="W956" s="468"/>
    </row>
    <row r="957" spans="20:23" ht="15.75" customHeight="1" x14ac:dyDescent="0.5">
      <c r="T957" s="468"/>
      <c r="U957" s="468"/>
      <c r="V957" s="468"/>
      <c r="W957" s="468"/>
    </row>
    <row r="958" spans="20:23" ht="15.75" customHeight="1" x14ac:dyDescent="0.5">
      <c r="T958" s="468"/>
      <c r="U958" s="468"/>
      <c r="V958" s="468"/>
      <c r="W958" s="468"/>
    </row>
    <row r="959" spans="20:23" ht="15.75" customHeight="1" x14ac:dyDescent="0.5">
      <c r="T959" s="468"/>
      <c r="U959" s="468"/>
      <c r="V959" s="468"/>
      <c r="W959" s="468"/>
    </row>
    <row r="960" spans="20:23" ht="15.75" customHeight="1" x14ac:dyDescent="0.5">
      <c r="T960" s="468"/>
      <c r="U960" s="468"/>
      <c r="V960" s="468"/>
      <c r="W960" s="468"/>
    </row>
    <row r="961" spans="20:23" ht="15.75" customHeight="1" x14ac:dyDescent="0.5">
      <c r="T961" s="468"/>
      <c r="U961" s="468"/>
      <c r="V961" s="468"/>
      <c r="W961" s="468"/>
    </row>
    <row r="962" spans="20:23" ht="15.75" customHeight="1" x14ac:dyDescent="0.5">
      <c r="T962" s="468"/>
      <c r="U962" s="468"/>
      <c r="V962" s="468"/>
      <c r="W962" s="468"/>
    </row>
    <row r="963" spans="20:23" ht="15.75" customHeight="1" x14ac:dyDescent="0.5">
      <c r="T963" s="468"/>
      <c r="U963" s="468"/>
      <c r="V963" s="468"/>
      <c r="W963" s="468"/>
    </row>
    <row r="964" spans="20:23" ht="15.75" customHeight="1" x14ac:dyDescent="0.5">
      <c r="T964" s="468"/>
      <c r="U964" s="468"/>
      <c r="V964" s="468"/>
      <c r="W964" s="468"/>
    </row>
    <row r="965" spans="20:23" ht="15.75" customHeight="1" x14ac:dyDescent="0.5">
      <c r="T965" s="468"/>
      <c r="U965" s="468"/>
      <c r="V965" s="468"/>
      <c r="W965" s="468"/>
    </row>
    <row r="966" spans="20:23" ht="15.75" customHeight="1" x14ac:dyDescent="0.5">
      <c r="T966" s="468"/>
      <c r="U966" s="468"/>
      <c r="V966" s="468"/>
      <c r="W966" s="468"/>
    </row>
    <row r="967" spans="20:23" ht="15.75" customHeight="1" x14ac:dyDescent="0.5">
      <c r="T967" s="468"/>
      <c r="U967" s="468"/>
      <c r="V967" s="468"/>
      <c r="W967" s="468"/>
    </row>
    <row r="968" spans="20:23" ht="15.75" customHeight="1" x14ac:dyDescent="0.5">
      <c r="T968" s="468"/>
      <c r="U968" s="468"/>
      <c r="V968" s="468"/>
      <c r="W968" s="468"/>
    </row>
    <row r="969" spans="20:23" ht="15.75" customHeight="1" x14ac:dyDescent="0.5">
      <c r="T969" s="468"/>
      <c r="U969" s="468"/>
      <c r="V969" s="468"/>
      <c r="W969" s="468"/>
    </row>
    <row r="970" spans="20:23" ht="15.75" customHeight="1" x14ac:dyDescent="0.5">
      <c r="T970" s="468"/>
      <c r="U970" s="468"/>
      <c r="V970" s="468"/>
      <c r="W970" s="468"/>
    </row>
    <row r="971" spans="20:23" ht="15.75" customHeight="1" x14ac:dyDescent="0.5">
      <c r="T971" s="468"/>
      <c r="U971" s="468"/>
      <c r="V971" s="468"/>
      <c r="W971" s="468"/>
    </row>
    <row r="972" spans="20:23" ht="15.75" customHeight="1" x14ac:dyDescent="0.5">
      <c r="T972" s="468"/>
      <c r="U972" s="468"/>
      <c r="V972" s="468"/>
      <c r="W972" s="468"/>
    </row>
    <row r="973" spans="20:23" ht="15.75" customHeight="1" x14ac:dyDescent="0.5">
      <c r="T973" s="468"/>
      <c r="U973" s="468"/>
      <c r="V973" s="468"/>
      <c r="W973" s="468"/>
    </row>
    <row r="974" spans="20:23" ht="15.75" customHeight="1" x14ac:dyDescent="0.5">
      <c r="T974" s="468"/>
      <c r="U974" s="468"/>
      <c r="V974" s="468"/>
      <c r="W974" s="468"/>
    </row>
    <row r="975" spans="20:23" ht="15.75" customHeight="1" x14ac:dyDescent="0.5">
      <c r="T975" s="468"/>
      <c r="U975" s="468"/>
      <c r="V975" s="468"/>
      <c r="W975" s="468"/>
    </row>
    <row r="976" spans="20:23" ht="15.75" customHeight="1" x14ac:dyDescent="0.5">
      <c r="T976" s="468"/>
      <c r="U976" s="468"/>
      <c r="V976" s="468"/>
      <c r="W976" s="468"/>
    </row>
    <row r="977" spans="20:23" ht="15.75" customHeight="1" x14ac:dyDescent="0.5">
      <c r="T977" s="468"/>
      <c r="U977" s="468"/>
      <c r="V977" s="468"/>
      <c r="W977" s="468"/>
    </row>
    <row r="978" spans="20:23" ht="15.75" customHeight="1" x14ac:dyDescent="0.5">
      <c r="T978" s="468"/>
      <c r="U978" s="468"/>
      <c r="V978" s="468"/>
      <c r="W978" s="468"/>
    </row>
    <row r="979" spans="20:23" ht="15.75" customHeight="1" x14ac:dyDescent="0.5">
      <c r="T979" s="468"/>
      <c r="U979" s="468"/>
      <c r="V979" s="468"/>
      <c r="W979" s="468"/>
    </row>
    <row r="980" spans="20:23" ht="15.75" customHeight="1" x14ac:dyDescent="0.5">
      <c r="T980" s="468"/>
      <c r="U980" s="468"/>
      <c r="V980" s="468"/>
      <c r="W980" s="468"/>
    </row>
    <row r="981" spans="20:23" ht="15.75" customHeight="1" x14ac:dyDescent="0.5">
      <c r="T981" s="468"/>
      <c r="U981" s="468"/>
      <c r="V981" s="468"/>
      <c r="W981" s="468"/>
    </row>
    <row r="982" spans="20:23" ht="15.75" customHeight="1" x14ac:dyDescent="0.5">
      <c r="T982" s="468"/>
      <c r="U982" s="468"/>
      <c r="V982" s="468"/>
      <c r="W982" s="468"/>
    </row>
    <row r="983" spans="20:23" ht="15.75" customHeight="1" x14ac:dyDescent="0.5">
      <c r="T983" s="468"/>
      <c r="U983" s="468"/>
      <c r="V983" s="468"/>
      <c r="W983" s="468"/>
    </row>
    <row r="984" spans="20:23" ht="15.75" customHeight="1" x14ac:dyDescent="0.5">
      <c r="T984" s="468"/>
      <c r="U984" s="468"/>
      <c r="V984" s="468"/>
      <c r="W984" s="468"/>
    </row>
    <row r="985" spans="20:23" ht="15.75" customHeight="1" x14ac:dyDescent="0.5">
      <c r="T985" s="468"/>
      <c r="U985" s="468"/>
      <c r="V985" s="468"/>
      <c r="W985" s="468"/>
    </row>
    <row r="986" spans="20:23" ht="15.75" customHeight="1" x14ac:dyDescent="0.5">
      <c r="T986" s="468"/>
      <c r="U986" s="468"/>
      <c r="V986" s="468"/>
      <c r="W986" s="468"/>
    </row>
    <row r="987" spans="20:23" ht="15.75" customHeight="1" x14ac:dyDescent="0.5">
      <c r="T987" s="468"/>
      <c r="U987" s="468"/>
      <c r="V987" s="468"/>
      <c r="W987" s="468"/>
    </row>
    <row r="988" spans="20:23" ht="15.75" customHeight="1" x14ac:dyDescent="0.5">
      <c r="T988" s="468"/>
      <c r="U988" s="468"/>
      <c r="V988" s="468"/>
      <c r="W988" s="468"/>
    </row>
    <row r="989" spans="20:23" ht="15.75" customHeight="1" x14ac:dyDescent="0.5">
      <c r="T989" s="468"/>
      <c r="U989" s="468"/>
      <c r="V989" s="468"/>
      <c r="W989" s="468"/>
    </row>
    <row r="990" spans="20:23" ht="15.75" customHeight="1" x14ac:dyDescent="0.5">
      <c r="T990" s="468"/>
      <c r="U990" s="468"/>
      <c r="V990" s="468"/>
      <c r="W990" s="468"/>
    </row>
    <row r="991" spans="20:23" ht="15.75" customHeight="1" x14ac:dyDescent="0.5">
      <c r="T991" s="468"/>
      <c r="U991" s="468"/>
      <c r="V991" s="468"/>
      <c r="W991" s="468"/>
    </row>
    <row r="992" spans="20:23" ht="15.75" customHeight="1" x14ac:dyDescent="0.5">
      <c r="T992" s="468"/>
      <c r="U992" s="468"/>
      <c r="V992" s="468"/>
      <c r="W992" s="468"/>
    </row>
    <row r="993" spans="20:23" ht="15.75" customHeight="1" x14ac:dyDescent="0.5">
      <c r="T993" s="468"/>
      <c r="U993" s="468"/>
      <c r="V993" s="468"/>
      <c r="W993" s="468"/>
    </row>
    <row r="994" spans="20:23" ht="15.75" customHeight="1" x14ac:dyDescent="0.5">
      <c r="T994" s="468"/>
      <c r="U994" s="468"/>
      <c r="V994" s="468"/>
      <c r="W994" s="468"/>
    </row>
    <row r="995" spans="20:23" ht="15.75" customHeight="1" x14ac:dyDescent="0.5">
      <c r="T995" s="468"/>
      <c r="U995" s="468"/>
      <c r="V995" s="468"/>
      <c r="W995" s="468"/>
    </row>
    <row r="996" spans="20:23" ht="15.75" customHeight="1" x14ac:dyDescent="0.5">
      <c r="T996" s="468"/>
      <c r="U996" s="468"/>
      <c r="V996" s="468"/>
      <c r="W996" s="468"/>
    </row>
    <row r="997" spans="20:23" ht="15.75" customHeight="1" x14ac:dyDescent="0.5">
      <c r="T997" s="468"/>
      <c r="U997" s="468"/>
      <c r="V997" s="468"/>
      <c r="W997" s="468"/>
    </row>
    <row r="998" spans="20:23" ht="15.75" customHeight="1" x14ac:dyDescent="0.5">
      <c r="T998" s="468"/>
      <c r="U998" s="468"/>
      <c r="V998" s="468"/>
      <c r="W998" s="468"/>
    </row>
    <row r="999" spans="20:23" ht="15.75" customHeight="1" x14ac:dyDescent="0.5">
      <c r="T999" s="468"/>
      <c r="U999" s="468"/>
      <c r="V999" s="468"/>
      <c r="W999" s="468"/>
    </row>
    <row r="1000" spans="20:23" ht="15.75" customHeight="1" x14ac:dyDescent="0.5">
      <c r="T1000" s="468"/>
      <c r="U1000" s="468"/>
      <c r="V1000" s="468"/>
      <c r="W1000" s="468"/>
    </row>
    <row r="1001" spans="20:23" ht="15.75" customHeight="1" x14ac:dyDescent="0.5">
      <c r="T1001" s="468"/>
      <c r="U1001" s="468"/>
      <c r="V1001" s="468"/>
      <c r="W1001" s="468"/>
    </row>
    <row r="1002" spans="20:23" ht="15.75" customHeight="1" x14ac:dyDescent="0.5">
      <c r="T1002" s="468"/>
      <c r="U1002" s="468"/>
      <c r="V1002" s="468"/>
      <c r="W1002" s="468"/>
    </row>
    <row r="1003" spans="20:23" ht="15.75" customHeight="1" x14ac:dyDescent="0.5">
      <c r="T1003" s="468"/>
      <c r="U1003" s="468"/>
      <c r="V1003" s="468"/>
      <c r="W1003" s="468"/>
    </row>
    <row r="1004" spans="20:23" ht="15.75" customHeight="1" x14ac:dyDescent="0.5">
      <c r="T1004" s="468"/>
      <c r="U1004" s="468"/>
      <c r="V1004" s="468"/>
      <c r="W1004" s="468"/>
    </row>
    <row r="1005" spans="20:23" ht="15.75" customHeight="1" x14ac:dyDescent="0.5">
      <c r="T1005" s="468"/>
      <c r="U1005" s="468"/>
      <c r="V1005" s="468"/>
      <c r="W1005" s="468"/>
    </row>
    <row r="1006" spans="20:23" ht="15.75" customHeight="1" x14ac:dyDescent="0.5">
      <c r="T1006" s="468"/>
      <c r="U1006" s="468"/>
      <c r="V1006" s="468"/>
      <c r="W1006" s="468"/>
    </row>
    <row r="1007" spans="20:23" ht="15.75" customHeight="1" x14ac:dyDescent="0.5">
      <c r="T1007" s="468"/>
      <c r="U1007" s="468"/>
      <c r="V1007" s="468"/>
      <c r="W1007" s="468"/>
    </row>
    <row r="1008" spans="20:23" ht="15.75" customHeight="1" x14ac:dyDescent="0.5">
      <c r="T1008" s="468"/>
      <c r="U1008" s="468"/>
      <c r="V1008" s="468"/>
      <c r="W1008" s="468"/>
    </row>
    <row r="1009" spans="20:23" ht="15.75" customHeight="1" x14ac:dyDescent="0.5">
      <c r="T1009" s="468"/>
      <c r="U1009" s="468"/>
      <c r="V1009" s="468"/>
      <c r="W1009" s="468"/>
    </row>
    <row r="1010" spans="20:23" ht="15.75" customHeight="1" x14ac:dyDescent="0.5">
      <c r="T1010" s="468"/>
      <c r="U1010" s="468"/>
      <c r="V1010" s="468"/>
      <c r="W1010" s="468"/>
    </row>
    <row r="1011" spans="20:23" ht="15.75" customHeight="1" x14ac:dyDescent="0.5">
      <c r="T1011" s="468"/>
      <c r="U1011" s="468"/>
      <c r="V1011" s="468"/>
      <c r="W1011" s="468"/>
    </row>
    <row r="1012" spans="20:23" ht="15.75" customHeight="1" x14ac:dyDescent="0.5">
      <c r="T1012" s="468"/>
      <c r="U1012" s="468"/>
      <c r="V1012" s="468"/>
      <c r="W1012" s="468"/>
    </row>
    <row r="1013" spans="20:23" ht="21.75" x14ac:dyDescent="0.5"/>
    <row r="1014" spans="20:23" ht="21.75" x14ac:dyDescent="0.5"/>
    <row r="1015" spans="20:23" ht="21.75" x14ac:dyDescent="0.5"/>
    <row r="1016" spans="20:23" ht="21.75" x14ac:dyDescent="0.5"/>
    <row r="1017" spans="20:23" ht="21.75" x14ac:dyDescent="0.5"/>
    <row r="1018" spans="20:23" ht="21.75" x14ac:dyDescent="0.5"/>
    <row r="1019" spans="20:23" ht="21.75" x14ac:dyDescent="0.5"/>
    <row r="1020" spans="20:23" ht="21.75" x14ac:dyDescent="0.5"/>
    <row r="1021" spans="20:23" ht="21.75" x14ac:dyDescent="0.5"/>
    <row r="1022" spans="20:23" ht="21.75" x14ac:dyDescent="0.5"/>
    <row r="1023" spans="20:23" ht="21.75" x14ac:dyDescent="0.5"/>
    <row r="1024" spans="20:23" ht="21.75" x14ac:dyDescent="0.5"/>
    <row r="1025" ht="21.75" x14ac:dyDescent="0.5"/>
    <row r="1026" ht="21.75" x14ac:dyDescent="0.5"/>
  </sheetData>
  <mergeCells count="430">
    <mergeCell ref="J469:Q469"/>
    <mergeCell ref="R469:R470"/>
    <mergeCell ref="S469:S470"/>
    <mergeCell ref="E549:E550"/>
    <mergeCell ref="A607:T607"/>
    <mergeCell ref="F549:G549"/>
    <mergeCell ref="H549:I550"/>
    <mergeCell ref="A563:F563"/>
    <mergeCell ref="A576:S576"/>
    <mergeCell ref="A577:S577"/>
    <mergeCell ref="A578:S578"/>
    <mergeCell ref="F519:G519"/>
    <mergeCell ref="H519:I520"/>
    <mergeCell ref="J519:Q519"/>
    <mergeCell ref="H525:I525"/>
    <mergeCell ref="A530:F530"/>
    <mergeCell ref="A546:S546"/>
    <mergeCell ref="A547:S547"/>
    <mergeCell ref="A548:S548"/>
    <mergeCell ref="R519:R520"/>
    <mergeCell ref="S519:S520"/>
    <mergeCell ref="A519:A520"/>
    <mergeCell ref="B519:B520"/>
    <mergeCell ref="C519:C520"/>
    <mergeCell ref="S609:S610"/>
    <mergeCell ref="A609:A610"/>
    <mergeCell ref="B609:B610"/>
    <mergeCell ref="C609:C610"/>
    <mergeCell ref="D609:D610"/>
    <mergeCell ref="E609:E610"/>
    <mergeCell ref="H579:I580"/>
    <mergeCell ref="J579:Q579"/>
    <mergeCell ref="J609:Q609"/>
    <mergeCell ref="R609:R610"/>
    <mergeCell ref="F609:G609"/>
    <mergeCell ref="H609:I610"/>
    <mergeCell ref="M592:R592"/>
    <mergeCell ref="C579:C580"/>
    <mergeCell ref="D579:D580"/>
    <mergeCell ref="A579:A580"/>
    <mergeCell ref="B579:B580"/>
    <mergeCell ref="E579:E580"/>
    <mergeCell ref="F579:G579"/>
    <mergeCell ref="A591:F591"/>
    <mergeCell ref="M591:R591"/>
    <mergeCell ref="A608:T608"/>
    <mergeCell ref="R579:R580"/>
    <mergeCell ref="S579:S580"/>
    <mergeCell ref="M661:S661"/>
    <mergeCell ref="E642:E643"/>
    <mergeCell ref="F642:G642"/>
    <mergeCell ref="H642:I643"/>
    <mergeCell ref="A622:A625"/>
    <mergeCell ref="A642:A643"/>
    <mergeCell ref="B642:B643"/>
    <mergeCell ref="C642:C643"/>
    <mergeCell ref="D642:D643"/>
    <mergeCell ref="J642:Q642"/>
    <mergeCell ref="R642:R643"/>
    <mergeCell ref="S642:S643"/>
    <mergeCell ref="D519:D520"/>
    <mergeCell ref="E519:E520"/>
    <mergeCell ref="J549:Q549"/>
    <mergeCell ref="R549:R550"/>
    <mergeCell ref="S549:S550"/>
    <mergeCell ref="A549:A550"/>
    <mergeCell ref="B549:B550"/>
    <mergeCell ref="C549:C550"/>
    <mergeCell ref="D549:D550"/>
    <mergeCell ref="J511:S511"/>
    <mergeCell ref="J512:S512"/>
    <mergeCell ref="A516:S516"/>
    <mergeCell ref="A517:S517"/>
    <mergeCell ref="A518:S518"/>
    <mergeCell ref="A498:S498"/>
    <mergeCell ref="A499:A500"/>
    <mergeCell ref="B499:B500"/>
    <mergeCell ref="C499:C500"/>
    <mergeCell ref="D499:D500"/>
    <mergeCell ref="E499:E500"/>
    <mergeCell ref="F499:G499"/>
    <mergeCell ref="H499:I500"/>
    <mergeCell ref="J499:Q499"/>
    <mergeCell ref="R499:R500"/>
    <mergeCell ref="S499:S500"/>
    <mergeCell ref="A486:S486"/>
    <mergeCell ref="A487:A488"/>
    <mergeCell ref="B487:B488"/>
    <mergeCell ref="C487:C488"/>
    <mergeCell ref="D487:D488"/>
    <mergeCell ref="E487:E488"/>
    <mergeCell ref="F487:G487"/>
    <mergeCell ref="H487:I488"/>
    <mergeCell ref="J487:Q487"/>
    <mergeCell ref="R487:R488"/>
    <mergeCell ref="S487:S488"/>
    <mergeCell ref="A483:S483"/>
    <mergeCell ref="A484:S484"/>
    <mergeCell ref="A485:S485"/>
    <mergeCell ref="J480:S480"/>
    <mergeCell ref="J481:S481"/>
    <mergeCell ref="A456:S456"/>
    <mergeCell ref="A457:A458"/>
    <mergeCell ref="B457:B458"/>
    <mergeCell ref="C457:C458"/>
    <mergeCell ref="D457:D458"/>
    <mergeCell ref="E457:E458"/>
    <mergeCell ref="F457:G457"/>
    <mergeCell ref="H457:I458"/>
    <mergeCell ref="J457:Q457"/>
    <mergeCell ref="R457:R458"/>
    <mergeCell ref="S457:S458"/>
    <mergeCell ref="A468:S468"/>
    <mergeCell ref="A469:A470"/>
    <mergeCell ref="B469:B470"/>
    <mergeCell ref="C469:C470"/>
    <mergeCell ref="D469:D470"/>
    <mergeCell ref="E469:E470"/>
    <mergeCell ref="F469:G469"/>
    <mergeCell ref="H469:I470"/>
    <mergeCell ref="A450:F450"/>
    <mergeCell ref="J450:S450"/>
    <mergeCell ref="A453:S453"/>
    <mergeCell ref="A454:S454"/>
    <mergeCell ref="A455:S455"/>
    <mergeCell ref="W440:X440"/>
    <mergeCell ref="S441:S447"/>
    <mergeCell ref="A448:F448"/>
    <mergeCell ref="A449:F449"/>
    <mergeCell ref="J449:S449"/>
    <mergeCell ref="F439:G439"/>
    <mergeCell ref="H439:I440"/>
    <mergeCell ref="J439:Q439"/>
    <mergeCell ref="R439:R440"/>
    <mergeCell ref="S439:S440"/>
    <mergeCell ref="A439:A440"/>
    <mergeCell ref="B439:B440"/>
    <mergeCell ref="C439:C440"/>
    <mergeCell ref="D439:D440"/>
    <mergeCell ref="E439:E440"/>
    <mergeCell ref="W426:X426"/>
    <mergeCell ref="S427:S435"/>
    <mergeCell ref="A436:F436"/>
    <mergeCell ref="A437:F437"/>
    <mergeCell ref="A438:S438"/>
    <mergeCell ref="A423:S423"/>
    <mergeCell ref="A424:S424"/>
    <mergeCell ref="A425:A426"/>
    <mergeCell ref="B425:B426"/>
    <mergeCell ref="C425:C426"/>
    <mergeCell ref="D425:D426"/>
    <mergeCell ref="E425:E426"/>
    <mergeCell ref="F425:G425"/>
    <mergeCell ref="H425:I426"/>
    <mergeCell ref="J425:Q425"/>
    <mergeCell ref="R425:R426"/>
    <mergeCell ref="S425:S426"/>
    <mergeCell ref="A415:E415"/>
    <mergeCell ref="J415:R415"/>
    <mergeCell ref="J416:R416"/>
    <mergeCell ref="A421:S421"/>
    <mergeCell ref="A422:S422"/>
    <mergeCell ref="A388:S388"/>
    <mergeCell ref="A389:S389"/>
    <mergeCell ref="A390:A391"/>
    <mergeCell ref="B390:B391"/>
    <mergeCell ref="C390:C391"/>
    <mergeCell ref="D390:D391"/>
    <mergeCell ref="E390:E391"/>
    <mergeCell ref="F390:G390"/>
    <mergeCell ref="H390:I391"/>
    <mergeCell ref="J390:Q390"/>
    <mergeCell ref="R390:R391"/>
    <mergeCell ref="S390:S391"/>
    <mergeCell ref="A380:E380"/>
    <mergeCell ref="J380:R380"/>
    <mergeCell ref="J381:R381"/>
    <mergeCell ref="A386:S386"/>
    <mergeCell ref="A387:S387"/>
    <mergeCell ref="A352:S352"/>
    <mergeCell ref="A353:S353"/>
    <mergeCell ref="A354:S354"/>
    <mergeCell ref="A355:A356"/>
    <mergeCell ref="B355:B356"/>
    <mergeCell ref="C355:C356"/>
    <mergeCell ref="D355:D356"/>
    <mergeCell ref="E355:E356"/>
    <mergeCell ref="F355:G355"/>
    <mergeCell ref="H355:I356"/>
    <mergeCell ref="J355:Q355"/>
    <mergeCell ref="R355:R356"/>
    <mergeCell ref="S355:S356"/>
    <mergeCell ref="A349:E349"/>
    <mergeCell ref="J349:S349"/>
    <mergeCell ref="J350:S350"/>
    <mergeCell ref="A351:S351"/>
    <mergeCell ref="A332:E332"/>
    <mergeCell ref="A333:S333"/>
    <mergeCell ref="A334:A335"/>
    <mergeCell ref="B334:B335"/>
    <mergeCell ref="C334:C335"/>
    <mergeCell ref="D334:D335"/>
    <mergeCell ref="E334:E335"/>
    <mergeCell ref="F334:G334"/>
    <mergeCell ref="H334:I335"/>
    <mergeCell ref="J334:Q334"/>
    <mergeCell ref="R334:R335"/>
    <mergeCell ref="S334:S335"/>
    <mergeCell ref="A350:F350"/>
    <mergeCell ref="A317:S317"/>
    <mergeCell ref="A318:A319"/>
    <mergeCell ref="B318:B319"/>
    <mergeCell ref="C318:C319"/>
    <mergeCell ref="D318:D319"/>
    <mergeCell ref="E318:E319"/>
    <mergeCell ref="F318:G318"/>
    <mergeCell ref="H318:I319"/>
    <mergeCell ref="J318:Q318"/>
    <mergeCell ref="R318:R319"/>
    <mergeCell ref="S318:S319"/>
    <mergeCell ref="A307:E307"/>
    <mergeCell ref="I307:S307"/>
    <mergeCell ref="A314:S314"/>
    <mergeCell ref="A315:S315"/>
    <mergeCell ref="A316:S316"/>
    <mergeCell ref="H293:I293"/>
    <mergeCell ref="H299:I299"/>
    <mergeCell ref="H304:I304"/>
    <mergeCell ref="A305:E305"/>
    <mergeCell ref="A306:E306"/>
    <mergeCell ref="I306:S306"/>
    <mergeCell ref="A284:S284"/>
    <mergeCell ref="A285:A286"/>
    <mergeCell ref="B285:B286"/>
    <mergeCell ref="C285:C286"/>
    <mergeCell ref="D285:D286"/>
    <mergeCell ref="E285:E286"/>
    <mergeCell ref="F285:G285"/>
    <mergeCell ref="H285:I286"/>
    <mergeCell ref="J285:Q285"/>
    <mergeCell ref="R285:R286"/>
    <mergeCell ref="S285:S286"/>
    <mergeCell ref="J273:S273"/>
    <mergeCell ref="A274:E274"/>
    <mergeCell ref="J274:S274"/>
    <mergeCell ref="A282:S282"/>
    <mergeCell ref="A283:S283"/>
    <mergeCell ref="H260:I260"/>
    <mergeCell ref="H266:I266"/>
    <mergeCell ref="H271:I271"/>
    <mergeCell ref="A272:E272"/>
    <mergeCell ref="A273:E273"/>
    <mergeCell ref="A249:S249"/>
    <mergeCell ref="A250:S250"/>
    <mergeCell ref="A251:S251"/>
    <mergeCell ref="A252:A253"/>
    <mergeCell ref="B252:B253"/>
    <mergeCell ref="C252:C253"/>
    <mergeCell ref="D252:D253"/>
    <mergeCell ref="E252:E253"/>
    <mergeCell ref="F252:G252"/>
    <mergeCell ref="H252:I253"/>
    <mergeCell ref="J252:Q252"/>
    <mergeCell ref="R252:R253"/>
    <mergeCell ref="S252:S253"/>
    <mergeCell ref="A245:E245"/>
    <mergeCell ref="A246:E246"/>
    <mergeCell ref="J246:S246"/>
    <mergeCell ref="A247:E247"/>
    <mergeCell ref="F247:G247"/>
    <mergeCell ref="J247:S247"/>
    <mergeCell ref="A216:S216"/>
    <mergeCell ref="A217:S217"/>
    <mergeCell ref="A218:S218"/>
    <mergeCell ref="A219:S219"/>
    <mergeCell ref="A220:A221"/>
    <mergeCell ref="B220:B221"/>
    <mergeCell ref="C220:C221"/>
    <mergeCell ref="D220:D221"/>
    <mergeCell ref="E220:E221"/>
    <mergeCell ref="F220:G220"/>
    <mergeCell ref="H220:I221"/>
    <mergeCell ref="J220:Q220"/>
    <mergeCell ref="R220:R221"/>
    <mergeCell ref="S220:S221"/>
    <mergeCell ref="A208:E208"/>
    <mergeCell ref="A209:E209"/>
    <mergeCell ref="J209:S209"/>
    <mergeCell ref="A210:E210"/>
    <mergeCell ref="F210:G210"/>
    <mergeCell ref="J210:S210"/>
    <mergeCell ref="A183:S183"/>
    <mergeCell ref="A184:S184"/>
    <mergeCell ref="A185:S185"/>
    <mergeCell ref="A186:S186"/>
    <mergeCell ref="A187:A188"/>
    <mergeCell ref="B187:B188"/>
    <mergeCell ref="C187:C188"/>
    <mergeCell ref="D187:D188"/>
    <mergeCell ref="E187:E188"/>
    <mergeCell ref="F187:G187"/>
    <mergeCell ref="H187:I188"/>
    <mergeCell ref="J187:Q187"/>
    <mergeCell ref="R187:R188"/>
    <mergeCell ref="S187:S188"/>
    <mergeCell ref="S173:S176"/>
    <mergeCell ref="A180:C180"/>
    <mergeCell ref="A181:C181"/>
    <mergeCell ref="J181:S181"/>
    <mergeCell ref="A182:I182"/>
    <mergeCell ref="J182:S182"/>
    <mergeCell ref="S149:S152"/>
    <mergeCell ref="S153:S156"/>
    <mergeCell ref="S161:S162"/>
    <mergeCell ref="S163:S166"/>
    <mergeCell ref="S170:S172"/>
    <mergeCell ref="A143:S143"/>
    <mergeCell ref="A144:S144"/>
    <mergeCell ref="A145:S145"/>
    <mergeCell ref="A146:S146"/>
    <mergeCell ref="A147:A148"/>
    <mergeCell ref="B147:B148"/>
    <mergeCell ref="C147:C148"/>
    <mergeCell ref="D147:D148"/>
    <mergeCell ref="E147:E148"/>
    <mergeCell ref="F147:G147"/>
    <mergeCell ref="H147:I148"/>
    <mergeCell ref="J147:Q147"/>
    <mergeCell ref="R147:R148"/>
    <mergeCell ref="S147:S148"/>
    <mergeCell ref="S133:S136"/>
    <mergeCell ref="A140:C140"/>
    <mergeCell ref="A141:C141"/>
    <mergeCell ref="J141:S141"/>
    <mergeCell ref="A142:I142"/>
    <mergeCell ref="J142:S142"/>
    <mergeCell ref="S109:S112"/>
    <mergeCell ref="S113:S116"/>
    <mergeCell ref="S121:S122"/>
    <mergeCell ref="S123:S126"/>
    <mergeCell ref="S130:S132"/>
    <mergeCell ref="A103:S103"/>
    <mergeCell ref="A104:S104"/>
    <mergeCell ref="A105:S105"/>
    <mergeCell ref="A106:S106"/>
    <mergeCell ref="A107:A108"/>
    <mergeCell ref="B107:B108"/>
    <mergeCell ref="C107:C108"/>
    <mergeCell ref="D107:D108"/>
    <mergeCell ref="E107:E108"/>
    <mergeCell ref="F107:G107"/>
    <mergeCell ref="H107:I108"/>
    <mergeCell ref="J107:Q107"/>
    <mergeCell ref="R107:R108"/>
    <mergeCell ref="S107:S108"/>
    <mergeCell ref="A101:F101"/>
    <mergeCell ref="J101:R101"/>
    <mergeCell ref="A102:F102"/>
    <mergeCell ref="J102:R102"/>
    <mergeCell ref="S78:S79"/>
    <mergeCell ref="S86:S87"/>
    <mergeCell ref="S94:S95"/>
    <mergeCell ref="A100:F100"/>
    <mergeCell ref="I100:Q100"/>
    <mergeCell ref="A71:S71"/>
    <mergeCell ref="A72:S72"/>
    <mergeCell ref="A73:S73"/>
    <mergeCell ref="A74:A75"/>
    <mergeCell ref="B74:B75"/>
    <mergeCell ref="C74:C75"/>
    <mergeCell ref="D74:D75"/>
    <mergeCell ref="E74:E75"/>
    <mergeCell ref="F74:G74"/>
    <mergeCell ref="H74:I75"/>
    <mergeCell ref="J74:Q74"/>
    <mergeCell ref="R74:R75"/>
    <mergeCell ref="S74:S75"/>
    <mergeCell ref="S41:S42"/>
    <mergeCell ref="A68:F68"/>
    <mergeCell ref="J68:R68"/>
    <mergeCell ref="A69:F69"/>
    <mergeCell ref="J69:R69"/>
    <mergeCell ref="A70:S70"/>
    <mergeCell ref="S45:S46"/>
    <mergeCell ref="S53:S54"/>
    <mergeCell ref="S61:S62"/>
    <mergeCell ref="A67:F67"/>
    <mergeCell ref="I67:Q67"/>
    <mergeCell ref="A41:A42"/>
    <mergeCell ref="B41:B42"/>
    <mergeCell ref="C41:C42"/>
    <mergeCell ref="D41:D42"/>
    <mergeCell ref="E41:E42"/>
    <mergeCell ref="F41:G41"/>
    <mergeCell ref="H41:I42"/>
    <mergeCell ref="J41:Q41"/>
    <mergeCell ref="R41:R42"/>
    <mergeCell ref="B31:E31"/>
    <mergeCell ref="F19:G19"/>
    <mergeCell ref="A39:S39"/>
    <mergeCell ref="A40:S40"/>
    <mergeCell ref="A37:S37"/>
    <mergeCell ref="A38:S38"/>
    <mergeCell ref="A19:A20"/>
    <mergeCell ref="B19:B20"/>
    <mergeCell ref="C19:C20"/>
    <mergeCell ref="D19:D20"/>
    <mergeCell ref="E19:E20"/>
    <mergeCell ref="B32:F32"/>
    <mergeCell ref="K32:S32"/>
    <mergeCell ref="K33:S33"/>
    <mergeCell ref="H19:I20"/>
    <mergeCell ref="J19:Q19"/>
    <mergeCell ref="R19:R20"/>
    <mergeCell ref="S19:S20"/>
    <mergeCell ref="A18:S18"/>
    <mergeCell ref="A1:S1"/>
    <mergeCell ref="A2:S2"/>
    <mergeCell ref="A3:S3"/>
    <mergeCell ref="A4:S4"/>
    <mergeCell ref="A5:A6"/>
    <mergeCell ref="B5:B6"/>
    <mergeCell ref="C5:C6"/>
    <mergeCell ref="D5:D6"/>
    <mergeCell ref="E5:E6"/>
    <mergeCell ref="F5:G5"/>
    <mergeCell ref="H5:I6"/>
    <mergeCell ref="J5:Q5"/>
    <mergeCell ref="R5:R6"/>
    <mergeCell ref="S5:S6"/>
  </mergeCells>
  <pageMargins left="0.15748031496063" right="0.118110236220472" top="0.25" bottom="0.2" header="0" footer="0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FB358"/>
  <sheetViews>
    <sheetView showGridLines="0" topLeftCell="A261" zoomScale="110" zoomScaleNormal="110" workbookViewId="0">
      <selection activeCell="C269" sqref="C269"/>
    </sheetView>
  </sheetViews>
  <sheetFormatPr defaultRowHeight="16.7" customHeight="1" x14ac:dyDescent="0.5"/>
  <cols>
    <col min="1" max="1" width="2.42578125" style="698" customWidth="1"/>
    <col min="2" max="3" width="12.7109375" style="697" customWidth="1"/>
    <col min="4" max="4" width="7.42578125" style="698" customWidth="1"/>
    <col min="5" max="5" width="4.85546875" style="699" customWidth="1"/>
    <col min="6" max="6" width="14.28515625" style="700" customWidth="1"/>
    <col min="7" max="7" width="4.85546875" style="701" customWidth="1"/>
    <col min="8" max="8" width="6" style="701" customWidth="1"/>
    <col min="9" max="12" width="2.85546875" style="701" customWidth="1"/>
    <col min="13" max="13" width="6" style="701" customWidth="1"/>
    <col min="14" max="14" width="9.85546875" style="702" customWidth="1"/>
    <col min="15" max="15" width="7.42578125" style="698" customWidth="1"/>
    <col min="16" max="16" width="4.7109375" style="699" customWidth="1"/>
    <col min="17" max="17" width="14.28515625" style="700" customWidth="1"/>
    <col min="18" max="18" width="4.7109375" style="701" customWidth="1"/>
    <col min="19" max="19" width="6" style="701" customWidth="1"/>
    <col min="20" max="23" width="2.85546875" style="701" customWidth="1"/>
    <col min="24" max="24" width="6" style="701" customWidth="1"/>
    <col min="25" max="25" width="9.85546875" style="702" customWidth="1"/>
    <col min="26" max="256" width="9.140625" style="699"/>
    <col min="257" max="257" width="12.140625" style="699" customWidth="1"/>
    <col min="258" max="258" width="14.7109375" style="699" customWidth="1"/>
    <col min="259" max="259" width="7.42578125" style="699" customWidth="1"/>
    <col min="260" max="260" width="4.85546875" style="699" customWidth="1"/>
    <col min="261" max="261" width="14.28515625" style="699" customWidth="1"/>
    <col min="262" max="262" width="4.85546875" style="699" customWidth="1"/>
    <col min="263" max="263" width="6" style="699" customWidth="1"/>
    <col min="264" max="267" width="2.85546875" style="699" customWidth="1"/>
    <col min="268" max="268" width="6" style="699" customWidth="1"/>
    <col min="269" max="269" width="9.85546875" style="699" customWidth="1"/>
    <col min="270" max="270" width="7.42578125" style="699" customWidth="1"/>
    <col min="271" max="271" width="4.7109375" style="699" customWidth="1"/>
    <col min="272" max="272" width="14.28515625" style="699" customWidth="1"/>
    <col min="273" max="273" width="4.7109375" style="699" customWidth="1"/>
    <col min="274" max="274" width="6" style="699" customWidth="1"/>
    <col min="275" max="278" width="2.85546875" style="699" customWidth="1"/>
    <col min="279" max="279" width="6" style="699" customWidth="1"/>
    <col min="280" max="280" width="9.85546875" style="699" customWidth="1"/>
    <col min="281" max="512" width="9.140625" style="699"/>
    <col min="513" max="513" width="12.140625" style="699" customWidth="1"/>
    <col min="514" max="514" width="14.7109375" style="699" customWidth="1"/>
    <col min="515" max="515" width="7.42578125" style="699" customWidth="1"/>
    <col min="516" max="516" width="4.85546875" style="699" customWidth="1"/>
    <col min="517" max="517" width="14.28515625" style="699" customWidth="1"/>
    <col min="518" max="518" width="4.85546875" style="699" customWidth="1"/>
    <col min="519" max="519" width="6" style="699" customWidth="1"/>
    <col min="520" max="523" width="2.85546875" style="699" customWidth="1"/>
    <col min="524" max="524" width="6" style="699" customWidth="1"/>
    <col min="525" max="525" width="9.85546875" style="699" customWidth="1"/>
    <col min="526" max="526" width="7.42578125" style="699" customWidth="1"/>
    <col min="527" max="527" width="4.7109375" style="699" customWidth="1"/>
    <col min="528" max="528" width="14.28515625" style="699" customWidth="1"/>
    <col min="529" max="529" width="4.7109375" style="699" customWidth="1"/>
    <col min="530" max="530" width="6" style="699" customWidth="1"/>
    <col min="531" max="534" width="2.85546875" style="699" customWidth="1"/>
    <col min="535" max="535" width="6" style="699" customWidth="1"/>
    <col min="536" max="536" width="9.85546875" style="699" customWidth="1"/>
    <col min="537" max="768" width="9.140625" style="699"/>
    <col min="769" max="769" width="12.140625" style="699" customWidth="1"/>
    <col min="770" max="770" width="14.7109375" style="699" customWidth="1"/>
    <col min="771" max="771" width="7.42578125" style="699" customWidth="1"/>
    <col min="772" max="772" width="4.85546875" style="699" customWidth="1"/>
    <col min="773" max="773" width="14.28515625" style="699" customWidth="1"/>
    <col min="774" max="774" width="4.85546875" style="699" customWidth="1"/>
    <col min="775" max="775" width="6" style="699" customWidth="1"/>
    <col min="776" max="779" width="2.85546875" style="699" customWidth="1"/>
    <col min="780" max="780" width="6" style="699" customWidth="1"/>
    <col min="781" max="781" width="9.85546875" style="699" customWidth="1"/>
    <col min="782" max="782" width="7.42578125" style="699" customWidth="1"/>
    <col min="783" max="783" width="4.7109375" style="699" customWidth="1"/>
    <col min="784" max="784" width="14.28515625" style="699" customWidth="1"/>
    <col min="785" max="785" width="4.7109375" style="699" customWidth="1"/>
    <col min="786" max="786" width="6" style="699" customWidth="1"/>
    <col min="787" max="790" width="2.85546875" style="699" customWidth="1"/>
    <col min="791" max="791" width="6" style="699" customWidth="1"/>
    <col min="792" max="792" width="9.85546875" style="699" customWidth="1"/>
    <col min="793" max="1024" width="9.140625" style="699"/>
    <col min="1025" max="1025" width="12.140625" style="699" customWidth="1"/>
    <col min="1026" max="1026" width="14.7109375" style="699" customWidth="1"/>
    <col min="1027" max="1027" width="7.42578125" style="699" customWidth="1"/>
    <col min="1028" max="1028" width="4.85546875" style="699" customWidth="1"/>
    <col min="1029" max="1029" width="14.28515625" style="699" customWidth="1"/>
    <col min="1030" max="1030" width="4.85546875" style="699" customWidth="1"/>
    <col min="1031" max="1031" width="6" style="699" customWidth="1"/>
    <col min="1032" max="1035" width="2.85546875" style="699" customWidth="1"/>
    <col min="1036" max="1036" width="6" style="699" customWidth="1"/>
    <col min="1037" max="1037" width="9.85546875" style="699" customWidth="1"/>
    <col min="1038" max="1038" width="7.42578125" style="699" customWidth="1"/>
    <col min="1039" max="1039" width="4.7109375" style="699" customWidth="1"/>
    <col min="1040" max="1040" width="14.28515625" style="699" customWidth="1"/>
    <col min="1041" max="1041" width="4.7109375" style="699" customWidth="1"/>
    <col min="1042" max="1042" width="6" style="699" customWidth="1"/>
    <col min="1043" max="1046" width="2.85546875" style="699" customWidth="1"/>
    <col min="1047" max="1047" width="6" style="699" customWidth="1"/>
    <col min="1048" max="1048" width="9.85546875" style="699" customWidth="1"/>
    <col min="1049" max="1280" width="9.140625" style="699"/>
    <col min="1281" max="1281" width="12.140625" style="699" customWidth="1"/>
    <col min="1282" max="1282" width="14.7109375" style="699" customWidth="1"/>
    <col min="1283" max="1283" width="7.42578125" style="699" customWidth="1"/>
    <col min="1284" max="1284" width="4.85546875" style="699" customWidth="1"/>
    <col min="1285" max="1285" width="14.28515625" style="699" customWidth="1"/>
    <col min="1286" max="1286" width="4.85546875" style="699" customWidth="1"/>
    <col min="1287" max="1287" width="6" style="699" customWidth="1"/>
    <col min="1288" max="1291" width="2.85546875" style="699" customWidth="1"/>
    <col min="1292" max="1292" width="6" style="699" customWidth="1"/>
    <col min="1293" max="1293" width="9.85546875" style="699" customWidth="1"/>
    <col min="1294" max="1294" width="7.42578125" style="699" customWidth="1"/>
    <col min="1295" max="1295" width="4.7109375" style="699" customWidth="1"/>
    <col min="1296" max="1296" width="14.28515625" style="699" customWidth="1"/>
    <col min="1297" max="1297" width="4.7109375" style="699" customWidth="1"/>
    <col min="1298" max="1298" width="6" style="699" customWidth="1"/>
    <col min="1299" max="1302" width="2.85546875" style="699" customWidth="1"/>
    <col min="1303" max="1303" width="6" style="699" customWidth="1"/>
    <col min="1304" max="1304" width="9.85546875" style="699" customWidth="1"/>
    <col min="1305" max="1536" width="9.140625" style="699"/>
    <col min="1537" max="1537" width="12.140625" style="699" customWidth="1"/>
    <col min="1538" max="1538" width="14.7109375" style="699" customWidth="1"/>
    <col min="1539" max="1539" width="7.42578125" style="699" customWidth="1"/>
    <col min="1540" max="1540" width="4.85546875" style="699" customWidth="1"/>
    <col min="1541" max="1541" width="14.28515625" style="699" customWidth="1"/>
    <col min="1542" max="1542" width="4.85546875" style="699" customWidth="1"/>
    <col min="1543" max="1543" width="6" style="699" customWidth="1"/>
    <col min="1544" max="1547" width="2.85546875" style="699" customWidth="1"/>
    <col min="1548" max="1548" width="6" style="699" customWidth="1"/>
    <col min="1549" max="1549" width="9.85546875" style="699" customWidth="1"/>
    <col min="1550" max="1550" width="7.42578125" style="699" customWidth="1"/>
    <col min="1551" max="1551" width="4.7109375" style="699" customWidth="1"/>
    <col min="1552" max="1552" width="14.28515625" style="699" customWidth="1"/>
    <col min="1553" max="1553" width="4.7109375" style="699" customWidth="1"/>
    <col min="1554" max="1554" width="6" style="699" customWidth="1"/>
    <col min="1555" max="1558" width="2.85546875" style="699" customWidth="1"/>
    <col min="1559" max="1559" width="6" style="699" customWidth="1"/>
    <col min="1560" max="1560" width="9.85546875" style="699" customWidth="1"/>
    <col min="1561" max="1792" width="9.140625" style="699"/>
    <col min="1793" max="1793" width="12.140625" style="699" customWidth="1"/>
    <col min="1794" max="1794" width="14.7109375" style="699" customWidth="1"/>
    <col min="1795" max="1795" width="7.42578125" style="699" customWidth="1"/>
    <col min="1796" max="1796" width="4.85546875" style="699" customWidth="1"/>
    <col min="1797" max="1797" width="14.28515625" style="699" customWidth="1"/>
    <col min="1798" max="1798" width="4.85546875" style="699" customWidth="1"/>
    <col min="1799" max="1799" width="6" style="699" customWidth="1"/>
    <col min="1800" max="1803" width="2.85546875" style="699" customWidth="1"/>
    <col min="1804" max="1804" width="6" style="699" customWidth="1"/>
    <col min="1805" max="1805" width="9.85546875" style="699" customWidth="1"/>
    <col min="1806" max="1806" width="7.42578125" style="699" customWidth="1"/>
    <col min="1807" max="1807" width="4.7109375" style="699" customWidth="1"/>
    <col min="1808" max="1808" width="14.28515625" style="699" customWidth="1"/>
    <col min="1809" max="1809" width="4.7109375" style="699" customWidth="1"/>
    <col min="1810" max="1810" width="6" style="699" customWidth="1"/>
    <col min="1811" max="1814" width="2.85546875" style="699" customWidth="1"/>
    <col min="1815" max="1815" width="6" style="699" customWidth="1"/>
    <col min="1816" max="1816" width="9.85546875" style="699" customWidth="1"/>
    <col min="1817" max="2048" width="9.140625" style="699"/>
    <col min="2049" max="2049" width="12.140625" style="699" customWidth="1"/>
    <col min="2050" max="2050" width="14.7109375" style="699" customWidth="1"/>
    <col min="2051" max="2051" width="7.42578125" style="699" customWidth="1"/>
    <col min="2052" max="2052" width="4.85546875" style="699" customWidth="1"/>
    <col min="2053" max="2053" width="14.28515625" style="699" customWidth="1"/>
    <col min="2054" max="2054" width="4.85546875" style="699" customWidth="1"/>
    <col min="2055" max="2055" width="6" style="699" customWidth="1"/>
    <col min="2056" max="2059" width="2.85546875" style="699" customWidth="1"/>
    <col min="2060" max="2060" width="6" style="699" customWidth="1"/>
    <col min="2061" max="2061" width="9.85546875" style="699" customWidth="1"/>
    <col min="2062" max="2062" width="7.42578125" style="699" customWidth="1"/>
    <col min="2063" max="2063" width="4.7109375" style="699" customWidth="1"/>
    <col min="2064" max="2064" width="14.28515625" style="699" customWidth="1"/>
    <col min="2065" max="2065" width="4.7109375" style="699" customWidth="1"/>
    <col min="2066" max="2066" width="6" style="699" customWidth="1"/>
    <col min="2067" max="2070" width="2.85546875" style="699" customWidth="1"/>
    <col min="2071" max="2071" width="6" style="699" customWidth="1"/>
    <col min="2072" max="2072" width="9.85546875" style="699" customWidth="1"/>
    <col min="2073" max="2304" width="9.140625" style="699"/>
    <col min="2305" max="2305" width="12.140625" style="699" customWidth="1"/>
    <col min="2306" max="2306" width="14.7109375" style="699" customWidth="1"/>
    <col min="2307" max="2307" width="7.42578125" style="699" customWidth="1"/>
    <col min="2308" max="2308" width="4.85546875" style="699" customWidth="1"/>
    <col min="2309" max="2309" width="14.28515625" style="699" customWidth="1"/>
    <col min="2310" max="2310" width="4.85546875" style="699" customWidth="1"/>
    <col min="2311" max="2311" width="6" style="699" customWidth="1"/>
    <col min="2312" max="2315" width="2.85546875" style="699" customWidth="1"/>
    <col min="2316" max="2316" width="6" style="699" customWidth="1"/>
    <col min="2317" max="2317" width="9.85546875" style="699" customWidth="1"/>
    <col min="2318" max="2318" width="7.42578125" style="699" customWidth="1"/>
    <col min="2319" max="2319" width="4.7109375" style="699" customWidth="1"/>
    <col min="2320" max="2320" width="14.28515625" style="699" customWidth="1"/>
    <col min="2321" max="2321" width="4.7109375" style="699" customWidth="1"/>
    <col min="2322" max="2322" width="6" style="699" customWidth="1"/>
    <col min="2323" max="2326" width="2.85546875" style="699" customWidth="1"/>
    <col min="2327" max="2327" width="6" style="699" customWidth="1"/>
    <col min="2328" max="2328" width="9.85546875" style="699" customWidth="1"/>
    <col min="2329" max="2560" width="9.140625" style="699"/>
    <col min="2561" max="2561" width="12.140625" style="699" customWidth="1"/>
    <col min="2562" max="2562" width="14.7109375" style="699" customWidth="1"/>
    <col min="2563" max="2563" width="7.42578125" style="699" customWidth="1"/>
    <col min="2564" max="2564" width="4.85546875" style="699" customWidth="1"/>
    <col min="2565" max="2565" width="14.28515625" style="699" customWidth="1"/>
    <col min="2566" max="2566" width="4.85546875" style="699" customWidth="1"/>
    <col min="2567" max="2567" width="6" style="699" customWidth="1"/>
    <col min="2568" max="2571" width="2.85546875" style="699" customWidth="1"/>
    <col min="2572" max="2572" width="6" style="699" customWidth="1"/>
    <col min="2573" max="2573" width="9.85546875" style="699" customWidth="1"/>
    <col min="2574" max="2574" width="7.42578125" style="699" customWidth="1"/>
    <col min="2575" max="2575" width="4.7109375" style="699" customWidth="1"/>
    <col min="2576" max="2576" width="14.28515625" style="699" customWidth="1"/>
    <col min="2577" max="2577" width="4.7109375" style="699" customWidth="1"/>
    <col min="2578" max="2578" width="6" style="699" customWidth="1"/>
    <col min="2579" max="2582" width="2.85546875" style="699" customWidth="1"/>
    <col min="2583" max="2583" width="6" style="699" customWidth="1"/>
    <col min="2584" max="2584" width="9.85546875" style="699" customWidth="1"/>
    <col min="2585" max="2816" width="9.140625" style="699"/>
    <col min="2817" max="2817" width="12.140625" style="699" customWidth="1"/>
    <col min="2818" max="2818" width="14.7109375" style="699" customWidth="1"/>
    <col min="2819" max="2819" width="7.42578125" style="699" customWidth="1"/>
    <col min="2820" max="2820" width="4.85546875" style="699" customWidth="1"/>
    <col min="2821" max="2821" width="14.28515625" style="699" customWidth="1"/>
    <col min="2822" max="2822" width="4.85546875" style="699" customWidth="1"/>
    <col min="2823" max="2823" width="6" style="699" customWidth="1"/>
    <col min="2824" max="2827" width="2.85546875" style="699" customWidth="1"/>
    <col min="2828" max="2828" width="6" style="699" customWidth="1"/>
    <col min="2829" max="2829" width="9.85546875" style="699" customWidth="1"/>
    <col min="2830" max="2830" width="7.42578125" style="699" customWidth="1"/>
    <col min="2831" max="2831" width="4.7109375" style="699" customWidth="1"/>
    <col min="2832" max="2832" width="14.28515625" style="699" customWidth="1"/>
    <col min="2833" max="2833" width="4.7109375" style="699" customWidth="1"/>
    <col min="2834" max="2834" width="6" style="699" customWidth="1"/>
    <col min="2835" max="2838" width="2.85546875" style="699" customWidth="1"/>
    <col min="2839" max="2839" width="6" style="699" customWidth="1"/>
    <col min="2840" max="2840" width="9.85546875" style="699" customWidth="1"/>
    <col min="2841" max="3072" width="9.140625" style="699"/>
    <col min="3073" max="3073" width="12.140625" style="699" customWidth="1"/>
    <col min="3074" max="3074" width="14.7109375" style="699" customWidth="1"/>
    <col min="3075" max="3075" width="7.42578125" style="699" customWidth="1"/>
    <col min="3076" max="3076" width="4.85546875" style="699" customWidth="1"/>
    <col min="3077" max="3077" width="14.28515625" style="699" customWidth="1"/>
    <col min="3078" max="3078" width="4.85546875" style="699" customWidth="1"/>
    <col min="3079" max="3079" width="6" style="699" customWidth="1"/>
    <col min="3080" max="3083" width="2.85546875" style="699" customWidth="1"/>
    <col min="3084" max="3084" width="6" style="699" customWidth="1"/>
    <col min="3085" max="3085" width="9.85546875" style="699" customWidth="1"/>
    <col min="3086" max="3086" width="7.42578125" style="699" customWidth="1"/>
    <col min="3087" max="3087" width="4.7109375" style="699" customWidth="1"/>
    <col min="3088" max="3088" width="14.28515625" style="699" customWidth="1"/>
    <col min="3089" max="3089" width="4.7109375" style="699" customWidth="1"/>
    <col min="3090" max="3090" width="6" style="699" customWidth="1"/>
    <col min="3091" max="3094" width="2.85546875" style="699" customWidth="1"/>
    <col min="3095" max="3095" width="6" style="699" customWidth="1"/>
    <col min="3096" max="3096" width="9.85546875" style="699" customWidth="1"/>
    <col min="3097" max="3328" width="9.140625" style="699"/>
    <col min="3329" max="3329" width="12.140625" style="699" customWidth="1"/>
    <col min="3330" max="3330" width="14.7109375" style="699" customWidth="1"/>
    <col min="3331" max="3331" width="7.42578125" style="699" customWidth="1"/>
    <col min="3332" max="3332" width="4.85546875" style="699" customWidth="1"/>
    <col min="3333" max="3333" width="14.28515625" style="699" customWidth="1"/>
    <col min="3334" max="3334" width="4.85546875" style="699" customWidth="1"/>
    <col min="3335" max="3335" width="6" style="699" customWidth="1"/>
    <col min="3336" max="3339" width="2.85546875" style="699" customWidth="1"/>
    <col min="3340" max="3340" width="6" style="699" customWidth="1"/>
    <col min="3341" max="3341" width="9.85546875" style="699" customWidth="1"/>
    <col min="3342" max="3342" width="7.42578125" style="699" customWidth="1"/>
    <col min="3343" max="3343" width="4.7109375" style="699" customWidth="1"/>
    <col min="3344" max="3344" width="14.28515625" style="699" customWidth="1"/>
    <col min="3345" max="3345" width="4.7109375" style="699" customWidth="1"/>
    <col min="3346" max="3346" width="6" style="699" customWidth="1"/>
    <col min="3347" max="3350" width="2.85546875" style="699" customWidth="1"/>
    <col min="3351" max="3351" width="6" style="699" customWidth="1"/>
    <col min="3352" max="3352" width="9.85546875" style="699" customWidth="1"/>
    <col min="3353" max="3584" width="9.140625" style="699"/>
    <col min="3585" max="3585" width="12.140625" style="699" customWidth="1"/>
    <col min="3586" max="3586" width="14.7109375" style="699" customWidth="1"/>
    <col min="3587" max="3587" width="7.42578125" style="699" customWidth="1"/>
    <col min="3588" max="3588" width="4.85546875" style="699" customWidth="1"/>
    <col min="3589" max="3589" width="14.28515625" style="699" customWidth="1"/>
    <col min="3590" max="3590" width="4.85546875" style="699" customWidth="1"/>
    <col min="3591" max="3591" width="6" style="699" customWidth="1"/>
    <col min="3592" max="3595" width="2.85546875" style="699" customWidth="1"/>
    <col min="3596" max="3596" width="6" style="699" customWidth="1"/>
    <col min="3597" max="3597" width="9.85546875" style="699" customWidth="1"/>
    <col min="3598" max="3598" width="7.42578125" style="699" customWidth="1"/>
    <col min="3599" max="3599" width="4.7109375" style="699" customWidth="1"/>
    <col min="3600" max="3600" width="14.28515625" style="699" customWidth="1"/>
    <col min="3601" max="3601" width="4.7109375" style="699" customWidth="1"/>
    <col min="3602" max="3602" width="6" style="699" customWidth="1"/>
    <col min="3603" max="3606" width="2.85546875" style="699" customWidth="1"/>
    <col min="3607" max="3607" width="6" style="699" customWidth="1"/>
    <col min="3608" max="3608" width="9.85546875" style="699" customWidth="1"/>
    <col min="3609" max="3840" width="9.140625" style="699"/>
    <col min="3841" max="3841" width="12.140625" style="699" customWidth="1"/>
    <col min="3842" max="3842" width="14.7109375" style="699" customWidth="1"/>
    <col min="3843" max="3843" width="7.42578125" style="699" customWidth="1"/>
    <col min="3844" max="3844" width="4.85546875" style="699" customWidth="1"/>
    <col min="3845" max="3845" width="14.28515625" style="699" customWidth="1"/>
    <col min="3846" max="3846" width="4.85546875" style="699" customWidth="1"/>
    <col min="3847" max="3847" width="6" style="699" customWidth="1"/>
    <col min="3848" max="3851" width="2.85546875" style="699" customWidth="1"/>
    <col min="3852" max="3852" width="6" style="699" customWidth="1"/>
    <col min="3853" max="3853" width="9.85546875" style="699" customWidth="1"/>
    <col min="3854" max="3854" width="7.42578125" style="699" customWidth="1"/>
    <col min="3855" max="3855" width="4.7109375" style="699" customWidth="1"/>
    <col min="3856" max="3856" width="14.28515625" style="699" customWidth="1"/>
    <col min="3857" max="3857" width="4.7109375" style="699" customWidth="1"/>
    <col min="3858" max="3858" width="6" style="699" customWidth="1"/>
    <col min="3859" max="3862" width="2.85546875" style="699" customWidth="1"/>
    <col min="3863" max="3863" width="6" style="699" customWidth="1"/>
    <col min="3864" max="3864" width="9.85546875" style="699" customWidth="1"/>
    <col min="3865" max="4096" width="9.140625" style="699"/>
    <col min="4097" max="4097" width="12.140625" style="699" customWidth="1"/>
    <col min="4098" max="4098" width="14.7109375" style="699" customWidth="1"/>
    <col min="4099" max="4099" width="7.42578125" style="699" customWidth="1"/>
    <col min="4100" max="4100" width="4.85546875" style="699" customWidth="1"/>
    <col min="4101" max="4101" width="14.28515625" style="699" customWidth="1"/>
    <col min="4102" max="4102" width="4.85546875" style="699" customWidth="1"/>
    <col min="4103" max="4103" width="6" style="699" customWidth="1"/>
    <col min="4104" max="4107" width="2.85546875" style="699" customWidth="1"/>
    <col min="4108" max="4108" width="6" style="699" customWidth="1"/>
    <col min="4109" max="4109" width="9.85546875" style="699" customWidth="1"/>
    <col min="4110" max="4110" width="7.42578125" style="699" customWidth="1"/>
    <col min="4111" max="4111" width="4.7109375" style="699" customWidth="1"/>
    <col min="4112" max="4112" width="14.28515625" style="699" customWidth="1"/>
    <col min="4113" max="4113" width="4.7109375" style="699" customWidth="1"/>
    <col min="4114" max="4114" width="6" style="699" customWidth="1"/>
    <col min="4115" max="4118" width="2.85546875" style="699" customWidth="1"/>
    <col min="4119" max="4119" width="6" style="699" customWidth="1"/>
    <col min="4120" max="4120" width="9.85546875" style="699" customWidth="1"/>
    <col min="4121" max="4352" width="9.140625" style="699"/>
    <col min="4353" max="4353" width="12.140625" style="699" customWidth="1"/>
    <col min="4354" max="4354" width="14.7109375" style="699" customWidth="1"/>
    <col min="4355" max="4355" width="7.42578125" style="699" customWidth="1"/>
    <col min="4356" max="4356" width="4.85546875" style="699" customWidth="1"/>
    <col min="4357" max="4357" width="14.28515625" style="699" customWidth="1"/>
    <col min="4358" max="4358" width="4.85546875" style="699" customWidth="1"/>
    <col min="4359" max="4359" width="6" style="699" customWidth="1"/>
    <col min="4360" max="4363" width="2.85546875" style="699" customWidth="1"/>
    <col min="4364" max="4364" width="6" style="699" customWidth="1"/>
    <col min="4365" max="4365" width="9.85546875" style="699" customWidth="1"/>
    <col min="4366" max="4366" width="7.42578125" style="699" customWidth="1"/>
    <col min="4367" max="4367" width="4.7109375" style="699" customWidth="1"/>
    <col min="4368" max="4368" width="14.28515625" style="699" customWidth="1"/>
    <col min="4369" max="4369" width="4.7109375" style="699" customWidth="1"/>
    <col min="4370" max="4370" width="6" style="699" customWidth="1"/>
    <col min="4371" max="4374" width="2.85546875" style="699" customWidth="1"/>
    <col min="4375" max="4375" width="6" style="699" customWidth="1"/>
    <col min="4376" max="4376" width="9.85546875" style="699" customWidth="1"/>
    <col min="4377" max="4608" width="9.140625" style="699"/>
    <col min="4609" max="4609" width="12.140625" style="699" customWidth="1"/>
    <col min="4610" max="4610" width="14.7109375" style="699" customWidth="1"/>
    <col min="4611" max="4611" width="7.42578125" style="699" customWidth="1"/>
    <col min="4612" max="4612" width="4.85546875" style="699" customWidth="1"/>
    <col min="4613" max="4613" width="14.28515625" style="699" customWidth="1"/>
    <col min="4614" max="4614" width="4.85546875" style="699" customWidth="1"/>
    <col min="4615" max="4615" width="6" style="699" customWidth="1"/>
    <col min="4616" max="4619" width="2.85546875" style="699" customWidth="1"/>
    <col min="4620" max="4620" width="6" style="699" customWidth="1"/>
    <col min="4621" max="4621" width="9.85546875" style="699" customWidth="1"/>
    <col min="4622" max="4622" width="7.42578125" style="699" customWidth="1"/>
    <col min="4623" max="4623" width="4.7109375" style="699" customWidth="1"/>
    <col min="4624" max="4624" width="14.28515625" style="699" customWidth="1"/>
    <col min="4625" max="4625" width="4.7109375" style="699" customWidth="1"/>
    <col min="4626" max="4626" width="6" style="699" customWidth="1"/>
    <col min="4627" max="4630" width="2.85546875" style="699" customWidth="1"/>
    <col min="4631" max="4631" width="6" style="699" customWidth="1"/>
    <col min="4632" max="4632" width="9.85546875" style="699" customWidth="1"/>
    <col min="4633" max="4864" width="9.140625" style="699"/>
    <col min="4865" max="4865" width="12.140625" style="699" customWidth="1"/>
    <col min="4866" max="4866" width="14.7109375" style="699" customWidth="1"/>
    <col min="4867" max="4867" width="7.42578125" style="699" customWidth="1"/>
    <col min="4868" max="4868" width="4.85546875" style="699" customWidth="1"/>
    <col min="4869" max="4869" width="14.28515625" style="699" customWidth="1"/>
    <col min="4870" max="4870" width="4.85546875" style="699" customWidth="1"/>
    <col min="4871" max="4871" width="6" style="699" customWidth="1"/>
    <col min="4872" max="4875" width="2.85546875" style="699" customWidth="1"/>
    <col min="4876" max="4876" width="6" style="699" customWidth="1"/>
    <col min="4877" max="4877" width="9.85546875" style="699" customWidth="1"/>
    <col min="4878" max="4878" width="7.42578125" style="699" customWidth="1"/>
    <col min="4879" max="4879" width="4.7109375" style="699" customWidth="1"/>
    <col min="4880" max="4880" width="14.28515625" style="699" customWidth="1"/>
    <col min="4881" max="4881" width="4.7109375" style="699" customWidth="1"/>
    <col min="4882" max="4882" width="6" style="699" customWidth="1"/>
    <col min="4883" max="4886" width="2.85546875" style="699" customWidth="1"/>
    <col min="4887" max="4887" width="6" style="699" customWidth="1"/>
    <col min="4888" max="4888" width="9.85546875" style="699" customWidth="1"/>
    <col min="4889" max="5120" width="9.140625" style="699"/>
    <col min="5121" max="5121" width="12.140625" style="699" customWidth="1"/>
    <col min="5122" max="5122" width="14.7109375" style="699" customWidth="1"/>
    <col min="5123" max="5123" width="7.42578125" style="699" customWidth="1"/>
    <col min="5124" max="5124" width="4.85546875" style="699" customWidth="1"/>
    <col min="5125" max="5125" width="14.28515625" style="699" customWidth="1"/>
    <col min="5126" max="5126" width="4.85546875" style="699" customWidth="1"/>
    <col min="5127" max="5127" width="6" style="699" customWidth="1"/>
    <col min="5128" max="5131" width="2.85546875" style="699" customWidth="1"/>
    <col min="5132" max="5132" width="6" style="699" customWidth="1"/>
    <col min="5133" max="5133" width="9.85546875" style="699" customWidth="1"/>
    <col min="5134" max="5134" width="7.42578125" style="699" customWidth="1"/>
    <col min="5135" max="5135" width="4.7109375" style="699" customWidth="1"/>
    <col min="5136" max="5136" width="14.28515625" style="699" customWidth="1"/>
    <col min="5137" max="5137" width="4.7109375" style="699" customWidth="1"/>
    <col min="5138" max="5138" width="6" style="699" customWidth="1"/>
    <col min="5139" max="5142" width="2.85546875" style="699" customWidth="1"/>
    <col min="5143" max="5143" width="6" style="699" customWidth="1"/>
    <col min="5144" max="5144" width="9.85546875" style="699" customWidth="1"/>
    <col min="5145" max="5376" width="9.140625" style="699"/>
    <col min="5377" max="5377" width="12.140625" style="699" customWidth="1"/>
    <col min="5378" max="5378" width="14.7109375" style="699" customWidth="1"/>
    <col min="5379" max="5379" width="7.42578125" style="699" customWidth="1"/>
    <col min="5380" max="5380" width="4.85546875" style="699" customWidth="1"/>
    <col min="5381" max="5381" width="14.28515625" style="699" customWidth="1"/>
    <col min="5382" max="5382" width="4.85546875" style="699" customWidth="1"/>
    <col min="5383" max="5383" width="6" style="699" customWidth="1"/>
    <col min="5384" max="5387" width="2.85546875" style="699" customWidth="1"/>
    <col min="5388" max="5388" width="6" style="699" customWidth="1"/>
    <col min="5389" max="5389" width="9.85546875" style="699" customWidth="1"/>
    <col min="5390" max="5390" width="7.42578125" style="699" customWidth="1"/>
    <col min="5391" max="5391" width="4.7109375" style="699" customWidth="1"/>
    <col min="5392" max="5392" width="14.28515625" style="699" customWidth="1"/>
    <col min="5393" max="5393" width="4.7109375" style="699" customWidth="1"/>
    <col min="5394" max="5394" width="6" style="699" customWidth="1"/>
    <col min="5395" max="5398" width="2.85546875" style="699" customWidth="1"/>
    <col min="5399" max="5399" width="6" style="699" customWidth="1"/>
    <col min="5400" max="5400" width="9.85546875" style="699" customWidth="1"/>
    <col min="5401" max="5632" width="9.140625" style="699"/>
    <col min="5633" max="5633" width="12.140625" style="699" customWidth="1"/>
    <col min="5634" max="5634" width="14.7109375" style="699" customWidth="1"/>
    <col min="5635" max="5635" width="7.42578125" style="699" customWidth="1"/>
    <col min="5636" max="5636" width="4.85546875" style="699" customWidth="1"/>
    <col min="5637" max="5637" width="14.28515625" style="699" customWidth="1"/>
    <col min="5638" max="5638" width="4.85546875" style="699" customWidth="1"/>
    <col min="5639" max="5639" width="6" style="699" customWidth="1"/>
    <col min="5640" max="5643" width="2.85546875" style="699" customWidth="1"/>
    <col min="5644" max="5644" width="6" style="699" customWidth="1"/>
    <col min="5645" max="5645" width="9.85546875" style="699" customWidth="1"/>
    <col min="5646" max="5646" width="7.42578125" style="699" customWidth="1"/>
    <col min="5647" max="5647" width="4.7109375" style="699" customWidth="1"/>
    <col min="5648" max="5648" width="14.28515625" style="699" customWidth="1"/>
    <col min="5649" max="5649" width="4.7109375" style="699" customWidth="1"/>
    <col min="5650" max="5650" width="6" style="699" customWidth="1"/>
    <col min="5651" max="5654" width="2.85546875" style="699" customWidth="1"/>
    <col min="5655" max="5655" width="6" style="699" customWidth="1"/>
    <col min="5656" max="5656" width="9.85546875" style="699" customWidth="1"/>
    <col min="5657" max="5888" width="9.140625" style="699"/>
    <col min="5889" max="5889" width="12.140625" style="699" customWidth="1"/>
    <col min="5890" max="5890" width="14.7109375" style="699" customWidth="1"/>
    <col min="5891" max="5891" width="7.42578125" style="699" customWidth="1"/>
    <col min="5892" max="5892" width="4.85546875" style="699" customWidth="1"/>
    <col min="5893" max="5893" width="14.28515625" style="699" customWidth="1"/>
    <col min="5894" max="5894" width="4.85546875" style="699" customWidth="1"/>
    <col min="5895" max="5895" width="6" style="699" customWidth="1"/>
    <col min="5896" max="5899" width="2.85546875" style="699" customWidth="1"/>
    <col min="5900" max="5900" width="6" style="699" customWidth="1"/>
    <col min="5901" max="5901" width="9.85546875" style="699" customWidth="1"/>
    <col min="5902" max="5902" width="7.42578125" style="699" customWidth="1"/>
    <col min="5903" max="5903" width="4.7109375" style="699" customWidth="1"/>
    <col min="5904" max="5904" width="14.28515625" style="699" customWidth="1"/>
    <col min="5905" max="5905" width="4.7109375" style="699" customWidth="1"/>
    <col min="5906" max="5906" width="6" style="699" customWidth="1"/>
    <col min="5907" max="5910" width="2.85546875" style="699" customWidth="1"/>
    <col min="5911" max="5911" width="6" style="699" customWidth="1"/>
    <col min="5912" max="5912" width="9.85546875" style="699" customWidth="1"/>
    <col min="5913" max="6144" width="9.140625" style="699"/>
    <col min="6145" max="6145" width="12.140625" style="699" customWidth="1"/>
    <col min="6146" max="6146" width="14.7109375" style="699" customWidth="1"/>
    <col min="6147" max="6147" width="7.42578125" style="699" customWidth="1"/>
    <col min="6148" max="6148" width="4.85546875" style="699" customWidth="1"/>
    <col min="6149" max="6149" width="14.28515625" style="699" customWidth="1"/>
    <col min="6150" max="6150" width="4.85546875" style="699" customWidth="1"/>
    <col min="6151" max="6151" width="6" style="699" customWidth="1"/>
    <col min="6152" max="6155" width="2.85546875" style="699" customWidth="1"/>
    <col min="6156" max="6156" width="6" style="699" customWidth="1"/>
    <col min="6157" max="6157" width="9.85546875" style="699" customWidth="1"/>
    <col min="6158" max="6158" width="7.42578125" style="699" customWidth="1"/>
    <col min="6159" max="6159" width="4.7109375" style="699" customWidth="1"/>
    <col min="6160" max="6160" width="14.28515625" style="699" customWidth="1"/>
    <col min="6161" max="6161" width="4.7109375" style="699" customWidth="1"/>
    <col min="6162" max="6162" width="6" style="699" customWidth="1"/>
    <col min="6163" max="6166" width="2.85546875" style="699" customWidth="1"/>
    <col min="6167" max="6167" width="6" style="699" customWidth="1"/>
    <col min="6168" max="6168" width="9.85546875" style="699" customWidth="1"/>
    <col min="6169" max="6400" width="9.140625" style="699"/>
    <col min="6401" max="6401" width="12.140625" style="699" customWidth="1"/>
    <col min="6402" max="6402" width="14.7109375" style="699" customWidth="1"/>
    <col min="6403" max="6403" width="7.42578125" style="699" customWidth="1"/>
    <col min="6404" max="6404" width="4.85546875" style="699" customWidth="1"/>
    <col min="6405" max="6405" width="14.28515625" style="699" customWidth="1"/>
    <col min="6406" max="6406" width="4.85546875" style="699" customWidth="1"/>
    <col min="6407" max="6407" width="6" style="699" customWidth="1"/>
    <col min="6408" max="6411" width="2.85546875" style="699" customWidth="1"/>
    <col min="6412" max="6412" width="6" style="699" customWidth="1"/>
    <col min="6413" max="6413" width="9.85546875" style="699" customWidth="1"/>
    <col min="6414" max="6414" width="7.42578125" style="699" customWidth="1"/>
    <col min="6415" max="6415" width="4.7109375" style="699" customWidth="1"/>
    <col min="6416" max="6416" width="14.28515625" style="699" customWidth="1"/>
    <col min="6417" max="6417" width="4.7109375" style="699" customWidth="1"/>
    <col min="6418" max="6418" width="6" style="699" customWidth="1"/>
    <col min="6419" max="6422" width="2.85546875" style="699" customWidth="1"/>
    <col min="6423" max="6423" width="6" style="699" customWidth="1"/>
    <col min="6424" max="6424" width="9.85546875" style="699" customWidth="1"/>
    <col min="6425" max="6656" width="9.140625" style="699"/>
    <col min="6657" max="6657" width="12.140625" style="699" customWidth="1"/>
    <col min="6658" max="6658" width="14.7109375" style="699" customWidth="1"/>
    <col min="6659" max="6659" width="7.42578125" style="699" customWidth="1"/>
    <col min="6660" max="6660" width="4.85546875" style="699" customWidth="1"/>
    <col min="6661" max="6661" width="14.28515625" style="699" customWidth="1"/>
    <col min="6662" max="6662" width="4.85546875" style="699" customWidth="1"/>
    <col min="6663" max="6663" width="6" style="699" customWidth="1"/>
    <col min="6664" max="6667" width="2.85546875" style="699" customWidth="1"/>
    <col min="6668" max="6668" width="6" style="699" customWidth="1"/>
    <col min="6669" max="6669" width="9.85546875" style="699" customWidth="1"/>
    <col min="6670" max="6670" width="7.42578125" style="699" customWidth="1"/>
    <col min="6671" max="6671" width="4.7109375" style="699" customWidth="1"/>
    <col min="6672" max="6672" width="14.28515625" style="699" customWidth="1"/>
    <col min="6673" max="6673" width="4.7109375" style="699" customWidth="1"/>
    <col min="6674" max="6674" width="6" style="699" customWidth="1"/>
    <col min="6675" max="6678" width="2.85546875" style="699" customWidth="1"/>
    <col min="6679" max="6679" width="6" style="699" customWidth="1"/>
    <col min="6680" max="6680" width="9.85546875" style="699" customWidth="1"/>
    <col min="6681" max="6912" width="9.140625" style="699"/>
    <col min="6913" max="6913" width="12.140625" style="699" customWidth="1"/>
    <col min="6914" max="6914" width="14.7109375" style="699" customWidth="1"/>
    <col min="6915" max="6915" width="7.42578125" style="699" customWidth="1"/>
    <col min="6916" max="6916" width="4.85546875" style="699" customWidth="1"/>
    <col min="6917" max="6917" width="14.28515625" style="699" customWidth="1"/>
    <col min="6918" max="6918" width="4.85546875" style="699" customWidth="1"/>
    <col min="6919" max="6919" width="6" style="699" customWidth="1"/>
    <col min="6920" max="6923" width="2.85546875" style="699" customWidth="1"/>
    <col min="6924" max="6924" width="6" style="699" customWidth="1"/>
    <col min="6925" max="6925" width="9.85546875" style="699" customWidth="1"/>
    <col min="6926" max="6926" width="7.42578125" style="699" customWidth="1"/>
    <col min="6927" max="6927" width="4.7109375" style="699" customWidth="1"/>
    <col min="6928" max="6928" width="14.28515625" style="699" customWidth="1"/>
    <col min="6929" max="6929" width="4.7109375" style="699" customWidth="1"/>
    <col min="6930" max="6930" width="6" style="699" customWidth="1"/>
    <col min="6931" max="6934" width="2.85546875" style="699" customWidth="1"/>
    <col min="6935" max="6935" width="6" style="699" customWidth="1"/>
    <col min="6936" max="6936" width="9.85546875" style="699" customWidth="1"/>
    <col min="6937" max="7168" width="9.140625" style="699"/>
    <col min="7169" max="7169" width="12.140625" style="699" customWidth="1"/>
    <col min="7170" max="7170" width="14.7109375" style="699" customWidth="1"/>
    <col min="7171" max="7171" width="7.42578125" style="699" customWidth="1"/>
    <col min="7172" max="7172" width="4.85546875" style="699" customWidth="1"/>
    <col min="7173" max="7173" width="14.28515625" style="699" customWidth="1"/>
    <col min="7174" max="7174" width="4.85546875" style="699" customWidth="1"/>
    <col min="7175" max="7175" width="6" style="699" customWidth="1"/>
    <col min="7176" max="7179" width="2.85546875" style="699" customWidth="1"/>
    <col min="7180" max="7180" width="6" style="699" customWidth="1"/>
    <col min="7181" max="7181" width="9.85546875" style="699" customWidth="1"/>
    <col min="7182" max="7182" width="7.42578125" style="699" customWidth="1"/>
    <col min="7183" max="7183" width="4.7109375" style="699" customWidth="1"/>
    <col min="7184" max="7184" width="14.28515625" style="699" customWidth="1"/>
    <col min="7185" max="7185" width="4.7109375" style="699" customWidth="1"/>
    <col min="7186" max="7186" width="6" style="699" customWidth="1"/>
    <col min="7187" max="7190" width="2.85546875" style="699" customWidth="1"/>
    <col min="7191" max="7191" width="6" style="699" customWidth="1"/>
    <col min="7192" max="7192" width="9.85546875" style="699" customWidth="1"/>
    <col min="7193" max="7424" width="9.140625" style="699"/>
    <col min="7425" max="7425" width="12.140625" style="699" customWidth="1"/>
    <col min="7426" max="7426" width="14.7109375" style="699" customWidth="1"/>
    <col min="7427" max="7427" width="7.42578125" style="699" customWidth="1"/>
    <col min="7428" max="7428" width="4.85546875" style="699" customWidth="1"/>
    <col min="7429" max="7429" width="14.28515625" style="699" customWidth="1"/>
    <col min="7430" max="7430" width="4.85546875" style="699" customWidth="1"/>
    <col min="7431" max="7431" width="6" style="699" customWidth="1"/>
    <col min="7432" max="7435" width="2.85546875" style="699" customWidth="1"/>
    <col min="7436" max="7436" width="6" style="699" customWidth="1"/>
    <col min="7437" max="7437" width="9.85546875" style="699" customWidth="1"/>
    <col min="7438" max="7438" width="7.42578125" style="699" customWidth="1"/>
    <col min="7439" max="7439" width="4.7109375" style="699" customWidth="1"/>
    <col min="7440" max="7440" width="14.28515625" style="699" customWidth="1"/>
    <col min="7441" max="7441" width="4.7109375" style="699" customWidth="1"/>
    <col min="7442" max="7442" width="6" style="699" customWidth="1"/>
    <col min="7443" max="7446" width="2.85546875" style="699" customWidth="1"/>
    <col min="7447" max="7447" width="6" style="699" customWidth="1"/>
    <col min="7448" max="7448" width="9.85546875" style="699" customWidth="1"/>
    <col min="7449" max="7680" width="9.140625" style="699"/>
    <col min="7681" max="7681" width="12.140625" style="699" customWidth="1"/>
    <col min="7682" max="7682" width="14.7109375" style="699" customWidth="1"/>
    <col min="7683" max="7683" width="7.42578125" style="699" customWidth="1"/>
    <col min="7684" max="7684" width="4.85546875" style="699" customWidth="1"/>
    <col min="7685" max="7685" width="14.28515625" style="699" customWidth="1"/>
    <col min="7686" max="7686" width="4.85546875" style="699" customWidth="1"/>
    <col min="7687" max="7687" width="6" style="699" customWidth="1"/>
    <col min="7688" max="7691" width="2.85546875" style="699" customWidth="1"/>
    <col min="7692" max="7692" width="6" style="699" customWidth="1"/>
    <col min="7693" max="7693" width="9.85546875" style="699" customWidth="1"/>
    <col min="7694" max="7694" width="7.42578125" style="699" customWidth="1"/>
    <col min="7695" max="7695" width="4.7109375" style="699" customWidth="1"/>
    <col min="7696" max="7696" width="14.28515625" style="699" customWidth="1"/>
    <col min="7697" max="7697" width="4.7109375" style="699" customWidth="1"/>
    <col min="7698" max="7698" width="6" style="699" customWidth="1"/>
    <col min="7699" max="7702" width="2.85546875" style="699" customWidth="1"/>
    <col min="7703" max="7703" width="6" style="699" customWidth="1"/>
    <col min="7704" max="7704" width="9.85546875" style="699" customWidth="1"/>
    <col min="7705" max="7936" width="9.140625" style="699"/>
    <col min="7937" max="7937" width="12.140625" style="699" customWidth="1"/>
    <col min="7938" max="7938" width="14.7109375" style="699" customWidth="1"/>
    <col min="7939" max="7939" width="7.42578125" style="699" customWidth="1"/>
    <col min="7940" max="7940" width="4.85546875" style="699" customWidth="1"/>
    <col min="7941" max="7941" width="14.28515625" style="699" customWidth="1"/>
    <col min="7942" max="7942" width="4.85546875" style="699" customWidth="1"/>
    <col min="7943" max="7943" width="6" style="699" customWidth="1"/>
    <col min="7944" max="7947" width="2.85546875" style="699" customWidth="1"/>
    <col min="7948" max="7948" width="6" style="699" customWidth="1"/>
    <col min="7949" max="7949" width="9.85546875" style="699" customWidth="1"/>
    <col min="7950" max="7950" width="7.42578125" style="699" customWidth="1"/>
    <col min="7951" max="7951" width="4.7109375" style="699" customWidth="1"/>
    <col min="7952" max="7952" width="14.28515625" style="699" customWidth="1"/>
    <col min="7953" max="7953" width="4.7109375" style="699" customWidth="1"/>
    <col min="7954" max="7954" width="6" style="699" customWidth="1"/>
    <col min="7955" max="7958" width="2.85546875" style="699" customWidth="1"/>
    <col min="7959" max="7959" width="6" style="699" customWidth="1"/>
    <col min="7960" max="7960" width="9.85546875" style="699" customWidth="1"/>
    <col min="7961" max="8192" width="9.140625" style="699"/>
    <col min="8193" max="8193" width="12.140625" style="699" customWidth="1"/>
    <col min="8194" max="8194" width="14.7109375" style="699" customWidth="1"/>
    <col min="8195" max="8195" width="7.42578125" style="699" customWidth="1"/>
    <col min="8196" max="8196" width="4.85546875" style="699" customWidth="1"/>
    <col min="8197" max="8197" width="14.28515625" style="699" customWidth="1"/>
    <col min="8198" max="8198" width="4.85546875" style="699" customWidth="1"/>
    <col min="8199" max="8199" width="6" style="699" customWidth="1"/>
    <col min="8200" max="8203" width="2.85546875" style="699" customWidth="1"/>
    <col min="8204" max="8204" width="6" style="699" customWidth="1"/>
    <col min="8205" max="8205" width="9.85546875" style="699" customWidth="1"/>
    <col min="8206" max="8206" width="7.42578125" style="699" customWidth="1"/>
    <col min="8207" max="8207" width="4.7109375" style="699" customWidth="1"/>
    <col min="8208" max="8208" width="14.28515625" style="699" customWidth="1"/>
    <col min="8209" max="8209" width="4.7109375" style="699" customWidth="1"/>
    <col min="8210" max="8210" width="6" style="699" customWidth="1"/>
    <col min="8211" max="8214" width="2.85546875" style="699" customWidth="1"/>
    <col min="8215" max="8215" width="6" style="699" customWidth="1"/>
    <col min="8216" max="8216" width="9.85546875" style="699" customWidth="1"/>
    <col min="8217" max="8448" width="9.140625" style="699"/>
    <col min="8449" max="8449" width="12.140625" style="699" customWidth="1"/>
    <col min="8450" max="8450" width="14.7109375" style="699" customWidth="1"/>
    <col min="8451" max="8451" width="7.42578125" style="699" customWidth="1"/>
    <col min="8452" max="8452" width="4.85546875" style="699" customWidth="1"/>
    <col min="8453" max="8453" width="14.28515625" style="699" customWidth="1"/>
    <col min="8454" max="8454" width="4.85546875" style="699" customWidth="1"/>
    <col min="8455" max="8455" width="6" style="699" customWidth="1"/>
    <col min="8456" max="8459" width="2.85546875" style="699" customWidth="1"/>
    <col min="8460" max="8460" width="6" style="699" customWidth="1"/>
    <col min="8461" max="8461" width="9.85546875" style="699" customWidth="1"/>
    <col min="8462" max="8462" width="7.42578125" style="699" customWidth="1"/>
    <col min="8463" max="8463" width="4.7109375" style="699" customWidth="1"/>
    <col min="8464" max="8464" width="14.28515625" style="699" customWidth="1"/>
    <col min="8465" max="8465" width="4.7109375" style="699" customWidth="1"/>
    <col min="8466" max="8466" width="6" style="699" customWidth="1"/>
    <col min="8467" max="8470" width="2.85546875" style="699" customWidth="1"/>
    <col min="8471" max="8471" width="6" style="699" customWidth="1"/>
    <col min="8472" max="8472" width="9.85546875" style="699" customWidth="1"/>
    <col min="8473" max="8704" width="9.140625" style="699"/>
    <col min="8705" max="8705" width="12.140625" style="699" customWidth="1"/>
    <col min="8706" max="8706" width="14.7109375" style="699" customWidth="1"/>
    <col min="8707" max="8707" width="7.42578125" style="699" customWidth="1"/>
    <col min="8708" max="8708" width="4.85546875" style="699" customWidth="1"/>
    <col min="8709" max="8709" width="14.28515625" style="699" customWidth="1"/>
    <col min="8710" max="8710" width="4.85546875" style="699" customWidth="1"/>
    <col min="8711" max="8711" width="6" style="699" customWidth="1"/>
    <col min="8712" max="8715" width="2.85546875" style="699" customWidth="1"/>
    <col min="8716" max="8716" width="6" style="699" customWidth="1"/>
    <col min="8717" max="8717" width="9.85546875" style="699" customWidth="1"/>
    <col min="8718" max="8718" width="7.42578125" style="699" customWidth="1"/>
    <col min="8719" max="8719" width="4.7109375" style="699" customWidth="1"/>
    <col min="8720" max="8720" width="14.28515625" style="699" customWidth="1"/>
    <col min="8721" max="8721" width="4.7109375" style="699" customWidth="1"/>
    <col min="8722" max="8722" width="6" style="699" customWidth="1"/>
    <col min="8723" max="8726" width="2.85546875" style="699" customWidth="1"/>
    <col min="8727" max="8727" width="6" style="699" customWidth="1"/>
    <col min="8728" max="8728" width="9.85546875" style="699" customWidth="1"/>
    <col min="8729" max="8960" width="9.140625" style="699"/>
    <col min="8961" max="8961" width="12.140625" style="699" customWidth="1"/>
    <col min="8962" max="8962" width="14.7109375" style="699" customWidth="1"/>
    <col min="8963" max="8963" width="7.42578125" style="699" customWidth="1"/>
    <col min="8964" max="8964" width="4.85546875" style="699" customWidth="1"/>
    <col min="8965" max="8965" width="14.28515625" style="699" customWidth="1"/>
    <col min="8966" max="8966" width="4.85546875" style="699" customWidth="1"/>
    <col min="8967" max="8967" width="6" style="699" customWidth="1"/>
    <col min="8968" max="8971" width="2.85546875" style="699" customWidth="1"/>
    <col min="8972" max="8972" width="6" style="699" customWidth="1"/>
    <col min="8973" max="8973" width="9.85546875" style="699" customWidth="1"/>
    <col min="8974" max="8974" width="7.42578125" style="699" customWidth="1"/>
    <col min="8975" max="8975" width="4.7109375" style="699" customWidth="1"/>
    <col min="8976" max="8976" width="14.28515625" style="699" customWidth="1"/>
    <col min="8977" max="8977" width="4.7109375" style="699" customWidth="1"/>
    <col min="8978" max="8978" width="6" style="699" customWidth="1"/>
    <col min="8979" max="8982" width="2.85546875" style="699" customWidth="1"/>
    <col min="8983" max="8983" width="6" style="699" customWidth="1"/>
    <col min="8984" max="8984" width="9.85546875" style="699" customWidth="1"/>
    <col min="8985" max="9216" width="9.140625" style="699"/>
    <col min="9217" max="9217" width="12.140625" style="699" customWidth="1"/>
    <col min="9218" max="9218" width="14.7109375" style="699" customWidth="1"/>
    <col min="9219" max="9219" width="7.42578125" style="699" customWidth="1"/>
    <col min="9220" max="9220" width="4.85546875" style="699" customWidth="1"/>
    <col min="9221" max="9221" width="14.28515625" style="699" customWidth="1"/>
    <col min="9222" max="9222" width="4.85546875" style="699" customWidth="1"/>
    <col min="9223" max="9223" width="6" style="699" customWidth="1"/>
    <col min="9224" max="9227" width="2.85546875" style="699" customWidth="1"/>
    <col min="9228" max="9228" width="6" style="699" customWidth="1"/>
    <col min="9229" max="9229" width="9.85546875" style="699" customWidth="1"/>
    <col min="9230" max="9230" width="7.42578125" style="699" customWidth="1"/>
    <col min="9231" max="9231" width="4.7109375" style="699" customWidth="1"/>
    <col min="9232" max="9232" width="14.28515625" style="699" customWidth="1"/>
    <col min="9233" max="9233" width="4.7109375" style="699" customWidth="1"/>
    <col min="9234" max="9234" width="6" style="699" customWidth="1"/>
    <col min="9235" max="9238" width="2.85546875" style="699" customWidth="1"/>
    <col min="9239" max="9239" width="6" style="699" customWidth="1"/>
    <col min="9240" max="9240" width="9.85546875" style="699" customWidth="1"/>
    <col min="9241" max="9472" width="9.140625" style="699"/>
    <col min="9473" max="9473" width="12.140625" style="699" customWidth="1"/>
    <col min="9474" max="9474" width="14.7109375" style="699" customWidth="1"/>
    <col min="9475" max="9475" width="7.42578125" style="699" customWidth="1"/>
    <col min="9476" max="9476" width="4.85546875" style="699" customWidth="1"/>
    <col min="9477" max="9477" width="14.28515625" style="699" customWidth="1"/>
    <col min="9478" max="9478" width="4.85546875" style="699" customWidth="1"/>
    <col min="9479" max="9479" width="6" style="699" customWidth="1"/>
    <col min="9480" max="9483" width="2.85546875" style="699" customWidth="1"/>
    <col min="9484" max="9484" width="6" style="699" customWidth="1"/>
    <col min="9485" max="9485" width="9.85546875" style="699" customWidth="1"/>
    <col min="9486" max="9486" width="7.42578125" style="699" customWidth="1"/>
    <col min="9487" max="9487" width="4.7109375" style="699" customWidth="1"/>
    <col min="9488" max="9488" width="14.28515625" style="699" customWidth="1"/>
    <col min="9489" max="9489" width="4.7109375" style="699" customWidth="1"/>
    <col min="9490" max="9490" width="6" style="699" customWidth="1"/>
    <col min="9491" max="9494" width="2.85546875" style="699" customWidth="1"/>
    <col min="9495" max="9495" width="6" style="699" customWidth="1"/>
    <col min="9496" max="9496" width="9.85546875" style="699" customWidth="1"/>
    <col min="9497" max="9728" width="9.140625" style="699"/>
    <col min="9729" max="9729" width="12.140625" style="699" customWidth="1"/>
    <col min="9730" max="9730" width="14.7109375" style="699" customWidth="1"/>
    <col min="9731" max="9731" width="7.42578125" style="699" customWidth="1"/>
    <col min="9732" max="9732" width="4.85546875" style="699" customWidth="1"/>
    <col min="9733" max="9733" width="14.28515625" style="699" customWidth="1"/>
    <col min="9734" max="9734" width="4.85546875" style="699" customWidth="1"/>
    <col min="9735" max="9735" width="6" style="699" customWidth="1"/>
    <col min="9736" max="9739" width="2.85546875" style="699" customWidth="1"/>
    <col min="9740" max="9740" width="6" style="699" customWidth="1"/>
    <col min="9741" max="9741" width="9.85546875" style="699" customWidth="1"/>
    <col min="9742" max="9742" width="7.42578125" style="699" customWidth="1"/>
    <col min="9743" max="9743" width="4.7109375" style="699" customWidth="1"/>
    <col min="9744" max="9744" width="14.28515625" style="699" customWidth="1"/>
    <col min="9745" max="9745" width="4.7109375" style="699" customWidth="1"/>
    <col min="9746" max="9746" width="6" style="699" customWidth="1"/>
    <col min="9747" max="9750" width="2.85546875" style="699" customWidth="1"/>
    <col min="9751" max="9751" width="6" style="699" customWidth="1"/>
    <col min="9752" max="9752" width="9.85546875" style="699" customWidth="1"/>
    <col min="9753" max="9984" width="9.140625" style="699"/>
    <col min="9985" max="9985" width="12.140625" style="699" customWidth="1"/>
    <col min="9986" max="9986" width="14.7109375" style="699" customWidth="1"/>
    <col min="9987" max="9987" width="7.42578125" style="699" customWidth="1"/>
    <col min="9988" max="9988" width="4.85546875" style="699" customWidth="1"/>
    <col min="9989" max="9989" width="14.28515625" style="699" customWidth="1"/>
    <col min="9990" max="9990" width="4.85546875" style="699" customWidth="1"/>
    <col min="9991" max="9991" width="6" style="699" customWidth="1"/>
    <col min="9992" max="9995" width="2.85546875" style="699" customWidth="1"/>
    <col min="9996" max="9996" width="6" style="699" customWidth="1"/>
    <col min="9997" max="9997" width="9.85546875" style="699" customWidth="1"/>
    <col min="9998" max="9998" width="7.42578125" style="699" customWidth="1"/>
    <col min="9999" max="9999" width="4.7109375" style="699" customWidth="1"/>
    <col min="10000" max="10000" width="14.28515625" style="699" customWidth="1"/>
    <col min="10001" max="10001" width="4.7109375" style="699" customWidth="1"/>
    <col min="10002" max="10002" width="6" style="699" customWidth="1"/>
    <col min="10003" max="10006" width="2.85546875" style="699" customWidth="1"/>
    <col min="10007" max="10007" width="6" style="699" customWidth="1"/>
    <col min="10008" max="10008" width="9.85546875" style="699" customWidth="1"/>
    <col min="10009" max="10240" width="9.140625" style="699"/>
    <col min="10241" max="10241" width="12.140625" style="699" customWidth="1"/>
    <col min="10242" max="10242" width="14.7109375" style="699" customWidth="1"/>
    <col min="10243" max="10243" width="7.42578125" style="699" customWidth="1"/>
    <col min="10244" max="10244" width="4.85546875" style="699" customWidth="1"/>
    <col min="10245" max="10245" width="14.28515625" style="699" customWidth="1"/>
    <col min="10246" max="10246" width="4.85546875" style="699" customWidth="1"/>
    <col min="10247" max="10247" width="6" style="699" customWidth="1"/>
    <col min="10248" max="10251" width="2.85546875" style="699" customWidth="1"/>
    <col min="10252" max="10252" width="6" style="699" customWidth="1"/>
    <col min="10253" max="10253" width="9.85546875" style="699" customWidth="1"/>
    <col min="10254" max="10254" width="7.42578125" style="699" customWidth="1"/>
    <col min="10255" max="10255" width="4.7109375" style="699" customWidth="1"/>
    <col min="10256" max="10256" width="14.28515625" style="699" customWidth="1"/>
    <col min="10257" max="10257" width="4.7109375" style="699" customWidth="1"/>
    <col min="10258" max="10258" width="6" style="699" customWidth="1"/>
    <col min="10259" max="10262" width="2.85546875" style="699" customWidth="1"/>
    <col min="10263" max="10263" width="6" style="699" customWidth="1"/>
    <col min="10264" max="10264" width="9.85546875" style="699" customWidth="1"/>
    <col min="10265" max="10496" width="9.140625" style="699"/>
    <col min="10497" max="10497" width="12.140625" style="699" customWidth="1"/>
    <col min="10498" max="10498" width="14.7109375" style="699" customWidth="1"/>
    <col min="10499" max="10499" width="7.42578125" style="699" customWidth="1"/>
    <col min="10500" max="10500" width="4.85546875" style="699" customWidth="1"/>
    <col min="10501" max="10501" width="14.28515625" style="699" customWidth="1"/>
    <col min="10502" max="10502" width="4.85546875" style="699" customWidth="1"/>
    <col min="10503" max="10503" width="6" style="699" customWidth="1"/>
    <col min="10504" max="10507" width="2.85546875" style="699" customWidth="1"/>
    <col min="10508" max="10508" width="6" style="699" customWidth="1"/>
    <col min="10509" max="10509" width="9.85546875" style="699" customWidth="1"/>
    <col min="10510" max="10510" width="7.42578125" style="699" customWidth="1"/>
    <col min="10511" max="10511" width="4.7109375" style="699" customWidth="1"/>
    <col min="10512" max="10512" width="14.28515625" style="699" customWidth="1"/>
    <col min="10513" max="10513" width="4.7109375" style="699" customWidth="1"/>
    <col min="10514" max="10514" width="6" style="699" customWidth="1"/>
    <col min="10515" max="10518" width="2.85546875" style="699" customWidth="1"/>
    <col min="10519" max="10519" width="6" style="699" customWidth="1"/>
    <col min="10520" max="10520" width="9.85546875" style="699" customWidth="1"/>
    <col min="10521" max="10752" width="9.140625" style="699"/>
    <col min="10753" max="10753" width="12.140625" style="699" customWidth="1"/>
    <col min="10754" max="10754" width="14.7109375" style="699" customWidth="1"/>
    <col min="10755" max="10755" width="7.42578125" style="699" customWidth="1"/>
    <col min="10756" max="10756" width="4.85546875" style="699" customWidth="1"/>
    <col min="10757" max="10757" width="14.28515625" style="699" customWidth="1"/>
    <col min="10758" max="10758" width="4.85546875" style="699" customWidth="1"/>
    <col min="10759" max="10759" width="6" style="699" customWidth="1"/>
    <col min="10760" max="10763" width="2.85546875" style="699" customWidth="1"/>
    <col min="10764" max="10764" width="6" style="699" customWidth="1"/>
    <col min="10765" max="10765" width="9.85546875" style="699" customWidth="1"/>
    <col min="10766" max="10766" width="7.42578125" style="699" customWidth="1"/>
    <col min="10767" max="10767" width="4.7109375" style="699" customWidth="1"/>
    <col min="10768" max="10768" width="14.28515625" style="699" customWidth="1"/>
    <col min="10769" max="10769" width="4.7109375" style="699" customWidth="1"/>
    <col min="10770" max="10770" width="6" style="699" customWidth="1"/>
    <col min="10771" max="10774" width="2.85546875" style="699" customWidth="1"/>
    <col min="10775" max="10775" width="6" style="699" customWidth="1"/>
    <col min="10776" max="10776" width="9.85546875" style="699" customWidth="1"/>
    <col min="10777" max="11008" width="9.140625" style="699"/>
    <col min="11009" max="11009" width="12.140625" style="699" customWidth="1"/>
    <col min="11010" max="11010" width="14.7109375" style="699" customWidth="1"/>
    <col min="11011" max="11011" width="7.42578125" style="699" customWidth="1"/>
    <col min="11012" max="11012" width="4.85546875" style="699" customWidth="1"/>
    <col min="11013" max="11013" width="14.28515625" style="699" customWidth="1"/>
    <col min="11014" max="11014" width="4.85546875" style="699" customWidth="1"/>
    <col min="11015" max="11015" width="6" style="699" customWidth="1"/>
    <col min="11016" max="11019" width="2.85546875" style="699" customWidth="1"/>
    <col min="11020" max="11020" width="6" style="699" customWidth="1"/>
    <col min="11021" max="11021" width="9.85546875" style="699" customWidth="1"/>
    <col min="11022" max="11022" width="7.42578125" style="699" customWidth="1"/>
    <col min="11023" max="11023" width="4.7109375" style="699" customWidth="1"/>
    <col min="11024" max="11024" width="14.28515625" style="699" customWidth="1"/>
    <col min="11025" max="11025" width="4.7109375" style="699" customWidth="1"/>
    <col min="11026" max="11026" width="6" style="699" customWidth="1"/>
    <col min="11027" max="11030" width="2.85546875" style="699" customWidth="1"/>
    <col min="11031" max="11031" width="6" style="699" customWidth="1"/>
    <col min="11032" max="11032" width="9.85546875" style="699" customWidth="1"/>
    <col min="11033" max="11264" width="9.140625" style="699"/>
    <col min="11265" max="11265" width="12.140625" style="699" customWidth="1"/>
    <col min="11266" max="11266" width="14.7109375" style="699" customWidth="1"/>
    <col min="11267" max="11267" width="7.42578125" style="699" customWidth="1"/>
    <col min="11268" max="11268" width="4.85546875" style="699" customWidth="1"/>
    <col min="11269" max="11269" width="14.28515625" style="699" customWidth="1"/>
    <col min="11270" max="11270" width="4.85546875" style="699" customWidth="1"/>
    <col min="11271" max="11271" width="6" style="699" customWidth="1"/>
    <col min="11272" max="11275" width="2.85546875" style="699" customWidth="1"/>
    <col min="11276" max="11276" width="6" style="699" customWidth="1"/>
    <col min="11277" max="11277" width="9.85546875" style="699" customWidth="1"/>
    <col min="11278" max="11278" width="7.42578125" style="699" customWidth="1"/>
    <col min="11279" max="11279" width="4.7109375" style="699" customWidth="1"/>
    <col min="11280" max="11280" width="14.28515625" style="699" customWidth="1"/>
    <col min="11281" max="11281" width="4.7109375" style="699" customWidth="1"/>
    <col min="11282" max="11282" width="6" style="699" customWidth="1"/>
    <col min="11283" max="11286" width="2.85546875" style="699" customWidth="1"/>
    <col min="11287" max="11287" width="6" style="699" customWidth="1"/>
    <col min="11288" max="11288" width="9.85546875" style="699" customWidth="1"/>
    <col min="11289" max="11520" width="9.140625" style="699"/>
    <col min="11521" max="11521" width="12.140625" style="699" customWidth="1"/>
    <col min="11522" max="11522" width="14.7109375" style="699" customWidth="1"/>
    <col min="11523" max="11523" width="7.42578125" style="699" customWidth="1"/>
    <col min="11524" max="11524" width="4.85546875" style="699" customWidth="1"/>
    <col min="11525" max="11525" width="14.28515625" style="699" customWidth="1"/>
    <col min="11526" max="11526" width="4.85546875" style="699" customWidth="1"/>
    <col min="11527" max="11527" width="6" style="699" customWidth="1"/>
    <col min="11528" max="11531" width="2.85546875" style="699" customWidth="1"/>
    <col min="11532" max="11532" width="6" style="699" customWidth="1"/>
    <col min="11533" max="11533" width="9.85546875" style="699" customWidth="1"/>
    <col min="11534" max="11534" width="7.42578125" style="699" customWidth="1"/>
    <col min="11535" max="11535" width="4.7109375" style="699" customWidth="1"/>
    <col min="11536" max="11536" width="14.28515625" style="699" customWidth="1"/>
    <col min="11537" max="11537" width="4.7109375" style="699" customWidth="1"/>
    <col min="11538" max="11538" width="6" style="699" customWidth="1"/>
    <col min="11539" max="11542" width="2.85546875" style="699" customWidth="1"/>
    <col min="11543" max="11543" width="6" style="699" customWidth="1"/>
    <col min="11544" max="11544" width="9.85546875" style="699" customWidth="1"/>
    <col min="11545" max="11776" width="9.140625" style="699"/>
    <col min="11777" max="11777" width="12.140625" style="699" customWidth="1"/>
    <col min="11778" max="11778" width="14.7109375" style="699" customWidth="1"/>
    <col min="11779" max="11779" width="7.42578125" style="699" customWidth="1"/>
    <col min="11780" max="11780" width="4.85546875" style="699" customWidth="1"/>
    <col min="11781" max="11781" width="14.28515625" style="699" customWidth="1"/>
    <col min="11782" max="11782" width="4.85546875" style="699" customWidth="1"/>
    <col min="11783" max="11783" width="6" style="699" customWidth="1"/>
    <col min="11784" max="11787" width="2.85546875" style="699" customWidth="1"/>
    <col min="11788" max="11788" width="6" style="699" customWidth="1"/>
    <col min="11789" max="11789" width="9.85546875" style="699" customWidth="1"/>
    <col min="11790" max="11790" width="7.42578125" style="699" customWidth="1"/>
    <col min="11791" max="11791" width="4.7109375" style="699" customWidth="1"/>
    <col min="11792" max="11792" width="14.28515625" style="699" customWidth="1"/>
    <col min="11793" max="11793" width="4.7109375" style="699" customWidth="1"/>
    <col min="11794" max="11794" width="6" style="699" customWidth="1"/>
    <col min="11795" max="11798" width="2.85546875" style="699" customWidth="1"/>
    <col min="11799" max="11799" width="6" style="699" customWidth="1"/>
    <col min="11800" max="11800" width="9.85546875" style="699" customWidth="1"/>
    <col min="11801" max="12032" width="9.140625" style="699"/>
    <col min="12033" max="12033" width="12.140625" style="699" customWidth="1"/>
    <col min="12034" max="12034" width="14.7109375" style="699" customWidth="1"/>
    <col min="12035" max="12035" width="7.42578125" style="699" customWidth="1"/>
    <col min="12036" max="12036" width="4.85546875" style="699" customWidth="1"/>
    <col min="12037" max="12037" width="14.28515625" style="699" customWidth="1"/>
    <col min="12038" max="12038" width="4.85546875" style="699" customWidth="1"/>
    <col min="12039" max="12039" width="6" style="699" customWidth="1"/>
    <col min="12040" max="12043" width="2.85546875" style="699" customWidth="1"/>
    <col min="12044" max="12044" width="6" style="699" customWidth="1"/>
    <col min="12045" max="12045" width="9.85546875" style="699" customWidth="1"/>
    <col min="12046" max="12046" width="7.42578125" style="699" customWidth="1"/>
    <col min="12047" max="12047" width="4.7109375" style="699" customWidth="1"/>
    <col min="12048" max="12048" width="14.28515625" style="699" customWidth="1"/>
    <col min="12049" max="12049" width="4.7109375" style="699" customWidth="1"/>
    <col min="12050" max="12050" width="6" style="699" customWidth="1"/>
    <col min="12051" max="12054" width="2.85546875" style="699" customWidth="1"/>
    <col min="12055" max="12055" width="6" style="699" customWidth="1"/>
    <col min="12056" max="12056" width="9.85546875" style="699" customWidth="1"/>
    <col min="12057" max="12288" width="9.140625" style="699"/>
    <col min="12289" max="12289" width="12.140625" style="699" customWidth="1"/>
    <col min="12290" max="12290" width="14.7109375" style="699" customWidth="1"/>
    <col min="12291" max="12291" width="7.42578125" style="699" customWidth="1"/>
    <col min="12292" max="12292" width="4.85546875" style="699" customWidth="1"/>
    <col min="12293" max="12293" width="14.28515625" style="699" customWidth="1"/>
    <col min="12294" max="12294" width="4.85546875" style="699" customWidth="1"/>
    <col min="12295" max="12295" width="6" style="699" customWidth="1"/>
    <col min="12296" max="12299" width="2.85546875" style="699" customWidth="1"/>
    <col min="12300" max="12300" width="6" style="699" customWidth="1"/>
    <col min="12301" max="12301" width="9.85546875" style="699" customWidth="1"/>
    <col min="12302" max="12302" width="7.42578125" style="699" customWidth="1"/>
    <col min="12303" max="12303" width="4.7109375" style="699" customWidth="1"/>
    <col min="12304" max="12304" width="14.28515625" style="699" customWidth="1"/>
    <col min="12305" max="12305" width="4.7109375" style="699" customWidth="1"/>
    <col min="12306" max="12306" width="6" style="699" customWidth="1"/>
    <col min="12307" max="12310" width="2.85546875" style="699" customWidth="1"/>
    <col min="12311" max="12311" width="6" style="699" customWidth="1"/>
    <col min="12312" max="12312" width="9.85546875" style="699" customWidth="1"/>
    <col min="12313" max="12544" width="9.140625" style="699"/>
    <col min="12545" max="12545" width="12.140625" style="699" customWidth="1"/>
    <col min="12546" max="12546" width="14.7109375" style="699" customWidth="1"/>
    <col min="12547" max="12547" width="7.42578125" style="699" customWidth="1"/>
    <col min="12548" max="12548" width="4.85546875" style="699" customWidth="1"/>
    <col min="12549" max="12549" width="14.28515625" style="699" customWidth="1"/>
    <col min="12550" max="12550" width="4.85546875" style="699" customWidth="1"/>
    <col min="12551" max="12551" width="6" style="699" customWidth="1"/>
    <col min="12552" max="12555" width="2.85546875" style="699" customWidth="1"/>
    <col min="12556" max="12556" width="6" style="699" customWidth="1"/>
    <col min="12557" max="12557" width="9.85546875" style="699" customWidth="1"/>
    <col min="12558" max="12558" width="7.42578125" style="699" customWidth="1"/>
    <col min="12559" max="12559" width="4.7109375" style="699" customWidth="1"/>
    <col min="12560" max="12560" width="14.28515625" style="699" customWidth="1"/>
    <col min="12561" max="12561" width="4.7109375" style="699" customWidth="1"/>
    <col min="12562" max="12562" width="6" style="699" customWidth="1"/>
    <col min="12563" max="12566" width="2.85546875" style="699" customWidth="1"/>
    <col min="12567" max="12567" width="6" style="699" customWidth="1"/>
    <col min="12568" max="12568" width="9.85546875" style="699" customWidth="1"/>
    <col min="12569" max="12800" width="9.140625" style="699"/>
    <col min="12801" max="12801" width="12.140625" style="699" customWidth="1"/>
    <col min="12802" max="12802" width="14.7109375" style="699" customWidth="1"/>
    <col min="12803" max="12803" width="7.42578125" style="699" customWidth="1"/>
    <col min="12804" max="12804" width="4.85546875" style="699" customWidth="1"/>
    <col min="12805" max="12805" width="14.28515625" style="699" customWidth="1"/>
    <col min="12806" max="12806" width="4.85546875" style="699" customWidth="1"/>
    <col min="12807" max="12807" width="6" style="699" customWidth="1"/>
    <col min="12808" max="12811" width="2.85546875" style="699" customWidth="1"/>
    <col min="12812" max="12812" width="6" style="699" customWidth="1"/>
    <col min="12813" max="12813" width="9.85546875" style="699" customWidth="1"/>
    <col min="12814" max="12814" width="7.42578125" style="699" customWidth="1"/>
    <col min="12815" max="12815" width="4.7109375" style="699" customWidth="1"/>
    <col min="12816" max="12816" width="14.28515625" style="699" customWidth="1"/>
    <col min="12817" max="12817" width="4.7109375" style="699" customWidth="1"/>
    <col min="12818" max="12818" width="6" style="699" customWidth="1"/>
    <col min="12819" max="12822" width="2.85546875" style="699" customWidth="1"/>
    <col min="12823" max="12823" width="6" style="699" customWidth="1"/>
    <col min="12824" max="12824" width="9.85546875" style="699" customWidth="1"/>
    <col min="12825" max="13056" width="9.140625" style="699"/>
    <col min="13057" max="13057" width="12.140625" style="699" customWidth="1"/>
    <col min="13058" max="13058" width="14.7109375" style="699" customWidth="1"/>
    <col min="13059" max="13059" width="7.42578125" style="699" customWidth="1"/>
    <col min="13060" max="13060" width="4.85546875" style="699" customWidth="1"/>
    <col min="13061" max="13061" width="14.28515625" style="699" customWidth="1"/>
    <col min="13062" max="13062" width="4.85546875" style="699" customWidth="1"/>
    <col min="13063" max="13063" width="6" style="699" customWidth="1"/>
    <col min="13064" max="13067" width="2.85546875" style="699" customWidth="1"/>
    <col min="13068" max="13068" width="6" style="699" customWidth="1"/>
    <col min="13069" max="13069" width="9.85546875" style="699" customWidth="1"/>
    <col min="13070" max="13070" width="7.42578125" style="699" customWidth="1"/>
    <col min="13071" max="13071" width="4.7109375" style="699" customWidth="1"/>
    <col min="13072" max="13072" width="14.28515625" style="699" customWidth="1"/>
    <col min="13073" max="13073" width="4.7109375" style="699" customWidth="1"/>
    <col min="13074" max="13074" width="6" style="699" customWidth="1"/>
    <col min="13075" max="13078" width="2.85546875" style="699" customWidth="1"/>
    <col min="13079" max="13079" width="6" style="699" customWidth="1"/>
    <col min="13080" max="13080" width="9.85546875" style="699" customWidth="1"/>
    <col min="13081" max="13312" width="9.140625" style="699"/>
    <col min="13313" max="13313" width="12.140625" style="699" customWidth="1"/>
    <col min="13314" max="13314" width="14.7109375" style="699" customWidth="1"/>
    <col min="13315" max="13315" width="7.42578125" style="699" customWidth="1"/>
    <col min="13316" max="13316" width="4.85546875" style="699" customWidth="1"/>
    <col min="13317" max="13317" width="14.28515625" style="699" customWidth="1"/>
    <col min="13318" max="13318" width="4.85546875" style="699" customWidth="1"/>
    <col min="13319" max="13319" width="6" style="699" customWidth="1"/>
    <col min="13320" max="13323" width="2.85546875" style="699" customWidth="1"/>
    <col min="13324" max="13324" width="6" style="699" customWidth="1"/>
    <col min="13325" max="13325" width="9.85546875" style="699" customWidth="1"/>
    <col min="13326" max="13326" width="7.42578125" style="699" customWidth="1"/>
    <col min="13327" max="13327" width="4.7109375" style="699" customWidth="1"/>
    <col min="13328" max="13328" width="14.28515625" style="699" customWidth="1"/>
    <col min="13329" max="13329" width="4.7109375" style="699" customWidth="1"/>
    <col min="13330" max="13330" width="6" style="699" customWidth="1"/>
    <col min="13331" max="13334" width="2.85546875" style="699" customWidth="1"/>
    <col min="13335" max="13335" width="6" style="699" customWidth="1"/>
    <col min="13336" max="13336" width="9.85546875" style="699" customWidth="1"/>
    <col min="13337" max="13568" width="9.140625" style="699"/>
    <col min="13569" max="13569" width="12.140625" style="699" customWidth="1"/>
    <col min="13570" max="13570" width="14.7109375" style="699" customWidth="1"/>
    <col min="13571" max="13571" width="7.42578125" style="699" customWidth="1"/>
    <col min="13572" max="13572" width="4.85546875" style="699" customWidth="1"/>
    <col min="13573" max="13573" width="14.28515625" style="699" customWidth="1"/>
    <col min="13574" max="13574" width="4.85546875" style="699" customWidth="1"/>
    <col min="13575" max="13575" width="6" style="699" customWidth="1"/>
    <col min="13576" max="13579" width="2.85546875" style="699" customWidth="1"/>
    <col min="13580" max="13580" width="6" style="699" customWidth="1"/>
    <col min="13581" max="13581" width="9.85546875" style="699" customWidth="1"/>
    <col min="13582" max="13582" width="7.42578125" style="699" customWidth="1"/>
    <col min="13583" max="13583" width="4.7109375" style="699" customWidth="1"/>
    <col min="13584" max="13584" width="14.28515625" style="699" customWidth="1"/>
    <col min="13585" max="13585" width="4.7109375" style="699" customWidth="1"/>
    <col min="13586" max="13586" width="6" style="699" customWidth="1"/>
    <col min="13587" max="13590" width="2.85546875" style="699" customWidth="1"/>
    <col min="13591" max="13591" width="6" style="699" customWidth="1"/>
    <col min="13592" max="13592" width="9.85546875" style="699" customWidth="1"/>
    <col min="13593" max="13824" width="9.140625" style="699"/>
    <col min="13825" max="13825" width="12.140625" style="699" customWidth="1"/>
    <col min="13826" max="13826" width="14.7109375" style="699" customWidth="1"/>
    <col min="13827" max="13827" width="7.42578125" style="699" customWidth="1"/>
    <col min="13828" max="13828" width="4.85546875" style="699" customWidth="1"/>
    <col min="13829" max="13829" width="14.28515625" style="699" customWidth="1"/>
    <col min="13830" max="13830" width="4.85546875" style="699" customWidth="1"/>
    <col min="13831" max="13831" width="6" style="699" customWidth="1"/>
    <col min="13832" max="13835" width="2.85546875" style="699" customWidth="1"/>
    <col min="13836" max="13836" width="6" style="699" customWidth="1"/>
    <col min="13837" max="13837" width="9.85546875" style="699" customWidth="1"/>
    <col min="13838" max="13838" width="7.42578125" style="699" customWidth="1"/>
    <col min="13839" max="13839" width="4.7109375" style="699" customWidth="1"/>
    <col min="13840" max="13840" width="14.28515625" style="699" customWidth="1"/>
    <col min="13841" max="13841" width="4.7109375" style="699" customWidth="1"/>
    <col min="13842" max="13842" width="6" style="699" customWidth="1"/>
    <col min="13843" max="13846" width="2.85546875" style="699" customWidth="1"/>
    <col min="13847" max="13847" width="6" style="699" customWidth="1"/>
    <col min="13848" max="13848" width="9.85546875" style="699" customWidth="1"/>
    <col min="13849" max="14080" width="9.140625" style="699"/>
    <col min="14081" max="14081" width="12.140625" style="699" customWidth="1"/>
    <col min="14082" max="14082" width="14.7109375" style="699" customWidth="1"/>
    <col min="14083" max="14083" width="7.42578125" style="699" customWidth="1"/>
    <col min="14084" max="14084" width="4.85546875" style="699" customWidth="1"/>
    <col min="14085" max="14085" width="14.28515625" style="699" customWidth="1"/>
    <col min="14086" max="14086" width="4.85546875" style="699" customWidth="1"/>
    <col min="14087" max="14087" width="6" style="699" customWidth="1"/>
    <col min="14088" max="14091" width="2.85546875" style="699" customWidth="1"/>
    <col min="14092" max="14092" width="6" style="699" customWidth="1"/>
    <col min="14093" max="14093" width="9.85546875" style="699" customWidth="1"/>
    <col min="14094" max="14094" width="7.42578125" style="699" customWidth="1"/>
    <col min="14095" max="14095" width="4.7109375" style="699" customWidth="1"/>
    <col min="14096" max="14096" width="14.28515625" style="699" customWidth="1"/>
    <col min="14097" max="14097" width="4.7109375" style="699" customWidth="1"/>
    <col min="14098" max="14098" width="6" style="699" customWidth="1"/>
    <col min="14099" max="14102" width="2.85546875" style="699" customWidth="1"/>
    <col min="14103" max="14103" width="6" style="699" customWidth="1"/>
    <col min="14104" max="14104" width="9.85546875" style="699" customWidth="1"/>
    <col min="14105" max="14336" width="9.140625" style="699"/>
    <col min="14337" max="14337" width="12.140625" style="699" customWidth="1"/>
    <col min="14338" max="14338" width="14.7109375" style="699" customWidth="1"/>
    <col min="14339" max="14339" width="7.42578125" style="699" customWidth="1"/>
    <col min="14340" max="14340" width="4.85546875" style="699" customWidth="1"/>
    <col min="14341" max="14341" width="14.28515625" style="699" customWidth="1"/>
    <col min="14342" max="14342" width="4.85546875" style="699" customWidth="1"/>
    <col min="14343" max="14343" width="6" style="699" customWidth="1"/>
    <col min="14344" max="14347" width="2.85546875" style="699" customWidth="1"/>
    <col min="14348" max="14348" width="6" style="699" customWidth="1"/>
    <col min="14349" max="14349" width="9.85546875" style="699" customWidth="1"/>
    <col min="14350" max="14350" width="7.42578125" style="699" customWidth="1"/>
    <col min="14351" max="14351" width="4.7109375" style="699" customWidth="1"/>
    <col min="14352" max="14352" width="14.28515625" style="699" customWidth="1"/>
    <col min="14353" max="14353" width="4.7109375" style="699" customWidth="1"/>
    <col min="14354" max="14354" width="6" style="699" customWidth="1"/>
    <col min="14355" max="14358" width="2.85546875" style="699" customWidth="1"/>
    <col min="14359" max="14359" width="6" style="699" customWidth="1"/>
    <col min="14360" max="14360" width="9.85546875" style="699" customWidth="1"/>
    <col min="14361" max="14592" width="9.140625" style="699"/>
    <col min="14593" max="14593" width="12.140625" style="699" customWidth="1"/>
    <col min="14594" max="14594" width="14.7109375" style="699" customWidth="1"/>
    <col min="14595" max="14595" width="7.42578125" style="699" customWidth="1"/>
    <col min="14596" max="14596" width="4.85546875" style="699" customWidth="1"/>
    <col min="14597" max="14597" width="14.28515625" style="699" customWidth="1"/>
    <col min="14598" max="14598" width="4.85546875" style="699" customWidth="1"/>
    <col min="14599" max="14599" width="6" style="699" customWidth="1"/>
    <col min="14600" max="14603" width="2.85546875" style="699" customWidth="1"/>
    <col min="14604" max="14604" width="6" style="699" customWidth="1"/>
    <col min="14605" max="14605" width="9.85546875" style="699" customWidth="1"/>
    <col min="14606" max="14606" width="7.42578125" style="699" customWidth="1"/>
    <col min="14607" max="14607" width="4.7109375" style="699" customWidth="1"/>
    <col min="14608" max="14608" width="14.28515625" style="699" customWidth="1"/>
    <col min="14609" max="14609" width="4.7109375" style="699" customWidth="1"/>
    <col min="14610" max="14610" width="6" style="699" customWidth="1"/>
    <col min="14611" max="14614" width="2.85546875" style="699" customWidth="1"/>
    <col min="14615" max="14615" width="6" style="699" customWidth="1"/>
    <col min="14616" max="14616" width="9.85546875" style="699" customWidth="1"/>
    <col min="14617" max="14848" width="9.140625" style="699"/>
    <col min="14849" max="14849" width="12.140625" style="699" customWidth="1"/>
    <col min="14850" max="14850" width="14.7109375" style="699" customWidth="1"/>
    <col min="14851" max="14851" width="7.42578125" style="699" customWidth="1"/>
    <col min="14852" max="14852" width="4.85546875" style="699" customWidth="1"/>
    <col min="14853" max="14853" width="14.28515625" style="699" customWidth="1"/>
    <col min="14854" max="14854" width="4.85546875" style="699" customWidth="1"/>
    <col min="14855" max="14855" width="6" style="699" customWidth="1"/>
    <col min="14856" max="14859" width="2.85546875" style="699" customWidth="1"/>
    <col min="14860" max="14860" width="6" style="699" customWidth="1"/>
    <col min="14861" max="14861" width="9.85546875" style="699" customWidth="1"/>
    <col min="14862" max="14862" width="7.42578125" style="699" customWidth="1"/>
    <col min="14863" max="14863" width="4.7109375" style="699" customWidth="1"/>
    <col min="14864" max="14864" width="14.28515625" style="699" customWidth="1"/>
    <col min="14865" max="14865" width="4.7109375" style="699" customWidth="1"/>
    <col min="14866" max="14866" width="6" style="699" customWidth="1"/>
    <col min="14867" max="14870" width="2.85546875" style="699" customWidth="1"/>
    <col min="14871" max="14871" width="6" style="699" customWidth="1"/>
    <col min="14872" max="14872" width="9.85546875" style="699" customWidth="1"/>
    <col min="14873" max="15104" width="9.140625" style="699"/>
    <col min="15105" max="15105" width="12.140625" style="699" customWidth="1"/>
    <col min="15106" max="15106" width="14.7109375" style="699" customWidth="1"/>
    <col min="15107" max="15107" width="7.42578125" style="699" customWidth="1"/>
    <col min="15108" max="15108" width="4.85546875" style="699" customWidth="1"/>
    <col min="15109" max="15109" width="14.28515625" style="699" customWidth="1"/>
    <col min="15110" max="15110" width="4.85546875" style="699" customWidth="1"/>
    <col min="15111" max="15111" width="6" style="699" customWidth="1"/>
    <col min="15112" max="15115" width="2.85546875" style="699" customWidth="1"/>
    <col min="15116" max="15116" width="6" style="699" customWidth="1"/>
    <col min="15117" max="15117" width="9.85546875" style="699" customWidth="1"/>
    <col min="15118" max="15118" width="7.42578125" style="699" customWidth="1"/>
    <col min="15119" max="15119" width="4.7109375" style="699" customWidth="1"/>
    <col min="15120" max="15120" width="14.28515625" style="699" customWidth="1"/>
    <col min="15121" max="15121" width="4.7109375" style="699" customWidth="1"/>
    <col min="15122" max="15122" width="6" style="699" customWidth="1"/>
    <col min="15123" max="15126" width="2.85546875" style="699" customWidth="1"/>
    <col min="15127" max="15127" width="6" style="699" customWidth="1"/>
    <col min="15128" max="15128" width="9.85546875" style="699" customWidth="1"/>
    <col min="15129" max="15360" width="9.140625" style="699"/>
    <col min="15361" max="15361" width="12.140625" style="699" customWidth="1"/>
    <col min="15362" max="15362" width="14.7109375" style="699" customWidth="1"/>
    <col min="15363" max="15363" width="7.42578125" style="699" customWidth="1"/>
    <col min="15364" max="15364" width="4.85546875" style="699" customWidth="1"/>
    <col min="15365" max="15365" width="14.28515625" style="699" customWidth="1"/>
    <col min="15366" max="15366" width="4.85546875" style="699" customWidth="1"/>
    <col min="15367" max="15367" width="6" style="699" customWidth="1"/>
    <col min="15368" max="15371" width="2.85546875" style="699" customWidth="1"/>
    <col min="15372" max="15372" width="6" style="699" customWidth="1"/>
    <col min="15373" max="15373" width="9.85546875" style="699" customWidth="1"/>
    <col min="15374" max="15374" width="7.42578125" style="699" customWidth="1"/>
    <col min="15375" max="15375" width="4.7109375" style="699" customWidth="1"/>
    <col min="15376" max="15376" width="14.28515625" style="699" customWidth="1"/>
    <col min="15377" max="15377" width="4.7109375" style="699" customWidth="1"/>
    <col min="15378" max="15378" width="6" style="699" customWidth="1"/>
    <col min="15379" max="15382" width="2.85546875" style="699" customWidth="1"/>
    <col min="15383" max="15383" width="6" style="699" customWidth="1"/>
    <col min="15384" max="15384" width="9.85546875" style="699" customWidth="1"/>
    <col min="15385" max="15616" width="9.140625" style="699"/>
    <col min="15617" max="15617" width="12.140625" style="699" customWidth="1"/>
    <col min="15618" max="15618" width="14.7109375" style="699" customWidth="1"/>
    <col min="15619" max="15619" width="7.42578125" style="699" customWidth="1"/>
    <col min="15620" max="15620" width="4.85546875" style="699" customWidth="1"/>
    <col min="15621" max="15621" width="14.28515625" style="699" customWidth="1"/>
    <col min="15622" max="15622" width="4.85546875" style="699" customWidth="1"/>
    <col min="15623" max="15623" width="6" style="699" customWidth="1"/>
    <col min="15624" max="15627" width="2.85546875" style="699" customWidth="1"/>
    <col min="15628" max="15628" width="6" style="699" customWidth="1"/>
    <col min="15629" max="15629" width="9.85546875" style="699" customWidth="1"/>
    <col min="15630" max="15630" width="7.42578125" style="699" customWidth="1"/>
    <col min="15631" max="15631" width="4.7109375" style="699" customWidth="1"/>
    <col min="15632" max="15632" width="14.28515625" style="699" customWidth="1"/>
    <col min="15633" max="15633" width="4.7109375" style="699" customWidth="1"/>
    <col min="15634" max="15634" width="6" style="699" customWidth="1"/>
    <col min="15635" max="15638" width="2.85546875" style="699" customWidth="1"/>
    <col min="15639" max="15639" width="6" style="699" customWidth="1"/>
    <col min="15640" max="15640" width="9.85546875" style="699" customWidth="1"/>
    <col min="15641" max="15872" width="9.140625" style="699"/>
    <col min="15873" max="15873" width="12.140625" style="699" customWidth="1"/>
    <col min="15874" max="15874" width="14.7109375" style="699" customWidth="1"/>
    <col min="15875" max="15875" width="7.42578125" style="699" customWidth="1"/>
    <col min="15876" max="15876" width="4.85546875" style="699" customWidth="1"/>
    <col min="15877" max="15877" width="14.28515625" style="699" customWidth="1"/>
    <col min="15878" max="15878" width="4.85546875" style="699" customWidth="1"/>
    <col min="15879" max="15879" width="6" style="699" customWidth="1"/>
    <col min="15880" max="15883" width="2.85546875" style="699" customWidth="1"/>
    <col min="15884" max="15884" width="6" style="699" customWidth="1"/>
    <col min="15885" max="15885" width="9.85546875" style="699" customWidth="1"/>
    <col min="15886" max="15886" width="7.42578125" style="699" customWidth="1"/>
    <col min="15887" max="15887" width="4.7109375" style="699" customWidth="1"/>
    <col min="15888" max="15888" width="14.28515625" style="699" customWidth="1"/>
    <col min="15889" max="15889" width="4.7109375" style="699" customWidth="1"/>
    <col min="15890" max="15890" width="6" style="699" customWidth="1"/>
    <col min="15891" max="15894" width="2.85546875" style="699" customWidth="1"/>
    <col min="15895" max="15895" width="6" style="699" customWidth="1"/>
    <col min="15896" max="15896" width="9.85546875" style="699" customWidth="1"/>
    <col min="15897" max="16128" width="9.140625" style="699"/>
    <col min="16129" max="16129" width="12.140625" style="699" customWidth="1"/>
    <col min="16130" max="16130" width="14.7109375" style="699" customWidth="1"/>
    <col min="16131" max="16131" width="7.42578125" style="699" customWidth="1"/>
    <col min="16132" max="16132" width="4.85546875" style="699" customWidth="1"/>
    <col min="16133" max="16133" width="14.28515625" style="699" customWidth="1"/>
    <col min="16134" max="16134" width="4.85546875" style="699" customWidth="1"/>
    <col min="16135" max="16135" width="6" style="699" customWidth="1"/>
    <col min="16136" max="16139" width="2.85546875" style="699" customWidth="1"/>
    <col min="16140" max="16140" width="6" style="699" customWidth="1"/>
    <col min="16141" max="16141" width="9.85546875" style="699" customWidth="1"/>
    <col min="16142" max="16142" width="7.42578125" style="699" customWidth="1"/>
    <col min="16143" max="16143" width="4.7109375" style="699" customWidth="1"/>
    <col min="16144" max="16144" width="14.28515625" style="699" customWidth="1"/>
    <col min="16145" max="16145" width="4.7109375" style="699" customWidth="1"/>
    <col min="16146" max="16146" width="6" style="699" customWidth="1"/>
    <col min="16147" max="16150" width="2.85546875" style="699" customWidth="1"/>
    <col min="16151" max="16151" width="6" style="699" customWidth="1"/>
    <col min="16152" max="16152" width="9.85546875" style="699" customWidth="1"/>
    <col min="16153" max="16384" width="9.140625" style="699"/>
  </cols>
  <sheetData>
    <row r="1" spans="1:158" s="433" customFormat="1" ht="15.95" customHeight="1" x14ac:dyDescent="0.5">
      <c r="A1" s="862"/>
      <c r="B1" s="2320" t="s">
        <v>891</v>
      </c>
      <c r="C1" s="2320"/>
      <c r="D1" s="2320"/>
      <c r="E1" s="2321"/>
      <c r="F1" s="2321"/>
      <c r="G1" s="2321"/>
      <c r="H1" s="2321"/>
      <c r="I1" s="2321"/>
      <c r="J1" s="2321"/>
      <c r="K1" s="2321"/>
      <c r="L1" s="2321"/>
      <c r="M1" s="2321"/>
      <c r="N1" s="2321"/>
      <c r="O1" s="2321"/>
      <c r="P1" s="2321"/>
      <c r="Q1" s="2321"/>
      <c r="R1" s="2321"/>
      <c r="S1" s="2321"/>
      <c r="T1" s="2321"/>
      <c r="U1" s="2321"/>
      <c r="V1" s="2321"/>
      <c r="W1" s="2321"/>
      <c r="X1" s="2321"/>
      <c r="Y1" s="2321"/>
    </row>
    <row r="2" spans="1:158" ht="5.0999999999999996" customHeight="1" x14ac:dyDescent="0.5">
      <c r="B2" s="704"/>
      <c r="C2" s="705"/>
      <c r="D2" s="705"/>
      <c r="E2" s="705"/>
      <c r="F2" s="705"/>
      <c r="G2" s="705"/>
      <c r="H2" s="705"/>
      <c r="I2" s="705"/>
      <c r="J2" s="705"/>
      <c r="K2" s="705"/>
      <c r="L2" s="705"/>
      <c r="M2" s="705"/>
      <c r="N2" s="705"/>
      <c r="O2" s="705"/>
      <c r="P2" s="705"/>
      <c r="Q2" s="705"/>
      <c r="R2" s="705"/>
      <c r="S2" s="705"/>
      <c r="T2" s="705"/>
      <c r="U2" s="705"/>
      <c r="V2" s="705"/>
      <c r="W2" s="705"/>
      <c r="X2" s="705"/>
      <c r="Y2" s="704"/>
    </row>
    <row r="3" spans="1:158" ht="15.95" customHeight="1" x14ac:dyDescent="0.5">
      <c r="B3" s="2322" t="s">
        <v>481</v>
      </c>
      <c r="C3" s="2337"/>
      <c r="D3" s="2328" t="s">
        <v>1</v>
      </c>
      <c r="E3" s="2329"/>
      <c r="F3" s="2329"/>
      <c r="G3" s="2329"/>
      <c r="H3" s="2329"/>
      <c r="I3" s="2329"/>
      <c r="J3" s="2329"/>
      <c r="K3" s="2329"/>
      <c r="L3" s="2329"/>
      <c r="M3" s="2329"/>
      <c r="N3" s="2330"/>
      <c r="O3" s="2329" t="s">
        <v>2</v>
      </c>
      <c r="P3" s="2329"/>
      <c r="Q3" s="2329"/>
      <c r="R3" s="2329"/>
      <c r="S3" s="2329"/>
      <c r="T3" s="2329"/>
      <c r="U3" s="2329"/>
      <c r="V3" s="2329"/>
      <c r="W3" s="2329"/>
      <c r="X3" s="2329"/>
      <c r="Y3" s="2331"/>
    </row>
    <row r="4" spans="1:158" ht="16.7" customHeight="1" x14ac:dyDescent="0.5">
      <c r="B4" s="2324"/>
      <c r="C4" s="2338"/>
      <c r="D4" s="2332" t="s">
        <v>3</v>
      </c>
      <c r="E4" s="2311" t="s">
        <v>479</v>
      </c>
      <c r="F4" s="2309" t="s">
        <v>946</v>
      </c>
      <c r="G4" s="2311" t="s">
        <v>947</v>
      </c>
      <c r="H4" s="2303" t="s">
        <v>948</v>
      </c>
      <c r="I4" s="2317" t="s">
        <v>1087</v>
      </c>
      <c r="J4" s="2299" t="s">
        <v>1040</v>
      </c>
      <c r="K4" s="2301" t="s">
        <v>949</v>
      </c>
      <c r="L4" s="2301" t="s">
        <v>1041</v>
      </c>
      <c r="M4" s="2303" t="s">
        <v>950</v>
      </c>
      <c r="N4" s="2313" t="s">
        <v>483</v>
      </c>
      <c r="O4" s="2315" t="s">
        <v>3</v>
      </c>
      <c r="P4" s="2311" t="s">
        <v>479</v>
      </c>
      <c r="Q4" s="2309" t="s">
        <v>946</v>
      </c>
      <c r="R4" s="2311" t="s">
        <v>947</v>
      </c>
      <c r="S4" s="2303" t="s">
        <v>948</v>
      </c>
      <c r="T4" s="2317" t="s">
        <v>1087</v>
      </c>
      <c r="U4" s="2299" t="s">
        <v>1040</v>
      </c>
      <c r="V4" s="2301" t="s">
        <v>949</v>
      </c>
      <c r="W4" s="2301" t="s">
        <v>1041</v>
      </c>
      <c r="X4" s="2303" t="s">
        <v>950</v>
      </c>
      <c r="Y4" s="2305" t="s">
        <v>483</v>
      </c>
    </row>
    <row r="5" spans="1:158" s="698" customFormat="1" ht="16.7" customHeight="1" x14ac:dyDescent="0.5">
      <c r="B5" s="2339"/>
      <c r="C5" s="2326"/>
      <c r="D5" s="2333"/>
      <c r="E5" s="2312"/>
      <c r="F5" s="2310"/>
      <c r="G5" s="2312"/>
      <c r="H5" s="2304"/>
      <c r="I5" s="2318"/>
      <c r="J5" s="2300"/>
      <c r="K5" s="2302"/>
      <c r="L5" s="2302"/>
      <c r="M5" s="2304"/>
      <c r="N5" s="2314"/>
      <c r="O5" s="2316"/>
      <c r="P5" s="2312"/>
      <c r="Q5" s="2310"/>
      <c r="R5" s="2312"/>
      <c r="S5" s="2304"/>
      <c r="T5" s="2318"/>
      <c r="U5" s="2300"/>
      <c r="V5" s="2302"/>
      <c r="W5" s="2302"/>
      <c r="X5" s="2304"/>
      <c r="Y5" s="2306"/>
      <c r="Z5" s="699"/>
      <c r="AA5" s="699"/>
      <c r="AB5" s="699"/>
      <c r="AC5" s="699"/>
      <c r="AD5" s="699"/>
      <c r="AE5" s="699"/>
      <c r="AF5" s="699"/>
      <c r="AG5" s="699"/>
      <c r="AH5" s="699"/>
      <c r="AI5" s="699"/>
      <c r="AJ5" s="699"/>
      <c r="AK5" s="699"/>
      <c r="AL5" s="699"/>
      <c r="AM5" s="699"/>
      <c r="AN5" s="699"/>
      <c r="AO5" s="699"/>
      <c r="AP5" s="699"/>
      <c r="AQ5" s="699"/>
      <c r="AR5" s="699"/>
      <c r="AS5" s="699"/>
      <c r="AT5" s="699"/>
      <c r="AU5" s="699"/>
      <c r="AV5" s="699"/>
      <c r="AW5" s="699"/>
      <c r="AX5" s="699"/>
      <c r="AY5" s="699"/>
      <c r="AZ5" s="699"/>
      <c r="BA5" s="699"/>
      <c r="BB5" s="699"/>
      <c r="BC5" s="699"/>
      <c r="BD5" s="699"/>
      <c r="BE5" s="699"/>
      <c r="BF5" s="699"/>
      <c r="BG5" s="699"/>
      <c r="BH5" s="699"/>
      <c r="BI5" s="699"/>
      <c r="BJ5" s="699"/>
      <c r="BK5" s="699"/>
      <c r="BL5" s="699"/>
      <c r="BM5" s="699"/>
      <c r="BN5" s="699"/>
      <c r="BO5" s="699"/>
      <c r="BP5" s="699"/>
      <c r="BQ5" s="699"/>
      <c r="BR5" s="699"/>
      <c r="BS5" s="699"/>
      <c r="BT5" s="699"/>
      <c r="BU5" s="699"/>
      <c r="BV5" s="699"/>
      <c r="BW5" s="699"/>
      <c r="BX5" s="699"/>
      <c r="BY5" s="699"/>
      <c r="BZ5" s="699"/>
      <c r="CA5" s="699"/>
      <c r="CB5" s="699"/>
      <c r="CC5" s="699"/>
      <c r="CD5" s="699"/>
      <c r="CE5" s="699"/>
      <c r="CF5" s="699"/>
      <c r="CG5" s="699"/>
      <c r="CH5" s="699"/>
      <c r="CI5" s="699"/>
      <c r="CJ5" s="699"/>
      <c r="CK5" s="699"/>
      <c r="CL5" s="699"/>
      <c r="CM5" s="699"/>
      <c r="CN5" s="699"/>
      <c r="CO5" s="699"/>
      <c r="CP5" s="699"/>
      <c r="CQ5" s="699"/>
      <c r="CR5" s="699"/>
      <c r="CS5" s="699"/>
      <c r="CT5" s="699"/>
      <c r="CU5" s="699"/>
      <c r="CV5" s="699"/>
      <c r="CW5" s="699"/>
      <c r="CX5" s="699"/>
      <c r="CY5" s="699"/>
      <c r="CZ5" s="699"/>
      <c r="DA5" s="699"/>
      <c r="DB5" s="699"/>
      <c r="DC5" s="699"/>
      <c r="DD5" s="699"/>
      <c r="DE5" s="699"/>
      <c r="DF5" s="699"/>
      <c r="DG5" s="699"/>
      <c r="DH5" s="699"/>
      <c r="DI5" s="699"/>
      <c r="DJ5" s="699"/>
      <c r="DK5" s="699"/>
      <c r="DL5" s="699"/>
      <c r="DM5" s="699"/>
      <c r="DN5" s="699"/>
      <c r="DO5" s="699"/>
      <c r="DP5" s="699"/>
      <c r="DQ5" s="699"/>
      <c r="DR5" s="699"/>
      <c r="DS5" s="699"/>
      <c r="DT5" s="699"/>
      <c r="DU5" s="699"/>
      <c r="DV5" s="699"/>
      <c r="DW5" s="699"/>
      <c r="DX5" s="699"/>
      <c r="DY5" s="699"/>
      <c r="DZ5" s="699"/>
      <c r="EA5" s="699"/>
      <c r="EB5" s="699"/>
      <c r="EC5" s="699"/>
    </row>
    <row r="6" spans="1:158" s="698" customFormat="1" ht="16.7" customHeight="1" x14ac:dyDescent="0.5">
      <c r="A6" s="698">
        <v>1</v>
      </c>
      <c r="B6" s="381" t="s">
        <v>493</v>
      </c>
      <c r="C6" s="508"/>
      <c r="D6" s="511" t="s">
        <v>322</v>
      </c>
      <c r="E6" s="71">
        <v>3</v>
      </c>
      <c r="F6" s="532" t="s">
        <v>839</v>
      </c>
      <c r="G6" s="321">
        <f>4*E6</f>
        <v>12</v>
      </c>
      <c r="H6" s="651">
        <f>G6+G7</f>
        <v>18</v>
      </c>
      <c r="I6" s="71">
        <v>1</v>
      </c>
      <c r="J6" s="71">
        <v>1</v>
      </c>
      <c r="K6" s="71">
        <v>1</v>
      </c>
      <c r="L6" s="131">
        <v>1</v>
      </c>
      <c r="M6" s="652">
        <f>SUM(H6:L6)</f>
        <v>22</v>
      </c>
      <c r="N6" s="588"/>
      <c r="O6" s="449" t="s">
        <v>324</v>
      </c>
      <c r="P6" s="71">
        <v>3</v>
      </c>
      <c r="Q6" s="532" t="s">
        <v>839</v>
      </c>
      <c r="R6" s="321">
        <f>4*P6</f>
        <v>12</v>
      </c>
      <c r="S6" s="651">
        <f>R6+R7</f>
        <v>18</v>
      </c>
      <c r="T6" s="71">
        <v>1</v>
      </c>
      <c r="U6" s="71">
        <v>1</v>
      </c>
      <c r="V6" s="71">
        <v>1</v>
      </c>
      <c r="W6" s="131">
        <v>1</v>
      </c>
      <c r="X6" s="652">
        <f>SUM(S6:W6)</f>
        <v>22</v>
      </c>
      <c r="Y6" s="613"/>
      <c r="Z6" s="699"/>
      <c r="AA6" s="699"/>
      <c r="AB6" s="699"/>
      <c r="AC6" s="699"/>
      <c r="AD6" s="699"/>
      <c r="AE6" s="699"/>
      <c r="AF6" s="699"/>
      <c r="AG6" s="699"/>
      <c r="AH6" s="699"/>
      <c r="AI6" s="699"/>
      <c r="AJ6" s="699"/>
      <c r="AK6" s="699"/>
      <c r="AL6" s="699"/>
      <c r="AM6" s="699"/>
      <c r="AN6" s="699"/>
      <c r="AO6" s="699"/>
      <c r="AP6" s="699"/>
      <c r="AQ6" s="699"/>
      <c r="AR6" s="699"/>
      <c r="AS6" s="699"/>
      <c r="AT6" s="699"/>
      <c r="AU6" s="699"/>
      <c r="AV6" s="699"/>
      <c r="AW6" s="699"/>
      <c r="AX6" s="699"/>
      <c r="AY6" s="699"/>
      <c r="AZ6" s="699"/>
      <c r="BA6" s="699"/>
      <c r="BB6" s="699"/>
      <c r="BC6" s="699"/>
      <c r="BD6" s="699"/>
      <c r="BE6" s="699"/>
      <c r="BF6" s="699"/>
      <c r="BG6" s="699"/>
      <c r="BH6" s="699"/>
      <c r="BI6" s="699"/>
      <c r="BJ6" s="699"/>
      <c r="BK6" s="699"/>
      <c r="BL6" s="699"/>
      <c r="BM6" s="699"/>
      <c r="BN6" s="699"/>
      <c r="BO6" s="699"/>
      <c r="BP6" s="699"/>
      <c r="BQ6" s="699"/>
      <c r="BR6" s="699"/>
      <c r="BS6" s="699"/>
      <c r="BT6" s="699"/>
      <c r="BU6" s="699"/>
      <c r="BV6" s="699"/>
      <c r="BW6" s="699"/>
      <c r="BX6" s="699"/>
      <c r="BY6" s="699"/>
      <c r="BZ6" s="699"/>
      <c r="CA6" s="699"/>
      <c r="CB6" s="699"/>
      <c r="CC6" s="699"/>
      <c r="CD6" s="699"/>
      <c r="CE6" s="699"/>
      <c r="CF6" s="699"/>
      <c r="CG6" s="699"/>
      <c r="CH6" s="699"/>
      <c r="CI6" s="699"/>
      <c r="CJ6" s="699"/>
      <c r="CK6" s="699"/>
      <c r="CL6" s="699"/>
      <c r="CM6" s="699"/>
      <c r="CN6" s="699"/>
      <c r="CO6" s="699"/>
      <c r="CP6" s="699"/>
      <c r="CQ6" s="699"/>
      <c r="CR6" s="699"/>
      <c r="CS6" s="699"/>
      <c r="CT6" s="699"/>
      <c r="CU6" s="699"/>
      <c r="CV6" s="699"/>
      <c r="CW6" s="699"/>
      <c r="CX6" s="699"/>
      <c r="CY6" s="699"/>
      <c r="CZ6" s="699"/>
      <c r="DA6" s="699"/>
      <c r="DB6" s="699"/>
      <c r="DC6" s="699"/>
      <c r="DD6" s="699"/>
      <c r="DE6" s="699"/>
      <c r="DF6" s="699"/>
      <c r="DG6" s="699"/>
      <c r="DH6" s="699"/>
      <c r="DI6" s="699"/>
      <c r="DJ6" s="699"/>
      <c r="DK6" s="699"/>
      <c r="DL6" s="699"/>
      <c r="DM6" s="699"/>
      <c r="DN6" s="699"/>
      <c r="DO6" s="699"/>
      <c r="DP6" s="699"/>
      <c r="DQ6" s="699"/>
      <c r="DR6" s="699"/>
      <c r="DS6" s="699"/>
      <c r="DT6" s="699"/>
      <c r="DU6" s="699"/>
      <c r="DV6" s="699"/>
      <c r="DW6" s="699"/>
      <c r="DX6" s="699"/>
      <c r="DY6" s="699"/>
      <c r="DZ6" s="699"/>
      <c r="EA6" s="699"/>
      <c r="EB6" s="699"/>
      <c r="EC6" s="699"/>
    </row>
    <row r="7" spans="1:158" ht="16.7" customHeight="1" x14ac:dyDescent="0.5">
      <c r="B7" s="382" t="s">
        <v>965</v>
      </c>
      <c r="C7" s="509"/>
      <c r="D7" s="512" t="s">
        <v>326</v>
      </c>
      <c r="E7" s="132">
        <v>3</v>
      </c>
      <c r="F7" s="531" t="s">
        <v>841</v>
      </c>
      <c r="G7" s="331">
        <f>E7*2</f>
        <v>6</v>
      </c>
      <c r="H7" s="653"/>
      <c r="I7" s="132"/>
      <c r="J7" s="132"/>
      <c r="K7" s="132"/>
      <c r="L7" s="132"/>
      <c r="M7" s="654"/>
      <c r="N7" s="589"/>
      <c r="O7" s="121" t="s">
        <v>328</v>
      </c>
      <c r="P7" s="132">
        <v>3</v>
      </c>
      <c r="Q7" s="531" t="s">
        <v>841</v>
      </c>
      <c r="R7" s="331">
        <f>P7*2</f>
        <v>6</v>
      </c>
      <c r="S7" s="653"/>
      <c r="T7" s="132"/>
      <c r="U7" s="132"/>
      <c r="V7" s="132"/>
      <c r="W7" s="132"/>
      <c r="X7" s="654"/>
      <c r="Y7" s="614"/>
    </row>
    <row r="8" spans="1:158" s="698" customFormat="1" ht="16.7" customHeight="1" x14ac:dyDescent="0.5">
      <c r="A8" s="698">
        <v>2</v>
      </c>
      <c r="B8" s="381" t="s">
        <v>491</v>
      </c>
      <c r="C8" s="508" t="s">
        <v>492</v>
      </c>
      <c r="D8" s="511" t="s">
        <v>322</v>
      </c>
      <c r="E8" s="71">
        <v>3</v>
      </c>
      <c r="F8" s="787" t="s">
        <v>1104</v>
      </c>
      <c r="G8" s="321">
        <f>6*3</f>
        <v>18</v>
      </c>
      <c r="H8" s="659">
        <f>G8+G9</f>
        <v>18</v>
      </c>
      <c r="I8" s="71">
        <v>1</v>
      </c>
      <c r="J8" s="71">
        <v>1</v>
      </c>
      <c r="K8" s="71">
        <v>1</v>
      </c>
      <c r="L8" s="131">
        <v>1</v>
      </c>
      <c r="M8" s="652">
        <f>SUM(H8:L8)</f>
        <v>22</v>
      </c>
      <c r="N8" s="588"/>
      <c r="O8" s="449" t="s">
        <v>324</v>
      </c>
      <c r="P8" s="71">
        <v>3</v>
      </c>
      <c r="Q8" s="787" t="s">
        <v>1104</v>
      </c>
      <c r="R8" s="321">
        <f>6*3</f>
        <v>18</v>
      </c>
      <c r="S8" s="659">
        <f>R8+R9</f>
        <v>18</v>
      </c>
      <c r="T8" s="71">
        <v>1</v>
      </c>
      <c r="U8" s="71">
        <v>1</v>
      </c>
      <c r="V8" s="71">
        <v>1</v>
      </c>
      <c r="W8" s="131">
        <v>1</v>
      </c>
      <c r="X8" s="652">
        <f>SUM(S8:W8)</f>
        <v>22</v>
      </c>
      <c r="Y8" s="613"/>
      <c r="Z8" s="699"/>
      <c r="AA8" s="699"/>
      <c r="AB8" s="699"/>
      <c r="AC8" s="699"/>
      <c r="AD8" s="699"/>
      <c r="AE8" s="699"/>
      <c r="AF8" s="699"/>
      <c r="AG8" s="699"/>
      <c r="AH8" s="699"/>
      <c r="AI8" s="699"/>
      <c r="AJ8" s="699"/>
      <c r="AK8" s="699"/>
      <c r="AL8" s="699"/>
      <c r="AM8" s="699"/>
      <c r="AN8" s="699"/>
      <c r="AO8" s="699"/>
      <c r="AP8" s="699"/>
      <c r="AQ8" s="699"/>
      <c r="AR8" s="699"/>
      <c r="AS8" s="699"/>
      <c r="AT8" s="699"/>
      <c r="AU8" s="699"/>
      <c r="AV8" s="699"/>
      <c r="AW8" s="699"/>
      <c r="AX8" s="699"/>
      <c r="AY8" s="699"/>
      <c r="AZ8" s="699"/>
      <c r="BA8" s="699"/>
      <c r="BB8" s="699"/>
      <c r="BC8" s="699"/>
      <c r="BD8" s="699"/>
      <c r="BE8" s="699"/>
      <c r="BF8" s="699"/>
      <c r="BG8" s="699"/>
      <c r="BH8" s="699"/>
      <c r="BI8" s="699"/>
      <c r="BJ8" s="699"/>
      <c r="BK8" s="699"/>
      <c r="BL8" s="699"/>
      <c r="BM8" s="699"/>
      <c r="BN8" s="699"/>
      <c r="BO8" s="699"/>
      <c r="BP8" s="699"/>
      <c r="BQ8" s="699"/>
      <c r="BR8" s="699"/>
      <c r="BS8" s="699"/>
      <c r="BT8" s="699"/>
      <c r="BU8" s="699"/>
      <c r="BV8" s="699"/>
      <c r="BW8" s="699"/>
      <c r="BX8" s="699"/>
      <c r="BY8" s="699"/>
      <c r="BZ8" s="699"/>
      <c r="CA8" s="699"/>
      <c r="CB8" s="699"/>
      <c r="CC8" s="699"/>
      <c r="CD8" s="699"/>
      <c r="CE8" s="699"/>
      <c r="CF8" s="699"/>
      <c r="CG8" s="699"/>
      <c r="CH8" s="699"/>
      <c r="CI8" s="699"/>
      <c r="CJ8" s="699"/>
      <c r="CK8" s="699"/>
      <c r="CL8" s="699"/>
      <c r="CM8" s="699"/>
      <c r="CN8" s="699"/>
      <c r="CO8" s="699"/>
      <c r="CP8" s="699"/>
      <c r="CQ8" s="699"/>
      <c r="CR8" s="699"/>
      <c r="CS8" s="699"/>
      <c r="CT8" s="699"/>
      <c r="CU8" s="699"/>
      <c r="CV8" s="699"/>
      <c r="CW8" s="699"/>
      <c r="CX8" s="699"/>
      <c r="CY8" s="699"/>
      <c r="CZ8" s="699"/>
      <c r="DA8" s="699"/>
      <c r="DB8" s="699"/>
      <c r="DC8" s="699"/>
      <c r="DD8" s="699"/>
      <c r="DE8" s="699"/>
      <c r="DF8" s="699"/>
      <c r="DG8" s="699"/>
      <c r="DH8" s="699"/>
      <c r="DI8" s="699"/>
      <c r="DJ8" s="699"/>
      <c r="DK8" s="699"/>
      <c r="DL8" s="699"/>
      <c r="DM8" s="699"/>
      <c r="DN8" s="699"/>
      <c r="DO8" s="699"/>
      <c r="DP8" s="699"/>
      <c r="DQ8" s="699"/>
      <c r="DR8" s="699"/>
      <c r="DS8" s="699"/>
      <c r="DT8" s="699"/>
      <c r="DU8" s="699"/>
      <c r="DV8" s="699"/>
      <c r="DW8" s="699"/>
      <c r="DX8" s="699"/>
      <c r="DY8" s="699"/>
      <c r="DZ8" s="699"/>
      <c r="EA8" s="699"/>
      <c r="EB8" s="699"/>
      <c r="EC8" s="699"/>
    </row>
    <row r="9" spans="1:158" ht="16.7" customHeight="1" x14ac:dyDescent="0.5">
      <c r="B9" s="382" t="s">
        <v>976</v>
      </c>
      <c r="C9" s="509"/>
      <c r="D9" s="512"/>
      <c r="E9" s="74"/>
      <c r="F9" s="531"/>
      <c r="G9" s="331"/>
      <c r="H9" s="660"/>
      <c r="I9" s="74"/>
      <c r="J9" s="74"/>
      <c r="K9" s="74"/>
      <c r="L9" s="132"/>
      <c r="M9" s="661"/>
      <c r="N9" s="589"/>
      <c r="O9" s="121"/>
      <c r="P9" s="74"/>
      <c r="Q9" s="531"/>
      <c r="R9" s="331"/>
      <c r="S9" s="660"/>
      <c r="T9" s="74"/>
      <c r="U9" s="74"/>
      <c r="V9" s="74"/>
      <c r="W9" s="132"/>
      <c r="X9" s="661"/>
      <c r="Y9" s="614"/>
    </row>
    <row r="10" spans="1:158" s="698" customFormat="1" ht="16.7" customHeight="1" x14ac:dyDescent="0.5">
      <c r="A10" s="698">
        <v>3</v>
      </c>
      <c r="B10" s="381" t="s">
        <v>497</v>
      </c>
      <c r="C10" s="508" t="s">
        <v>498</v>
      </c>
      <c r="D10" s="511" t="s">
        <v>326</v>
      </c>
      <c r="E10" s="131">
        <v>3</v>
      </c>
      <c r="F10" s="552" t="s">
        <v>840</v>
      </c>
      <c r="G10" s="321">
        <f>5*E10</f>
        <v>15</v>
      </c>
      <c r="H10" s="663">
        <f>G10+G11</f>
        <v>15</v>
      </c>
      <c r="I10" s="71">
        <v>1</v>
      </c>
      <c r="J10" s="71">
        <v>1</v>
      </c>
      <c r="K10" s="71">
        <v>1</v>
      </c>
      <c r="L10" s="131">
        <v>1</v>
      </c>
      <c r="M10" s="652">
        <f>SUM(H10:L10)</f>
        <v>19</v>
      </c>
      <c r="N10" s="588"/>
      <c r="O10" s="449" t="s">
        <v>328</v>
      </c>
      <c r="P10" s="131">
        <v>3</v>
      </c>
      <c r="Q10" s="552" t="s">
        <v>840</v>
      </c>
      <c r="R10" s="321">
        <f>5*P10</f>
        <v>15</v>
      </c>
      <c r="S10" s="663">
        <f>R10+R11</f>
        <v>15</v>
      </c>
      <c r="T10" s="71">
        <v>1</v>
      </c>
      <c r="U10" s="71">
        <v>1</v>
      </c>
      <c r="V10" s="71">
        <v>1</v>
      </c>
      <c r="W10" s="131">
        <v>1</v>
      </c>
      <c r="X10" s="652">
        <f>SUM(S10:W10)</f>
        <v>19</v>
      </c>
      <c r="Y10" s="613"/>
      <c r="Z10" s="699"/>
      <c r="AA10" s="699"/>
      <c r="AB10" s="699"/>
      <c r="AC10" s="699"/>
      <c r="AD10" s="699"/>
      <c r="AE10" s="699"/>
      <c r="AF10" s="699"/>
      <c r="AG10" s="699"/>
      <c r="AH10" s="699"/>
      <c r="AI10" s="699"/>
      <c r="AJ10" s="699"/>
      <c r="AK10" s="699"/>
      <c r="AL10" s="699"/>
      <c r="AM10" s="699"/>
      <c r="AN10" s="699"/>
      <c r="AO10" s="699"/>
      <c r="AP10" s="699"/>
      <c r="AQ10" s="699"/>
      <c r="AR10" s="699"/>
      <c r="AS10" s="699"/>
      <c r="AT10" s="699"/>
      <c r="AU10" s="699"/>
      <c r="AV10" s="699"/>
      <c r="AW10" s="699"/>
      <c r="AX10" s="699"/>
      <c r="AY10" s="699"/>
      <c r="AZ10" s="699"/>
      <c r="BA10" s="699"/>
      <c r="BB10" s="699"/>
      <c r="BC10" s="699"/>
      <c r="BD10" s="699"/>
      <c r="BE10" s="699"/>
      <c r="BF10" s="699"/>
      <c r="BG10" s="699"/>
      <c r="BH10" s="699"/>
      <c r="BI10" s="699"/>
      <c r="BJ10" s="699"/>
      <c r="BK10" s="699"/>
      <c r="BL10" s="699"/>
      <c r="BM10" s="699"/>
      <c r="BN10" s="699"/>
      <c r="BO10" s="699"/>
      <c r="BP10" s="699"/>
      <c r="BQ10" s="699"/>
      <c r="BR10" s="699"/>
      <c r="BS10" s="699"/>
      <c r="BT10" s="699"/>
      <c r="BU10" s="699"/>
      <c r="BV10" s="699"/>
      <c r="BW10" s="699"/>
      <c r="BX10" s="699"/>
      <c r="BY10" s="699"/>
      <c r="BZ10" s="699"/>
      <c r="CA10" s="699"/>
      <c r="CB10" s="699"/>
      <c r="CC10" s="699"/>
      <c r="CD10" s="699"/>
      <c r="CE10" s="699"/>
      <c r="CF10" s="699"/>
      <c r="CG10" s="699"/>
      <c r="CH10" s="699"/>
      <c r="CI10" s="699"/>
      <c r="CJ10" s="699"/>
      <c r="CK10" s="699"/>
      <c r="CL10" s="699"/>
      <c r="CM10" s="699"/>
      <c r="CN10" s="699"/>
      <c r="CO10" s="699"/>
      <c r="CP10" s="699"/>
      <c r="CQ10" s="699"/>
      <c r="CR10" s="699"/>
      <c r="CS10" s="699"/>
      <c r="CT10" s="699"/>
      <c r="CU10" s="699"/>
      <c r="CV10" s="699"/>
      <c r="CW10" s="699"/>
      <c r="CX10" s="699"/>
      <c r="CY10" s="699"/>
      <c r="CZ10" s="699"/>
      <c r="DA10" s="699"/>
      <c r="DB10" s="699"/>
      <c r="DC10" s="699"/>
      <c r="DD10" s="699"/>
      <c r="DE10" s="699"/>
      <c r="DF10" s="699"/>
      <c r="DG10" s="699"/>
      <c r="DH10" s="699"/>
      <c r="DI10" s="699"/>
      <c r="DJ10" s="699"/>
      <c r="DK10" s="699"/>
      <c r="DL10" s="699"/>
      <c r="DM10" s="699"/>
      <c r="DN10" s="699"/>
      <c r="DO10" s="699"/>
      <c r="DP10" s="699"/>
      <c r="DQ10" s="699"/>
      <c r="DR10" s="699"/>
      <c r="DS10" s="699"/>
      <c r="DT10" s="699"/>
      <c r="DU10" s="699"/>
      <c r="DV10" s="699"/>
      <c r="DW10" s="699"/>
      <c r="DX10" s="699"/>
      <c r="DY10" s="699"/>
      <c r="DZ10" s="699"/>
      <c r="EA10" s="699"/>
      <c r="EB10" s="699"/>
      <c r="EC10" s="699"/>
    </row>
    <row r="11" spans="1:158" s="698" customFormat="1" ht="16.7" customHeight="1" x14ac:dyDescent="0.5">
      <c r="B11" s="382" t="s">
        <v>993</v>
      </c>
      <c r="C11" s="509"/>
      <c r="D11" s="523"/>
      <c r="E11" s="132"/>
      <c r="F11" s="553"/>
      <c r="G11" s="331"/>
      <c r="H11" s="664"/>
      <c r="I11" s="132"/>
      <c r="J11" s="132"/>
      <c r="K11" s="132"/>
      <c r="L11" s="132"/>
      <c r="M11" s="665"/>
      <c r="N11" s="593"/>
      <c r="O11" s="78"/>
      <c r="P11" s="132"/>
      <c r="Q11" s="553"/>
      <c r="R11" s="331"/>
      <c r="S11" s="664"/>
      <c r="T11" s="132"/>
      <c r="U11" s="132"/>
      <c r="V11" s="132"/>
      <c r="W11" s="132"/>
      <c r="X11" s="665"/>
      <c r="Y11" s="628"/>
      <c r="Z11" s="699"/>
      <c r="AA11" s="699"/>
      <c r="AB11" s="699"/>
      <c r="AC11" s="699"/>
      <c r="AD11" s="699"/>
      <c r="AE11" s="699"/>
      <c r="AF11" s="699"/>
      <c r="AG11" s="699"/>
      <c r="AH11" s="699"/>
      <c r="AI11" s="699"/>
      <c r="AJ11" s="699"/>
      <c r="AK11" s="699"/>
      <c r="AL11" s="699"/>
      <c r="AM11" s="699"/>
      <c r="AN11" s="699"/>
      <c r="AO11" s="699"/>
      <c r="AP11" s="699"/>
      <c r="AQ11" s="699"/>
      <c r="AR11" s="699"/>
      <c r="AS11" s="699"/>
      <c r="AT11" s="699"/>
      <c r="AU11" s="699"/>
      <c r="AV11" s="699"/>
      <c r="AW11" s="699"/>
      <c r="AX11" s="699"/>
      <c r="AY11" s="699"/>
      <c r="AZ11" s="699"/>
      <c r="BA11" s="699"/>
      <c r="BB11" s="699"/>
      <c r="BC11" s="699"/>
      <c r="BD11" s="699"/>
      <c r="BE11" s="699"/>
      <c r="BF11" s="699"/>
      <c r="BG11" s="699"/>
      <c r="BH11" s="699"/>
      <c r="BI11" s="699"/>
      <c r="BJ11" s="699"/>
      <c r="BK11" s="699"/>
      <c r="BL11" s="699"/>
      <c r="BM11" s="699"/>
      <c r="BN11" s="699"/>
      <c r="BO11" s="699"/>
      <c r="BP11" s="699"/>
      <c r="BQ11" s="699"/>
      <c r="BR11" s="699"/>
      <c r="BS11" s="699"/>
      <c r="BT11" s="699"/>
      <c r="BU11" s="699"/>
      <c r="BV11" s="699"/>
      <c r="BW11" s="699"/>
      <c r="BX11" s="699"/>
      <c r="BY11" s="699"/>
      <c r="BZ11" s="699"/>
      <c r="CA11" s="699"/>
      <c r="CB11" s="699"/>
      <c r="CC11" s="699"/>
      <c r="CD11" s="699"/>
      <c r="CE11" s="699"/>
      <c r="CF11" s="699"/>
      <c r="CG11" s="699"/>
      <c r="CH11" s="699"/>
      <c r="CI11" s="699"/>
      <c r="CJ11" s="699"/>
      <c r="CK11" s="699"/>
      <c r="CL11" s="699"/>
      <c r="CM11" s="699"/>
      <c r="CN11" s="699"/>
      <c r="CO11" s="699"/>
      <c r="CP11" s="699"/>
      <c r="CQ11" s="699"/>
      <c r="CR11" s="699"/>
      <c r="CS11" s="699"/>
      <c r="CT11" s="699"/>
      <c r="CU11" s="699"/>
      <c r="CV11" s="699"/>
      <c r="CW11" s="699"/>
      <c r="CX11" s="699"/>
      <c r="CY11" s="699"/>
      <c r="CZ11" s="699"/>
      <c r="DA11" s="699"/>
      <c r="DB11" s="699"/>
      <c r="DC11" s="699"/>
      <c r="DD11" s="699"/>
      <c r="DE11" s="699"/>
      <c r="DF11" s="699"/>
      <c r="DG11" s="699"/>
      <c r="DH11" s="699"/>
      <c r="DI11" s="699"/>
      <c r="DJ11" s="699"/>
      <c r="DK11" s="699"/>
      <c r="DL11" s="699"/>
      <c r="DM11" s="699"/>
      <c r="DN11" s="699"/>
      <c r="DO11" s="699"/>
      <c r="DP11" s="699"/>
      <c r="DQ11" s="699"/>
      <c r="DR11" s="699"/>
      <c r="DS11" s="699"/>
      <c r="DT11" s="699"/>
      <c r="DU11" s="699"/>
      <c r="DV11" s="699"/>
      <c r="DW11" s="699"/>
      <c r="DX11" s="699"/>
      <c r="DY11" s="699"/>
      <c r="DZ11" s="699"/>
      <c r="EA11" s="699"/>
      <c r="EB11" s="699"/>
      <c r="EC11" s="699"/>
    </row>
    <row r="12" spans="1:158" s="698" customFormat="1" ht="16.7" customHeight="1" x14ac:dyDescent="0.5">
      <c r="A12" s="698">
        <v>4</v>
      </c>
      <c r="B12" s="381" t="s">
        <v>495</v>
      </c>
      <c r="C12" s="508" t="s">
        <v>496</v>
      </c>
      <c r="D12" s="511" t="s">
        <v>326</v>
      </c>
      <c r="E12" s="131">
        <v>3</v>
      </c>
      <c r="F12" s="552" t="s">
        <v>892</v>
      </c>
      <c r="G12" s="321">
        <f>4*3</f>
        <v>12</v>
      </c>
      <c r="H12" s="667">
        <f>G12+G13</f>
        <v>12</v>
      </c>
      <c r="I12" s="71">
        <v>1</v>
      </c>
      <c r="J12" s="71">
        <v>1</v>
      </c>
      <c r="K12" s="71">
        <v>1</v>
      </c>
      <c r="L12" s="131">
        <v>1</v>
      </c>
      <c r="M12" s="652">
        <f>SUM(H12:L12)</f>
        <v>16</v>
      </c>
      <c r="N12" s="596"/>
      <c r="O12" s="449" t="s">
        <v>328</v>
      </c>
      <c r="P12" s="131">
        <v>3</v>
      </c>
      <c r="Q12" s="552" t="s">
        <v>892</v>
      </c>
      <c r="R12" s="321">
        <f>4*3</f>
        <v>12</v>
      </c>
      <c r="S12" s="667">
        <f>R12</f>
        <v>12</v>
      </c>
      <c r="T12" s="71">
        <v>1</v>
      </c>
      <c r="U12" s="71">
        <v>1</v>
      </c>
      <c r="V12" s="71">
        <v>1</v>
      </c>
      <c r="W12" s="131">
        <v>1</v>
      </c>
      <c r="X12" s="652">
        <f>SUM(S12:W12)</f>
        <v>16</v>
      </c>
      <c r="Y12" s="613"/>
      <c r="Z12" s="699"/>
      <c r="AA12" s="699"/>
      <c r="AB12" s="699"/>
      <c r="AC12" s="699"/>
      <c r="AD12" s="699"/>
      <c r="AE12" s="699"/>
      <c r="AF12" s="699"/>
      <c r="AG12" s="699"/>
      <c r="AH12" s="699"/>
      <c r="AI12" s="699"/>
      <c r="AJ12" s="699"/>
      <c r="AK12" s="699"/>
      <c r="AL12" s="699"/>
      <c r="AM12" s="699"/>
      <c r="AN12" s="699"/>
      <c r="AO12" s="699"/>
      <c r="AP12" s="699"/>
      <c r="AQ12" s="699"/>
      <c r="AR12" s="699"/>
      <c r="AS12" s="699"/>
      <c r="AT12" s="699"/>
      <c r="AU12" s="699"/>
      <c r="AV12" s="699"/>
      <c r="AW12" s="699"/>
      <c r="AX12" s="699"/>
      <c r="AY12" s="699"/>
      <c r="AZ12" s="699"/>
      <c r="BA12" s="699"/>
      <c r="BB12" s="699"/>
      <c r="BC12" s="699"/>
      <c r="BD12" s="699"/>
      <c r="BE12" s="699"/>
      <c r="BF12" s="699"/>
      <c r="BG12" s="699"/>
      <c r="BH12" s="699"/>
      <c r="BI12" s="699"/>
      <c r="BJ12" s="699"/>
      <c r="BK12" s="699"/>
      <c r="BL12" s="699"/>
      <c r="BM12" s="699"/>
      <c r="BN12" s="699"/>
      <c r="BO12" s="699"/>
      <c r="BP12" s="699"/>
      <c r="BQ12" s="699"/>
      <c r="BR12" s="699"/>
      <c r="BS12" s="699"/>
      <c r="BT12" s="699"/>
      <c r="BU12" s="699"/>
      <c r="BV12" s="699"/>
      <c r="BW12" s="699"/>
      <c r="BX12" s="699"/>
      <c r="BY12" s="699"/>
      <c r="BZ12" s="699"/>
      <c r="CA12" s="699"/>
      <c r="CB12" s="699"/>
      <c r="CC12" s="699"/>
      <c r="CD12" s="699"/>
      <c r="CE12" s="699"/>
      <c r="CF12" s="699"/>
      <c r="CG12" s="699"/>
      <c r="CH12" s="699"/>
      <c r="CI12" s="699"/>
      <c r="CJ12" s="699"/>
      <c r="CK12" s="699"/>
      <c r="CL12" s="699"/>
      <c r="CM12" s="699"/>
      <c r="CN12" s="699"/>
      <c r="CO12" s="699"/>
      <c r="CP12" s="699"/>
      <c r="CQ12" s="699"/>
      <c r="CR12" s="699"/>
      <c r="CS12" s="699"/>
      <c r="CT12" s="699"/>
      <c r="CU12" s="699"/>
      <c r="CV12" s="699"/>
      <c r="CW12" s="699"/>
      <c r="CX12" s="699"/>
      <c r="CY12" s="699"/>
      <c r="CZ12" s="699"/>
      <c r="DA12" s="699"/>
      <c r="DB12" s="699"/>
      <c r="DC12" s="699"/>
      <c r="DD12" s="699"/>
      <c r="DE12" s="699"/>
      <c r="DF12" s="699"/>
      <c r="DG12" s="699"/>
      <c r="DH12" s="699"/>
      <c r="DI12" s="699"/>
      <c r="DJ12" s="699"/>
      <c r="DK12" s="699"/>
      <c r="DL12" s="699"/>
      <c r="DM12" s="699"/>
      <c r="DN12" s="699"/>
      <c r="DO12" s="699"/>
      <c r="DP12" s="699"/>
      <c r="DQ12" s="699"/>
      <c r="DR12" s="699"/>
      <c r="DS12" s="699"/>
      <c r="DT12" s="699"/>
      <c r="DU12" s="699"/>
      <c r="DV12" s="699"/>
      <c r="DW12" s="699"/>
      <c r="DX12" s="699"/>
      <c r="DY12" s="699"/>
      <c r="DZ12" s="699"/>
      <c r="EA12" s="699"/>
      <c r="EB12" s="699"/>
      <c r="EC12" s="699"/>
    </row>
    <row r="13" spans="1:158" s="698" customFormat="1" ht="16.7" customHeight="1" x14ac:dyDescent="0.5">
      <c r="B13" s="382" t="s">
        <v>995</v>
      </c>
      <c r="C13" s="509"/>
      <c r="D13" s="512"/>
      <c r="E13" s="132"/>
      <c r="F13" s="531"/>
      <c r="G13" s="331"/>
      <c r="H13" s="668"/>
      <c r="I13" s="132"/>
      <c r="J13" s="132"/>
      <c r="K13" s="132"/>
      <c r="L13" s="132"/>
      <c r="M13" s="669"/>
      <c r="N13" s="580"/>
      <c r="O13" s="121"/>
      <c r="P13" s="132"/>
      <c r="Q13" s="553"/>
      <c r="R13" s="331"/>
      <c r="S13" s="668"/>
      <c r="T13" s="132"/>
      <c r="U13" s="132"/>
      <c r="V13" s="132"/>
      <c r="W13" s="132"/>
      <c r="X13" s="669"/>
      <c r="Y13" s="614"/>
      <c r="Z13" s="699"/>
      <c r="AA13" s="699"/>
      <c r="AB13" s="699"/>
      <c r="AC13" s="699"/>
      <c r="AD13" s="699"/>
      <c r="AE13" s="699"/>
      <c r="AF13" s="699"/>
      <c r="AG13" s="699"/>
      <c r="AH13" s="699"/>
      <c r="AI13" s="699"/>
      <c r="AJ13" s="699"/>
      <c r="AK13" s="699"/>
      <c r="AL13" s="699"/>
      <c r="AM13" s="699"/>
      <c r="AN13" s="699"/>
      <c r="AO13" s="699"/>
      <c r="AP13" s="699"/>
      <c r="AQ13" s="699"/>
      <c r="AR13" s="699"/>
      <c r="AS13" s="699"/>
      <c r="AT13" s="699"/>
      <c r="AU13" s="699"/>
      <c r="AV13" s="699"/>
      <c r="AW13" s="699"/>
      <c r="AX13" s="699"/>
      <c r="AY13" s="699"/>
      <c r="AZ13" s="699"/>
      <c r="BA13" s="699"/>
      <c r="BB13" s="699"/>
      <c r="BC13" s="699"/>
      <c r="BD13" s="699"/>
      <c r="BE13" s="699"/>
      <c r="BF13" s="699"/>
      <c r="BG13" s="699"/>
      <c r="BH13" s="699"/>
      <c r="BI13" s="699"/>
      <c r="BJ13" s="699"/>
      <c r="BK13" s="699"/>
      <c r="BL13" s="699"/>
      <c r="BM13" s="699"/>
      <c r="BN13" s="699"/>
      <c r="BO13" s="699"/>
      <c r="BP13" s="699"/>
      <c r="BQ13" s="699"/>
      <c r="BR13" s="699"/>
      <c r="BS13" s="699"/>
      <c r="BT13" s="699"/>
      <c r="BU13" s="699"/>
      <c r="BV13" s="699"/>
      <c r="BW13" s="699"/>
      <c r="BX13" s="699"/>
      <c r="BY13" s="699"/>
      <c r="BZ13" s="699"/>
      <c r="CA13" s="699"/>
      <c r="CB13" s="699"/>
      <c r="CC13" s="699"/>
      <c r="CD13" s="699"/>
      <c r="CE13" s="699"/>
      <c r="CF13" s="699"/>
      <c r="CG13" s="699"/>
      <c r="CH13" s="699"/>
      <c r="CI13" s="699"/>
      <c r="CJ13" s="699"/>
      <c r="CK13" s="699"/>
      <c r="CL13" s="699"/>
      <c r="CM13" s="699"/>
      <c r="CN13" s="699"/>
      <c r="CO13" s="699"/>
      <c r="CP13" s="699"/>
      <c r="CQ13" s="699"/>
      <c r="CR13" s="699"/>
      <c r="CS13" s="699"/>
      <c r="CT13" s="699"/>
      <c r="CU13" s="699"/>
      <c r="CV13" s="699"/>
      <c r="CW13" s="699"/>
      <c r="CX13" s="699"/>
      <c r="CY13" s="699"/>
      <c r="CZ13" s="699"/>
      <c r="DA13" s="699"/>
      <c r="DB13" s="699"/>
      <c r="DC13" s="699"/>
      <c r="DD13" s="699"/>
      <c r="DE13" s="699"/>
      <c r="DF13" s="699"/>
      <c r="DG13" s="699"/>
      <c r="DH13" s="699"/>
      <c r="DI13" s="699"/>
      <c r="DJ13" s="699"/>
      <c r="DK13" s="699"/>
      <c r="DL13" s="699"/>
      <c r="DM13" s="699"/>
      <c r="DN13" s="699"/>
      <c r="DO13" s="699"/>
      <c r="DP13" s="699"/>
      <c r="DQ13" s="699"/>
      <c r="DR13" s="699"/>
      <c r="DS13" s="699"/>
      <c r="DT13" s="699"/>
      <c r="DU13" s="699"/>
      <c r="DV13" s="699"/>
      <c r="DW13" s="699"/>
      <c r="DX13" s="699"/>
      <c r="DY13" s="699"/>
      <c r="DZ13" s="699"/>
      <c r="EA13" s="699"/>
      <c r="EB13" s="699"/>
      <c r="EC13" s="699"/>
      <c r="ED13" s="699"/>
      <c r="EE13" s="699"/>
      <c r="EF13" s="699"/>
      <c r="EG13" s="699"/>
      <c r="EH13" s="699"/>
      <c r="EI13" s="699"/>
      <c r="EJ13" s="699"/>
      <c r="EK13" s="699"/>
      <c r="EL13" s="699"/>
      <c r="EM13" s="699"/>
      <c r="EN13" s="699"/>
      <c r="EO13" s="699"/>
      <c r="EP13" s="699"/>
      <c r="EQ13" s="699"/>
      <c r="ER13" s="699"/>
      <c r="ES13" s="699"/>
      <c r="ET13" s="699"/>
      <c r="EU13" s="699"/>
      <c r="EV13" s="699"/>
      <c r="EW13" s="699"/>
      <c r="EX13" s="699"/>
      <c r="EY13" s="699"/>
      <c r="EZ13" s="699"/>
      <c r="FA13" s="699"/>
      <c r="FB13" s="699"/>
    </row>
    <row r="14" spans="1:158" s="698" customFormat="1" ht="16.7" customHeight="1" x14ac:dyDescent="0.5">
      <c r="A14" s="698">
        <v>5</v>
      </c>
      <c r="B14" s="383" t="s">
        <v>503</v>
      </c>
      <c r="C14" s="507" t="s">
        <v>504</v>
      </c>
      <c r="D14" s="510" t="s">
        <v>330</v>
      </c>
      <c r="E14" s="137">
        <v>3</v>
      </c>
      <c r="F14" s="564" t="s">
        <v>1107</v>
      </c>
      <c r="G14" s="418">
        <f>6*3</f>
        <v>18</v>
      </c>
      <c r="H14" s="680">
        <f>G14+G15</f>
        <v>18</v>
      </c>
      <c r="I14" s="71">
        <v>1</v>
      </c>
      <c r="J14" s="71">
        <v>1</v>
      </c>
      <c r="K14" s="71">
        <v>1</v>
      </c>
      <c r="L14" s="131">
        <v>1</v>
      </c>
      <c r="M14" s="652">
        <f>SUM(H14:L14)</f>
        <v>22</v>
      </c>
      <c r="N14" s="602"/>
      <c r="O14" s="140" t="s">
        <v>332</v>
      </c>
      <c r="P14" s="137">
        <v>3</v>
      </c>
      <c r="Q14" s="533" t="s">
        <v>1107</v>
      </c>
      <c r="R14" s="418">
        <f>6*3</f>
        <v>18</v>
      </c>
      <c r="S14" s="680">
        <f>R14+R15</f>
        <v>18</v>
      </c>
      <c r="T14" s="71">
        <v>1</v>
      </c>
      <c r="U14" s="71">
        <v>1</v>
      </c>
      <c r="V14" s="71">
        <v>1</v>
      </c>
      <c r="W14" s="131">
        <v>1</v>
      </c>
      <c r="X14" s="652">
        <f>SUM(S14:W14)</f>
        <v>22</v>
      </c>
      <c r="Y14" s="631"/>
      <c r="Z14" s="699"/>
      <c r="AA14" s="699"/>
      <c r="AB14" s="699"/>
      <c r="AC14" s="699"/>
      <c r="AD14" s="699"/>
      <c r="AE14" s="699"/>
      <c r="AF14" s="699"/>
      <c r="AG14" s="699"/>
      <c r="AH14" s="699"/>
      <c r="AI14" s="699"/>
      <c r="AJ14" s="699"/>
      <c r="AK14" s="699"/>
      <c r="AL14" s="699"/>
      <c r="AM14" s="699"/>
      <c r="AN14" s="699"/>
      <c r="AO14" s="699"/>
      <c r="AP14" s="699"/>
      <c r="AQ14" s="699"/>
      <c r="AR14" s="699"/>
      <c r="AS14" s="699"/>
      <c r="AT14" s="699"/>
      <c r="AU14" s="699"/>
      <c r="AV14" s="699"/>
      <c r="AW14" s="699"/>
      <c r="AX14" s="699"/>
      <c r="AY14" s="699"/>
      <c r="AZ14" s="699"/>
      <c r="BA14" s="699"/>
      <c r="BB14" s="699"/>
      <c r="BC14" s="699"/>
      <c r="BD14" s="699"/>
      <c r="BE14" s="699"/>
      <c r="BF14" s="699"/>
      <c r="BG14" s="699"/>
      <c r="BH14" s="699"/>
      <c r="BI14" s="699"/>
      <c r="BJ14" s="699"/>
      <c r="BK14" s="699"/>
      <c r="BL14" s="699"/>
      <c r="BM14" s="699"/>
      <c r="BN14" s="699"/>
      <c r="BO14" s="699"/>
      <c r="BP14" s="699"/>
      <c r="BQ14" s="699"/>
      <c r="BR14" s="699"/>
      <c r="BS14" s="699"/>
      <c r="BT14" s="699"/>
      <c r="BU14" s="699"/>
      <c r="BV14" s="699"/>
      <c r="BW14" s="699"/>
      <c r="BX14" s="699"/>
      <c r="BY14" s="699"/>
      <c r="BZ14" s="699"/>
      <c r="CA14" s="699"/>
      <c r="CB14" s="699"/>
      <c r="CC14" s="699"/>
      <c r="CD14" s="699"/>
      <c r="CE14" s="699"/>
      <c r="CF14" s="699"/>
      <c r="CG14" s="699"/>
      <c r="CH14" s="699"/>
      <c r="CI14" s="699"/>
      <c r="CJ14" s="699"/>
      <c r="CK14" s="699"/>
      <c r="CL14" s="699"/>
      <c r="CM14" s="699"/>
      <c r="CN14" s="699"/>
      <c r="CO14" s="699"/>
      <c r="CP14" s="699"/>
      <c r="CQ14" s="699"/>
      <c r="CR14" s="699"/>
      <c r="CS14" s="699"/>
      <c r="CT14" s="699"/>
      <c r="CU14" s="699"/>
      <c r="CV14" s="699"/>
      <c r="CW14" s="699"/>
      <c r="CX14" s="699"/>
      <c r="CY14" s="699"/>
      <c r="CZ14" s="699"/>
      <c r="DA14" s="699"/>
      <c r="DB14" s="699"/>
      <c r="DC14" s="699"/>
      <c r="DD14" s="699"/>
      <c r="DE14" s="699"/>
      <c r="DF14" s="699"/>
      <c r="DG14" s="699"/>
      <c r="DH14" s="699"/>
      <c r="DI14" s="699"/>
      <c r="DJ14" s="699"/>
      <c r="DK14" s="699"/>
      <c r="DL14" s="699"/>
      <c r="DM14" s="699"/>
      <c r="DN14" s="699"/>
      <c r="DO14" s="699"/>
      <c r="DP14" s="699"/>
      <c r="DQ14" s="699"/>
      <c r="DR14" s="699"/>
      <c r="DS14" s="699"/>
      <c r="DT14" s="699"/>
      <c r="DU14" s="699"/>
      <c r="DV14" s="699"/>
      <c r="DW14" s="699"/>
      <c r="DX14" s="699"/>
      <c r="DY14" s="699"/>
      <c r="DZ14" s="699"/>
      <c r="EA14" s="699"/>
      <c r="EB14" s="699"/>
      <c r="EC14" s="699"/>
    </row>
    <row r="15" spans="1:158" s="698" customFormat="1" ht="16.7" customHeight="1" x14ac:dyDescent="0.5">
      <c r="B15" s="382" t="s">
        <v>1005</v>
      </c>
      <c r="C15" s="509"/>
      <c r="D15" s="512"/>
      <c r="E15" s="132"/>
      <c r="F15" s="553"/>
      <c r="G15" s="331"/>
      <c r="H15" s="681"/>
      <c r="I15" s="132"/>
      <c r="J15" s="132"/>
      <c r="K15" s="132"/>
      <c r="L15" s="132"/>
      <c r="M15" s="682"/>
      <c r="N15" s="593"/>
      <c r="O15" s="121"/>
      <c r="P15" s="132"/>
      <c r="Q15" s="531"/>
      <c r="R15" s="331"/>
      <c r="S15" s="681"/>
      <c r="T15" s="132"/>
      <c r="U15" s="132"/>
      <c r="V15" s="132"/>
      <c r="W15" s="132"/>
      <c r="X15" s="682"/>
      <c r="Y15" s="628"/>
      <c r="Z15" s="699"/>
      <c r="AA15" s="699"/>
      <c r="AB15" s="699"/>
      <c r="AC15" s="699"/>
      <c r="AD15" s="699"/>
      <c r="AE15" s="699"/>
      <c r="AF15" s="699"/>
      <c r="AG15" s="699"/>
      <c r="AH15" s="699"/>
      <c r="AI15" s="699"/>
      <c r="AJ15" s="699"/>
      <c r="AK15" s="699"/>
      <c r="AL15" s="699"/>
      <c r="AM15" s="699"/>
      <c r="AN15" s="699"/>
      <c r="AO15" s="699"/>
      <c r="AP15" s="699"/>
      <c r="AQ15" s="699"/>
      <c r="AR15" s="699"/>
      <c r="AS15" s="699"/>
      <c r="AT15" s="699"/>
      <c r="AU15" s="699"/>
      <c r="AV15" s="699"/>
      <c r="AW15" s="699"/>
      <c r="AX15" s="699"/>
      <c r="AY15" s="699"/>
      <c r="AZ15" s="699"/>
      <c r="BA15" s="699"/>
      <c r="BB15" s="699"/>
      <c r="BC15" s="699"/>
      <c r="BD15" s="699"/>
      <c r="BE15" s="699"/>
      <c r="BF15" s="699"/>
      <c r="BG15" s="699"/>
      <c r="BH15" s="699"/>
      <c r="BI15" s="699"/>
      <c r="BJ15" s="699"/>
      <c r="BK15" s="699"/>
      <c r="BL15" s="699"/>
      <c r="BM15" s="699"/>
      <c r="BN15" s="699"/>
      <c r="BO15" s="699"/>
      <c r="BP15" s="699"/>
      <c r="BQ15" s="699"/>
      <c r="BR15" s="699"/>
      <c r="BS15" s="699"/>
      <c r="BT15" s="699"/>
      <c r="BU15" s="699"/>
      <c r="BV15" s="699"/>
      <c r="BW15" s="699"/>
      <c r="BX15" s="699"/>
      <c r="BY15" s="699"/>
      <c r="BZ15" s="699"/>
      <c r="CA15" s="699"/>
      <c r="CB15" s="699"/>
      <c r="CC15" s="699"/>
      <c r="CD15" s="699"/>
      <c r="CE15" s="699"/>
      <c r="CF15" s="699"/>
      <c r="CG15" s="699"/>
      <c r="CH15" s="699"/>
      <c r="CI15" s="699"/>
      <c r="CJ15" s="699"/>
      <c r="CK15" s="699"/>
      <c r="CL15" s="699"/>
      <c r="CM15" s="699"/>
      <c r="CN15" s="699"/>
      <c r="CO15" s="699"/>
      <c r="CP15" s="699"/>
      <c r="CQ15" s="699"/>
      <c r="CR15" s="699"/>
      <c r="CS15" s="699"/>
      <c r="CT15" s="699"/>
      <c r="CU15" s="699"/>
      <c r="CV15" s="699"/>
      <c r="CW15" s="699"/>
      <c r="CX15" s="699"/>
      <c r="CY15" s="699"/>
      <c r="CZ15" s="699"/>
      <c r="DA15" s="699"/>
      <c r="DB15" s="699"/>
      <c r="DC15" s="699"/>
      <c r="DD15" s="699"/>
      <c r="DE15" s="699"/>
      <c r="DF15" s="699"/>
      <c r="DG15" s="699"/>
      <c r="DH15" s="699"/>
      <c r="DI15" s="699"/>
      <c r="DJ15" s="699"/>
      <c r="DK15" s="699"/>
      <c r="DL15" s="699"/>
      <c r="DM15" s="699"/>
      <c r="DN15" s="699"/>
      <c r="DO15" s="699"/>
      <c r="DP15" s="699"/>
      <c r="DQ15" s="699"/>
      <c r="DR15" s="699"/>
      <c r="DS15" s="699"/>
      <c r="DT15" s="699"/>
      <c r="DU15" s="699"/>
      <c r="DV15" s="699"/>
      <c r="DW15" s="699"/>
      <c r="DX15" s="699"/>
      <c r="DY15" s="699"/>
      <c r="DZ15" s="699"/>
      <c r="EA15" s="699"/>
      <c r="EB15" s="699"/>
      <c r="EC15" s="699"/>
    </row>
    <row r="16" spans="1:158" ht="16.7" customHeight="1" x14ac:dyDescent="0.5">
      <c r="A16" s="698">
        <v>6</v>
      </c>
      <c r="B16" s="383" t="s">
        <v>501</v>
      </c>
      <c r="C16" s="507" t="s">
        <v>502</v>
      </c>
      <c r="D16" s="510" t="s">
        <v>330</v>
      </c>
      <c r="E16" s="137">
        <v>3</v>
      </c>
      <c r="F16" s="564" t="s">
        <v>1011</v>
      </c>
      <c r="G16" s="418">
        <f>5*E16</f>
        <v>15</v>
      </c>
      <c r="H16" s="685">
        <f>G16</f>
        <v>15</v>
      </c>
      <c r="I16" s="142">
        <v>1</v>
      </c>
      <c r="J16" s="142">
        <v>1</v>
      </c>
      <c r="K16" s="142">
        <v>1</v>
      </c>
      <c r="L16" s="137">
        <v>1</v>
      </c>
      <c r="M16" s="686">
        <f>SUM(H16:L16)</f>
        <v>19</v>
      </c>
      <c r="N16" s="602"/>
      <c r="O16" s="140" t="s">
        <v>332</v>
      </c>
      <c r="P16" s="137">
        <v>3</v>
      </c>
      <c r="Q16" s="564" t="s">
        <v>1011</v>
      </c>
      <c r="R16" s="418">
        <f>5*P16</f>
        <v>15</v>
      </c>
      <c r="S16" s="685">
        <f>R16</f>
        <v>15</v>
      </c>
      <c r="T16" s="142">
        <v>1</v>
      </c>
      <c r="U16" s="142">
        <v>1</v>
      </c>
      <c r="V16" s="142">
        <v>1</v>
      </c>
      <c r="W16" s="137">
        <v>1</v>
      </c>
      <c r="X16" s="686">
        <f>SUM(S16:W16)</f>
        <v>19</v>
      </c>
      <c r="Y16" s="631"/>
    </row>
    <row r="17" spans="2:25" ht="16.7" customHeight="1" x14ac:dyDescent="0.5">
      <c r="B17" s="382" t="s">
        <v>1009</v>
      </c>
      <c r="C17" s="509"/>
      <c r="D17" s="512"/>
      <c r="E17" s="132"/>
      <c r="F17" s="553"/>
      <c r="G17" s="331"/>
      <c r="H17" s="410"/>
      <c r="I17" s="132"/>
      <c r="J17" s="132"/>
      <c r="K17" s="132"/>
      <c r="L17" s="132"/>
      <c r="M17" s="687"/>
      <c r="N17" s="603"/>
      <c r="O17" s="121"/>
      <c r="P17" s="132"/>
      <c r="Q17" s="553"/>
      <c r="R17" s="331"/>
      <c r="S17" s="410"/>
      <c r="T17" s="132"/>
      <c r="U17" s="132"/>
      <c r="V17" s="132"/>
      <c r="W17" s="132"/>
      <c r="X17" s="687"/>
      <c r="Y17" s="632"/>
    </row>
    <row r="18" spans="2:25" ht="20.25" customHeight="1" x14ac:dyDescent="0.5">
      <c r="B18" s="2319" t="s">
        <v>947</v>
      </c>
      <c r="C18" s="2297"/>
      <c r="D18" s="2297"/>
      <c r="E18" s="2297"/>
      <c r="F18" s="2297"/>
      <c r="G18" s="2298"/>
      <c r="H18" s="852">
        <f>SUM(H6:H17)</f>
        <v>96</v>
      </c>
      <c r="I18" s="853"/>
      <c r="J18" s="853"/>
      <c r="K18" s="853"/>
      <c r="L18" s="853"/>
      <c r="M18" s="854"/>
      <c r="N18" s="855"/>
      <c r="O18" s="856"/>
      <c r="P18" s="853"/>
      <c r="Q18" s="857"/>
      <c r="R18" s="858"/>
      <c r="S18" s="852">
        <f>SUM(S6:S17)</f>
        <v>96</v>
      </c>
      <c r="T18" s="853"/>
      <c r="U18" s="853"/>
      <c r="V18" s="853"/>
      <c r="W18" s="853"/>
      <c r="X18" s="854"/>
      <c r="Y18" s="859"/>
    </row>
    <row r="19" spans="2:25" ht="20.25" customHeight="1" x14ac:dyDescent="0.5">
      <c r="B19" s="2294" t="s">
        <v>1115</v>
      </c>
      <c r="C19" s="2295"/>
      <c r="D19" s="2295"/>
      <c r="E19" s="2295"/>
      <c r="F19" s="2295"/>
      <c r="G19" s="2296"/>
      <c r="H19" s="410">
        <f>H18/6</f>
        <v>16</v>
      </c>
      <c r="I19" s="132"/>
      <c r="J19" s="132"/>
      <c r="K19" s="132"/>
      <c r="L19" s="132"/>
      <c r="M19" s="687"/>
      <c r="N19" s="603"/>
      <c r="O19" s="121"/>
      <c r="P19" s="132"/>
      <c r="Q19" s="553"/>
      <c r="R19" s="331"/>
      <c r="S19" s="410">
        <f>S18/6</f>
        <v>16</v>
      </c>
      <c r="T19" s="132"/>
      <c r="U19" s="132"/>
      <c r="V19" s="132"/>
      <c r="W19" s="132"/>
      <c r="X19" s="687"/>
      <c r="Y19" s="632"/>
    </row>
    <row r="20" spans="2:25" ht="16.7" customHeight="1" x14ac:dyDescent="0.5">
      <c r="B20" s="449"/>
      <c r="C20" s="449"/>
      <c r="D20" s="449"/>
      <c r="E20" s="449"/>
      <c r="F20" s="449"/>
      <c r="G20" s="449"/>
      <c r="H20" s="849"/>
      <c r="I20" s="449"/>
      <c r="J20" s="449"/>
      <c r="K20" s="449"/>
      <c r="L20" s="449"/>
      <c r="M20" s="849"/>
      <c r="N20" s="851"/>
      <c r="O20" s="449"/>
      <c r="P20" s="449"/>
      <c r="Q20" s="850"/>
      <c r="R20" s="449"/>
      <c r="S20" s="849"/>
      <c r="T20" s="449"/>
      <c r="U20" s="449"/>
      <c r="V20" s="449"/>
      <c r="W20" s="449"/>
      <c r="X20" s="849"/>
      <c r="Y20" s="851"/>
    </row>
    <row r="21" spans="2:25" ht="16.7" customHeight="1" x14ac:dyDescent="0.5">
      <c r="B21" s="449"/>
      <c r="C21" s="449"/>
      <c r="D21" s="449"/>
      <c r="E21" s="449"/>
      <c r="F21" s="449"/>
      <c r="G21" s="449"/>
      <c r="H21" s="849"/>
      <c r="I21" s="449"/>
      <c r="J21" s="449"/>
      <c r="K21" s="449"/>
      <c r="L21" s="449"/>
      <c r="M21" s="849"/>
      <c r="N21" s="851"/>
      <c r="O21" s="449"/>
      <c r="P21" s="449"/>
      <c r="Q21" s="850"/>
      <c r="R21" s="449"/>
      <c r="S21" s="849"/>
      <c r="T21" s="449"/>
      <c r="U21" s="449"/>
      <c r="V21" s="449"/>
      <c r="W21" s="449"/>
      <c r="X21" s="849"/>
      <c r="Y21" s="851"/>
    </row>
    <row r="22" spans="2:25" ht="16.7" customHeight="1" x14ac:dyDescent="0.5">
      <c r="B22" s="449"/>
      <c r="C22" s="449"/>
      <c r="D22" s="449"/>
      <c r="E22" s="449"/>
      <c r="F22" s="449"/>
      <c r="G22" s="449"/>
      <c r="H22" s="849"/>
      <c r="I22" s="449"/>
      <c r="J22" s="449"/>
      <c r="K22" s="449"/>
      <c r="L22" s="449"/>
      <c r="M22" s="849"/>
      <c r="N22" s="851"/>
      <c r="O22" s="449"/>
      <c r="P22" s="449"/>
      <c r="Q22" s="850"/>
      <c r="R22" s="449"/>
      <c r="S22" s="849"/>
      <c r="T22" s="449"/>
      <c r="U22" s="449"/>
      <c r="V22" s="449"/>
      <c r="W22" s="449"/>
      <c r="X22" s="849"/>
      <c r="Y22" s="851"/>
    </row>
    <row r="23" spans="2:25" ht="16.7" customHeight="1" x14ac:dyDescent="0.5">
      <c r="B23" s="449"/>
      <c r="C23" s="449"/>
      <c r="D23" s="449"/>
      <c r="E23" s="449"/>
      <c r="F23" s="449"/>
      <c r="G23" s="449"/>
      <c r="H23" s="849"/>
      <c r="I23" s="449"/>
      <c r="J23" s="449"/>
      <c r="K23" s="449"/>
      <c r="L23" s="449"/>
      <c r="M23" s="849"/>
      <c r="N23" s="851"/>
      <c r="O23" s="449"/>
      <c r="P23" s="449"/>
      <c r="Q23" s="850"/>
      <c r="R23" s="449"/>
      <c r="S23" s="849"/>
      <c r="T23" s="449"/>
      <c r="U23" s="449"/>
      <c r="V23" s="449"/>
      <c r="W23" s="449"/>
      <c r="X23" s="849"/>
      <c r="Y23" s="851"/>
    </row>
    <row r="24" spans="2:25" ht="16.7" customHeight="1" x14ac:dyDescent="0.5">
      <c r="B24" s="449"/>
      <c r="C24" s="449"/>
      <c r="D24" s="449"/>
      <c r="E24" s="449"/>
      <c r="F24" s="449"/>
      <c r="G24" s="449"/>
      <c r="H24" s="849"/>
      <c r="I24" s="449"/>
      <c r="J24" s="449"/>
      <c r="K24" s="449"/>
      <c r="L24" s="449"/>
      <c r="M24" s="849"/>
      <c r="N24" s="851"/>
      <c r="O24" s="449"/>
      <c r="P24" s="449"/>
      <c r="Q24" s="850"/>
      <c r="R24" s="449"/>
      <c r="S24" s="849"/>
      <c r="T24" s="449"/>
      <c r="U24" s="449"/>
      <c r="V24" s="449"/>
      <c r="W24" s="449"/>
      <c r="X24" s="849"/>
      <c r="Y24" s="851"/>
    </row>
    <row r="25" spans="2:25" ht="16.7" customHeight="1" x14ac:dyDescent="0.5">
      <c r="B25" s="449"/>
      <c r="C25" s="449"/>
      <c r="D25" s="449"/>
      <c r="E25" s="449"/>
      <c r="F25" s="449"/>
      <c r="G25" s="449"/>
      <c r="H25" s="849"/>
      <c r="I25" s="449"/>
      <c r="J25" s="449"/>
      <c r="K25" s="449"/>
      <c r="L25" s="449"/>
      <c r="M25" s="849"/>
      <c r="N25" s="851"/>
      <c r="O25" s="449"/>
      <c r="P25" s="449"/>
      <c r="Q25" s="850"/>
      <c r="R25" s="449"/>
      <c r="S25" s="849"/>
      <c r="T25" s="449"/>
      <c r="U25" s="449"/>
      <c r="V25" s="449"/>
      <c r="W25" s="449"/>
      <c r="X25" s="849"/>
      <c r="Y25" s="851"/>
    </row>
    <row r="26" spans="2:25" ht="16.7" customHeight="1" x14ac:dyDescent="0.5">
      <c r="B26" s="449"/>
      <c r="C26" s="449"/>
      <c r="D26" s="449"/>
      <c r="E26" s="449"/>
      <c r="F26" s="449"/>
      <c r="G26" s="449"/>
      <c r="H26" s="849"/>
      <c r="I26" s="449"/>
      <c r="J26" s="449"/>
      <c r="K26" s="449"/>
      <c r="L26" s="449"/>
      <c r="M26" s="849"/>
      <c r="N26" s="851"/>
      <c r="O26" s="449"/>
      <c r="P26" s="449"/>
      <c r="Q26" s="850"/>
      <c r="R26" s="449"/>
      <c r="S26" s="849"/>
      <c r="T26" s="449"/>
      <c r="U26" s="449"/>
      <c r="V26" s="449"/>
      <c r="W26" s="449"/>
      <c r="X26" s="849"/>
      <c r="Y26" s="851"/>
    </row>
    <row r="27" spans="2:25" ht="16.7" customHeight="1" x14ac:dyDescent="0.5">
      <c r="B27" s="449"/>
      <c r="C27" s="449"/>
      <c r="D27" s="449"/>
      <c r="E27" s="449"/>
      <c r="F27" s="449"/>
      <c r="G27" s="449"/>
      <c r="H27" s="849"/>
      <c r="I27" s="449"/>
      <c r="J27" s="449"/>
      <c r="K27" s="449"/>
      <c r="L27" s="449"/>
      <c r="M27" s="849"/>
      <c r="N27" s="851"/>
      <c r="O27" s="449"/>
      <c r="P27" s="449"/>
      <c r="Q27" s="850"/>
      <c r="R27" s="449"/>
      <c r="S27" s="849"/>
      <c r="T27" s="449"/>
      <c r="U27" s="449"/>
      <c r="V27" s="449"/>
      <c r="W27" s="449"/>
      <c r="X27" s="849"/>
      <c r="Y27" s="851"/>
    </row>
    <row r="28" spans="2:25" ht="16.7" customHeight="1" x14ac:dyDescent="0.5">
      <c r="B28" s="449"/>
      <c r="C28" s="449"/>
      <c r="D28" s="449"/>
      <c r="E28" s="449"/>
      <c r="F28" s="449"/>
      <c r="G28" s="449"/>
      <c r="H28" s="849"/>
      <c r="I28" s="449"/>
      <c r="J28" s="449"/>
      <c r="K28" s="449"/>
      <c r="L28" s="449"/>
      <c r="M28" s="849"/>
      <c r="N28" s="851"/>
      <c r="O28" s="449"/>
      <c r="P28" s="449"/>
      <c r="Q28" s="850"/>
      <c r="R28" s="449"/>
      <c r="S28" s="849"/>
      <c r="T28" s="449"/>
      <c r="U28" s="449"/>
      <c r="V28" s="449"/>
      <c r="W28" s="449"/>
      <c r="X28" s="849"/>
      <c r="Y28" s="851"/>
    </row>
    <row r="29" spans="2:25" ht="16.7" customHeight="1" x14ac:dyDescent="0.5">
      <c r="B29" s="449"/>
      <c r="C29" s="449"/>
      <c r="D29" s="449"/>
      <c r="E29" s="449"/>
      <c r="F29" s="449"/>
      <c r="G29" s="449"/>
      <c r="H29" s="849"/>
      <c r="I29" s="449"/>
      <c r="J29" s="449"/>
      <c r="K29" s="449"/>
      <c r="L29" s="449"/>
      <c r="M29" s="849"/>
      <c r="N29" s="851"/>
      <c r="O29" s="449"/>
      <c r="P29" s="449"/>
      <c r="Q29" s="850"/>
      <c r="R29" s="449"/>
      <c r="S29" s="849"/>
      <c r="T29" s="449"/>
      <c r="U29" s="449"/>
      <c r="V29" s="449"/>
      <c r="W29" s="449"/>
      <c r="X29" s="849"/>
      <c r="Y29" s="851"/>
    </row>
    <row r="30" spans="2:25" ht="16.7" customHeight="1" x14ac:dyDescent="0.5">
      <c r="B30" s="449"/>
      <c r="C30" s="449"/>
      <c r="D30" s="449"/>
      <c r="E30" s="449"/>
      <c r="F30" s="449"/>
      <c r="G30" s="449"/>
      <c r="H30" s="849"/>
      <c r="I30" s="449"/>
      <c r="J30" s="449"/>
      <c r="K30" s="449"/>
      <c r="L30" s="449"/>
      <c r="M30" s="849"/>
      <c r="N30" s="851"/>
      <c r="O30" s="449"/>
      <c r="P30" s="449"/>
      <c r="Q30" s="850"/>
      <c r="R30" s="449"/>
      <c r="S30" s="849"/>
      <c r="T30" s="449"/>
      <c r="U30" s="449"/>
      <c r="V30" s="449"/>
      <c r="W30" s="449"/>
      <c r="X30" s="849"/>
      <c r="Y30" s="851"/>
    </row>
    <row r="31" spans="2:25" ht="16.7" customHeight="1" x14ac:dyDescent="0.5">
      <c r="B31" s="449"/>
      <c r="C31" s="449"/>
      <c r="D31" s="449"/>
      <c r="E31" s="449"/>
      <c r="F31" s="449"/>
      <c r="G31" s="449"/>
      <c r="H31" s="849"/>
      <c r="I31" s="449"/>
      <c r="J31" s="449"/>
      <c r="K31" s="449"/>
      <c r="L31" s="449"/>
      <c r="M31" s="849"/>
      <c r="N31" s="851"/>
      <c r="O31" s="449"/>
      <c r="P31" s="449"/>
      <c r="Q31" s="850"/>
      <c r="R31" s="449"/>
      <c r="S31" s="849"/>
      <c r="T31" s="449"/>
      <c r="U31" s="449"/>
      <c r="V31" s="449"/>
      <c r="W31" s="449"/>
      <c r="X31" s="849"/>
      <c r="Y31" s="851"/>
    </row>
    <row r="32" spans="2:25" ht="16.7" customHeight="1" x14ac:dyDescent="0.5">
      <c r="B32" s="449"/>
      <c r="C32" s="449"/>
      <c r="D32" s="449"/>
      <c r="E32" s="449"/>
      <c r="F32" s="449"/>
      <c r="G32" s="449"/>
      <c r="H32" s="849"/>
      <c r="I32" s="449"/>
      <c r="J32" s="449"/>
      <c r="K32" s="449"/>
      <c r="L32" s="449"/>
      <c r="M32" s="849"/>
      <c r="N32" s="851"/>
      <c r="O32" s="449"/>
      <c r="P32" s="449"/>
      <c r="Q32" s="850"/>
      <c r="R32" s="449"/>
      <c r="S32" s="849"/>
      <c r="T32" s="449"/>
      <c r="U32" s="449"/>
      <c r="V32" s="449"/>
      <c r="W32" s="449"/>
      <c r="X32" s="849"/>
      <c r="Y32" s="851"/>
    </row>
    <row r="33" spans="1:133" ht="16.7" customHeight="1" x14ac:dyDescent="0.5">
      <c r="B33" s="449"/>
      <c r="C33" s="449"/>
      <c r="D33" s="449"/>
      <c r="E33" s="449"/>
      <c r="F33" s="449"/>
      <c r="G33" s="449"/>
      <c r="H33" s="849"/>
      <c r="I33" s="449"/>
      <c r="J33" s="449"/>
      <c r="K33" s="449"/>
      <c r="L33" s="449"/>
      <c r="M33" s="849"/>
      <c r="N33" s="851"/>
      <c r="O33" s="449"/>
      <c r="P33" s="449"/>
      <c r="Q33" s="850"/>
      <c r="R33" s="449"/>
      <c r="S33" s="849"/>
      <c r="T33" s="449"/>
      <c r="U33" s="449"/>
      <c r="V33" s="449"/>
      <c r="W33" s="449"/>
      <c r="X33" s="849"/>
      <c r="Y33" s="851"/>
    </row>
    <row r="34" spans="1:133" ht="16.7" customHeight="1" x14ac:dyDescent="0.5">
      <c r="B34" s="449"/>
      <c r="C34" s="449"/>
      <c r="D34" s="449"/>
      <c r="E34" s="449"/>
      <c r="F34" s="449"/>
      <c r="G34" s="449"/>
      <c r="H34" s="849"/>
      <c r="I34" s="449"/>
      <c r="J34" s="449"/>
      <c r="K34" s="449"/>
      <c r="L34" s="449"/>
      <c r="M34" s="849"/>
      <c r="N34" s="851"/>
      <c r="O34" s="449"/>
      <c r="P34" s="449"/>
      <c r="Q34" s="850"/>
      <c r="R34" s="449"/>
      <c r="S34" s="849"/>
      <c r="T34" s="449"/>
      <c r="U34" s="449"/>
      <c r="V34" s="449"/>
      <c r="W34" s="449"/>
      <c r="X34" s="849"/>
      <c r="Y34" s="851"/>
    </row>
    <row r="35" spans="1:133" s="433" customFormat="1" ht="15.95" customHeight="1" x14ac:dyDescent="0.5">
      <c r="A35" s="862"/>
      <c r="B35" s="2320" t="s">
        <v>890</v>
      </c>
      <c r="C35" s="2320"/>
      <c r="D35" s="2320"/>
      <c r="E35" s="2321"/>
      <c r="F35" s="2321"/>
      <c r="G35" s="2321"/>
      <c r="H35" s="2321"/>
      <c r="I35" s="2321"/>
      <c r="J35" s="2321"/>
      <c r="K35" s="2321"/>
      <c r="L35" s="2321"/>
      <c r="M35" s="2321"/>
      <c r="N35" s="2321"/>
      <c r="O35" s="2321"/>
      <c r="P35" s="2321"/>
      <c r="Q35" s="2321"/>
      <c r="R35" s="2321"/>
      <c r="S35" s="2321"/>
      <c r="T35" s="2321"/>
      <c r="U35" s="2321"/>
      <c r="V35" s="2321"/>
      <c r="W35" s="2321"/>
      <c r="X35" s="2321"/>
      <c r="Y35" s="2321"/>
    </row>
    <row r="36" spans="1:133" ht="5.0999999999999996" customHeight="1" x14ac:dyDescent="0.5">
      <c r="B36" s="704"/>
      <c r="C36" s="705"/>
      <c r="D36" s="705"/>
      <c r="E36" s="705"/>
      <c r="F36" s="705"/>
      <c r="G36" s="705"/>
      <c r="H36" s="705"/>
      <c r="I36" s="705"/>
      <c r="J36" s="705"/>
      <c r="K36" s="705"/>
      <c r="L36" s="705"/>
      <c r="M36" s="705"/>
      <c r="N36" s="705"/>
      <c r="O36" s="705"/>
      <c r="P36" s="705"/>
      <c r="Q36" s="705"/>
      <c r="R36" s="705"/>
      <c r="S36" s="705"/>
      <c r="T36" s="705"/>
      <c r="U36" s="705"/>
      <c r="V36" s="705"/>
      <c r="W36" s="705"/>
      <c r="X36" s="705"/>
      <c r="Y36" s="704"/>
    </row>
    <row r="37" spans="1:133" ht="15.95" customHeight="1" x14ac:dyDescent="0.5">
      <c r="B37" s="2322" t="s">
        <v>481</v>
      </c>
      <c r="C37" s="2337"/>
      <c r="D37" s="2328" t="s">
        <v>1</v>
      </c>
      <c r="E37" s="2329"/>
      <c r="F37" s="2329"/>
      <c r="G37" s="2329"/>
      <c r="H37" s="2329"/>
      <c r="I37" s="2329"/>
      <c r="J37" s="2329"/>
      <c r="K37" s="2329"/>
      <c r="L37" s="2329"/>
      <c r="M37" s="2329"/>
      <c r="N37" s="2330"/>
      <c r="O37" s="2329" t="s">
        <v>2</v>
      </c>
      <c r="P37" s="2329"/>
      <c r="Q37" s="2329"/>
      <c r="R37" s="2329"/>
      <c r="S37" s="2329"/>
      <c r="T37" s="2329"/>
      <c r="U37" s="2329"/>
      <c r="V37" s="2329"/>
      <c r="W37" s="2329"/>
      <c r="X37" s="2329"/>
      <c r="Y37" s="2331"/>
    </row>
    <row r="38" spans="1:133" ht="16.7" customHeight="1" x14ac:dyDescent="0.5">
      <c r="B38" s="2324"/>
      <c r="C38" s="2338"/>
      <c r="D38" s="2332" t="s">
        <v>3</v>
      </c>
      <c r="E38" s="2311" t="s">
        <v>479</v>
      </c>
      <c r="F38" s="2309" t="s">
        <v>946</v>
      </c>
      <c r="G38" s="2311" t="s">
        <v>947</v>
      </c>
      <c r="H38" s="2303" t="s">
        <v>948</v>
      </c>
      <c r="I38" s="2317" t="s">
        <v>1087</v>
      </c>
      <c r="J38" s="2299" t="s">
        <v>1040</v>
      </c>
      <c r="K38" s="2301" t="s">
        <v>949</v>
      </c>
      <c r="L38" s="2301" t="s">
        <v>1041</v>
      </c>
      <c r="M38" s="2303" t="s">
        <v>950</v>
      </c>
      <c r="N38" s="2313" t="s">
        <v>483</v>
      </c>
      <c r="O38" s="2315" t="s">
        <v>3</v>
      </c>
      <c r="P38" s="2311" t="s">
        <v>479</v>
      </c>
      <c r="Q38" s="2309" t="s">
        <v>946</v>
      </c>
      <c r="R38" s="2311" t="s">
        <v>947</v>
      </c>
      <c r="S38" s="2303" t="s">
        <v>948</v>
      </c>
      <c r="T38" s="2317" t="s">
        <v>1087</v>
      </c>
      <c r="U38" s="2299" t="s">
        <v>1040</v>
      </c>
      <c r="V38" s="2301" t="s">
        <v>949</v>
      </c>
      <c r="W38" s="2301" t="s">
        <v>1041</v>
      </c>
      <c r="X38" s="2303" t="s">
        <v>950</v>
      </c>
      <c r="Y38" s="2305" t="s">
        <v>483</v>
      </c>
    </row>
    <row r="39" spans="1:133" s="698" customFormat="1" ht="16.7" customHeight="1" x14ac:dyDescent="0.5">
      <c r="B39" s="2339"/>
      <c r="C39" s="2326"/>
      <c r="D39" s="2333"/>
      <c r="E39" s="2312"/>
      <c r="F39" s="2310"/>
      <c r="G39" s="2312"/>
      <c r="H39" s="2304"/>
      <c r="I39" s="2318"/>
      <c r="J39" s="2300"/>
      <c r="K39" s="2302"/>
      <c r="L39" s="2302"/>
      <c r="M39" s="2304"/>
      <c r="N39" s="2314"/>
      <c r="O39" s="2316"/>
      <c r="P39" s="2312"/>
      <c r="Q39" s="2310"/>
      <c r="R39" s="2312"/>
      <c r="S39" s="2304"/>
      <c r="T39" s="2318"/>
      <c r="U39" s="2300"/>
      <c r="V39" s="2302"/>
      <c r="W39" s="2302"/>
      <c r="X39" s="2304"/>
      <c r="Y39" s="2306"/>
      <c r="Z39" s="699"/>
      <c r="AA39" s="699"/>
      <c r="AB39" s="699"/>
      <c r="AC39" s="699"/>
      <c r="AD39" s="699"/>
      <c r="AE39" s="699"/>
      <c r="AF39" s="699"/>
      <c r="AG39" s="699"/>
      <c r="AH39" s="699"/>
      <c r="AI39" s="699"/>
      <c r="AJ39" s="699"/>
      <c r="AK39" s="699"/>
      <c r="AL39" s="699"/>
      <c r="AM39" s="699"/>
      <c r="AN39" s="699"/>
      <c r="AO39" s="699"/>
      <c r="AP39" s="699"/>
      <c r="AQ39" s="699"/>
      <c r="AR39" s="699"/>
      <c r="AS39" s="699"/>
      <c r="AT39" s="699"/>
      <c r="AU39" s="699"/>
      <c r="AV39" s="699"/>
      <c r="AW39" s="699"/>
      <c r="AX39" s="699"/>
      <c r="AY39" s="699"/>
      <c r="AZ39" s="699"/>
      <c r="BA39" s="699"/>
      <c r="BB39" s="699"/>
      <c r="BC39" s="699"/>
      <c r="BD39" s="699"/>
      <c r="BE39" s="699"/>
      <c r="BF39" s="699"/>
      <c r="BG39" s="699"/>
      <c r="BH39" s="699"/>
      <c r="BI39" s="699"/>
      <c r="BJ39" s="699"/>
      <c r="BK39" s="699"/>
      <c r="BL39" s="699"/>
      <c r="BM39" s="699"/>
      <c r="BN39" s="699"/>
      <c r="BO39" s="699"/>
      <c r="BP39" s="699"/>
      <c r="BQ39" s="699"/>
      <c r="BR39" s="699"/>
      <c r="BS39" s="699"/>
      <c r="BT39" s="699"/>
      <c r="BU39" s="699"/>
      <c r="BV39" s="699"/>
      <c r="BW39" s="699"/>
      <c r="BX39" s="699"/>
      <c r="BY39" s="699"/>
      <c r="BZ39" s="699"/>
      <c r="CA39" s="699"/>
      <c r="CB39" s="699"/>
      <c r="CC39" s="699"/>
      <c r="CD39" s="699"/>
      <c r="CE39" s="699"/>
      <c r="CF39" s="699"/>
      <c r="CG39" s="699"/>
      <c r="CH39" s="699"/>
      <c r="CI39" s="699"/>
      <c r="CJ39" s="699"/>
      <c r="CK39" s="699"/>
      <c r="CL39" s="699"/>
      <c r="CM39" s="699"/>
      <c r="CN39" s="699"/>
      <c r="CO39" s="699"/>
      <c r="CP39" s="699"/>
      <c r="CQ39" s="699"/>
      <c r="CR39" s="699"/>
      <c r="CS39" s="699"/>
      <c r="CT39" s="699"/>
      <c r="CU39" s="699"/>
      <c r="CV39" s="699"/>
      <c r="CW39" s="699"/>
      <c r="CX39" s="699"/>
      <c r="CY39" s="699"/>
      <c r="CZ39" s="699"/>
      <c r="DA39" s="699"/>
      <c r="DB39" s="699"/>
      <c r="DC39" s="699"/>
      <c r="DD39" s="699"/>
      <c r="DE39" s="699"/>
      <c r="DF39" s="699"/>
      <c r="DG39" s="699"/>
      <c r="DH39" s="699"/>
      <c r="DI39" s="699"/>
      <c r="DJ39" s="699"/>
      <c r="DK39" s="699"/>
      <c r="DL39" s="699"/>
      <c r="DM39" s="699"/>
      <c r="DN39" s="699"/>
      <c r="DO39" s="699"/>
      <c r="DP39" s="699"/>
      <c r="DQ39" s="699"/>
      <c r="DR39" s="699"/>
      <c r="DS39" s="699"/>
      <c r="DT39" s="699"/>
      <c r="DU39" s="699"/>
      <c r="DV39" s="699"/>
      <c r="DW39" s="699"/>
      <c r="DX39" s="699"/>
      <c r="DY39" s="699"/>
      <c r="DZ39" s="699"/>
      <c r="EA39" s="699"/>
      <c r="EB39" s="699"/>
      <c r="EC39" s="699"/>
    </row>
    <row r="40" spans="1:133" ht="16.7" customHeight="1" x14ac:dyDescent="0.5">
      <c r="A40" s="698">
        <v>1</v>
      </c>
      <c r="B40" s="383" t="s">
        <v>512</v>
      </c>
      <c r="C40" s="507" t="s">
        <v>513</v>
      </c>
      <c r="D40" s="517" t="s">
        <v>336</v>
      </c>
      <c r="E40" s="140">
        <v>3</v>
      </c>
      <c r="F40" s="533" t="s">
        <v>842</v>
      </c>
      <c r="G40" s="398">
        <f>4*E40</f>
        <v>12</v>
      </c>
      <c r="H40" s="635">
        <f>G40+G41+G42</f>
        <v>17</v>
      </c>
      <c r="I40" s="398">
        <v>1</v>
      </c>
      <c r="J40" s="398">
        <v>1</v>
      </c>
      <c r="K40" s="398">
        <v>1</v>
      </c>
      <c r="L40" s="398">
        <v>1</v>
      </c>
      <c r="M40" s="635">
        <f>SUM(H40:L40)</f>
        <v>21</v>
      </c>
      <c r="N40" s="590"/>
      <c r="O40" s="384" t="s">
        <v>337</v>
      </c>
      <c r="P40" s="140">
        <v>3</v>
      </c>
      <c r="Q40" s="533" t="s">
        <v>842</v>
      </c>
      <c r="R40" s="398">
        <f>4*P40</f>
        <v>12</v>
      </c>
      <c r="S40" s="635">
        <f>R40+R41+R42</f>
        <v>17</v>
      </c>
      <c r="T40" s="398">
        <v>1</v>
      </c>
      <c r="U40" s="398">
        <v>1</v>
      </c>
      <c r="V40" s="398">
        <v>1</v>
      </c>
      <c r="W40" s="398">
        <v>1</v>
      </c>
      <c r="X40" s="635">
        <f>SUM(S40:W40)</f>
        <v>21</v>
      </c>
      <c r="Y40" s="615"/>
    </row>
    <row r="41" spans="1:133" ht="16.7" customHeight="1" x14ac:dyDescent="0.5">
      <c r="B41" s="381" t="s">
        <v>966</v>
      </c>
      <c r="C41" s="508"/>
      <c r="D41" s="520" t="s">
        <v>338</v>
      </c>
      <c r="E41" s="352" t="s">
        <v>110</v>
      </c>
      <c r="F41" s="532" t="s">
        <v>843</v>
      </c>
      <c r="G41" s="399">
        <f>4*E41</f>
        <v>4</v>
      </c>
      <c r="H41" s="274"/>
      <c r="I41" s="274"/>
      <c r="J41" s="274"/>
      <c r="K41" s="274"/>
      <c r="L41" s="274"/>
      <c r="M41" s="274"/>
      <c r="N41" s="591" t="s">
        <v>851</v>
      </c>
      <c r="O41" s="73" t="s">
        <v>145</v>
      </c>
      <c r="P41" s="352" t="s">
        <v>110</v>
      </c>
      <c r="Q41" s="532" t="s">
        <v>843</v>
      </c>
      <c r="R41" s="399">
        <f>4*P41</f>
        <v>4</v>
      </c>
      <c r="S41" s="274"/>
      <c r="T41" s="274"/>
      <c r="U41" s="274"/>
      <c r="V41" s="274"/>
      <c r="W41" s="274"/>
      <c r="X41" s="274"/>
      <c r="Y41" s="616" t="s">
        <v>851</v>
      </c>
    </row>
    <row r="42" spans="1:133" s="698" customFormat="1" ht="16.7" customHeight="1" x14ac:dyDescent="0.5">
      <c r="B42" s="382"/>
      <c r="C42" s="509"/>
      <c r="D42" s="523" t="s">
        <v>243</v>
      </c>
      <c r="E42" s="121">
        <v>1</v>
      </c>
      <c r="F42" s="531" t="s">
        <v>923</v>
      </c>
      <c r="G42" s="309">
        <f>1*E42</f>
        <v>1</v>
      </c>
      <c r="H42" s="309"/>
      <c r="I42" s="309"/>
      <c r="J42" s="309"/>
      <c r="K42" s="309"/>
      <c r="L42" s="309"/>
      <c r="M42" s="309"/>
      <c r="N42" s="587"/>
      <c r="O42" s="78" t="s">
        <v>245</v>
      </c>
      <c r="P42" s="121">
        <v>1</v>
      </c>
      <c r="Q42" s="531" t="s">
        <v>923</v>
      </c>
      <c r="R42" s="309">
        <f>1*P42</f>
        <v>1</v>
      </c>
      <c r="S42" s="309"/>
      <c r="T42" s="309"/>
      <c r="U42" s="309"/>
      <c r="V42" s="309"/>
      <c r="W42" s="309"/>
      <c r="X42" s="309"/>
      <c r="Y42" s="612"/>
      <c r="Z42" s="699"/>
      <c r="AA42" s="699"/>
      <c r="AB42" s="699"/>
      <c r="AC42" s="699"/>
      <c r="AD42" s="699"/>
      <c r="AE42" s="699"/>
      <c r="AF42" s="699"/>
      <c r="AG42" s="699"/>
      <c r="AH42" s="699"/>
      <c r="AI42" s="699"/>
      <c r="AJ42" s="699"/>
      <c r="AK42" s="699"/>
      <c r="AL42" s="699"/>
      <c r="AM42" s="699"/>
      <c r="AN42" s="699"/>
      <c r="AO42" s="699"/>
      <c r="AP42" s="699"/>
      <c r="AQ42" s="699"/>
      <c r="AR42" s="699"/>
      <c r="AS42" s="699"/>
      <c r="AT42" s="699"/>
      <c r="AU42" s="699"/>
      <c r="AV42" s="699"/>
      <c r="AW42" s="699"/>
      <c r="AX42" s="699"/>
      <c r="AY42" s="699"/>
      <c r="AZ42" s="699"/>
      <c r="BA42" s="699"/>
      <c r="BB42" s="699"/>
      <c r="BC42" s="699"/>
      <c r="BD42" s="699"/>
      <c r="BE42" s="699"/>
      <c r="BF42" s="699"/>
      <c r="BG42" s="699"/>
      <c r="BH42" s="699"/>
      <c r="BI42" s="699"/>
      <c r="BJ42" s="699"/>
      <c r="BK42" s="699"/>
      <c r="BL42" s="699"/>
      <c r="BM42" s="699"/>
      <c r="BN42" s="699"/>
      <c r="BO42" s="699"/>
      <c r="BP42" s="699"/>
      <c r="BQ42" s="699"/>
      <c r="BR42" s="699"/>
      <c r="BS42" s="699"/>
      <c r="BT42" s="699"/>
      <c r="BU42" s="699"/>
      <c r="BV42" s="699"/>
      <c r="BW42" s="699"/>
      <c r="BX42" s="699"/>
      <c r="BY42" s="699"/>
      <c r="BZ42" s="699"/>
      <c r="CA42" s="699"/>
      <c r="CB42" s="699"/>
      <c r="CC42" s="699"/>
      <c r="CD42" s="699"/>
      <c r="CE42" s="699"/>
      <c r="CF42" s="699"/>
      <c r="CG42" s="699"/>
      <c r="CH42" s="699"/>
      <c r="CI42" s="699"/>
      <c r="CJ42" s="699"/>
      <c r="CK42" s="699"/>
      <c r="CL42" s="699"/>
      <c r="CM42" s="699"/>
      <c r="CN42" s="699"/>
      <c r="CO42" s="699"/>
      <c r="CP42" s="699"/>
      <c r="CQ42" s="699"/>
      <c r="CR42" s="699"/>
      <c r="CS42" s="699"/>
      <c r="CT42" s="699"/>
      <c r="CU42" s="699"/>
      <c r="CV42" s="699"/>
      <c r="CW42" s="699"/>
      <c r="CX42" s="699"/>
      <c r="CY42" s="699"/>
      <c r="CZ42" s="699"/>
      <c r="DA42" s="699"/>
      <c r="DB42" s="699"/>
      <c r="DC42" s="699"/>
      <c r="DD42" s="699"/>
      <c r="DE42" s="699"/>
      <c r="DF42" s="699"/>
      <c r="DG42" s="699"/>
      <c r="DH42" s="699"/>
      <c r="DI42" s="699"/>
      <c r="DJ42" s="699"/>
      <c r="DK42" s="699"/>
      <c r="DL42" s="699"/>
      <c r="DM42" s="699"/>
      <c r="DN42" s="699"/>
      <c r="DO42" s="699"/>
      <c r="DP42" s="699"/>
      <c r="DQ42" s="699"/>
      <c r="DR42" s="699"/>
      <c r="DS42" s="699"/>
      <c r="DT42" s="699"/>
      <c r="DU42" s="699"/>
      <c r="DV42" s="699"/>
      <c r="DW42" s="699"/>
      <c r="DX42" s="699"/>
      <c r="DY42" s="699"/>
      <c r="DZ42" s="699"/>
      <c r="EA42" s="699"/>
      <c r="EB42" s="699"/>
      <c r="EC42" s="699"/>
    </row>
    <row r="43" spans="1:133" ht="16.7" customHeight="1" x14ac:dyDescent="0.5">
      <c r="A43" s="698">
        <v>2</v>
      </c>
      <c r="B43" s="381" t="s">
        <v>515</v>
      </c>
      <c r="C43" s="508" t="s">
        <v>516</v>
      </c>
      <c r="D43" s="520" t="s">
        <v>336</v>
      </c>
      <c r="E43" s="449">
        <v>3</v>
      </c>
      <c r="F43" s="532" t="s">
        <v>843</v>
      </c>
      <c r="G43" s="274">
        <f>4*E43</f>
        <v>12</v>
      </c>
      <c r="H43" s="399">
        <f>G43+G44+G45</f>
        <v>18</v>
      </c>
      <c r="I43" s="274">
        <v>1</v>
      </c>
      <c r="J43" s="274">
        <v>1</v>
      </c>
      <c r="K43" s="274">
        <v>1</v>
      </c>
      <c r="L43" s="274">
        <v>1</v>
      </c>
      <c r="M43" s="399">
        <f>SUM(H43:L43)</f>
        <v>22</v>
      </c>
      <c r="N43" s="594"/>
      <c r="O43" s="73" t="s">
        <v>337</v>
      </c>
      <c r="P43" s="449">
        <v>3</v>
      </c>
      <c r="Q43" s="532" t="s">
        <v>843</v>
      </c>
      <c r="R43" s="274">
        <f>4*P43</f>
        <v>12</v>
      </c>
      <c r="S43" s="399">
        <f>R43+R44+R45</f>
        <v>18</v>
      </c>
      <c r="T43" s="274">
        <v>1</v>
      </c>
      <c r="U43" s="274">
        <v>1</v>
      </c>
      <c r="V43" s="274">
        <v>1</v>
      </c>
      <c r="W43" s="274">
        <v>1</v>
      </c>
      <c r="X43" s="399">
        <f>SUM(S43:W43)</f>
        <v>22</v>
      </c>
      <c r="Y43" s="619"/>
    </row>
    <row r="44" spans="1:133" ht="16.7" customHeight="1" x14ac:dyDescent="0.5">
      <c r="B44" s="381" t="s">
        <v>968</v>
      </c>
      <c r="C44" s="508"/>
      <c r="D44" s="520" t="s">
        <v>338</v>
      </c>
      <c r="E44" s="352" t="s">
        <v>110</v>
      </c>
      <c r="F44" s="532" t="s">
        <v>842</v>
      </c>
      <c r="G44" s="399">
        <f>4*E44</f>
        <v>4</v>
      </c>
      <c r="H44" s="274"/>
      <c r="I44" s="274"/>
      <c r="J44" s="274"/>
      <c r="K44" s="274"/>
      <c r="L44" s="274"/>
      <c r="M44" s="274"/>
      <c r="N44" s="591" t="s">
        <v>851</v>
      </c>
      <c r="O44" s="73" t="s">
        <v>145</v>
      </c>
      <c r="P44" s="352" t="s">
        <v>110</v>
      </c>
      <c r="Q44" s="532" t="s">
        <v>842</v>
      </c>
      <c r="R44" s="399">
        <f>4*P44</f>
        <v>4</v>
      </c>
      <c r="S44" s="274"/>
      <c r="T44" s="274"/>
      <c r="U44" s="274"/>
      <c r="V44" s="274"/>
      <c r="W44" s="274"/>
      <c r="X44" s="274"/>
      <c r="Y44" s="616" t="s">
        <v>851</v>
      </c>
    </row>
    <row r="45" spans="1:133" ht="16.7" customHeight="1" x14ac:dyDescent="0.5">
      <c r="B45" s="382"/>
      <c r="C45" s="509"/>
      <c r="D45" s="523" t="s">
        <v>243</v>
      </c>
      <c r="E45" s="121">
        <v>1</v>
      </c>
      <c r="F45" s="531" t="s">
        <v>932</v>
      </c>
      <c r="G45" s="309">
        <f>2*E45</f>
        <v>2</v>
      </c>
      <c r="H45" s="309"/>
      <c r="I45" s="309"/>
      <c r="J45" s="309"/>
      <c r="K45" s="309"/>
      <c r="L45" s="309"/>
      <c r="M45" s="309"/>
      <c r="N45" s="587"/>
      <c r="O45" s="78" t="s">
        <v>245</v>
      </c>
      <c r="P45" s="121">
        <v>1</v>
      </c>
      <c r="Q45" s="531" t="s">
        <v>932</v>
      </c>
      <c r="R45" s="309">
        <f>2*P45</f>
        <v>2</v>
      </c>
      <c r="S45" s="309"/>
      <c r="T45" s="309"/>
      <c r="U45" s="309"/>
      <c r="V45" s="309"/>
      <c r="W45" s="309"/>
      <c r="X45" s="309"/>
      <c r="Y45" s="612"/>
    </row>
    <row r="46" spans="1:133" ht="16.7" customHeight="1" x14ac:dyDescent="0.5">
      <c r="A46" s="698">
        <v>3</v>
      </c>
      <c r="B46" s="381" t="s">
        <v>525</v>
      </c>
      <c r="C46" s="508" t="s">
        <v>526</v>
      </c>
      <c r="D46" s="520" t="s">
        <v>524</v>
      </c>
      <c r="E46" s="449">
        <v>3</v>
      </c>
      <c r="F46" s="532" t="s">
        <v>845</v>
      </c>
      <c r="G46" s="274">
        <f>3*E46</f>
        <v>9</v>
      </c>
      <c r="H46" s="274">
        <f>G46+G47+G48</f>
        <v>15</v>
      </c>
      <c r="I46" s="274">
        <v>1</v>
      </c>
      <c r="J46" s="274">
        <v>1</v>
      </c>
      <c r="K46" s="274">
        <v>1</v>
      </c>
      <c r="L46" s="274">
        <v>1</v>
      </c>
      <c r="M46" s="399">
        <f>SUM(H46:L46)</f>
        <v>19</v>
      </c>
      <c r="N46" s="594"/>
      <c r="O46" s="73" t="s">
        <v>341</v>
      </c>
      <c r="P46" s="449">
        <v>3</v>
      </c>
      <c r="Q46" s="532" t="s">
        <v>845</v>
      </c>
      <c r="R46" s="274">
        <f>3*P46</f>
        <v>9</v>
      </c>
      <c r="S46" s="274">
        <f>R46+R47+R48</f>
        <v>15</v>
      </c>
      <c r="T46" s="274">
        <v>1</v>
      </c>
      <c r="U46" s="274">
        <v>1</v>
      </c>
      <c r="V46" s="274">
        <v>1</v>
      </c>
      <c r="W46" s="274">
        <v>1</v>
      </c>
      <c r="X46" s="399">
        <f>SUM(S46:W46)</f>
        <v>19</v>
      </c>
      <c r="Y46" s="619"/>
    </row>
    <row r="47" spans="1:133" s="698" customFormat="1" ht="16.7" customHeight="1" x14ac:dyDescent="0.5">
      <c r="B47" s="381" t="s">
        <v>986</v>
      </c>
      <c r="C47" s="508"/>
      <c r="D47" s="520" t="s">
        <v>247</v>
      </c>
      <c r="E47" s="449">
        <v>1</v>
      </c>
      <c r="F47" s="532" t="s">
        <v>847</v>
      </c>
      <c r="G47" s="274">
        <f>2*E47</f>
        <v>2</v>
      </c>
      <c r="H47" s="274"/>
      <c r="I47" s="274"/>
      <c r="J47" s="274"/>
      <c r="K47" s="274"/>
      <c r="L47" s="274"/>
      <c r="M47" s="274"/>
      <c r="N47" s="594"/>
      <c r="O47" s="73" t="s">
        <v>249</v>
      </c>
      <c r="P47" s="449">
        <v>1</v>
      </c>
      <c r="Q47" s="532" t="s">
        <v>847</v>
      </c>
      <c r="R47" s="274">
        <f>2*P47</f>
        <v>2</v>
      </c>
      <c r="S47" s="274"/>
      <c r="T47" s="274"/>
      <c r="U47" s="274"/>
      <c r="V47" s="274"/>
      <c r="W47" s="274"/>
      <c r="X47" s="274"/>
      <c r="Y47" s="619"/>
      <c r="Z47" s="699"/>
      <c r="AA47" s="699"/>
      <c r="AB47" s="699"/>
      <c r="AC47" s="699"/>
      <c r="AD47" s="699"/>
      <c r="AE47" s="699"/>
      <c r="AF47" s="699"/>
      <c r="AG47" s="699"/>
      <c r="AH47" s="699"/>
      <c r="AI47" s="699"/>
      <c r="AJ47" s="699"/>
      <c r="AK47" s="699"/>
      <c r="AL47" s="699"/>
      <c r="AM47" s="699"/>
      <c r="AN47" s="699"/>
      <c r="AO47" s="699"/>
      <c r="AP47" s="699"/>
      <c r="AQ47" s="699"/>
      <c r="AR47" s="699"/>
      <c r="AS47" s="699"/>
      <c r="AT47" s="699"/>
      <c r="AU47" s="699"/>
      <c r="AV47" s="699"/>
      <c r="AW47" s="699"/>
      <c r="AX47" s="699"/>
      <c r="AY47" s="699"/>
      <c r="AZ47" s="699"/>
      <c r="BA47" s="699"/>
      <c r="BB47" s="699"/>
      <c r="BC47" s="699"/>
      <c r="BD47" s="699"/>
      <c r="BE47" s="699"/>
      <c r="BF47" s="699"/>
      <c r="BG47" s="699"/>
      <c r="BH47" s="699"/>
      <c r="BI47" s="699"/>
      <c r="BJ47" s="699"/>
      <c r="BK47" s="699"/>
      <c r="BL47" s="699"/>
      <c r="BM47" s="699"/>
      <c r="BN47" s="699"/>
      <c r="BO47" s="699"/>
      <c r="BP47" s="699"/>
      <c r="BQ47" s="699"/>
      <c r="BR47" s="699"/>
      <c r="BS47" s="699"/>
      <c r="BT47" s="699"/>
      <c r="BU47" s="699"/>
      <c r="BV47" s="699"/>
      <c r="BW47" s="699"/>
      <c r="BX47" s="699"/>
      <c r="BY47" s="699"/>
      <c r="BZ47" s="699"/>
      <c r="CA47" s="699"/>
      <c r="CB47" s="699"/>
      <c r="CC47" s="699"/>
      <c r="CD47" s="699"/>
      <c r="CE47" s="699"/>
      <c r="CF47" s="699"/>
      <c r="CG47" s="699"/>
      <c r="CH47" s="699"/>
      <c r="CI47" s="699"/>
      <c r="CJ47" s="699"/>
      <c r="CK47" s="699"/>
      <c r="CL47" s="699"/>
      <c r="CM47" s="699"/>
      <c r="CN47" s="699"/>
      <c r="CO47" s="699"/>
      <c r="CP47" s="699"/>
      <c r="CQ47" s="699"/>
      <c r="CR47" s="699"/>
      <c r="CS47" s="699"/>
      <c r="CT47" s="699"/>
      <c r="CU47" s="699"/>
      <c r="CV47" s="699"/>
      <c r="CW47" s="699"/>
      <c r="CX47" s="699"/>
      <c r="CY47" s="699"/>
      <c r="CZ47" s="699"/>
      <c r="DA47" s="699"/>
      <c r="DB47" s="699"/>
      <c r="DC47" s="699"/>
      <c r="DD47" s="699"/>
      <c r="DE47" s="699"/>
      <c r="DF47" s="699"/>
      <c r="DG47" s="699"/>
      <c r="DH47" s="699"/>
      <c r="DI47" s="699"/>
      <c r="DJ47" s="699"/>
      <c r="DK47" s="699"/>
      <c r="DL47" s="699"/>
      <c r="DM47" s="699"/>
      <c r="DN47" s="699"/>
      <c r="DO47" s="699"/>
      <c r="DP47" s="699"/>
      <c r="DQ47" s="699"/>
      <c r="DR47" s="699"/>
      <c r="DS47" s="699"/>
      <c r="DT47" s="699"/>
      <c r="DU47" s="699"/>
      <c r="DV47" s="699"/>
      <c r="DW47" s="699"/>
      <c r="DX47" s="699"/>
      <c r="DY47" s="699"/>
      <c r="DZ47" s="699"/>
      <c r="EA47" s="699"/>
      <c r="EB47" s="699"/>
      <c r="EC47" s="699"/>
    </row>
    <row r="48" spans="1:133" ht="16.7" customHeight="1" x14ac:dyDescent="0.5">
      <c r="B48" s="382"/>
      <c r="C48" s="509"/>
      <c r="D48" s="523" t="s">
        <v>163</v>
      </c>
      <c r="E48" s="121">
        <v>4</v>
      </c>
      <c r="F48" s="531" t="s">
        <v>535</v>
      </c>
      <c r="G48" s="309">
        <f>1*E48</f>
        <v>4</v>
      </c>
      <c r="H48" s="309"/>
      <c r="I48" s="309"/>
      <c r="J48" s="309"/>
      <c r="K48" s="309"/>
      <c r="L48" s="309"/>
      <c r="M48" s="309"/>
      <c r="N48" s="587"/>
      <c r="O48" s="78" t="s">
        <v>165</v>
      </c>
      <c r="P48" s="121">
        <v>4</v>
      </c>
      <c r="Q48" s="531" t="s">
        <v>535</v>
      </c>
      <c r="R48" s="309">
        <f>1*P48</f>
        <v>4</v>
      </c>
      <c r="S48" s="309"/>
      <c r="T48" s="309"/>
      <c r="U48" s="309"/>
      <c r="V48" s="309"/>
      <c r="W48" s="309"/>
      <c r="X48" s="309"/>
      <c r="Y48" s="612"/>
    </row>
    <row r="49" spans="1:158" ht="16.7" customHeight="1" x14ac:dyDescent="0.5">
      <c r="A49" s="698">
        <v>4</v>
      </c>
      <c r="B49" s="381" t="s">
        <v>529</v>
      </c>
      <c r="C49" s="508" t="s">
        <v>530</v>
      </c>
      <c r="D49" s="520" t="s">
        <v>147</v>
      </c>
      <c r="E49" s="449">
        <v>1</v>
      </c>
      <c r="F49" s="532" t="s">
        <v>846</v>
      </c>
      <c r="G49" s="274">
        <f>5*E49</f>
        <v>5</v>
      </c>
      <c r="H49" s="274">
        <f>G49+G50+G51+G52</f>
        <v>16</v>
      </c>
      <c r="I49" s="274">
        <v>1</v>
      </c>
      <c r="J49" s="274">
        <v>1</v>
      </c>
      <c r="K49" s="274">
        <v>1</v>
      </c>
      <c r="L49" s="274">
        <v>1</v>
      </c>
      <c r="M49" s="399">
        <f>SUM(H49:L49)</f>
        <v>20</v>
      </c>
      <c r="N49" s="591" t="s">
        <v>851</v>
      </c>
      <c r="O49" s="73" t="s">
        <v>149</v>
      </c>
      <c r="P49" s="449">
        <v>1</v>
      </c>
      <c r="Q49" s="532" t="s">
        <v>846</v>
      </c>
      <c r="R49" s="274">
        <f>5*P49</f>
        <v>5</v>
      </c>
      <c r="S49" s="274">
        <f>R49+R50+R51+R52</f>
        <v>16</v>
      </c>
      <c r="T49" s="274">
        <v>1</v>
      </c>
      <c r="U49" s="274">
        <v>1</v>
      </c>
      <c r="V49" s="274">
        <v>1</v>
      </c>
      <c r="W49" s="274">
        <v>1</v>
      </c>
      <c r="X49" s="399">
        <f>SUM(S49:W49)</f>
        <v>20</v>
      </c>
      <c r="Y49" s="616" t="s">
        <v>851</v>
      </c>
    </row>
    <row r="50" spans="1:158" s="698" customFormat="1" ht="16.7" customHeight="1" x14ac:dyDescent="0.5">
      <c r="B50" s="381" t="s">
        <v>987</v>
      </c>
      <c r="C50" s="508"/>
      <c r="D50" s="520" t="s">
        <v>159</v>
      </c>
      <c r="E50" s="449">
        <v>4</v>
      </c>
      <c r="F50" s="532" t="s">
        <v>531</v>
      </c>
      <c r="G50" s="274">
        <f>1*E50</f>
        <v>4</v>
      </c>
      <c r="H50" s="274"/>
      <c r="I50" s="274"/>
      <c r="J50" s="274"/>
      <c r="K50" s="274"/>
      <c r="L50" s="274"/>
      <c r="M50" s="274"/>
      <c r="N50" s="594"/>
      <c r="O50" s="73" t="s">
        <v>161</v>
      </c>
      <c r="P50" s="449">
        <v>4</v>
      </c>
      <c r="Q50" s="532" t="s">
        <v>531</v>
      </c>
      <c r="R50" s="274">
        <f>1*P50</f>
        <v>4</v>
      </c>
      <c r="S50" s="274"/>
      <c r="T50" s="274"/>
      <c r="U50" s="274"/>
      <c r="V50" s="274"/>
      <c r="W50" s="274"/>
      <c r="X50" s="274"/>
      <c r="Y50" s="619"/>
      <c r="Z50" s="699"/>
      <c r="AA50" s="699"/>
      <c r="AB50" s="699"/>
      <c r="AC50" s="699"/>
      <c r="AD50" s="699"/>
      <c r="AE50" s="699"/>
      <c r="AF50" s="699"/>
      <c r="AG50" s="699"/>
      <c r="AH50" s="699"/>
      <c r="AI50" s="699"/>
      <c r="AJ50" s="699"/>
      <c r="AK50" s="699"/>
      <c r="AL50" s="699"/>
      <c r="AM50" s="699"/>
      <c r="AN50" s="699"/>
      <c r="AO50" s="699"/>
      <c r="AP50" s="699"/>
      <c r="AQ50" s="699"/>
      <c r="AR50" s="699"/>
      <c r="AS50" s="699"/>
      <c r="AT50" s="699"/>
      <c r="AU50" s="699"/>
      <c r="AV50" s="699"/>
      <c r="AW50" s="699"/>
      <c r="AX50" s="699"/>
      <c r="AY50" s="699"/>
      <c r="AZ50" s="699"/>
      <c r="BA50" s="699"/>
      <c r="BB50" s="699"/>
      <c r="BC50" s="699"/>
      <c r="BD50" s="699"/>
      <c r="BE50" s="699"/>
      <c r="BF50" s="699"/>
      <c r="BG50" s="699"/>
      <c r="BH50" s="699"/>
      <c r="BI50" s="699"/>
      <c r="BJ50" s="699"/>
      <c r="BK50" s="699"/>
      <c r="BL50" s="699"/>
      <c r="BM50" s="699"/>
      <c r="BN50" s="699"/>
      <c r="BO50" s="699"/>
      <c r="BP50" s="699"/>
      <c r="BQ50" s="699"/>
      <c r="BR50" s="699"/>
      <c r="BS50" s="699"/>
      <c r="BT50" s="699"/>
      <c r="BU50" s="699"/>
      <c r="BV50" s="699"/>
      <c r="BW50" s="699"/>
      <c r="BX50" s="699"/>
      <c r="BY50" s="699"/>
      <c r="BZ50" s="699"/>
      <c r="CA50" s="699"/>
      <c r="CB50" s="699"/>
      <c r="CC50" s="699"/>
      <c r="CD50" s="699"/>
      <c r="CE50" s="699"/>
      <c r="CF50" s="699"/>
      <c r="CG50" s="699"/>
      <c r="CH50" s="699"/>
      <c r="CI50" s="699"/>
      <c r="CJ50" s="699"/>
      <c r="CK50" s="699"/>
      <c r="CL50" s="699"/>
      <c r="CM50" s="699"/>
      <c r="CN50" s="699"/>
      <c r="CO50" s="699"/>
      <c r="CP50" s="699"/>
      <c r="CQ50" s="699"/>
      <c r="CR50" s="699"/>
      <c r="CS50" s="699"/>
      <c r="CT50" s="699"/>
      <c r="CU50" s="699"/>
      <c r="CV50" s="699"/>
      <c r="CW50" s="699"/>
      <c r="CX50" s="699"/>
      <c r="CY50" s="699"/>
      <c r="CZ50" s="699"/>
      <c r="DA50" s="699"/>
      <c r="DB50" s="699"/>
      <c r="DC50" s="699"/>
      <c r="DD50" s="699"/>
      <c r="DE50" s="699"/>
      <c r="DF50" s="699"/>
      <c r="DG50" s="699"/>
      <c r="DH50" s="699"/>
      <c r="DI50" s="699"/>
      <c r="DJ50" s="699"/>
      <c r="DK50" s="699"/>
      <c r="DL50" s="699"/>
      <c r="DM50" s="699"/>
      <c r="DN50" s="699"/>
      <c r="DO50" s="699"/>
      <c r="DP50" s="699"/>
      <c r="DQ50" s="699"/>
      <c r="DR50" s="699"/>
      <c r="DS50" s="699"/>
      <c r="DT50" s="699"/>
      <c r="DU50" s="699"/>
      <c r="DV50" s="699"/>
      <c r="DW50" s="699"/>
      <c r="DX50" s="699"/>
      <c r="DY50" s="699"/>
      <c r="DZ50" s="699"/>
      <c r="EA50" s="699"/>
      <c r="EB50" s="699"/>
      <c r="EC50" s="699"/>
    </row>
    <row r="51" spans="1:158" s="698" customFormat="1" ht="16.7" customHeight="1" x14ac:dyDescent="0.5">
      <c r="B51" s="381"/>
      <c r="C51" s="508"/>
      <c r="D51" s="520" t="s">
        <v>344</v>
      </c>
      <c r="E51" s="449">
        <v>3</v>
      </c>
      <c r="F51" s="532" t="s">
        <v>849</v>
      </c>
      <c r="G51" s="274">
        <f>2*E51</f>
        <v>6</v>
      </c>
      <c r="H51" s="274"/>
      <c r="I51" s="274"/>
      <c r="J51" s="274"/>
      <c r="K51" s="274"/>
      <c r="L51" s="274"/>
      <c r="M51" s="274"/>
      <c r="N51" s="594"/>
      <c r="O51" s="73" t="s">
        <v>345</v>
      </c>
      <c r="P51" s="449">
        <v>3</v>
      </c>
      <c r="Q51" s="532" t="s">
        <v>849</v>
      </c>
      <c r="R51" s="274">
        <f>2*P51</f>
        <v>6</v>
      </c>
      <c r="S51" s="274"/>
      <c r="T51" s="274"/>
      <c r="U51" s="274"/>
      <c r="V51" s="274"/>
      <c r="W51" s="274"/>
      <c r="X51" s="274"/>
      <c r="Y51" s="619"/>
      <c r="Z51" s="699"/>
      <c r="AA51" s="699"/>
      <c r="AB51" s="699"/>
      <c r="AC51" s="699"/>
      <c r="AD51" s="699"/>
      <c r="AE51" s="699"/>
      <c r="AF51" s="699"/>
      <c r="AG51" s="699"/>
      <c r="AH51" s="699"/>
      <c r="AI51" s="699"/>
      <c r="AJ51" s="699"/>
      <c r="AK51" s="699"/>
      <c r="AL51" s="699"/>
      <c r="AM51" s="699"/>
      <c r="AN51" s="699"/>
      <c r="AO51" s="699"/>
      <c r="AP51" s="699"/>
      <c r="AQ51" s="699"/>
      <c r="AR51" s="699"/>
      <c r="AS51" s="699"/>
      <c r="AT51" s="699"/>
      <c r="AU51" s="699"/>
      <c r="AV51" s="699"/>
      <c r="AW51" s="699"/>
      <c r="AX51" s="699"/>
      <c r="AY51" s="699"/>
      <c r="AZ51" s="699"/>
      <c r="BA51" s="699"/>
      <c r="BB51" s="699"/>
      <c r="BC51" s="699"/>
      <c r="BD51" s="699"/>
      <c r="BE51" s="699"/>
      <c r="BF51" s="699"/>
      <c r="BG51" s="699"/>
      <c r="BH51" s="699"/>
      <c r="BI51" s="699"/>
      <c r="BJ51" s="699"/>
      <c r="BK51" s="699"/>
      <c r="BL51" s="699"/>
      <c r="BM51" s="699"/>
      <c r="BN51" s="699"/>
      <c r="BO51" s="699"/>
      <c r="BP51" s="699"/>
      <c r="BQ51" s="699"/>
      <c r="BR51" s="699"/>
      <c r="BS51" s="699"/>
      <c r="BT51" s="699"/>
      <c r="BU51" s="699"/>
      <c r="BV51" s="699"/>
      <c r="BW51" s="699"/>
      <c r="BX51" s="699"/>
      <c r="BY51" s="699"/>
      <c r="BZ51" s="699"/>
      <c r="CA51" s="699"/>
      <c r="CB51" s="699"/>
      <c r="CC51" s="699"/>
      <c r="CD51" s="699"/>
      <c r="CE51" s="699"/>
      <c r="CF51" s="699"/>
      <c r="CG51" s="699"/>
      <c r="CH51" s="699"/>
      <c r="CI51" s="699"/>
      <c r="CJ51" s="699"/>
      <c r="CK51" s="699"/>
      <c r="CL51" s="699"/>
      <c r="CM51" s="699"/>
      <c r="CN51" s="699"/>
      <c r="CO51" s="699"/>
      <c r="CP51" s="699"/>
      <c r="CQ51" s="699"/>
      <c r="CR51" s="699"/>
      <c r="CS51" s="699"/>
      <c r="CT51" s="699"/>
      <c r="CU51" s="699"/>
      <c r="CV51" s="699"/>
      <c r="CW51" s="699"/>
      <c r="CX51" s="699"/>
      <c r="CY51" s="699"/>
      <c r="CZ51" s="699"/>
      <c r="DA51" s="699"/>
      <c r="DB51" s="699"/>
      <c r="DC51" s="699"/>
      <c r="DD51" s="699"/>
      <c r="DE51" s="699"/>
      <c r="DF51" s="699"/>
      <c r="DG51" s="699"/>
      <c r="DH51" s="699"/>
      <c r="DI51" s="699"/>
      <c r="DJ51" s="699"/>
      <c r="DK51" s="699"/>
      <c r="DL51" s="699"/>
      <c r="DM51" s="699"/>
      <c r="DN51" s="699"/>
      <c r="DO51" s="699"/>
      <c r="DP51" s="699"/>
      <c r="DQ51" s="699"/>
      <c r="DR51" s="699"/>
      <c r="DS51" s="699"/>
      <c r="DT51" s="699"/>
      <c r="DU51" s="699"/>
      <c r="DV51" s="699"/>
      <c r="DW51" s="699"/>
      <c r="DX51" s="699"/>
      <c r="DY51" s="699"/>
      <c r="DZ51" s="699"/>
      <c r="EA51" s="699"/>
      <c r="EB51" s="699"/>
      <c r="EC51" s="699"/>
    </row>
    <row r="52" spans="1:158" s="698" customFormat="1" ht="16.7" customHeight="1" x14ac:dyDescent="0.5">
      <c r="B52" s="382"/>
      <c r="C52" s="509"/>
      <c r="D52" s="523" t="s">
        <v>251</v>
      </c>
      <c r="E52" s="121">
        <v>1</v>
      </c>
      <c r="F52" s="531" t="s">
        <v>57</v>
      </c>
      <c r="G52" s="309">
        <f>1*E52</f>
        <v>1</v>
      </c>
      <c r="H52" s="309"/>
      <c r="I52" s="309"/>
      <c r="J52" s="309"/>
      <c r="K52" s="309"/>
      <c r="L52" s="309"/>
      <c r="M52" s="309"/>
      <c r="N52" s="587"/>
      <c r="O52" s="78" t="s">
        <v>253</v>
      </c>
      <c r="P52" s="121">
        <v>1</v>
      </c>
      <c r="Q52" s="531" t="s">
        <v>57</v>
      </c>
      <c r="R52" s="309">
        <f>1*P52</f>
        <v>1</v>
      </c>
      <c r="S52" s="309"/>
      <c r="T52" s="309"/>
      <c r="U52" s="309"/>
      <c r="V52" s="309"/>
      <c r="W52" s="309"/>
      <c r="X52" s="309"/>
      <c r="Y52" s="612"/>
      <c r="Z52" s="699"/>
      <c r="AA52" s="699"/>
      <c r="AB52" s="699"/>
      <c r="AC52" s="699"/>
      <c r="AD52" s="699"/>
      <c r="AE52" s="699"/>
      <c r="AF52" s="699"/>
      <c r="AG52" s="699"/>
      <c r="AH52" s="699"/>
      <c r="AI52" s="699"/>
      <c r="AJ52" s="699"/>
      <c r="AK52" s="699"/>
      <c r="AL52" s="699"/>
      <c r="AM52" s="699"/>
      <c r="AN52" s="699"/>
      <c r="AO52" s="699"/>
      <c r="AP52" s="699"/>
      <c r="AQ52" s="699"/>
      <c r="AR52" s="699"/>
      <c r="AS52" s="699"/>
      <c r="AT52" s="699"/>
      <c r="AU52" s="699"/>
      <c r="AV52" s="699"/>
      <c r="AW52" s="699"/>
      <c r="AX52" s="699"/>
      <c r="AY52" s="699"/>
      <c r="AZ52" s="699"/>
      <c r="BA52" s="699"/>
      <c r="BB52" s="699"/>
      <c r="BC52" s="699"/>
      <c r="BD52" s="699"/>
      <c r="BE52" s="699"/>
      <c r="BF52" s="699"/>
      <c r="BG52" s="699"/>
      <c r="BH52" s="699"/>
      <c r="BI52" s="699"/>
      <c r="BJ52" s="699"/>
      <c r="BK52" s="699"/>
      <c r="BL52" s="699"/>
      <c r="BM52" s="699"/>
      <c r="BN52" s="699"/>
      <c r="BO52" s="699"/>
      <c r="BP52" s="699"/>
      <c r="BQ52" s="699"/>
      <c r="BR52" s="699"/>
      <c r="BS52" s="699"/>
      <c r="BT52" s="699"/>
      <c r="BU52" s="699"/>
      <c r="BV52" s="699"/>
      <c r="BW52" s="699"/>
      <c r="BX52" s="699"/>
      <c r="BY52" s="699"/>
      <c r="BZ52" s="699"/>
      <c r="CA52" s="699"/>
      <c r="CB52" s="699"/>
      <c r="CC52" s="699"/>
      <c r="CD52" s="699"/>
      <c r="CE52" s="699"/>
      <c r="CF52" s="699"/>
      <c r="CG52" s="699"/>
      <c r="CH52" s="699"/>
      <c r="CI52" s="699"/>
      <c r="CJ52" s="699"/>
      <c r="CK52" s="699"/>
      <c r="CL52" s="699"/>
      <c r="CM52" s="699"/>
      <c r="CN52" s="699"/>
      <c r="CO52" s="699"/>
      <c r="CP52" s="699"/>
      <c r="CQ52" s="699"/>
      <c r="CR52" s="699"/>
      <c r="CS52" s="699"/>
      <c r="CT52" s="699"/>
      <c r="CU52" s="699"/>
      <c r="CV52" s="699"/>
      <c r="CW52" s="699"/>
      <c r="CX52" s="699"/>
      <c r="CY52" s="699"/>
      <c r="CZ52" s="699"/>
      <c r="DA52" s="699"/>
      <c r="DB52" s="699"/>
      <c r="DC52" s="699"/>
      <c r="DD52" s="699"/>
      <c r="DE52" s="699"/>
      <c r="DF52" s="699"/>
      <c r="DG52" s="699"/>
      <c r="DH52" s="699"/>
      <c r="DI52" s="699"/>
      <c r="DJ52" s="699"/>
      <c r="DK52" s="699"/>
      <c r="DL52" s="699"/>
      <c r="DM52" s="699"/>
      <c r="DN52" s="699"/>
      <c r="DO52" s="699"/>
      <c r="DP52" s="699"/>
      <c r="DQ52" s="699"/>
      <c r="DR52" s="699"/>
      <c r="DS52" s="699"/>
      <c r="DT52" s="699"/>
      <c r="DU52" s="699"/>
      <c r="DV52" s="699"/>
      <c r="DW52" s="699"/>
      <c r="DX52" s="699"/>
      <c r="DY52" s="699"/>
      <c r="DZ52" s="699"/>
      <c r="EA52" s="699"/>
      <c r="EB52" s="699"/>
      <c r="EC52" s="699"/>
    </row>
    <row r="53" spans="1:158" s="698" customFormat="1" ht="16.7" customHeight="1" x14ac:dyDescent="0.5">
      <c r="A53" s="698">
        <v>5</v>
      </c>
      <c r="B53" s="383" t="s">
        <v>527</v>
      </c>
      <c r="C53" s="507"/>
      <c r="D53" s="517" t="s">
        <v>524</v>
      </c>
      <c r="E53" s="140">
        <v>3</v>
      </c>
      <c r="F53" s="533" t="s">
        <v>846</v>
      </c>
      <c r="G53" s="398">
        <f>5*E53</f>
        <v>15</v>
      </c>
      <c r="H53" s="398">
        <f>G53+G54</f>
        <v>18</v>
      </c>
      <c r="I53" s="398">
        <v>1</v>
      </c>
      <c r="J53" s="398">
        <v>1</v>
      </c>
      <c r="K53" s="398">
        <v>1</v>
      </c>
      <c r="L53" s="398">
        <v>1</v>
      </c>
      <c r="M53" s="635">
        <f>SUM(H53:L53)</f>
        <v>22</v>
      </c>
      <c r="N53" s="590"/>
      <c r="O53" s="384" t="s">
        <v>341</v>
      </c>
      <c r="P53" s="140">
        <v>3</v>
      </c>
      <c r="Q53" s="533" t="s">
        <v>846</v>
      </c>
      <c r="R53" s="398">
        <f>5*P53</f>
        <v>15</v>
      </c>
      <c r="S53" s="398">
        <f>R53+R54</f>
        <v>18</v>
      </c>
      <c r="T53" s="398">
        <v>1</v>
      </c>
      <c r="U53" s="398">
        <v>1</v>
      </c>
      <c r="V53" s="398">
        <v>1</v>
      </c>
      <c r="W53" s="398">
        <v>1</v>
      </c>
      <c r="X53" s="635">
        <f>SUM(S53:W53)</f>
        <v>22</v>
      </c>
      <c r="Y53" s="615"/>
      <c r="Z53" s="699"/>
      <c r="AA53" s="699"/>
      <c r="AB53" s="699"/>
      <c r="AC53" s="699"/>
      <c r="AD53" s="699"/>
      <c r="AE53" s="699"/>
      <c r="AF53" s="699"/>
      <c r="AG53" s="699"/>
      <c r="AH53" s="699"/>
      <c r="AI53" s="699"/>
      <c r="AJ53" s="699"/>
      <c r="AK53" s="699"/>
      <c r="AL53" s="699"/>
      <c r="AM53" s="699"/>
      <c r="AN53" s="699"/>
      <c r="AO53" s="699"/>
      <c r="AP53" s="699"/>
      <c r="AQ53" s="699"/>
      <c r="AR53" s="699"/>
      <c r="AS53" s="699"/>
      <c r="AT53" s="699"/>
      <c r="AU53" s="699"/>
      <c r="AV53" s="699"/>
      <c r="AW53" s="699"/>
      <c r="AX53" s="699"/>
      <c r="AY53" s="699"/>
      <c r="AZ53" s="699"/>
      <c r="BA53" s="699"/>
      <c r="BB53" s="699"/>
      <c r="BC53" s="699"/>
      <c r="BD53" s="699"/>
      <c r="BE53" s="699"/>
      <c r="BF53" s="699"/>
      <c r="BG53" s="699"/>
      <c r="BH53" s="699"/>
      <c r="BI53" s="699"/>
      <c r="BJ53" s="699"/>
      <c r="BK53" s="699"/>
      <c r="BL53" s="699"/>
      <c r="BM53" s="699"/>
      <c r="BN53" s="699"/>
      <c r="BO53" s="699"/>
      <c r="BP53" s="699"/>
      <c r="BQ53" s="699"/>
      <c r="BR53" s="699"/>
      <c r="BS53" s="699"/>
      <c r="BT53" s="699"/>
      <c r="BU53" s="699"/>
      <c r="BV53" s="699"/>
      <c r="BW53" s="699"/>
      <c r="BX53" s="699"/>
      <c r="BY53" s="699"/>
      <c r="BZ53" s="699"/>
      <c r="CA53" s="699"/>
      <c r="CB53" s="699"/>
      <c r="CC53" s="699"/>
      <c r="CD53" s="699"/>
      <c r="CE53" s="699"/>
      <c r="CF53" s="699"/>
      <c r="CG53" s="699"/>
      <c r="CH53" s="699"/>
      <c r="CI53" s="699"/>
      <c r="CJ53" s="699"/>
      <c r="CK53" s="699"/>
      <c r="CL53" s="699"/>
      <c r="CM53" s="699"/>
      <c r="CN53" s="699"/>
      <c r="CO53" s="699"/>
      <c r="CP53" s="699"/>
      <c r="CQ53" s="699"/>
      <c r="CR53" s="699"/>
      <c r="CS53" s="699"/>
      <c r="CT53" s="699"/>
      <c r="CU53" s="699"/>
      <c r="CV53" s="699"/>
      <c r="CW53" s="699"/>
      <c r="CX53" s="699"/>
      <c r="CY53" s="699"/>
      <c r="CZ53" s="699"/>
      <c r="DA53" s="699"/>
      <c r="DB53" s="699"/>
      <c r="DC53" s="699"/>
      <c r="DD53" s="699"/>
      <c r="DE53" s="699"/>
      <c r="DF53" s="699"/>
      <c r="DG53" s="699"/>
      <c r="DH53" s="699"/>
      <c r="DI53" s="699"/>
      <c r="DJ53" s="699"/>
      <c r="DK53" s="699"/>
      <c r="DL53" s="699"/>
      <c r="DM53" s="699"/>
      <c r="DN53" s="699"/>
      <c r="DO53" s="699"/>
      <c r="DP53" s="699"/>
      <c r="DQ53" s="699"/>
      <c r="DR53" s="699"/>
      <c r="DS53" s="699"/>
      <c r="DT53" s="699"/>
      <c r="DU53" s="699"/>
      <c r="DV53" s="699"/>
      <c r="DW53" s="699"/>
      <c r="DX53" s="699"/>
      <c r="DY53" s="699"/>
      <c r="DZ53" s="699"/>
      <c r="EA53" s="699"/>
      <c r="EB53" s="699"/>
      <c r="EC53" s="699"/>
    </row>
    <row r="54" spans="1:158" s="698" customFormat="1" ht="16.7" customHeight="1" x14ac:dyDescent="0.5">
      <c r="B54" s="382" t="s">
        <v>973</v>
      </c>
      <c r="C54" s="509"/>
      <c r="D54" s="523" t="s">
        <v>147</v>
      </c>
      <c r="E54" s="121">
        <v>1</v>
      </c>
      <c r="F54" s="531" t="s">
        <v>845</v>
      </c>
      <c r="G54" s="309">
        <f>3*E54</f>
        <v>3</v>
      </c>
      <c r="H54" s="309"/>
      <c r="I54" s="309"/>
      <c r="J54" s="309"/>
      <c r="K54" s="309"/>
      <c r="L54" s="309"/>
      <c r="M54" s="309"/>
      <c r="N54" s="599" t="s">
        <v>851</v>
      </c>
      <c r="O54" s="78" t="s">
        <v>149</v>
      </c>
      <c r="P54" s="121">
        <v>1</v>
      </c>
      <c r="Q54" s="531" t="s">
        <v>845</v>
      </c>
      <c r="R54" s="309">
        <f>3*P54</f>
        <v>3</v>
      </c>
      <c r="S54" s="309"/>
      <c r="T54" s="309"/>
      <c r="U54" s="309"/>
      <c r="V54" s="309"/>
      <c r="W54" s="309"/>
      <c r="X54" s="309"/>
      <c r="Y54" s="385" t="s">
        <v>851</v>
      </c>
      <c r="Z54" s="699"/>
      <c r="AA54" s="699"/>
      <c r="AB54" s="699"/>
      <c r="AC54" s="699"/>
      <c r="AD54" s="699"/>
      <c r="AE54" s="699"/>
      <c r="AF54" s="699"/>
      <c r="AG54" s="699"/>
      <c r="AH54" s="699"/>
      <c r="AI54" s="699"/>
      <c r="AJ54" s="699"/>
      <c r="AK54" s="699"/>
      <c r="AL54" s="699"/>
      <c r="AM54" s="699"/>
      <c r="AN54" s="699"/>
      <c r="AO54" s="699"/>
      <c r="AP54" s="699"/>
      <c r="AQ54" s="699"/>
      <c r="AR54" s="699"/>
      <c r="AS54" s="699"/>
      <c r="AT54" s="699"/>
      <c r="AU54" s="699"/>
      <c r="AV54" s="699"/>
      <c r="AW54" s="699"/>
      <c r="AX54" s="699"/>
      <c r="AY54" s="699"/>
      <c r="AZ54" s="699"/>
      <c r="BA54" s="699"/>
      <c r="BB54" s="699"/>
      <c r="BC54" s="699"/>
      <c r="BD54" s="699"/>
      <c r="BE54" s="699"/>
      <c r="BF54" s="699"/>
      <c r="BG54" s="699"/>
      <c r="BH54" s="699"/>
      <c r="BI54" s="699"/>
      <c r="BJ54" s="699"/>
      <c r="BK54" s="699"/>
      <c r="BL54" s="699"/>
      <c r="BM54" s="699"/>
      <c r="BN54" s="699"/>
      <c r="BO54" s="699"/>
      <c r="BP54" s="699"/>
      <c r="BQ54" s="699"/>
      <c r="BR54" s="699"/>
      <c r="BS54" s="699"/>
      <c r="BT54" s="699"/>
      <c r="BU54" s="699"/>
      <c r="BV54" s="699"/>
      <c r="BW54" s="699"/>
      <c r="BX54" s="699"/>
      <c r="BY54" s="699"/>
      <c r="BZ54" s="699"/>
      <c r="CA54" s="699"/>
      <c r="CB54" s="699"/>
      <c r="CC54" s="699"/>
      <c r="CD54" s="699"/>
      <c r="CE54" s="699"/>
      <c r="CF54" s="699"/>
      <c r="CG54" s="699"/>
      <c r="CH54" s="699"/>
      <c r="CI54" s="699"/>
      <c r="CJ54" s="699"/>
      <c r="CK54" s="699"/>
      <c r="CL54" s="699"/>
      <c r="CM54" s="699"/>
      <c r="CN54" s="699"/>
      <c r="CO54" s="699"/>
      <c r="CP54" s="699"/>
      <c r="CQ54" s="699"/>
      <c r="CR54" s="699"/>
      <c r="CS54" s="699"/>
      <c r="CT54" s="699"/>
      <c r="CU54" s="699"/>
      <c r="CV54" s="699"/>
      <c r="CW54" s="699"/>
      <c r="CX54" s="699"/>
      <c r="CY54" s="699"/>
      <c r="CZ54" s="699"/>
      <c r="DA54" s="699"/>
      <c r="DB54" s="699"/>
      <c r="DC54" s="699"/>
      <c r="DD54" s="699"/>
      <c r="DE54" s="699"/>
      <c r="DF54" s="699"/>
      <c r="DG54" s="699"/>
      <c r="DH54" s="699"/>
      <c r="DI54" s="699"/>
      <c r="DJ54" s="699"/>
      <c r="DK54" s="699"/>
      <c r="DL54" s="699"/>
      <c r="DM54" s="699"/>
      <c r="DN54" s="699"/>
      <c r="DO54" s="699"/>
      <c r="DP54" s="699"/>
      <c r="DQ54" s="699"/>
      <c r="DR54" s="699"/>
      <c r="DS54" s="699"/>
      <c r="DT54" s="699"/>
      <c r="DU54" s="699"/>
      <c r="DV54" s="699"/>
      <c r="DW54" s="699"/>
      <c r="DX54" s="699"/>
      <c r="DY54" s="699"/>
      <c r="DZ54" s="699"/>
      <c r="EA54" s="699"/>
      <c r="EB54" s="699"/>
      <c r="EC54" s="699"/>
    </row>
    <row r="55" spans="1:158" s="698" customFormat="1" ht="16.7" customHeight="1" x14ac:dyDescent="0.5">
      <c r="A55" s="698">
        <v>6</v>
      </c>
      <c r="B55" s="383" t="s">
        <v>519</v>
      </c>
      <c r="C55" s="507" t="s">
        <v>520</v>
      </c>
      <c r="D55" s="517" t="s">
        <v>155</v>
      </c>
      <c r="E55" s="140">
        <v>4</v>
      </c>
      <c r="F55" s="533" t="s">
        <v>518</v>
      </c>
      <c r="G55" s="398">
        <f>1*E55</f>
        <v>4</v>
      </c>
      <c r="H55" s="398">
        <f>G55+G56+G57+G58</f>
        <v>13</v>
      </c>
      <c r="I55" s="398">
        <v>1</v>
      </c>
      <c r="J55" s="398">
        <v>1</v>
      </c>
      <c r="K55" s="398">
        <v>1</v>
      </c>
      <c r="L55" s="398">
        <v>1</v>
      </c>
      <c r="M55" s="635">
        <f>SUM(H55:L55)</f>
        <v>17</v>
      </c>
      <c r="N55" s="590"/>
      <c r="O55" s="384" t="s">
        <v>157</v>
      </c>
      <c r="P55" s="140">
        <v>4</v>
      </c>
      <c r="Q55" s="533" t="s">
        <v>518</v>
      </c>
      <c r="R55" s="398">
        <f>1*P55</f>
        <v>4</v>
      </c>
      <c r="S55" s="398">
        <f>R55+R56+R57+R58</f>
        <v>13</v>
      </c>
      <c r="T55" s="398">
        <v>1</v>
      </c>
      <c r="U55" s="398">
        <v>1</v>
      </c>
      <c r="V55" s="398">
        <v>1</v>
      </c>
      <c r="W55" s="398">
        <v>1</v>
      </c>
      <c r="X55" s="635">
        <f>SUM(S55:W55)</f>
        <v>17</v>
      </c>
      <c r="Y55" s="615"/>
      <c r="Z55" s="699"/>
      <c r="AA55" s="699"/>
      <c r="AB55" s="699"/>
      <c r="AC55" s="699"/>
      <c r="AD55" s="699"/>
      <c r="AE55" s="699"/>
      <c r="AF55" s="699"/>
      <c r="AG55" s="699"/>
      <c r="AH55" s="699"/>
      <c r="AI55" s="699"/>
      <c r="AJ55" s="699"/>
      <c r="AK55" s="699"/>
      <c r="AL55" s="699"/>
      <c r="AM55" s="699"/>
      <c r="AN55" s="699"/>
      <c r="AO55" s="699"/>
      <c r="AP55" s="699"/>
      <c r="AQ55" s="699"/>
      <c r="AR55" s="699"/>
      <c r="AS55" s="699"/>
      <c r="AT55" s="699"/>
      <c r="AU55" s="699"/>
      <c r="AV55" s="699"/>
      <c r="AW55" s="699"/>
      <c r="AX55" s="699"/>
      <c r="AY55" s="699"/>
      <c r="AZ55" s="699"/>
      <c r="BA55" s="699"/>
      <c r="BB55" s="699"/>
      <c r="BC55" s="699"/>
      <c r="BD55" s="699"/>
      <c r="BE55" s="699"/>
      <c r="BF55" s="699"/>
      <c r="BG55" s="699"/>
      <c r="BH55" s="699"/>
      <c r="BI55" s="699"/>
      <c r="BJ55" s="699"/>
      <c r="BK55" s="699"/>
      <c r="BL55" s="699"/>
      <c r="BM55" s="699"/>
      <c r="BN55" s="699"/>
      <c r="BO55" s="699"/>
      <c r="BP55" s="699"/>
      <c r="BQ55" s="699"/>
      <c r="BR55" s="699"/>
      <c r="BS55" s="699"/>
      <c r="BT55" s="699"/>
      <c r="BU55" s="699"/>
      <c r="BV55" s="699"/>
      <c r="BW55" s="699"/>
      <c r="BX55" s="699"/>
      <c r="BY55" s="699"/>
      <c r="BZ55" s="699"/>
      <c r="CA55" s="699"/>
      <c r="CB55" s="699"/>
      <c r="CC55" s="699"/>
      <c r="CD55" s="699"/>
      <c r="CE55" s="699"/>
      <c r="CF55" s="699"/>
      <c r="CG55" s="699"/>
      <c r="CH55" s="699"/>
      <c r="CI55" s="699"/>
      <c r="CJ55" s="699"/>
      <c r="CK55" s="699"/>
      <c r="CL55" s="699"/>
      <c r="CM55" s="699"/>
      <c r="CN55" s="699"/>
      <c r="CO55" s="699"/>
      <c r="CP55" s="699"/>
      <c r="CQ55" s="699"/>
      <c r="CR55" s="699"/>
      <c r="CS55" s="699"/>
      <c r="CT55" s="699"/>
      <c r="CU55" s="699"/>
      <c r="CV55" s="699"/>
      <c r="CW55" s="699"/>
      <c r="CX55" s="699"/>
      <c r="CY55" s="699"/>
      <c r="CZ55" s="699"/>
      <c r="DA55" s="699"/>
      <c r="DB55" s="699"/>
      <c r="DC55" s="699"/>
      <c r="DD55" s="699"/>
      <c r="DE55" s="699"/>
      <c r="DF55" s="699"/>
      <c r="DG55" s="699"/>
      <c r="DH55" s="699"/>
      <c r="DI55" s="699"/>
      <c r="DJ55" s="699"/>
      <c r="DK55" s="699"/>
      <c r="DL55" s="699"/>
      <c r="DM55" s="699"/>
      <c r="DN55" s="699"/>
      <c r="DO55" s="699"/>
      <c r="DP55" s="699"/>
      <c r="DQ55" s="699"/>
      <c r="DR55" s="699"/>
      <c r="DS55" s="699"/>
      <c r="DT55" s="699"/>
      <c r="DU55" s="699"/>
      <c r="DV55" s="699"/>
      <c r="DW55" s="699"/>
      <c r="DX55" s="699"/>
      <c r="DY55" s="699"/>
      <c r="DZ55" s="699"/>
      <c r="EA55" s="699"/>
      <c r="EB55" s="699"/>
      <c r="EC55" s="699"/>
      <c r="ED55" s="699"/>
      <c r="EE55" s="699"/>
      <c r="EF55" s="699"/>
      <c r="EG55" s="699"/>
      <c r="EH55" s="699"/>
      <c r="EI55" s="699"/>
      <c r="EJ55" s="699"/>
      <c r="EK55" s="699"/>
      <c r="EL55" s="699"/>
      <c r="EM55" s="699"/>
      <c r="EN55" s="699"/>
      <c r="EO55" s="699"/>
      <c r="EP55" s="699"/>
      <c r="EQ55" s="699"/>
      <c r="ER55" s="699"/>
      <c r="ES55" s="699"/>
      <c r="ET55" s="699"/>
      <c r="EU55" s="699"/>
      <c r="EV55" s="699"/>
      <c r="EW55" s="699"/>
      <c r="EX55" s="699"/>
      <c r="EY55" s="699"/>
      <c r="EZ55" s="699"/>
      <c r="FA55" s="699"/>
      <c r="FB55" s="699"/>
    </row>
    <row r="56" spans="1:158" ht="16.7" customHeight="1" x14ac:dyDescent="0.5">
      <c r="B56" s="381" t="s">
        <v>1001</v>
      </c>
      <c r="C56" s="508"/>
      <c r="D56" s="520" t="s">
        <v>344</v>
      </c>
      <c r="E56" s="449">
        <v>3</v>
      </c>
      <c r="F56" s="532" t="s">
        <v>57</v>
      </c>
      <c r="G56" s="274">
        <f>1*E56</f>
        <v>3</v>
      </c>
      <c r="H56" s="274"/>
      <c r="I56" s="274"/>
      <c r="J56" s="274"/>
      <c r="K56" s="274"/>
      <c r="L56" s="274"/>
      <c r="M56" s="274"/>
      <c r="N56" s="594"/>
      <c r="O56" s="73" t="s">
        <v>345</v>
      </c>
      <c r="P56" s="449">
        <v>3</v>
      </c>
      <c r="Q56" s="532" t="s">
        <v>57</v>
      </c>
      <c r="R56" s="274">
        <f>1*P56</f>
        <v>3</v>
      </c>
      <c r="S56" s="274"/>
      <c r="T56" s="274"/>
      <c r="U56" s="274"/>
      <c r="V56" s="274"/>
      <c r="W56" s="274"/>
      <c r="X56" s="274"/>
      <c r="Y56" s="619"/>
    </row>
    <row r="57" spans="1:158" ht="16.7" customHeight="1" x14ac:dyDescent="0.5">
      <c r="B57" s="381"/>
      <c r="C57" s="508"/>
      <c r="D57" s="520" t="s">
        <v>151</v>
      </c>
      <c r="E57" s="449">
        <v>1</v>
      </c>
      <c r="F57" s="532" t="s">
        <v>848</v>
      </c>
      <c r="G57" s="274">
        <f>5*E57</f>
        <v>5</v>
      </c>
      <c r="H57" s="274"/>
      <c r="I57" s="274"/>
      <c r="J57" s="274"/>
      <c r="K57" s="274"/>
      <c r="L57" s="274"/>
      <c r="M57" s="274"/>
      <c r="N57" s="582" t="s">
        <v>851</v>
      </c>
      <c r="O57" s="73" t="s">
        <v>153</v>
      </c>
      <c r="P57" s="449">
        <v>1</v>
      </c>
      <c r="Q57" s="532" t="s">
        <v>848</v>
      </c>
      <c r="R57" s="274">
        <f>5*P57</f>
        <v>5</v>
      </c>
      <c r="S57" s="274"/>
      <c r="T57" s="274"/>
      <c r="U57" s="274"/>
      <c r="V57" s="274"/>
      <c r="W57" s="274"/>
      <c r="X57" s="274"/>
      <c r="Y57" s="402" t="s">
        <v>851</v>
      </c>
    </row>
    <row r="58" spans="1:158" s="698" customFormat="1" ht="16.7" customHeight="1" x14ac:dyDescent="0.5">
      <c r="B58" s="541"/>
      <c r="C58" s="557"/>
      <c r="D58" s="523" t="s">
        <v>251</v>
      </c>
      <c r="E58" s="121">
        <v>1</v>
      </c>
      <c r="F58" s="531" t="s">
        <v>729</v>
      </c>
      <c r="G58" s="309">
        <f>1*E58</f>
        <v>1</v>
      </c>
      <c r="H58" s="309"/>
      <c r="I58" s="309"/>
      <c r="J58" s="309"/>
      <c r="K58" s="309"/>
      <c r="L58" s="309"/>
      <c r="M58" s="309"/>
      <c r="N58" s="587"/>
      <c r="O58" s="78" t="s">
        <v>253</v>
      </c>
      <c r="P58" s="121">
        <v>1</v>
      </c>
      <c r="Q58" s="531" t="s">
        <v>729</v>
      </c>
      <c r="R58" s="309">
        <f>1*P58</f>
        <v>1</v>
      </c>
      <c r="S58" s="309"/>
      <c r="T58" s="309"/>
      <c r="U58" s="309"/>
      <c r="V58" s="309"/>
      <c r="W58" s="309"/>
      <c r="X58" s="309"/>
      <c r="Y58" s="612"/>
      <c r="Z58" s="699"/>
      <c r="AA58" s="699"/>
      <c r="AB58" s="699"/>
      <c r="AC58" s="699"/>
      <c r="AD58" s="699"/>
      <c r="AE58" s="699"/>
      <c r="AF58" s="699"/>
      <c r="AG58" s="699"/>
      <c r="AH58" s="699"/>
      <c r="AI58" s="699"/>
      <c r="AJ58" s="699"/>
      <c r="AK58" s="699"/>
      <c r="AL58" s="699"/>
      <c r="AM58" s="699"/>
      <c r="AN58" s="699"/>
      <c r="AO58" s="699"/>
      <c r="AP58" s="699"/>
      <c r="AQ58" s="699"/>
      <c r="AR58" s="699"/>
      <c r="AS58" s="699"/>
      <c r="AT58" s="699"/>
      <c r="AU58" s="699"/>
      <c r="AV58" s="699"/>
      <c r="AW58" s="699"/>
      <c r="AX58" s="699"/>
      <c r="AY58" s="699"/>
      <c r="AZ58" s="699"/>
      <c r="BA58" s="699"/>
      <c r="BB58" s="699"/>
      <c r="BC58" s="699"/>
      <c r="BD58" s="699"/>
      <c r="BE58" s="699"/>
      <c r="BF58" s="699"/>
      <c r="BG58" s="699"/>
      <c r="BH58" s="699"/>
      <c r="BI58" s="699"/>
      <c r="BJ58" s="699"/>
      <c r="BK58" s="699"/>
      <c r="BL58" s="699"/>
      <c r="BM58" s="699"/>
      <c r="BN58" s="699"/>
      <c r="BO58" s="699"/>
      <c r="BP58" s="699"/>
      <c r="BQ58" s="699"/>
      <c r="BR58" s="699"/>
      <c r="BS58" s="699"/>
      <c r="BT58" s="699"/>
      <c r="BU58" s="699"/>
      <c r="BV58" s="699"/>
      <c r="BW58" s="699"/>
      <c r="BX58" s="699"/>
      <c r="BY58" s="699"/>
      <c r="BZ58" s="699"/>
      <c r="CA58" s="699"/>
      <c r="CB58" s="699"/>
      <c r="CC58" s="699"/>
      <c r="CD58" s="699"/>
      <c r="CE58" s="699"/>
      <c r="CF58" s="699"/>
      <c r="CG58" s="699"/>
      <c r="CH58" s="699"/>
      <c r="CI58" s="699"/>
      <c r="CJ58" s="699"/>
      <c r="CK58" s="699"/>
      <c r="CL58" s="699"/>
      <c r="CM58" s="699"/>
      <c r="CN58" s="699"/>
      <c r="CO58" s="699"/>
      <c r="CP58" s="699"/>
      <c r="CQ58" s="699"/>
      <c r="CR58" s="699"/>
      <c r="CS58" s="699"/>
      <c r="CT58" s="699"/>
      <c r="CU58" s="699"/>
      <c r="CV58" s="699"/>
      <c r="CW58" s="699"/>
      <c r="CX58" s="699"/>
      <c r="CY58" s="699"/>
      <c r="CZ58" s="699"/>
      <c r="DA58" s="699"/>
      <c r="DB58" s="699"/>
      <c r="DC58" s="699"/>
      <c r="DD58" s="699"/>
      <c r="DE58" s="699"/>
      <c r="DF58" s="699"/>
      <c r="DG58" s="699"/>
      <c r="DH58" s="699"/>
      <c r="DI58" s="699"/>
      <c r="DJ58" s="699"/>
      <c r="DK58" s="699"/>
      <c r="DL58" s="699"/>
      <c r="DM58" s="699"/>
      <c r="DN58" s="699"/>
      <c r="DO58" s="699"/>
      <c r="DP58" s="699"/>
      <c r="DQ58" s="699"/>
      <c r="DR58" s="699"/>
      <c r="DS58" s="699"/>
      <c r="DT58" s="699"/>
      <c r="DU58" s="699"/>
      <c r="DV58" s="699"/>
      <c r="DW58" s="699"/>
      <c r="DX58" s="699"/>
      <c r="DY58" s="699"/>
      <c r="DZ58" s="699"/>
      <c r="EA58" s="699"/>
      <c r="EB58" s="699"/>
      <c r="EC58" s="699"/>
    </row>
    <row r="59" spans="1:158" s="698" customFormat="1" ht="16.7" customHeight="1" x14ac:dyDescent="0.5">
      <c r="A59" s="698">
        <v>7</v>
      </c>
      <c r="B59" s="383" t="s">
        <v>533</v>
      </c>
      <c r="C59" s="507"/>
      <c r="D59" s="517" t="s">
        <v>344</v>
      </c>
      <c r="E59" s="140">
        <v>3</v>
      </c>
      <c r="F59" s="533" t="s">
        <v>848</v>
      </c>
      <c r="G59" s="398">
        <f>5*E59</f>
        <v>15</v>
      </c>
      <c r="H59" s="398">
        <f>G59+G60</f>
        <v>18</v>
      </c>
      <c r="I59" s="398">
        <v>1</v>
      </c>
      <c r="J59" s="398">
        <v>1</v>
      </c>
      <c r="K59" s="398">
        <v>1</v>
      </c>
      <c r="L59" s="398">
        <v>1</v>
      </c>
      <c r="M59" s="635">
        <f>SUM(H59:L59)</f>
        <v>22</v>
      </c>
      <c r="N59" s="590"/>
      <c r="O59" s="384" t="s">
        <v>345</v>
      </c>
      <c r="P59" s="140">
        <v>3</v>
      </c>
      <c r="Q59" s="533" t="s">
        <v>848</v>
      </c>
      <c r="R59" s="398">
        <f>5*P59</f>
        <v>15</v>
      </c>
      <c r="S59" s="398">
        <f>R59+R60</f>
        <v>18</v>
      </c>
      <c r="T59" s="398">
        <v>1</v>
      </c>
      <c r="U59" s="398">
        <v>1</v>
      </c>
      <c r="V59" s="398">
        <v>1</v>
      </c>
      <c r="W59" s="398">
        <v>1</v>
      </c>
      <c r="X59" s="635">
        <f>SUM(S59:W59)</f>
        <v>22</v>
      </c>
      <c r="Y59" s="615"/>
      <c r="Z59" s="699"/>
      <c r="AA59" s="699"/>
      <c r="AB59" s="699"/>
      <c r="AC59" s="699"/>
      <c r="AD59" s="699"/>
      <c r="AE59" s="699"/>
      <c r="AF59" s="699"/>
      <c r="AG59" s="699"/>
      <c r="AH59" s="699"/>
      <c r="AI59" s="699"/>
      <c r="AJ59" s="699"/>
      <c r="AK59" s="699"/>
      <c r="AL59" s="699"/>
      <c r="AM59" s="699"/>
      <c r="AN59" s="699"/>
      <c r="AO59" s="699"/>
      <c r="AP59" s="699"/>
      <c r="AQ59" s="699"/>
      <c r="AR59" s="699"/>
      <c r="AS59" s="699"/>
      <c r="AT59" s="699"/>
      <c r="AU59" s="699"/>
      <c r="AV59" s="699"/>
      <c r="AW59" s="699"/>
      <c r="AX59" s="699"/>
      <c r="AY59" s="699"/>
      <c r="AZ59" s="699"/>
      <c r="BA59" s="699"/>
      <c r="BB59" s="699"/>
      <c r="BC59" s="699"/>
      <c r="BD59" s="699"/>
      <c r="BE59" s="699"/>
      <c r="BF59" s="699"/>
      <c r="BG59" s="699"/>
      <c r="BH59" s="699"/>
      <c r="BI59" s="699"/>
      <c r="BJ59" s="699"/>
      <c r="BK59" s="699"/>
      <c r="BL59" s="699"/>
      <c r="BM59" s="699"/>
      <c r="BN59" s="699"/>
      <c r="BO59" s="699"/>
      <c r="BP59" s="699"/>
      <c r="BQ59" s="699"/>
      <c r="BR59" s="699"/>
      <c r="BS59" s="699"/>
      <c r="BT59" s="699"/>
      <c r="BU59" s="699"/>
      <c r="BV59" s="699"/>
      <c r="BW59" s="699"/>
      <c r="BX59" s="699"/>
      <c r="BY59" s="699"/>
      <c r="BZ59" s="699"/>
      <c r="CA59" s="699"/>
      <c r="CB59" s="699"/>
      <c r="CC59" s="699"/>
      <c r="CD59" s="699"/>
      <c r="CE59" s="699"/>
      <c r="CF59" s="699"/>
      <c r="CG59" s="699"/>
      <c r="CH59" s="699"/>
      <c r="CI59" s="699"/>
      <c r="CJ59" s="699"/>
      <c r="CK59" s="699"/>
      <c r="CL59" s="699"/>
      <c r="CM59" s="699"/>
      <c r="CN59" s="699"/>
      <c r="CO59" s="699"/>
      <c r="CP59" s="699"/>
      <c r="CQ59" s="699"/>
      <c r="CR59" s="699"/>
      <c r="CS59" s="699"/>
      <c r="CT59" s="699"/>
      <c r="CU59" s="699"/>
      <c r="CV59" s="699"/>
      <c r="CW59" s="699"/>
      <c r="CX59" s="699"/>
      <c r="CY59" s="699"/>
      <c r="CZ59" s="699"/>
      <c r="DA59" s="699"/>
      <c r="DB59" s="699"/>
      <c r="DC59" s="699"/>
      <c r="DD59" s="699"/>
      <c r="DE59" s="699"/>
      <c r="DF59" s="699"/>
      <c r="DG59" s="699"/>
      <c r="DH59" s="699"/>
      <c r="DI59" s="699"/>
      <c r="DJ59" s="699"/>
      <c r="DK59" s="699"/>
      <c r="DL59" s="699"/>
      <c r="DM59" s="699"/>
      <c r="DN59" s="699"/>
      <c r="DO59" s="699"/>
      <c r="DP59" s="699"/>
      <c r="DQ59" s="699"/>
      <c r="DR59" s="699"/>
      <c r="DS59" s="699"/>
      <c r="DT59" s="699"/>
      <c r="DU59" s="699"/>
      <c r="DV59" s="699"/>
      <c r="DW59" s="699"/>
      <c r="DX59" s="699"/>
      <c r="DY59" s="699"/>
      <c r="DZ59" s="699"/>
      <c r="EA59" s="699"/>
      <c r="EB59" s="699"/>
      <c r="EC59" s="699"/>
    </row>
    <row r="60" spans="1:158" s="698" customFormat="1" ht="16.7" customHeight="1" x14ac:dyDescent="0.5">
      <c r="B60" s="382" t="s">
        <v>998</v>
      </c>
      <c r="C60" s="509"/>
      <c r="D60" s="523" t="s">
        <v>151</v>
      </c>
      <c r="E60" s="121">
        <v>1</v>
      </c>
      <c r="F60" s="531" t="s">
        <v>850</v>
      </c>
      <c r="G60" s="309">
        <f>3*E60</f>
        <v>3</v>
      </c>
      <c r="H60" s="309"/>
      <c r="I60" s="309"/>
      <c r="J60" s="309"/>
      <c r="K60" s="309"/>
      <c r="L60" s="309"/>
      <c r="M60" s="309"/>
      <c r="N60" s="599" t="s">
        <v>851</v>
      </c>
      <c r="O60" s="78" t="s">
        <v>153</v>
      </c>
      <c r="P60" s="121">
        <v>1</v>
      </c>
      <c r="Q60" s="531" t="s">
        <v>850</v>
      </c>
      <c r="R60" s="309">
        <f>3*P60</f>
        <v>3</v>
      </c>
      <c r="S60" s="309"/>
      <c r="T60" s="309"/>
      <c r="U60" s="309"/>
      <c r="V60" s="309"/>
      <c r="W60" s="309"/>
      <c r="X60" s="309"/>
      <c r="Y60" s="385" t="s">
        <v>851</v>
      </c>
      <c r="Z60" s="699"/>
      <c r="AA60" s="699"/>
      <c r="AB60" s="699"/>
      <c r="AC60" s="699"/>
      <c r="AD60" s="699"/>
      <c r="AE60" s="699"/>
      <c r="AF60" s="699"/>
      <c r="AG60" s="699"/>
      <c r="AH60" s="699"/>
      <c r="AI60" s="699"/>
      <c r="AJ60" s="699"/>
      <c r="AK60" s="699"/>
      <c r="AL60" s="699"/>
      <c r="AM60" s="699"/>
      <c r="AN60" s="699"/>
      <c r="AO60" s="699"/>
      <c r="AP60" s="699"/>
      <c r="AQ60" s="699"/>
      <c r="AR60" s="699"/>
      <c r="AS60" s="699"/>
      <c r="AT60" s="699"/>
      <c r="AU60" s="699"/>
      <c r="AV60" s="699"/>
      <c r="AW60" s="699"/>
      <c r="AX60" s="699"/>
      <c r="AY60" s="699"/>
      <c r="AZ60" s="699"/>
      <c r="BA60" s="699"/>
      <c r="BB60" s="699"/>
      <c r="BC60" s="699"/>
      <c r="BD60" s="699"/>
      <c r="BE60" s="699"/>
      <c r="BF60" s="699"/>
      <c r="BG60" s="699"/>
      <c r="BH60" s="699"/>
      <c r="BI60" s="699"/>
      <c r="BJ60" s="699"/>
      <c r="BK60" s="699"/>
      <c r="BL60" s="699"/>
      <c r="BM60" s="699"/>
      <c r="BN60" s="699"/>
      <c r="BO60" s="699"/>
      <c r="BP60" s="699"/>
      <c r="BQ60" s="699"/>
      <c r="BR60" s="699"/>
      <c r="BS60" s="699"/>
      <c r="BT60" s="699"/>
      <c r="BU60" s="699"/>
      <c r="BV60" s="699"/>
      <c r="BW60" s="699"/>
      <c r="BX60" s="699"/>
      <c r="BY60" s="699"/>
      <c r="BZ60" s="699"/>
      <c r="CA60" s="699"/>
      <c r="CB60" s="699"/>
      <c r="CC60" s="699"/>
      <c r="CD60" s="699"/>
      <c r="CE60" s="699"/>
      <c r="CF60" s="699"/>
      <c r="CG60" s="699"/>
      <c r="CH60" s="699"/>
      <c r="CI60" s="699"/>
      <c r="CJ60" s="699"/>
      <c r="CK60" s="699"/>
      <c r="CL60" s="699"/>
      <c r="CM60" s="699"/>
      <c r="CN60" s="699"/>
      <c r="CO60" s="699"/>
      <c r="CP60" s="699"/>
      <c r="CQ60" s="699"/>
      <c r="CR60" s="699"/>
      <c r="CS60" s="699"/>
      <c r="CT60" s="699"/>
      <c r="CU60" s="699"/>
      <c r="CV60" s="699"/>
      <c r="CW60" s="699"/>
      <c r="CX60" s="699"/>
      <c r="CY60" s="699"/>
      <c r="CZ60" s="699"/>
      <c r="DA60" s="699"/>
      <c r="DB60" s="699"/>
      <c r="DC60" s="699"/>
      <c r="DD60" s="699"/>
      <c r="DE60" s="699"/>
      <c r="DF60" s="699"/>
      <c r="DG60" s="699"/>
      <c r="DH60" s="699"/>
      <c r="DI60" s="699"/>
      <c r="DJ60" s="699"/>
      <c r="DK60" s="699"/>
      <c r="DL60" s="699"/>
      <c r="DM60" s="699"/>
      <c r="DN60" s="699"/>
      <c r="DO60" s="699"/>
      <c r="DP60" s="699"/>
      <c r="DQ60" s="699"/>
      <c r="DR60" s="699"/>
      <c r="DS60" s="699"/>
      <c r="DT60" s="699"/>
      <c r="DU60" s="699"/>
      <c r="DV60" s="699"/>
      <c r="DW60" s="699"/>
      <c r="DX60" s="699"/>
      <c r="DY60" s="699"/>
      <c r="DZ60" s="699"/>
      <c r="EA60" s="699"/>
      <c r="EB60" s="699"/>
      <c r="EC60" s="699"/>
      <c r="ED60" s="699"/>
      <c r="EE60" s="699"/>
      <c r="EF60" s="699"/>
      <c r="EG60" s="699"/>
      <c r="EH60" s="699"/>
      <c r="EI60" s="699"/>
      <c r="EJ60" s="699"/>
      <c r="EK60" s="699"/>
      <c r="EL60" s="699"/>
      <c r="EM60" s="699"/>
      <c r="EN60" s="699"/>
      <c r="EO60" s="699"/>
      <c r="EP60" s="699"/>
      <c r="EQ60" s="699"/>
      <c r="ER60" s="699"/>
      <c r="ES60" s="699"/>
      <c r="ET60" s="699"/>
      <c r="EU60" s="699"/>
      <c r="EV60" s="699"/>
      <c r="EW60" s="699"/>
      <c r="EX60" s="699"/>
      <c r="EY60" s="699"/>
      <c r="EZ60" s="699"/>
      <c r="FA60" s="699"/>
      <c r="FB60" s="699"/>
    </row>
    <row r="61" spans="1:158" ht="20.25" customHeight="1" x14ac:dyDescent="0.5">
      <c r="B61" s="2319" t="s">
        <v>947</v>
      </c>
      <c r="C61" s="2297"/>
      <c r="D61" s="2297"/>
      <c r="E61" s="2297"/>
      <c r="F61" s="2297"/>
      <c r="G61" s="2298"/>
      <c r="H61" s="861">
        <f>SUM(H40:H60)</f>
        <v>115</v>
      </c>
      <c r="I61" s="853"/>
      <c r="J61" s="853"/>
      <c r="K61" s="853"/>
      <c r="L61" s="853"/>
      <c r="M61" s="854"/>
      <c r="N61" s="855"/>
      <c r="O61" s="856"/>
      <c r="P61" s="853"/>
      <c r="Q61" s="857"/>
      <c r="R61" s="858"/>
      <c r="S61" s="861">
        <f>SUM(S40:S60)</f>
        <v>115</v>
      </c>
      <c r="T61" s="853"/>
      <c r="U61" s="853"/>
      <c r="V61" s="853"/>
      <c r="W61" s="853"/>
      <c r="X61" s="854"/>
      <c r="Y61" s="859"/>
    </row>
    <row r="62" spans="1:158" ht="20.25" customHeight="1" x14ac:dyDescent="0.5">
      <c r="B62" s="2294" t="s">
        <v>1115</v>
      </c>
      <c r="C62" s="2295"/>
      <c r="D62" s="2295"/>
      <c r="E62" s="2295"/>
      <c r="F62" s="2295"/>
      <c r="G62" s="2296"/>
      <c r="H62" s="864">
        <f>H61/7</f>
        <v>16.428571428571427</v>
      </c>
      <c r="I62" s="132"/>
      <c r="J62" s="132"/>
      <c r="K62" s="132"/>
      <c r="L62" s="132"/>
      <c r="M62" s="687"/>
      <c r="N62" s="603"/>
      <c r="O62" s="121"/>
      <c r="P62" s="132"/>
      <c r="Q62" s="553"/>
      <c r="R62" s="331"/>
      <c r="S62" s="864">
        <f>S61/7</f>
        <v>16.428571428571427</v>
      </c>
      <c r="T62" s="132"/>
      <c r="U62" s="132"/>
      <c r="V62" s="132"/>
      <c r="W62" s="132"/>
      <c r="X62" s="687"/>
      <c r="Y62" s="632"/>
    </row>
    <row r="63" spans="1:158" ht="20.25" customHeight="1" x14ac:dyDescent="0.5">
      <c r="B63" s="449"/>
      <c r="C63" s="449"/>
      <c r="D63" s="449"/>
      <c r="E63" s="449"/>
      <c r="F63" s="449"/>
      <c r="G63" s="449"/>
      <c r="H63" s="882"/>
      <c r="I63" s="449"/>
      <c r="J63" s="449"/>
      <c r="K63" s="449"/>
      <c r="L63" s="449"/>
      <c r="M63" s="849"/>
      <c r="N63" s="851"/>
      <c r="O63" s="449"/>
      <c r="P63" s="449"/>
      <c r="Q63" s="850"/>
      <c r="R63" s="449"/>
      <c r="S63" s="882"/>
      <c r="T63" s="449"/>
      <c r="U63" s="449"/>
      <c r="V63" s="449"/>
      <c r="W63" s="449"/>
      <c r="X63" s="849"/>
      <c r="Y63" s="851"/>
    </row>
    <row r="64" spans="1:158" ht="20.25" customHeight="1" x14ac:dyDescent="0.5">
      <c r="B64" s="449"/>
      <c r="C64" s="449"/>
      <c r="D64" s="449"/>
      <c r="E64" s="449"/>
      <c r="F64" s="449"/>
      <c r="G64" s="449"/>
      <c r="H64" s="882"/>
      <c r="I64" s="449"/>
      <c r="J64" s="449"/>
      <c r="K64" s="449"/>
      <c r="L64" s="449"/>
      <c r="M64" s="849"/>
      <c r="N64" s="851"/>
      <c r="O64" s="449"/>
      <c r="P64" s="449"/>
      <c r="Q64" s="850"/>
      <c r="R64" s="449"/>
      <c r="S64" s="882"/>
      <c r="T64" s="449"/>
      <c r="U64" s="449"/>
      <c r="V64" s="449"/>
      <c r="W64" s="449"/>
      <c r="X64" s="849"/>
      <c r="Y64" s="851"/>
    </row>
    <row r="65" spans="1:133" ht="20.25" customHeight="1" x14ac:dyDescent="0.5">
      <c r="B65" s="449"/>
      <c r="C65" s="449"/>
      <c r="D65" s="449"/>
      <c r="E65" s="449"/>
      <c r="F65" s="449"/>
      <c r="G65" s="449"/>
      <c r="H65" s="882"/>
      <c r="I65" s="449"/>
      <c r="J65" s="449"/>
      <c r="K65" s="449"/>
      <c r="L65" s="449"/>
      <c r="M65" s="849"/>
      <c r="N65" s="851"/>
      <c r="O65" s="449"/>
      <c r="P65" s="449"/>
      <c r="Q65" s="850"/>
      <c r="R65" s="449"/>
      <c r="S65" s="882"/>
      <c r="T65" s="449"/>
      <c r="U65" s="449"/>
      <c r="V65" s="449"/>
      <c r="W65" s="449"/>
      <c r="X65" s="849"/>
      <c r="Y65" s="851"/>
    </row>
    <row r="66" spans="1:133" ht="20.25" customHeight="1" x14ac:dyDescent="0.5">
      <c r="B66" s="449"/>
      <c r="C66" s="449"/>
      <c r="D66" s="449"/>
      <c r="E66" s="449"/>
      <c r="F66" s="449"/>
      <c r="G66" s="449"/>
      <c r="H66" s="882"/>
      <c r="I66" s="449"/>
      <c r="J66" s="449"/>
      <c r="K66" s="449"/>
      <c r="L66" s="449"/>
      <c r="M66" s="849"/>
      <c r="N66" s="851"/>
      <c r="O66" s="449"/>
      <c r="P66" s="449"/>
      <c r="Q66" s="850"/>
      <c r="R66" s="449"/>
      <c r="S66" s="882"/>
      <c r="T66" s="449"/>
      <c r="U66" s="449"/>
      <c r="V66" s="449"/>
      <c r="W66" s="449"/>
      <c r="X66" s="849"/>
      <c r="Y66" s="851"/>
    </row>
    <row r="67" spans="1:133" ht="20.25" customHeight="1" x14ac:dyDescent="0.5">
      <c r="B67" s="449"/>
      <c r="C67" s="449"/>
      <c r="D67" s="449"/>
      <c r="E67" s="449"/>
      <c r="F67" s="449"/>
      <c r="G67" s="449"/>
      <c r="H67" s="882"/>
      <c r="I67" s="449"/>
      <c r="J67" s="449"/>
      <c r="K67" s="449"/>
      <c r="L67" s="449"/>
      <c r="M67" s="849"/>
      <c r="N67" s="851"/>
      <c r="O67" s="449"/>
      <c r="P67" s="449"/>
      <c r="Q67" s="850"/>
      <c r="R67" s="449"/>
      <c r="S67" s="882"/>
      <c r="T67" s="449"/>
      <c r="U67" s="449"/>
      <c r="V67" s="449"/>
      <c r="W67" s="449"/>
      <c r="X67" s="849"/>
      <c r="Y67" s="851"/>
    </row>
    <row r="68" spans="1:133" s="433" customFormat="1" ht="15.95" customHeight="1" x14ac:dyDescent="0.5">
      <c r="A68" s="862"/>
      <c r="B68" s="2320" t="s">
        <v>1108</v>
      </c>
      <c r="C68" s="2320"/>
      <c r="D68" s="2320"/>
      <c r="E68" s="2321"/>
      <c r="F68" s="2321"/>
      <c r="G68" s="2321"/>
      <c r="H68" s="2321"/>
      <c r="I68" s="2321"/>
      <c r="J68" s="2321"/>
      <c r="K68" s="2321"/>
      <c r="L68" s="2321"/>
      <c r="M68" s="2321"/>
      <c r="N68" s="2321"/>
      <c r="O68" s="2321"/>
      <c r="P68" s="2321"/>
      <c r="Q68" s="2321"/>
      <c r="R68" s="2321"/>
      <c r="S68" s="2321"/>
      <c r="T68" s="2321"/>
      <c r="U68" s="2321"/>
      <c r="V68" s="2321"/>
      <c r="W68" s="2321"/>
      <c r="X68" s="2321"/>
      <c r="Y68" s="2321"/>
    </row>
    <row r="69" spans="1:133" ht="15.95" customHeight="1" x14ac:dyDescent="0.5">
      <c r="B69" s="2322" t="s">
        <v>481</v>
      </c>
      <c r="C69" s="2337"/>
      <c r="D69" s="2328" t="s">
        <v>1</v>
      </c>
      <c r="E69" s="2329"/>
      <c r="F69" s="2329"/>
      <c r="G69" s="2329"/>
      <c r="H69" s="2329"/>
      <c r="I69" s="2329"/>
      <c r="J69" s="2329"/>
      <c r="K69" s="2329"/>
      <c r="L69" s="2329"/>
      <c r="M69" s="2329"/>
      <c r="N69" s="2330"/>
      <c r="O69" s="2329" t="s">
        <v>2</v>
      </c>
      <c r="P69" s="2329"/>
      <c r="Q69" s="2329"/>
      <c r="R69" s="2329"/>
      <c r="S69" s="2329"/>
      <c r="T69" s="2329"/>
      <c r="U69" s="2329"/>
      <c r="V69" s="2329"/>
      <c r="W69" s="2329"/>
      <c r="X69" s="2329"/>
      <c r="Y69" s="2331"/>
    </row>
    <row r="70" spans="1:133" ht="16.7" customHeight="1" x14ac:dyDescent="0.5">
      <c r="B70" s="2324"/>
      <c r="C70" s="2338"/>
      <c r="D70" s="2332" t="s">
        <v>3</v>
      </c>
      <c r="E70" s="2311" t="s">
        <v>479</v>
      </c>
      <c r="F70" s="2309" t="s">
        <v>946</v>
      </c>
      <c r="G70" s="2311" t="s">
        <v>947</v>
      </c>
      <c r="H70" s="2303" t="s">
        <v>948</v>
      </c>
      <c r="I70" s="2317" t="s">
        <v>1087</v>
      </c>
      <c r="J70" s="2299" t="s">
        <v>1040</v>
      </c>
      <c r="K70" s="2301" t="s">
        <v>949</v>
      </c>
      <c r="L70" s="2301" t="s">
        <v>1041</v>
      </c>
      <c r="M70" s="2303" t="s">
        <v>950</v>
      </c>
      <c r="N70" s="2313" t="s">
        <v>483</v>
      </c>
      <c r="O70" s="2315" t="s">
        <v>3</v>
      </c>
      <c r="P70" s="2311" t="s">
        <v>479</v>
      </c>
      <c r="Q70" s="2309" t="s">
        <v>946</v>
      </c>
      <c r="R70" s="2311" t="s">
        <v>947</v>
      </c>
      <c r="S70" s="2303" t="s">
        <v>948</v>
      </c>
      <c r="T70" s="2317" t="s">
        <v>1087</v>
      </c>
      <c r="U70" s="2299" t="s">
        <v>1040</v>
      </c>
      <c r="V70" s="2301" t="s">
        <v>949</v>
      </c>
      <c r="W70" s="2301" t="s">
        <v>1041</v>
      </c>
      <c r="X70" s="2303" t="s">
        <v>950</v>
      </c>
      <c r="Y70" s="2305" t="s">
        <v>483</v>
      </c>
    </row>
    <row r="71" spans="1:133" s="698" customFormat="1" ht="16.7" customHeight="1" x14ac:dyDescent="0.5">
      <c r="B71" s="2339"/>
      <c r="C71" s="2326"/>
      <c r="D71" s="2333"/>
      <c r="E71" s="2312"/>
      <c r="F71" s="2310"/>
      <c r="G71" s="2312"/>
      <c r="H71" s="2304"/>
      <c r="I71" s="2318"/>
      <c r="J71" s="2300"/>
      <c r="K71" s="2302"/>
      <c r="L71" s="2302"/>
      <c r="M71" s="2304"/>
      <c r="N71" s="2314"/>
      <c r="O71" s="2316"/>
      <c r="P71" s="2312"/>
      <c r="Q71" s="2310"/>
      <c r="R71" s="2312"/>
      <c r="S71" s="2304"/>
      <c r="T71" s="2318"/>
      <c r="U71" s="2300"/>
      <c r="V71" s="2302"/>
      <c r="W71" s="2302"/>
      <c r="X71" s="2304"/>
      <c r="Y71" s="2306"/>
      <c r="Z71" s="699"/>
      <c r="AA71" s="699"/>
      <c r="AB71" s="699"/>
      <c r="AC71" s="699"/>
      <c r="AD71" s="699"/>
      <c r="AE71" s="699"/>
      <c r="AF71" s="699"/>
      <c r="AG71" s="699"/>
      <c r="AH71" s="699"/>
      <c r="AI71" s="699"/>
      <c r="AJ71" s="699"/>
      <c r="AK71" s="699"/>
      <c r="AL71" s="699"/>
      <c r="AM71" s="699"/>
      <c r="AN71" s="699"/>
      <c r="AO71" s="699"/>
      <c r="AP71" s="699"/>
      <c r="AQ71" s="699"/>
      <c r="AR71" s="699"/>
      <c r="AS71" s="699"/>
      <c r="AT71" s="699"/>
      <c r="AU71" s="699"/>
      <c r="AV71" s="699"/>
      <c r="AW71" s="699"/>
      <c r="AX71" s="699"/>
      <c r="AY71" s="699"/>
      <c r="AZ71" s="699"/>
      <c r="BA71" s="699"/>
      <c r="BB71" s="699"/>
      <c r="BC71" s="699"/>
      <c r="BD71" s="699"/>
      <c r="BE71" s="699"/>
      <c r="BF71" s="699"/>
      <c r="BG71" s="699"/>
      <c r="BH71" s="699"/>
      <c r="BI71" s="699"/>
      <c r="BJ71" s="699"/>
      <c r="BK71" s="699"/>
      <c r="BL71" s="699"/>
      <c r="BM71" s="699"/>
      <c r="BN71" s="699"/>
      <c r="BO71" s="699"/>
      <c r="BP71" s="699"/>
      <c r="BQ71" s="699"/>
      <c r="BR71" s="699"/>
      <c r="BS71" s="699"/>
      <c r="BT71" s="699"/>
      <c r="BU71" s="699"/>
      <c r="BV71" s="699"/>
      <c r="BW71" s="699"/>
      <c r="BX71" s="699"/>
      <c r="BY71" s="699"/>
      <c r="BZ71" s="699"/>
      <c r="CA71" s="699"/>
      <c r="CB71" s="699"/>
      <c r="CC71" s="699"/>
      <c r="CD71" s="699"/>
      <c r="CE71" s="699"/>
      <c r="CF71" s="699"/>
      <c r="CG71" s="699"/>
      <c r="CH71" s="699"/>
      <c r="CI71" s="699"/>
      <c r="CJ71" s="699"/>
      <c r="CK71" s="699"/>
      <c r="CL71" s="699"/>
      <c r="CM71" s="699"/>
      <c r="CN71" s="699"/>
      <c r="CO71" s="699"/>
      <c r="CP71" s="699"/>
      <c r="CQ71" s="699"/>
      <c r="CR71" s="699"/>
      <c r="CS71" s="699"/>
      <c r="CT71" s="699"/>
      <c r="CU71" s="699"/>
      <c r="CV71" s="699"/>
      <c r="CW71" s="699"/>
      <c r="CX71" s="699"/>
      <c r="CY71" s="699"/>
      <c r="CZ71" s="699"/>
      <c r="DA71" s="699"/>
      <c r="DB71" s="699"/>
      <c r="DC71" s="699"/>
      <c r="DD71" s="699"/>
      <c r="DE71" s="699"/>
      <c r="DF71" s="699"/>
      <c r="DG71" s="699"/>
      <c r="DH71" s="699"/>
      <c r="DI71" s="699"/>
      <c r="DJ71" s="699"/>
      <c r="DK71" s="699"/>
      <c r="DL71" s="699"/>
      <c r="DM71" s="699"/>
      <c r="DN71" s="699"/>
      <c r="DO71" s="699"/>
      <c r="DP71" s="699"/>
      <c r="DQ71" s="699"/>
      <c r="DR71" s="699"/>
      <c r="DS71" s="699"/>
      <c r="DT71" s="699"/>
      <c r="DU71" s="699"/>
      <c r="DV71" s="699"/>
      <c r="DW71" s="699"/>
      <c r="DX71" s="699"/>
      <c r="DY71" s="699"/>
      <c r="DZ71" s="699"/>
      <c r="EA71" s="699"/>
      <c r="EB71" s="699"/>
      <c r="EC71" s="699"/>
    </row>
    <row r="72" spans="1:133" s="698" customFormat="1" ht="14.25" customHeight="1" x14ac:dyDescent="0.5">
      <c r="A72" s="698">
        <v>1</v>
      </c>
      <c r="B72" s="381" t="s">
        <v>737</v>
      </c>
      <c r="C72" s="508" t="s">
        <v>738</v>
      </c>
      <c r="D72" s="431" t="s">
        <v>33</v>
      </c>
      <c r="E72" s="73">
        <v>3</v>
      </c>
      <c r="F72" s="521" t="s">
        <v>853</v>
      </c>
      <c r="G72" s="327">
        <f>2*3</f>
        <v>6</v>
      </c>
      <c r="H72" s="274">
        <f>G72+G73+G75+G76</f>
        <v>11</v>
      </c>
      <c r="I72" s="274">
        <v>1</v>
      </c>
      <c r="J72" s="274">
        <v>1</v>
      </c>
      <c r="K72" s="274">
        <v>1</v>
      </c>
      <c r="L72" s="274">
        <v>1</v>
      </c>
      <c r="M72" s="399">
        <f>SUM(H72:L72)</f>
        <v>15</v>
      </c>
      <c r="N72" s="581"/>
      <c r="O72" s="420" t="s">
        <v>349</v>
      </c>
      <c r="P72" s="73">
        <v>3</v>
      </c>
      <c r="Q72" s="521" t="s">
        <v>853</v>
      </c>
      <c r="R72" s="327">
        <f>2*3</f>
        <v>6</v>
      </c>
      <c r="S72" s="274">
        <f>R72+R73+R75+R76</f>
        <v>11</v>
      </c>
      <c r="T72" s="274">
        <v>1</v>
      </c>
      <c r="U72" s="274">
        <v>1</v>
      </c>
      <c r="V72" s="274">
        <v>1</v>
      </c>
      <c r="W72" s="274">
        <v>1</v>
      </c>
      <c r="X72" s="399">
        <f>SUM(S72:W72)</f>
        <v>15</v>
      </c>
      <c r="Y72" s="607"/>
      <c r="Z72" s="699"/>
      <c r="AA72" s="699"/>
      <c r="AB72" s="699"/>
      <c r="AC72" s="699"/>
      <c r="AD72" s="699"/>
      <c r="AE72" s="699"/>
      <c r="AF72" s="699"/>
      <c r="AG72" s="699"/>
      <c r="AH72" s="699"/>
      <c r="AI72" s="699"/>
      <c r="AJ72" s="699"/>
      <c r="AK72" s="699"/>
      <c r="AL72" s="699"/>
      <c r="AM72" s="699"/>
      <c r="AN72" s="699"/>
      <c r="AO72" s="699"/>
      <c r="AP72" s="699"/>
      <c r="AQ72" s="699"/>
      <c r="AR72" s="699"/>
      <c r="AS72" s="699"/>
      <c r="AT72" s="699"/>
      <c r="AU72" s="699"/>
      <c r="AV72" s="699"/>
      <c r="AW72" s="699"/>
      <c r="AX72" s="699"/>
      <c r="AY72" s="699"/>
      <c r="AZ72" s="699"/>
      <c r="BA72" s="699"/>
      <c r="BB72" s="699"/>
      <c r="BC72" s="699"/>
      <c r="BD72" s="699"/>
      <c r="BE72" s="699"/>
      <c r="BF72" s="699"/>
      <c r="BG72" s="699"/>
      <c r="BH72" s="699"/>
      <c r="BI72" s="699"/>
      <c r="BJ72" s="699"/>
      <c r="BK72" s="699"/>
      <c r="BL72" s="699"/>
      <c r="BM72" s="699"/>
      <c r="BN72" s="699"/>
      <c r="BO72" s="699"/>
      <c r="BP72" s="699"/>
      <c r="BQ72" s="699"/>
      <c r="BR72" s="699"/>
      <c r="BS72" s="699"/>
      <c r="BT72" s="699"/>
      <c r="BU72" s="699"/>
      <c r="BV72" s="699"/>
      <c r="BW72" s="699"/>
      <c r="BX72" s="699"/>
      <c r="BY72" s="699"/>
      <c r="BZ72" s="699"/>
      <c r="CA72" s="699"/>
      <c r="CB72" s="699"/>
      <c r="CC72" s="699"/>
      <c r="CD72" s="699"/>
      <c r="CE72" s="699"/>
      <c r="CF72" s="699"/>
      <c r="CG72" s="699"/>
      <c r="CH72" s="699"/>
      <c r="CI72" s="699"/>
      <c r="CJ72" s="699"/>
      <c r="CK72" s="699"/>
      <c r="CL72" s="699"/>
      <c r="CM72" s="699"/>
      <c r="CN72" s="699"/>
      <c r="CO72" s="699"/>
      <c r="CP72" s="699"/>
      <c r="CQ72" s="699"/>
      <c r="CR72" s="699"/>
      <c r="CS72" s="699"/>
      <c r="CT72" s="699"/>
      <c r="CU72" s="699"/>
      <c r="CV72" s="699"/>
      <c r="CW72" s="699"/>
      <c r="CX72" s="699"/>
      <c r="CY72" s="699"/>
      <c r="CZ72" s="699"/>
      <c r="DA72" s="699"/>
      <c r="DB72" s="699"/>
      <c r="DC72" s="699"/>
      <c r="DD72" s="699"/>
      <c r="DE72" s="699"/>
      <c r="DF72" s="699"/>
      <c r="DG72" s="699"/>
      <c r="DH72" s="699"/>
      <c r="DI72" s="699"/>
      <c r="DJ72" s="699"/>
      <c r="DK72" s="699"/>
      <c r="DL72" s="699"/>
      <c r="DM72" s="699"/>
      <c r="DN72" s="699"/>
      <c r="DO72" s="699"/>
      <c r="DP72" s="699"/>
      <c r="DQ72" s="699"/>
      <c r="DR72" s="699"/>
      <c r="DS72" s="699"/>
      <c r="DT72" s="699"/>
      <c r="DU72" s="699"/>
      <c r="DV72" s="699"/>
      <c r="DW72" s="699"/>
      <c r="DX72" s="699"/>
      <c r="DY72" s="699"/>
      <c r="DZ72" s="699"/>
      <c r="EA72" s="699"/>
      <c r="EB72" s="699"/>
      <c r="EC72" s="699"/>
    </row>
    <row r="73" spans="1:133" s="698" customFormat="1" ht="14.25" customHeight="1" x14ac:dyDescent="0.5">
      <c r="B73" s="381" t="s">
        <v>958</v>
      </c>
      <c r="C73" s="508"/>
      <c r="D73" s="431" t="s">
        <v>167</v>
      </c>
      <c r="E73" s="73">
        <v>1</v>
      </c>
      <c r="F73" s="521" t="s">
        <v>518</v>
      </c>
      <c r="G73" s="327">
        <v>1</v>
      </c>
      <c r="H73" s="274"/>
      <c r="I73" s="274"/>
      <c r="J73" s="274"/>
      <c r="K73" s="274"/>
      <c r="L73" s="274"/>
      <c r="M73" s="274"/>
      <c r="N73" s="582" t="s">
        <v>851</v>
      </c>
      <c r="O73" s="420" t="s">
        <v>350</v>
      </c>
      <c r="P73" s="73">
        <v>1</v>
      </c>
      <c r="Q73" s="521" t="s">
        <v>518</v>
      </c>
      <c r="R73" s="327">
        <v>1</v>
      </c>
      <c r="S73" s="274"/>
      <c r="T73" s="274"/>
      <c r="U73" s="274"/>
      <c r="V73" s="274"/>
      <c r="W73" s="274"/>
      <c r="X73" s="274"/>
      <c r="Y73" s="402" t="s">
        <v>851</v>
      </c>
      <c r="Z73" s="699"/>
      <c r="AA73" s="699"/>
      <c r="AB73" s="699"/>
      <c r="AC73" s="699"/>
      <c r="AD73" s="699"/>
      <c r="AE73" s="699"/>
      <c r="AF73" s="699"/>
      <c r="AG73" s="699"/>
      <c r="AH73" s="699"/>
      <c r="AI73" s="699"/>
      <c r="AJ73" s="699"/>
      <c r="AK73" s="699"/>
      <c r="AL73" s="699"/>
      <c r="AM73" s="699"/>
      <c r="AN73" s="699"/>
      <c r="AO73" s="699"/>
      <c r="AP73" s="699"/>
      <c r="AQ73" s="699"/>
      <c r="AR73" s="699"/>
      <c r="AS73" s="699"/>
      <c r="AT73" s="699"/>
      <c r="AU73" s="699"/>
      <c r="AV73" s="699"/>
      <c r="AW73" s="699"/>
      <c r="AX73" s="699"/>
      <c r="AY73" s="699"/>
      <c r="AZ73" s="699"/>
      <c r="BA73" s="699"/>
      <c r="BB73" s="699"/>
      <c r="BC73" s="699"/>
      <c r="BD73" s="699"/>
      <c r="BE73" s="699"/>
      <c r="BF73" s="699"/>
      <c r="BG73" s="699"/>
      <c r="BH73" s="699"/>
      <c r="BI73" s="699"/>
      <c r="BJ73" s="699"/>
      <c r="BK73" s="699"/>
      <c r="BL73" s="699"/>
      <c r="BM73" s="699"/>
      <c r="BN73" s="699"/>
      <c r="BO73" s="699"/>
      <c r="BP73" s="699"/>
      <c r="BQ73" s="699"/>
      <c r="BR73" s="699"/>
      <c r="BS73" s="699"/>
      <c r="BT73" s="699"/>
      <c r="BU73" s="699"/>
      <c r="BV73" s="699"/>
      <c r="BW73" s="699"/>
      <c r="BX73" s="699"/>
      <c r="BY73" s="699"/>
      <c r="BZ73" s="699"/>
      <c r="CA73" s="699"/>
      <c r="CB73" s="699"/>
      <c r="CC73" s="699"/>
      <c r="CD73" s="699"/>
      <c r="CE73" s="699"/>
      <c r="CF73" s="699"/>
      <c r="CG73" s="699"/>
      <c r="CH73" s="699"/>
      <c r="CI73" s="699"/>
      <c r="CJ73" s="699"/>
      <c r="CK73" s="699"/>
      <c r="CL73" s="699"/>
      <c r="CM73" s="699"/>
      <c r="CN73" s="699"/>
      <c r="CO73" s="699"/>
      <c r="CP73" s="699"/>
      <c r="CQ73" s="699"/>
      <c r="CR73" s="699"/>
      <c r="CS73" s="699"/>
      <c r="CT73" s="699"/>
      <c r="CU73" s="699"/>
      <c r="CV73" s="699"/>
      <c r="CW73" s="699"/>
      <c r="CX73" s="699"/>
      <c r="CY73" s="699"/>
      <c r="CZ73" s="699"/>
      <c r="DA73" s="699"/>
      <c r="DB73" s="699"/>
      <c r="DC73" s="699"/>
      <c r="DD73" s="699"/>
      <c r="DE73" s="699"/>
      <c r="DF73" s="699"/>
      <c r="DG73" s="699"/>
      <c r="DH73" s="699"/>
      <c r="DI73" s="699"/>
      <c r="DJ73" s="699"/>
      <c r="DK73" s="699"/>
      <c r="DL73" s="699"/>
      <c r="DM73" s="699"/>
      <c r="DN73" s="699"/>
      <c r="DO73" s="699"/>
      <c r="DP73" s="699"/>
      <c r="DQ73" s="699"/>
      <c r="DR73" s="699"/>
      <c r="DS73" s="699"/>
      <c r="DT73" s="699"/>
      <c r="DU73" s="699"/>
      <c r="DV73" s="699"/>
      <c r="DW73" s="699"/>
      <c r="DX73" s="699"/>
      <c r="DY73" s="699"/>
      <c r="DZ73" s="699"/>
      <c r="EA73" s="699"/>
      <c r="EB73" s="699"/>
      <c r="EC73" s="699"/>
    </row>
    <row r="74" spans="1:133" s="698" customFormat="1" ht="14.25" customHeight="1" x14ac:dyDescent="0.5">
      <c r="B74" s="381"/>
      <c r="C74" s="508"/>
      <c r="D74" s="431" t="s">
        <v>167</v>
      </c>
      <c r="E74" s="73">
        <v>2</v>
      </c>
      <c r="F74" s="521" t="s">
        <v>923</v>
      </c>
      <c r="G74" s="327">
        <v>2</v>
      </c>
      <c r="H74" s="274"/>
      <c r="I74" s="274"/>
      <c r="J74" s="274"/>
      <c r="K74" s="274"/>
      <c r="L74" s="274"/>
      <c r="M74" s="274"/>
      <c r="N74" s="582" t="s">
        <v>851</v>
      </c>
      <c r="O74" s="420" t="s">
        <v>350</v>
      </c>
      <c r="P74" s="73">
        <v>2</v>
      </c>
      <c r="Q74" s="521" t="s">
        <v>923</v>
      </c>
      <c r="R74" s="327">
        <v>2</v>
      </c>
      <c r="S74" s="274"/>
      <c r="T74" s="274"/>
      <c r="U74" s="274"/>
      <c r="V74" s="274"/>
      <c r="W74" s="274"/>
      <c r="X74" s="274"/>
      <c r="Y74" s="402" t="s">
        <v>851</v>
      </c>
      <c r="Z74" s="699"/>
      <c r="AA74" s="699"/>
      <c r="AB74" s="699"/>
      <c r="AC74" s="699"/>
      <c r="AD74" s="699"/>
      <c r="AE74" s="699"/>
      <c r="AF74" s="699"/>
      <c r="AG74" s="699"/>
      <c r="AH74" s="699"/>
      <c r="AI74" s="699"/>
      <c r="AJ74" s="699"/>
      <c r="AK74" s="699"/>
      <c r="AL74" s="699"/>
      <c r="AM74" s="699"/>
      <c r="AN74" s="699"/>
      <c r="AO74" s="699"/>
      <c r="AP74" s="699"/>
      <c r="AQ74" s="699"/>
      <c r="AR74" s="699"/>
      <c r="AS74" s="699"/>
      <c r="AT74" s="699"/>
      <c r="AU74" s="699"/>
      <c r="AV74" s="699"/>
      <c r="AW74" s="699"/>
      <c r="AX74" s="699"/>
      <c r="AY74" s="699"/>
      <c r="AZ74" s="699"/>
      <c r="BA74" s="699"/>
      <c r="BB74" s="699"/>
      <c r="BC74" s="699"/>
      <c r="BD74" s="699"/>
      <c r="BE74" s="699"/>
      <c r="BF74" s="699"/>
      <c r="BG74" s="699"/>
      <c r="BH74" s="699"/>
      <c r="BI74" s="699"/>
      <c r="BJ74" s="699"/>
      <c r="BK74" s="699"/>
      <c r="BL74" s="699"/>
      <c r="BM74" s="699"/>
      <c r="BN74" s="699"/>
      <c r="BO74" s="699"/>
      <c r="BP74" s="699"/>
      <c r="BQ74" s="699"/>
      <c r="BR74" s="699"/>
      <c r="BS74" s="699"/>
      <c r="BT74" s="699"/>
      <c r="BU74" s="699"/>
      <c r="BV74" s="699"/>
      <c r="BW74" s="699"/>
      <c r="BX74" s="699"/>
      <c r="BY74" s="699"/>
      <c r="BZ74" s="699"/>
      <c r="CA74" s="699"/>
      <c r="CB74" s="699"/>
      <c r="CC74" s="699"/>
      <c r="CD74" s="699"/>
      <c r="CE74" s="699"/>
      <c r="CF74" s="699"/>
      <c r="CG74" s="699"/>
      <c r="CH74" s="699"/>
      <c r="CI74" s="699"/>
      <c r="CJ74" s="699"/>
      <c r="CK74" s="699"/>
      <c r="CL74" s="699"/>
      <c r="CM74" s="699"/>
      <c r="CN74" s="699"/>
      <c r="CO74" s="699"/>
      <c r="CP74" s="699"/>
      <c r="CQ74" s="699"/>
      <c r="CR74" s="699"/>
      <c r="CS74" s="699"/>
      <c r="CT74" s="699"/>
      <c r="CU74" s="699"/>
      <c r="CV74" s="699"/>
      <c r="CW74" s="699"/>
      <c r="CX74" s="699"/>
      <c r="CY74" s="699"/>
      <c r="CZ74" s="699"/>
      <c r="DA74" s="699"/>
      <c r="DB74" s="699"/>
      <c r="DC74" s="699"/>
      <c r="DD74" s="699"/>
      <c r="DE74" s="699"/>
      <c r="DF74" s="699"/>
      <c r="DG74" s="699"/>
      <c r="DH74" s="699"/>
      <c r="DI74" s="699"/>
      <c r="DJ74" s="699"/>
      <c r="DK74" s="699"/>
      <c r="DL74" s="699"/>
      <c r="DM74" s="699"/>
      <c r="DN74" s="699"/>
      <c r="DO74" s="699"/>
      <c r="DP74" s="699"/>
      <c r="DQ74" s="699"/>
      <c r="DR74" s="699"/>
      <c r="DS74" s="699"/>
      <c r="DT74" s="699"/>
      <c r="DU74" s="699"/>
      <c r="DV74" s="699"/>
      <c r="DW74" s="699"/>
      <c r="DX74" s="699"/>
      <c r="DY74" s="699"/>
      <c r="DZ74" s="699"/>
      <c r="EA74" s="699"/>
      <c r="EB74" s="699"/>
      <c r="EC74" s="699"/>
    </row>
    <row r="75" spans="1:133" s="698" customFormat="1" ht="14.25" customHeight="1" x14ac:dyDescent="0.5">
      <c r="B75" s="381"/>
      <c r="C75" s="508"/>
      <c r="D75" s="431" t="s">
        <v>179</v>
      </c>
      <c r="E75" s="73">
        <v>2</v>
      </c>
      <c r="F75" s="521" t="s">
        <v>518</v>
      </c>
      <c r="G75" s="327">
        <f>1*2</f>
        <v>2</v>
      </c>
      <c r="H75" s="274"/>
      <c r="I75" s="274"/>
      <c r="J75" s="274"/>
      <c r="K75" s="274"/>
      <c r="L75" s="274"/>
      <c r="M75" s="447"/>
      <c r="N75" s="583" t="s">
        <v>543</v>
      </c>
      <c r="O75" s="420" t="s">
        <v>181</v>
      </c>
      <c r="P75" s="73">
        <v>2</v>
      </c>
      <c r="Q75" s="521" t="s">
        <v>518</v>
      </c>
      <c r="R75" s="327">
        <f>1*2</f>
        <v>2</v>
      </c>
      <c r="S75" s="274"/>
      <c r="T75" s="274"/>
      <c r="U75" s="274"/>
      <c r="V75" s="274"/>
      <c r="W75" s="274"/>
      <c r="X75" s="447"/>
      <c r="Y75" s="608" t="s">
        <v>543</v>
      </c>
      <c r="Z75" s="699"/>
      <c r="AA75" s="699"/>
      <c r="AB75" s="699"/>
      <c r="AC75" s="699"/>
      <c r="AD75" s="699"/>
      <c r="AE75" s="699"/>
      <c r="AF75" s="699"/>
      <c r="AG75" s="699"/>
      <c r="AH75" s="699"/>
      <c r="AI75" s="699"/>
      <c r="AJ75" s="699"/>
      <c r="AK75" s="699"/>
      <c r="AL75" s="699"/>
      <c r="AM75" s="699"/>
      <c r="AN75" s="699"/>
      <c r="AO75" s="699"/>
      <c r="AP75" s="699"/>
      <c r="AQ75" s="699"/>
      <c r="AR75" s="699"/>
      <c r="AS75" s="699"/>
      <c r="AT75" s="699"/>
      <c r="AU75" s="699"/>
      <c r="AV75" s="699"/>
      <c r="AW75" s="699"/>
      <c r="AX75" s="699"/>
      <c r="AY75" s="699"/>
      <c r="AZ75" s="699"/>
      <c r="BA75" s="699"/>
      <c r="BB75" s="699"/>
      <c r="BC75" s="699"/>
      <c r="BD75" s="699"/>
      <c r="BE75" s="699"/>
      <c r="BF75" s="699"/>
      <c r="BG75" s="699"/>
      <c r="BH75" s="699"/>
      <c r="BI75" s="699"/>
      <c r="BJ75" s="699"/>
      <c r="BK75" s="699"/>
      <c r="BL75" s="699"/>
      <c r="BM75" s="699"/>
      <c r="BN75" s="699"/>
      <c r="BO75" s="699"/>
      <c r="BP75" s="699"/>
      <c r="BQ75" s="699"/>
      <c r="BR75" s="699"/>
      <c r="BS75" s="699"/>
      <c r="BT75" s="699"/>
      <c r="BU75" s="699"/>
      <c r="BV75" s="699"/>
      <c r="BW75" s="699"/>
      <c r="BX75" s="699"/>
      <c r="BY75" s="699"/>
      <c r="BZ75" s="699"/>
      <c r="CA75" s="699"/>
      <c r="CB75" s="699"/>
      <c r="CC75" s="699"/>
      <c r="CD75" s="699"/>
      <c r="CE75" s="699"/>
      <c r="CF75" s="699"/>
      <c r="CG75" s="699"/>
      <c r="CH75" s="699"/>
      <c r="CI75" s="699"/>
      <c r="CJ75" s="699"/>
      <c r="CK75" s="699"/>
      <c r="CL75" s="699"/>
      <c r="CM75" s="699"/>
      <c r="CN75" s="699"/>
      <c r="CO75" s="699"/>
      <c r="CP75" s="699"/>
      <c r="CQ75" s="699"/>
      <c r="CR75" s="699"/>
      <c r="CS75" s="699"/>
      <c r="CT75" s="699"/>
      <c r="CU75" s="699"/>
      <c r="CV75" s="699"/>
      <c r="CW75" s="699"/>
      <c r="CX75" s="699"/>
      <c r="CY75" s="699"/>
      <c r="CZ75" s="699"/>
      <c r="DA75" s="699"/>
      <c r="DB75" s="699"/>
      <c r="DC75" s="699"/>
      <c r="DD75" s="699"/>
      <c r="DE75" s="699"/>
      <c r="DF75" s="699"/>
      <c r="DG75" s="699"/>
      <c r="DH75" s="699"/>
      <c r="DI75" s="699"/>
      <c r="DJ75" s="699"/>
      <c r="DK75" s="699"/>
      <c r="DL75" s="699"/>
      <c r="DM75" s="699"/>
      <c r="DN75" s="699"/>
      <c r="DO75" s="699"/>
      <c r="DP75" s="699"/>
      <c r="DQ75" s="699"/>
      <c r="DR75" s="699"/>
      <c r="DS75" s="699"/>
      <c r="DT75" s="699"/>
      <c r="DU75" s="699"/>
      <c r="DV75" s="699"/>
      <c r="DW75" s="699"/>
      <c r="DX75" s="699"/>
      <c r="DY75" s="699"/>
      <c r="DZ75" s="699"/>
      <c r="EA75" s="699"/>
      <c r="EB75" s="699"/>
      <c r="EC75" s="699"/>
    </row>
    <row r="76" spans="1:133" ht="14.25" customHeight="1" x14ac:dyDescent="0.5">
      <c r="B76" s="382"/>
      <c r="C76" s="509"/>
      <c r="D76" s="525" t="s">
        <v>360</v>
      </c>
      <c r="E76" s="78">
        <v>2</v>
      </c>
      <c r="F76" s="526" t="s">
        <v>535</v>
      </c>
      <c r="G76" s="333">
        <f>1*2</f>
        <v>2</v>
      </c>
      <c r="H76" s="309"/>
      <c r="I76" s="309"/>
      <c r="J76" s="309"/>
      <c r="K76" s="309"/>
      <c r="L76" s="309"/>
      <c r="M76" s="309"/>
      <c r="N76" s="580" t="s">
        <v>543</v>
      </c>
      <c r="O76" s="421" t="s">
        <v>361</v>
      </c>
      <c r="P76" s="78">
        <v>2</v>
      </c>
      <c r="Q76" s="526" t="s">
        <v>535</v>
      </c>
      <c r="R76" s="333">
        <f>1*2</f>
        <v>2</v>
      </c>
      <c r="S76" s="309"/>
      <c r="T76" s="309"/>
      <c r="U76" s="309"/>
      <c r="V76" s="309"/>
      <c r="W76" s="309"/>
      <c r="X76" s="309"/>
      <c r="Y76" s="403" t="s">
        <v>543</v>
      </c>
    </row>
    <row r="77" spans="1:133" ht="14.25" customHeight="1" x14ac:dyDescent="0.5">
      <c r="A77" s="698">
        <v>2</v>
      </c>
      <c r="B77" s="381" t="s">
        <v>731</v>
      </c>
      <c r="C77" s="508" t="s">
        <v>732</v>
      </c>
      <c r="D77" s="527" t="s">
        <v>33</v>
      </c>
      <c r="E77" s="68">
        <v>3</v>
      </c>
      <c r="F77" s="521" t="s">
        <v>852</v>
      </c>
      <c r="G77" s="400">
        <f>2*3</f>
        <v>6</v>
      </c>
      <c r="H77" s="274">
        <f>G77+G78+G79</f>
        <v>16</v>
      </c>
      <c r="I77" s="274">
        <v>1</v>
      </c>
      <c r="J77" s="274">
        <v>1</v>
      </c>
      <c r="K77" s="274">
        <v>1</v>
      </c>
      <c r="L77" s="274">
        <v>1</v>
      </c>
      <c r="M77" s="399">
        <f>SUM(H77:L77)</f>
        <v>20</v>
      </c>
      <c r="N77" s="581"/>
      <c r="O77" s="570" t="s">
        <v>349</v>
      </c>
      <c r="P77" s="68">
        <v>3</v>
      </c>
      <c r="Q77" s="521" t="s">
        <v>852</v>
      </c>
      <c r="R77" s="400">
        <f>2*3</f>
        <v>6</v>
      </c>
      <c r="S77" s="274">
        <f>R77+R78+R79</f>
        <v>16</v>
      </c>
      <c r="T77" s="274">
        <v>1</v>
      </c>
      <c r="U77" s="274">
        <v>1</v>
      </c>
      <c r="V77" s="274">
        <v>1</v>
      </c>
      <c r="W77" s="274">
        <v>1</v>
      </c>
      <c r="X77" s="399">
        <f>SUM(S77:W77)</f>
        <v>20</v>
      </c>
      <c r="Y77" s="607"/>
    </row>
    <row r="78" spans="1:133" s="698" customFormat="1" ht="14.25" customHeight="1" x14ac:dyDescent="0.5">
      <c r="B78" s="381" t="s">
        <v>959</v>
      </c>
      <c r="C78" s="508"/>
      <c r="D78" s="431" t="s">
        <v>167</v>
      </c>
      <c r="E78" s="73">
        <v>2</v>
      </c>
      <c r="F78" s="521" t="s">
        <v>925</v>
      </c>
      <c r="G78" s="327">
        <f>4*2</f>
        <v>8</v>
      </c>
      <c r="H78" s="274"/>
      <c r="I78" s="274"/>
      <c r="J78" s="274"/>
      <c r="K78" s="274"/>
      <c r="L78" s="274"/>
      <c r="M78" s="274"/>
      <c r="N78" s="582" t="s">
        <v>851</v>
      </c>
      <c r="O78" s="420" t="s">
        <v>350</v>
      </c>
      <c r="P78" s="73">
        <v>2</v>
      </c>
      <c r="Q78" s="521" t="s">
        <v>925</v>
      </c>
      <c r="R78" s="327">
        <f>4*2</f>
        <v>8</v>
      </c>
      <c r="S78" s="274"/>
      <c r="T78" s="274"/>
      <c r="U78" s="274"/>
      <c r="V78" s="274"/>
      <c r="W78" s="274"/>
      <c r="X78" s="274"/>
      <c r="Y78" s="402" t="s">
        <v>851</v>
      </c>
      <c r="Z78" s="699"/>
      <c r="AA78" s="699"/>
      <c r="AB78" s="699"/>
      <c r="AC78" s="699"/>
      <c r="AD78" s="699"/>
      <c r="AE78" s="699"/>
      <c r="AF78" s="699"/>
      <c r="AG78" s="699"/>
      <c r="AH78" s="699"/>
      <c r="AI78" s="699"/>
      <c r="AJ78" s="699"/>
      <c r="AK78" s="699"/>
      <c r="AL78" s="699"/>
      <c r="AM78" s="699"/>
      <c r="AN78" s="699"/>
      <c r="AO78" s="699"/>
      <c r="AP78" s="699"/>
      <c r="AQ78" s="699"/>
      <c r="AR78" s="699"/>
      <c r="AS78" s="699"/>
      <c r="AT78" s="699"/>
      <c r="AU78" s="699"/>
      <c r="AV78" s="699"/>
      <c r="AW78" s="699"/>
      <c r="AX78" s="699"/>
      <c r="AY78" s="699"/>
      <c r="AZ78" s="699"/>
      <c r="BA78" s="699"/>
      <c r="BB78" s="699"/>
      <c r="BC78" s="699"/>
      <c r="BD78" s="699"/>
      <c r="BE78" s="699"/>
      <c r="BF78" s="699"/>
      <c r="BG78" s="699"/>
      <c r="BH78" s="699"/>
      <c r="BI78" s="699"/>
      <c r="BJ78" s="699"/>
      <c r="BK78" s="699"/>
      <c r="BL78" s="699"/>
      <c r="BM78" s="699"/>
      <c r="BN78" s="699"/>
      <c r="BO78" s="699"/>
      <c r="BP78" s="699"/>
      <c r="BQ78" s="699"/>
      <c r="BR78" s="699"/>
      <c r="BS78" s="699"/>
      <c r="BT78" s="699"/>
      <c r="BU78" s="699"/>
      <c r="BV78" s="699"/>
      <c r="BW78" s="699"/>
      <c r="BX78" s="699"/>
      <c r="BY78" s="699"/>
      <c r="BZ78" s="699"/>
      <c r="CA78" s="699"/>
      <c r="CB78" s="699"/>
      <c r="CC78" s="699"/>
      <c r="CD78" s="699"/>
      <c r="CE78" s="699"/>
      <c r="CF78" s="699"/>
      <c r="CG78" s="699"/>
      <c r="CH78" s="699"/>
      <c r="CI78" s="699"/>
      <c r="CJ78" s="699"/>
      <c r="CK78" s="699"/>
      <c r="CL78" s="699"/>
      <c r="CM78" s="699"/>
      <c r="CN78" s="699"/>
      <c r="CO78" s="699"/>
      <c r="CP78" s="699"/>
      <c r="CQ78" s="699"/>
      <c r="CR78" s="699"/>
      <c r="CS78" s="699"/>
      <c r="CT78" s="699"/>
      <c r="CU78" s="699"/>
      <c r="CV78" s="699"/>
      <c r="CW78" s="699"/>
      <c r="CX78" s="699"/>
      <c r="CY78" s="699"/>
      <c r="CZ78" s="699"/>
      <c r="DA78" s="699"/>
      <c r="DB78" s="699"/>
      <c r="DC78" s="699"/>
      <c r="DD78" s="699"/>
      <c r="DE78" s="699"/>
      <c r="DF78" s="699"/>
      <c r="DG78" s="699"/>
      <c r="DH78" s="699"/>
      <c r="DI78" s="699"/>
      <c r="DJ78" s="699"/>
      <c r="DK78" s="699"/>
      <c r="DL78" s="699"/>
      <c r="DM78" s="699"/>
      <c r="DN78" s="699"/>
      <c r="DO78" s="699"/>
      <c r="DP78" s="699"/>
      <c r="DQ78" s="699"/>
      <c r="DR78" s="699"/>
      <c r="DS78" s="699"/>
      <c r="DT78" s="699"/>
      <c r="DU78" s="699"/>
      <c r="DV78" s="699"/>
      <c r="DW78" s="699"/>
      <c r="DX78" s="699"/>
      <c r="DY78" s="699"/>
      <c r="DZ78" s="699"/>
      <c r="EA78" s="699"/>
      <c r="EB78" s="699"/>
      <c r="EC78" s="699"/>
    </row>
    <row r="79" spans="1:133" s="698" customFormat="1" ht="14.25" customHeight="1" x14ac:dyDescent="0.5">
      <c r="B79" s="382"/>
      <c r="C79" s="509"/>
      <c r="D79" s="525" t="s">
        <v>354</v>
      </c>
      <c r="E79" s="78">
        <v>2</v>
      </c>
      <c r="F79" s="526" t="s">
        <v>531</v>
      </c>
      <c r="G79" s="333">
        <f>1*2</f>
        <v>2</v>
      </c>
      <c r="H79" s="309"/>
      <c r="I79" s="309"/>
      <c r="J79" s="309"/>
      <c r="K79" s="309"/>
      <c r="L79" s="309"/>
      <c r="M79" s="309"/>
      <c r="N79" s="584" t="s">
        <v>543</v>
      </c>
      <c r="O79" s="421" t="s">
        <v>355</v>
      </c>
      <c r="P79" s="78">
        <v>2</v>
      </c>
      <c r="Q79" s="526" t="s">
        <v>531</v>
      </c>
      <c r="R79" s="333">
        <f>1*2</f>
        <v>2</v>
      </c>
      <c r="S79" s="309"/>
      <c r="T79" s="309"/>
      <c r="U79" s="309"/>
      <c r="V79" s="309"/>
      <c r="W79" s="309"/>
      <c r="X79" s="309"/>
      <c r="Y79" s="609" t="s">
        <v>543</v>
      </c>
      <c r="Z79" s="699"/>
      <c r="AA79" s="699"/>
      <c r="AB79" s="699"/>
      <c r="AC79" s="699"/>
      <c r="AD79" s="699"/>
      <c r="AE79" s="699"/>
      <c r="AF79" s="699"/>
      <c r="AG79" s="699"/>
      <c r="AH79" s="699"/>
      <c r="AI79" s="699"/>
      <c r="AJ79" s="699"/>
      <c r="AK79" s="699"/>
      <c r="AL79" s="699"/>
      <c r="AM79" s="699"/>
      <c r="AN79" s="699"/>
      <c r="AO79" s="699"/>
      <c r="AP79" s="699"/>
      <c r="AQ79" s="699"/>
      <c r="AR79" s="699"/>
      <c r="AS79" s="699"/>
      <c r="AT79" s="699"/>
      <c r="AU79" s="699"/>
      <c r="AV79" s="699"/>
      <c r="AW79" s="699"/>
      <c r="AX79" s="699"/>
      <c r="AY79" s="699"/>
      <c r="AZ79" s="699"/>
      <c r="BA79" s="699"/>
      <c r="BB79" s="699"/>
      <c r="BC79" s="699"/>
      <c r="BD79" s="699"/>
      <c r="BE79" s="699"/>
      <c r="BF79" s="699"/>
      <c r="BG79" s="699"/>
      <c r="BH79" s="699"/>
      <c r="BI79" s="699"/>
      <c r="BJ79" s="699"/>
      <c r="BK79" s="699"/>
      <c r="BL79" s="699"/>
      <c r="BM79" s="699"/>
      <c r="BN79" s="699"/>
      <c r="BO79" s="699"/>
      <c r="BP79" s="699"/>
      <c r="BQ79" s="699"/>
      <c r="BR79" s="699"/>
      <c r="BS79" s="699"/>
      <c r="BT79" s="699"/>
      <c r="BU79" s="699"/>
      <c r="BV79" s="699"/>
      <c r="BW79" s="699"/>
      <c r="BX79" s="699"/>
      <c r="BY79" s="699"/>
      <c r="BZ79" s="699"/>
      <c r="CA79" s="699"/>
      <c r="CB79" s="699"/>
      <c r="CC79" s="699"/>
      <c r="CD79" s="699"/>
      <c r="CE79" s="699"/>
      <c r="CF79" s="699"/>
      <c r="CG79" s="699"/>
      <c r="CH79" s="699"/>
      <c r="CI79" s="699"/>
      <c r="CJ79" s="699"/>
      <c r="CK79" s="699"/>
      <c r="CL79" s="699"/>
      <c r="CM79" s="699"/>
      <c r="CN79" s="699"/>
      <c r="CO79" s="699"/>
      <c r="CP79" s="699"/>
      <c r="CQ79" s="699"/>
      <c r="CR79" s="699"/>
      <c r="CS79" s="699"/>
      <c r="CT79" s="699"/>
      <c r="CU79" s="699"/>
      <c r="CV79" s="699"/>
      <c r="CW79" s="699"/>
      <c r="CX79" s="699"/>
      <c r="CY79" s="699"/>
      <c r="CZ79" s="699"/>
      <c r="DA79" s="699"/>
      <c r="DB79" s="699"/>
      <c r="DC79" s="699"/>
      <c r="DD79" s="699"/>
      <c r="DE79" s="699"/>
      <c r="DF79" s="699"/>
      <c r="DG79" s="699"/>
      <c r="DH79" s="699"/>
      <c r="DI79" s="699"/>
      <c r="DJ79" s="699"/>
      <c r="DK79" s="699"/>
      <c r="DL79" s="699"/>
      <c r="DM79" s="699"/>
      <c r="DN79" s="699"/>
      <c r="DO79" s="699"/>
      <c r="DP79" s="699"/>
      <c r="DQ79" s="699"/>
      <c r="DR79" s="699"/>
      <c r="DS79" s="699"/>
      <c r="DT79" s="699"/>
      <c r="DU79" s="699"/>
      <c r="DV79" s="699"/>
      <c r="DW79" s="699"/>
      <c r="DX79" s="699"/>
      <c r="DY79" s="699"/>
      <c r="DZ79" s="699"/>
      <c r="EA79" s="699"/>
      <c r="EB79" s="699"/>
      <c r="EC79" s="699"/>
    </row>
    <row r="80" spans="1:133" ht="14.25" customHeight="1" x14ac:dyDescent="0.5">
      <c r="A80" s="698">
        <v>3</v>
      </c>
      <c r="B80" s="381" t="s">
        <v>733</v>
      </c>
      <c r="C80" s="508" t="s">
        <v>734</v>
      </c>
      <c r="D80" s="431" t="s">
        <v>33</v>
      </c>
      <c r="E80" s="73">
        <v>3</v>
      </c>
      <c r="F80" s="521" t="s">
        <v>367</v>
      </c>
      <c r="G80" s="327">
        <f>3*3</f>
        <v>9</v>
      </c>
      <c r="H80" s="274">
        <f>G80+G81+G82</f>
        <v>16</v>
      </c>
      <c r="I80" s="274">
        <v>1</v>
      </c>
      <c r="J80" s="274">
        <v>1</v>
      </c>
      <c r="K80" s="274">
        <v>1</v>
      </c>
      <c r="L80" s="274">
        <v>1</v>
      </c>
      <c r="M80" s="399">
        <f>SUM(H80:L80)</f>
        <v>20</v>
      </c>
      <c r="N80" s="581"/>
      <c r="O80" s="420" t="s">
        <v>349</v>
      </c>
      <c r="P80" s="73">
        <v>3</v>
      </c>
      <c r="Q80" s="521" t="s">
        <v>367</v>
      </c>
      <c r="R80" s="327">
        <f>3*3</f>
        <v>9</v>
      </c>
      <c r="S80" s="274">
        <f>R80+R81+R82</f>
        <v>16</v>
      </c>
      <c r="T80" s="274">
        <v>1</v>
      </c>
      <c r="U80" s="274">
        <v>1</v>
      </c>
      <c r="V80" s="274">
        <v>1</v>
      </c>
      <c r="W80" s="274">
        <v>1</v>
      </c>
      <c r="X80" s="399">
        <f>SUM(S80:W80)</f>
        <v>20</v>
      </c>
      <c r="Y80" s="607"/>
    </row>
    <row r="81" spans="1:133" ht="14.25" customHeight="1" x14ac:dyDescent="0.5">
      <c r="B81" s="381" t="s">
        <v>964</v>
      </c>
      <c r="C81" s="508"/>
      <c r="D81" s="431" t="s">
        <v>167</v>
      </c>
      <c r="E81" s="73">
        <v>2</v>
      </c>
      <c r="F81" s="521" t="s">
        <v>926</v>
      </c>
      <c r="G81" s="327">
        <f>2*E81</f>
        <v>4</v>
      </c>
      <c r="H81" s="274"/>
      <c r="I81" s="274"/>
      <c r="J81" s="274"/>
      <c r="K81" s="274"/>
      <c r="L81" s="274"/>
      <c r="M81" s="274"/>
      <c r="N81" s="582" t="s">
        <v>851</v>
      </c>
      <c r="O81" s="420" t="s">
        <v>350</v>
      </c>
      <c r="P81" s="73">
        <v>2</v>
      </c>
      <c r="Q81" s="521" t="s">
        <v>926</v>
      </c>
      <c r="R81" s="327">
        <f>2*P81</f>
        <v>4</v>
      </c>
      <c r="S81" s="274"/>
      <c r="T81" s="274"/>
      <c r="U81" s="274"/>
      <c r="V81" s="274"/>
      <c r="W81" s="274"/>
      <c r="X81" s="274"/>
      <c r="Y81" s="402" t="s">
        <v>851</v>
      </c>
    </row>
    <row r="82" spans="1:133" s="698" customFormat="1" ht="14.25" customHeight="1" x14ac:dyDescent="0.5">
      <c r="B82" s="382"/>
      <c r="C82" s="509"/>
      <c r="D82" s="525" t="s">
        <v>255</v>
      </c>
      <c r="E82" s="78">
        <v>1</v>
      </c>
      <c r="F82" s="526" t="s">
        <v>367</v>
      </c>
      <c r="G82" s="333">
        <f>3*1</f>
        <v>3</v>
      </c>
      <c r="H82" s="309"/>
      <c r="I82" s="309"/>
      <c r="J82" s="309"/>
      <c r="K82" s="309"/>
      <c r="L82" s="309"/>
      <c r="M82" s="309"/>
      <c r="N82" s="587"/>
      <c r="O82" s="421" t="s">
        <v>257</v>
      </c>
      <c r="P82" s="78">
        <v>1</v>
      </c>
      <c r="Q82" s="526" t="s">
        <v>367</v>
      </c>
      <c r="R82" s="333">
        <f>3*1</f>
        <v>3</v>
      </c>
      <c r="S82" s="309"/>
      <c r="T82" s="309"/>
      <c r="U82" s="309"/>
      <c r="V82" s="309"/>
      <c r="W82" s="309"/>
      <c r="X82" s="309"/>
      <c r="Y82" s="612"/>
      <c r="Z82" s="699"/>
      <c r="AA82" s="699"/>
      <c r="AB82" s="699"/>
      <c r="AC82" s="699"/>
      <c r="AD82" s="699"/>
      <c r="AE82" s="699"/>
      <c r="AF82" s="699"/>
      <c r="AG82" s="699"/>
      <c r="AH82" s="699"/>
      <c r="AI82" s="699"/>
      <c r="AJ82" s="699"/>
      <c r="AK82" s="699"/>
      <c r="AL82" s="699"/>
      <c r="AM82" s="699"/>
      <c r="AN82" s="699"/>
      <c r="AO82" s="699"/>
      <c r="AP82" s="699"/>
      <c r="AQ82" s="699"/>
      <c r="AR82" s="699"/>
      <c r="AS82" s="699"/>
      <c r="AT82" s="699"/>
      <c r="AU82" s="699"/>
      <c r="AV82" s="699"/>
      <c r="AW82" s="699"/>
      <c r="AX82" s="699"/>
      <c r="AY82" s="699"/>
      <c r="AZ82" s="699"/>
      <c r="BA82" s="699"/>
      <c r="BB82" s="699"/>
      <c r="BC82" s="699"/>
      <c r="BD82" s="699"/>
      <c r="BE82" s="699"/>
      <c r="BF82" s="699"/>
      <c r="BG82" s="699"/>
      <c r="BH82" s="699"/>
      <c r="BI82" s="699"/>
      <c r="BJ82" s="699"/>
      <c r="BK82" s="699"/>
      <c r="BL82" s="699"/>
      <c r="BM82" s="699"/>
      <c r="BN82" s="699"/>
      <c r="BO82" s="699"/>
      <c r="BP82" s="699"/>
      <c r="BQ82" s="699"/>
      <c r="BR82" s="699"/>
      <c r="BS82" s="699"/>
      <c r="BT82" s="699"/>
      <c r="BU82" s="699"/>
      <c r="BV82" s="699"/>
      <c r="BW82" s="699"/>
      <c r="BX82" s="699"/>
      <c r="BY82" s="699"/>
      <c r="BZ82" s="699"/>
      <c r="CA82" s="699"/>
      <c r="CB82" s="699"/>
      <c r="CC82" s="699"/>
      <c r="CD82" s="699"/>
      <c r="CE82" s="699"/>
      <c r="CF82" s="699"/>
      <c r="CG82" s="699"/>
      <c r="CH82" s="699"/>
      <c r="CI82" s="699"/>
      <c r="CJ82" s="699"/>
      <c r="CK82" s="699"/>
      <c r="CL82" s="699"/>
      <c r="CM82" s="699"/>
      <c r="CN82" s="699"/>
      <c r="CO82" s="699"/>
      <c r="CP82" s="699"/>
      <c r="CQ82" s="699"/>
      <c r="CR82" s="699"/>
      <c r="CS82" s="699"/>
      <c r="CT82" s="699"/>
      <c r="CU82" s="699"/>
      <c r="CV82" s="699"/>
      <c r="CW82" s="699"/>
      <c r="CX82" s="699"/>
      <c r="CY82" s="699"/>
      <c r="CZ82" s="699"/>
      <c r="DA82" s="699"/>
      <c r="DB82" s="699"/>
      <c r="DC82" s="699"/>
      <c r="DD82" s="699"/>
      <c r="DE82" s="699"/>
      <c r="DF82" s="699"/>
      <c r="DG82" s="699"/>
      <c r="DH82" s="699"/>
      <c r="DI82" s="699"/>
      <c r="DJ82" s="699"/>
      <c r="DK82" s="699"/>
      <c r="DL82" s="699"/>
      <c r="DM82" s="699"/>
      <c r="DN82" s="699"/>
      <c r="DO82" s="699"/>
      <c r="DP82" s="699"/>
      <c r="DQ82" s="699"/>
      <c r="DR82" s="699"/>
      <c r="DS82" s="699"/>
      <c r="DT82" s="699"/>
      <c r="DU82" s="699"/>
      <c r="DV82" s="699"/>
      <c r="DW82" s="699"/>
      <c r="DX82" s="699"/>
      <c r="DY82" s="699"/>
      <c r="DZ82" s="699"/>
      <c r="EA82" s="699"/>
      <c r="EB82" s="699"/>
      <c r="EC82" s="699"/>
    </row>
    <row r="83" spans="1:133" ht="14.25" customHeight="1" x14ac:dyDescent="0.5">
      <c r="A83" s="698">
        <v>4</v>
      </c>
      <c r="B83" s="381" t="s">
        <v>743</v>
      </c>
      <c r="C83" s="508" t="s">
        <v>744</v>
      </c>
      <c r="D83" s="520" t="s">
        <v>1046</v>
      </c>
      <c r="E83" s="73">
        <v>3</v>
      </c>
      <c r="F83" s="521" t="s">
        <v>855</v>
      </c>
      <c r="G83" s="327">
        <f>4*3</f>
        <v>12</v>
      </c>
      <c r="H83" s="274">
        <f>G83+G84+G85</f>
        <v>17</v>
      </c>
      <c r="I83" s="274">
        <v>1</v>
      </c>
      <c r="J83" s="274">
        <v>1</v>
      </c>
      <c r="K83" s="274">
        <v>1</v>
      </c>
      <c r="L83" s="274">
        <v>1</v>
      </c>
      <c r="M83" s="399">
        <f>SUM(H83:L83)</f>
        <v>21</v>
      </c>
      <c r="N83" s="581"/>
      <c r="O83" s="420" t="s">
        <v>351</v>
      </c>
      <c r="P83" s="73">
        <v>3</v>
      </c>
      <c r="Q83" s="521" t="s">
        <v>855</v>
      </c>
      <c r="R83" s="327">
        <f>4*3</f>
        <v>12</v>
      </c>
      <c r="S83" s="274">
        <f>R83+R84+R85</f>
        <v>17</v>
      </c>
      <c r="T83" s="274">
        <v>1</v>
      </c>
      <c r="U83" s="274">
        <v>1</v>
      </c>
      <c r="V83" s="274">
        <v>1</v>
      </c>
      <c r="W83" s="274">
        <v>1</v>
      </c>
      <c r="X83" s="399">
        <f>SUM(S83:W83)</f>
        <v>21</v>
      </c>
      <c r="Y83" s="626"/>
    </row>
    <row r="84" spans="1:133" s="698" customFormat="1" ht="14.25" customHeight="1" x14ac:dyDescent="0.5">
      <c r="B84" s="381" t="s">
        <v>960</v>
      </c>
      <c r="C84" s="508"/>
      <c r="D84" s="431" t="s">
        <v>352</v>
      </c>
      <c r="E84" s="73">
        <v>1</v>
      </c>
      <c r="F84" s="521" t="s">
        <v>531</v>
      </c>
      <c r="G84" s="327">
        <v>1</v>
      </c>
      <c r="H84" s="274"/>
      <c r="I84" s="274"/>
      <c r="J84" s="274"/>
      <c r="K84" s="274"/>
      <c r="L84" s="274"/>
      <c r="M84" s="274"/>
      <c r="N84" s="582" t="s">
        <v>851</v>
      </c>
      <c r="O84" s="420" t="s">
        <v>353</v>
      </c>
      <c r="P84" s="73">
        <v>1</v>
      </c>
      <c r="Q84" s="521" t="s">
        <v>531</v>
      </c>
      <c r="R84" s="327">
        <v>1</v>
      </c>
      <c r="S84" s="274"/>
      <c r="T84" s="274"/>
      <c r="U84" s="274"/>
      <c r="V84" s="274"/>
      <c r="W84" s="274"/>
      <c r="X84" s="274"/>
      <c r="Y84" s="402" t="s">
        <v>851</v>
      </c>
      <c r="Z84" s="699"/>
      <c r="AA84" s="699"/>
      <c r="AB84" s="699"/>
      <c r="AC84" s="699"/>
      <c r="AD84" s="699"/>
      <c r="AE84" s="699"/>
      <c r="AF84" s="699"/>
      <c r="AG84" s="699"/>
      <c r="AH84" s="699"/>
      <c r="AI84" s="699"/>
      <c r="AJ84" s="699"/>
      <c r="AK84" s="699"/>
      <c r="AL84" s="699"/>
      <c r="AM84" s="699"/>
      <c r="AN84" s="699"/>
      <c r="AO84" s="699"/>
      <c r="AP84" s="699"/>
      <c r="AQ84" s="699"/>
      <c r="AR84" s="699"/>
      <c r="AS84" s="699"/>
      <c r="AT84" s="699"/>
      <c r="AU84" s="699"/>
      <c r="AV84" s="699"/>
      <c r="AW84" s="699"/>
      <c r="AX84" s="699"/>
      <c r="AY84" s="699"/>
      <c r="AZ84" s="699"/>
      <c r="BA84" s="699"/>
      <c r="BB84" s="699"/>
      <c r="BC84" s="699"/>
      <c r="BD84" s="699"/>
      <c r="BE84" s="699"/>
      <c r="BF84" s="699"/>
      <c r="BG84" s="699"/>
      <c r="BH84" s="699"/>
      <c r="BI84" s="699"/>
      <c r="BJ84" s="699"/>
      <c r="BK84" s="699"/>
      <c r="BL84" s="699"/>
      <c r="BM84" s="699"/>
      <c r="BN84" s="699"/>
      <c r="BO84" s="699"/>
      <c r="BP84" s="699"/>
      <c r="BQ84" s="699"/>
      <c r="BR84" s="699"/>
      <c r="BS84" s="699"/>
      <c r="BT84" s="699"/>
      <c r="BU84" s="699"/>
      <c r="BV84" s="699"/>
      <c r="BW84" s="699"/>
      <c r="BX84" s="699"/>
      <c r="BY84" s="699"/>
      <c r="BZ84" s="699"/>
      <c r="CA84" s="699"/>
      <c r="CB84" s="699"/>
      <c r="CC84" s="699"/>
      <c r="CD84" s="699"/>
      <c r="CE84" s="699"/>
      <c r="CF84" s="699"/>
      <c r="CG84" s="699"/>
      <c r="CH84" s="699"/>
      <c r="CI84" s="699"/>
      <c r="CJ84" s="699"/>
      <c r="CK84" s="699"/>
      <c r="CL84" s="699"/>
      <c r="CM84" s="699"/>
      <c r="CN84" s="699"/>
      <c r="CO84" s="699"/>
      <c r="CP84" s="699"/>
      <c r="CQ84" s="699"/>
      <c r="CR84" s="699"/>
      <c r="CS84" s="699"/>
      <c r="CT84" s="699"/>
      <c r="CU84" s="699"/>
      <c r="CV84" s="699"/>
      <c r="CW84" s="699"/>
      <c r="CX84" s="699"/>
      <c r="CY84" s="699"/>
      <c r="CZ84" s="699"/>
      <c r="DA84" s="699"/>
      <c r="DB84" s="699"/>
      <c r="DC84" s="699"/>
      <c r="DD84" s="699"/>
      <c r="DE84" s="699"/>
      <c r="DF84" s="699"/>
      <c r="DG84" s="699"/>
      <c r="DH84" s="699"/>
      <c r="DI84" s="699"/>
      <c r="DJ84" s="699"/>
      <c r="DK84" s="699"/>
      <c r="DL84" s="699"/>
      <c r="DM84" s="699"/>
      <c r="DN84" s="699"/>
      <c r="DO84" s="699"/>
      <c r="DP84" s="699"/>
      <c r="DQ84" s="699"/>
      <c r="DR84" s="699"/>
      <c r="DS84" s="699"/>
      <c r="DT84" s="699"/>
      <c r="DU84" s="699"/>
      <c r="DV84" s="699"/>
      <c r="DW84" s="699"/>
      <c r="DX84" s="699"/>
      <c r="DY84" s="699"/>
      <c r="DZ84" s="699"/>
      <c r="EA84" s="699"/>
      <c r="EB84" s="699"/>
      <c r="EC84" s="699"/>
    </row>
    <row r="85" spans="1:133" ht="14.25" customHeight="1" x14ac:dyDescent="0.5">
      <c r="B85" s="382"/>
      <c r="C85" s="509"/>
      <c r="D85" s="525" t="s">
        <v>352</v>
      </c>
      <c r="E85" s="78">
        <v>2</v>
      </c>
      <c r="F85" s="526" t="s">
        <v>928</v>
      </c>
      <c r="G85" s="333">
        <v>4</v>
      </c>
      <c r="H85" s="309"/>
      <c r="I85" s="309"/>
      <c r="J85" s="309"/>
      <c r="K85" s="309"/>
      <c r="L85" s="309"/>
      <c r="M85" s="309"/>
      <c r="N85" s="599" t="s">
        <v>851</v>
      </c>
      <c r="O85" s="421" t="s">
        <v>353</v>
      </c>
      <c r="P85" s="78">
        <v>2</v>
      </c>
      <c r="Q85" s="526" t="s">
        <v>928</v>
      </c>
      <c r="R85" s="333">
        <v>4</v>
      </c>
      <c r="S85" s="309"/>
      <c r="T85" s="309"/>
      <c r="U85" s="309"/>
      <c r="V85" s="309"/>
      <c r="W85" s="309"/>
      <c r="X85" s="309"/>
      <c r="Y85" s="385" t="s">
        <v>851</v>
      </c>
    </row>
    <row r="86" spans="1:133" s="698" customFormat="1" ht="14.25" customHeight="1" x14ac:dyDescent="0.5">
      <c r="A86" s="698">
        <v>5</v>
      </c>
      <c r="B86" s="381" t="s">
        <v>745</v>
      </c>
      <c r="C86" s="508" t="s">
        <v>1016</v>
      </c>
      <c r="D86" s="431" t="s">
        <v>179</v>
      </c>
      <c r="E86" s="73">
        <v>1</v>
      </c>
      <c r="F86" s="521" t="s">
        <v>518</v>
      </c>
      <c r="G86" s="327">
        <v>1</v>
      </c>
      <c r="H86" s="274">
        <f>G86+G87+G88+G89</f>
        <v>16</v>
      </c>
      <c r="I86" s="274">
        <v>1</v>
      </c>
      <c r="J86" s="274">
        <v>1</v>
      </c>
      <c r="K86" s="274">
        <v>1</v>
      </c>
      <c r="L86" s="274">
        <v>1</v>
      </c>
      <c r="M86" s="399">
        <f>SUM(H86:L86)</f>
        <v>20</v>
      </c>
      <c r="N86" s="579" t="s">
        <v>1044</v>
      </c>
      <c r="O86" s="420" t="s">
        <v>181</v>
      </c>
      <c r="P86" s="73">
        <v>1</v>
      </c>
      <c r="Q86" s="521" t="s">
        <v>518</v>
      </c>
      <c r="R86" s="327">
        <v>1</v>
      </c>
      <c r="S86" s="274">
        <f>R86+R87+R88+R89</f>
        <v>16</v>
      </c>
      <c r="T86" s="274">
        <v>1</v>
      </c>
      <c r="U86" s="274">
        <v>1</v>
      </c>
      <c r="V86" s="274">
        <v>1</v>
      </c>
      <c r="W86" s="274">
        <v>1</v>
      </c>
      <c r="X86" s="399">
        <f>SUM(S86:W86)</f>
        <v>20</v>
      </c>
      <c r="Y86" s="606" t="s">
        <v>1044</v>
      </c>
      <c r="Z86" s="699"/>
      <c r="AA86" s="699"/>
      <c r="AB86" s="699"/>
      <c r="AC86" s="699"/>
      <c r="AD86" s="699"/>
      <c r="AE86" s="699"/>
      <c r="AF86" s="699"/>
      <c r="AG86" s="699"/>
      <c r="AH86" s="699"/>
      <c r="AI86" s="699"/>
      <c r="AJ86" s="699"/>
      <c r="AK86" s="699"/>
      <c r="AL86" s="699"/>
      <c r="AM86" s="699"/>
      <c r="AN86" s="699"/>
      <c r="AO86" s="699"/>
      <c r="AP86" s="699"/>
      <c r="AQ86" s="699"/>
      <c r="AR86" s="699"/>
      <c r="AS86" s="699"/>
      <c r="AT86" s="699"/>
      <c r="AU86" s="699"/>
      <c r="AV86" s="699"/>
      <c r="AW86" s="699"/>
      <c r="AX86" s="699"/>
      <c r="AY86" s="699"/>
      <c r="AZ86" s="699"/>
      <c r="BA86" s="699"/>
      <c r="BB86" s="699"/>
      <c r="BC86" s="699"/>
      <c r="BD86" s="699"/>
      <c r="BE86" s="699"/>
      <c r="BF86" s="699"/>
      <c r="BG86" s="699"/>
      <c r="BH86" s="699"/>
      <c r="BI86" s="699"/>
      <c r="BJ86" s="699"/>
      <c r="BK86" s="699"/>
      <c r="BL86" s="699"/>
      <c r="BM86" s="699"/>
      <c r="BN86" s="699"/>
      <c r="BO86" s="699"/>
      <c r="BP86" s="699"/>
      <c r="BQ86" s="699"/>
      <c r="BR86" s="699"/>
      <c r="BS86" s="699"/>
      <c r="BT86" s="699"/>
      <c r="BU86" s="699"/>
      <c r="BV86" s="699"/>
      <c r="BW86" s="699"/>
      <c r="BX86" s="699"/>
      <c r="BY86" s="699"/>
      <c r="BZ86" s="699"/>
      <c r="CA86" s="699"/>
      <c r="CB86" s="699"/>
      <c r="CC86" s="699"/>
      <c r="CD86" s="699"/>
      <c r="CE86" s="699"/>
      <c r="CF86" s="699"/>
      <c r="CG86" s="699"/>
      <c r="CH86" s="699"/>
      <c r="CI86" s="699"/>
      <c r="CJ86" s="699"/>
      <c r="CK86" s="699"/>
      <c r="CL86" s="699"/>
      <c r="CM86" s="699"/>
      <c r="CN86" s="699"/>
      <c r="CO86" s="699"/>
      <c r="CP86" s="699"/>
      <c r="CQ86" s="699"/>
      <c r="CR86" s="699"/>
      <c r="CS86" s="699"/>
      <c r="CT86" s="699"/>
      <c r="CU86" s="699"/>
      <c r="CV86" s="699"/>
      <c r="CW86" s="699"/>
      <c r="CX86" s="699"/>
      <c r="CY86" s="699"/>
      <c r="CZ86" s="699"/>
      <c r="DA86" s="699"/>
      <c r="DB86" s="699"/>
      <c r="DC86" s="699"/>
      <c r="DD86" s="699"/>
      <c r="DE86" s="699"/>
      <c r="DF86" s="699"/>
      <c r="DG86" s="699"/>
      <c r="DH86" s="699"/>
      <c r="DI86" s="699"/>
      <c r="DJ86" s="699"/>
      <c r="DK86" s="699"/>
      <c r="DL86" s="699"/>
      <c r="DM86" s="699"/>
      <c r="DN86" s="699"/>
      <c r="DO86" s="699"/>
      <c r="DP86" s="699"/>
      <c r="DQ86" s="699"/>
      <c r="DR86" s="699"/>
      <c r="DS86" s="699"/>
      <c r="DT86" s="699"/>
      <c r="DU86" s="699"/>
      <c r="DV86" s="699"/>
      <c r="DW86" s="699"/>
      <c r="DX86" s="699"/>
      <c r="DY86" s="699"/>
      <c r="DZ86" s="699"/>
      <c r="EA86" s="699"/>
      <c r="EB86" s="699"/>
      <c r="EC86" s="699"/>
    </row>
    <row r="87" spans="1:133" s="698" customFormat="1" ht="14.25" customHeight="1" x14ac:dyDescent="0.5">
      <c r="B87" s="381" t="s">
        <v>972</v>
      </c>
      <c r="C87" s="508"/>
      <c r="D87" s="431" t="s">
        <v>352</v>
      </c>
      <c r="E87" s="73">
        <v>2</v>
      </c>
      <c r="F87" s="521" t="s">
        <v>929</v>
      </c>
      <c r="G87" s="327">
        <v>4</v>
      </c>
      <c r="H87" s="274"/>
      <c r="I87" s="274"/>
      <c r="J87" s="274"/>
      <c r="K87" s="274"/>
      <c r="L87" s="274"/>
      <c r="M87" s="274"/>
      <c r="N87" s="582" t="s">
        <v>851</v>
      </c>
      <c r="O87" s="420" t="s">
        <v>353</v>
      </c>
      <c r="P87" s="73">
        <v>2</v>
      </c>
      <c r="Q87" s="521" t="s">
        <v>929</v>
      </c>
      <c r="R87" s="327">
        <v>4</v>
      </c>
      <c r="S87" s="274"/>
      <c r="T87" s="274"/>
      <c r="U87" s="274"/>
      <c r="V87" s="274"/>
      <c r="W87" s="274"/>
      <c r="X87" s="274"/>
      <c r="Y87" s="402" t="s">
        <v>851</v>
      </c>
      <c r="Z87" s="699"/>
      <c r="AA87" s="699"/>
      <c r="AB87" s="699"/>
      <c r="AC87" s="699"/>
      <c r="AD87" s="699"/>
      <c r="AE87" s="699"/>
      <c r="AF87" s="699"/>
      <c r="AG87" s="699"/>
      <c r="AH87" s="699"/>
      <c r="AI87" s="699"/>
      <c r="AJ87" s="699"/>
      <c r="AK87" s="699"/>
      <c r="AL87" s="699"/>
      <c r="AM87" s="699"/>
      <c r="AN87" s="699"/>
      <c r="AO87" s="699"/>
      <c r="AP87" s="699"/>
      <c r="AQ87" s="699"/>
      <c r="AR87" s="699"/>
      <c r="AS87" s="699"/>
      <c r="AT87" s="699"/>
      <c r="AU87" s="699"/>
      <c r="AV87" s="699"/>
      <c r="AW87" s="699"/>
      <c r="AX87" s="699"/>
      <c r="AY87" s="699"/>
      <c r="AZ87" s="699"/>
      <c r="BA87" s="699"/>
      <c r="BB87" s="699"/>
      <c r="BC87" s="699"/>
      <c r="BD87" s="699"/>
      <c r="BE87" s="699"/>
      <c r="BF87" s="699"/>
      <c r="BG87" s="699"/>
      <c r="BH87" s="699"/>
      <c r="BI87" s="699"/>
      <c r="BJ87" s="699"/>
      <c r="BK87" s="699"/>
      <c r="BL87" s="699"/>
      <c r="BM87" s="699"/>
      <c r="BN87" s="699"/>
      <c r="BO87" s="699"/>
      <c r="BP87" s="699"/>
      <c r="BQ87" s="699"/>
      <c r="BR87" s="699"/>
      <c r="BS87" s="699"/>
      <c r="BT87" s="699"/>
      <c r="BU87" s="699"/>
      <c r="BV87" s="699"/>
      <c r="BW87" s="699"/>
      <c r="BX87" s="699"/>
      <c r="BY87" s="699"/>
      <c r="BZ87" s="699"/>
      <c r="CA87" s="699"/>
      <c r="CB87" s="699"/>
      <c r="CC87" s="699"/>
      <c r="CD87" s="699"/>
      <c r="CE87" s="699"/>
      <c r="CF87" s="699"/>
      <c r="CG87" s="699"/>
      <c r="CH87" s="699"/>
      <c r="CI87" s="699"/>
      <c r="CJ87" s="699"/>
      <c r="CK87" s="699"/>
      <c r="CL87" s="699"/>
      <c r="CM87" s="699"/>
      <c r="CN87" s="699"/>
      <c r="CO87" s="699"/>
      <c r="CP87" s="699"/>
      <c r="CQ87" s="699"/>
      <c r="CR87" s="699"/>
      <c r="CS87" s="699"/>
      <c r="CT87" s="699"/>
      <c r="CU87" s="699"/>
      <c r="CV87" s="699"/>
      <c r="CW87" s="699"/>
      <c r="CX87" s="699"/>
      <c r="CY87" s="699"/>
      <c r="CZ87" s="699"/>
      <c r="DA87" s="699"/>
      <c r="DB87" s="699"/>
      <c r="DC87" s="699"/>
      <c r="DD87" s="699"/>
      <c r="DE87" s="699"/>
      <c r="DF87" s="699"/>
      <c r="DG87" s="699"/>
      <c r="DH87" s="699"/>
      <c r="DI87" s="699"/>
      <c r="DJ87" s="699"/>
      <c r="DK87" s="699"/>
      <c r="DL87" s="699"/>
      <c r="DM87" s="699"/>
      <c r="DN87" s="699"/>
      <c r="DO87" s="699"/>
      <c r="DP87" s="699"/>
      <c r="DQ87" s="699"/>
      <c r="DR87" s="699"/>
      <c r="DS87" s="699"/>
      <c r="DT87" s="699"/>
      <c r="DU87" s="699"/>
      <c r="DV87" s="699"/>
      <c r="DW87" s="699"/>
      <c r="DX87" s="699"/>
      <c r="DY87" s="699"/>
      <c r="DZ87" s="699"/>
      <c r="EA87" s="699"/>
      <c r="EB87" s="699"/>
      <c r="EC87" s="699"/>
    </row>
    <row r="88" spans="1:133" s="698" customFormat="1" ht="14.25" customHeight="1" x14ac:dyDescent="0.5">
      <c r="B88" s="381"/>
      <c r="C88" s="508"/>
      <c r="D88" s="431" t="s">
        <v>259</v>
      </c>
      <c r="E88" s="73">
        <v>1</v>
      </c>
      <c r="F88" s="521" t="s">
        <v>847</v>
      </c>
      <c r="G88" s="327">
        <v>2</v>
      </c>
      <c r="H88" s="274"/>
      <c r="I88" s="274"/>
      <c r="J88" s="274"/>
      <c r="K88" s="274"/>
      <c r="L88" s="274"/>
      <c r="M88" s="274"/>
      <c r="N88" s="594"/>
      <c r="O88" s="420" t="s">
        <v>261</v>
      </c>
      <c r="P88" s="73">
        <v>1</v>
      </c>
      <c r="Q88" s="521" t="s">
        <v>847</v>
      </c>
      <c r="R88" s="327">
        <v>2</v>
      </c>
      <c r="S88" s="274"/>
      <c r="T88" s="274"/>
      <c r="U88" s="274"/>
      <c r="V88" s="274"/>
      <c r="W88" s="274"/>
      <c r="X88" s="274"/>
      <c r="Y88" s="619"/>
      <c r="Z88" s="699"/>
      <c r="AA88" s="699"/>
      <c r="AB88" s="699"/>
      <c r="AC88" s="699"/>
      <c r="AD88" s="699"/>
      <c r="AE88" s="699"/>
      <c r="AF88" s="699"/>
      <c r="AG88" s="699"/>
      <c r="AH88" s="699"/>
      <c r="AI88" s="699"/>
      <c r="AJ88" s="699"/>
      <c r="AK88" s="699"/>
      <c r="AL88" s="699"/>
      <c r="AM88" s="699"/>
      <c r="AN88" s="699"/>
      <c r="AO88" s="699"/>
      <c r="AP88" s="699"/>
      <c r="AQ88" s="699"/>
      <c r="AR88" s="699"/>
      <c r="AS88" s="699"/>
      <c r="AT88" s="699"/>
      <c r="AU88" s="699"/>
      <c r="AV88" s="699"/>
      <c r="AW88" s="699"/>
      <c r="AX88" s="699"/>
      <c r="AY88" s="699"/>
      <c r="AZ88" s="699"/>
      <c r="BA88" s="699"/>
      <c r="BB88" s="699"/>
      <c r="BC88" s="699"/>
      <c r="BD88" s="699"/>
      <c r="BE88" s="699"/>
      <c r="BF88" s="699"/>
      <c r="BG88" s="699"/>
      <c r="BH88" s="699"/>
      <c r="BI88" s="699"/>
      <c r="BJ88" s="699"/>
      <c r="BK88" s="699"/>
      <c r="BL88" s="699"/>
      <c r="BM88" s="699"/>
      <c r="BN88" s="699"/>
      <c r="BO88" s="699"/>
      <c r="BP88" s="699"/>
      <c r="BQ88" s="699"/>
      <c r="BR88" s="699"/>
      <c r="BS88" s="699"/>
      <c r="BT88" s="699"/>
      <c r="BU88" s="699"/>
      <c r="BV88" s="699"/>
      <c r="BW88" s="699"/>
      <c r="BX88" s="699"/>
      <c r="BY88" s="699"/>
      <c r="BZ88" s="699"/>
      <c r="CA88" s="699"/>
      <c r="CB88" s="699"/>
      <c r="CC88" s="699"/>
      <c r="CD88" s="699"/>
      <c r="CE88" s="699"/>
      <c r="CF88" s="699"/>
      <c r="CG88" s="699"/>
      <c r="CH88" s="699"/>
      <c r="CI88" s="699"/>
      <c r="CJ88" s="699"/>
      <c r="CK88" s="699"/>
      <c r="CL88" s="699"/>
      <c r="CM88" s="699"/>
      <c r="CN88" s="699"/>
      <c r="CO88" s="699"/>
      <c r="CP88" s="699"/>
      <c r="CQ88" s="699"/>
      <c r="CR88" s="699"/>
      <c r="CS88" s="699"/>
      <c r="CT88" s="699"/>
      <c r="CU88" s="699"/>
      <c r="CV88" s="699"/>
      <c r="CW88" s="699"/>
      <c r="CX88" s="699"/>
      <c r="CY88" s="699"/>
      <c r="CZ88" s="699"/>
      <c r="DA88" s="699"/>
      <c r="DB88" s="699"/>
      <c r="DC88" s="699"/>
      <c r="DD88" s="699"/>
      <c r="DE88" s="699"/>
      <c r="DF88" s="699"/>
      <c r="DG88" s="699"/>
      <c r="DH88" s="699"/>
      <c r="DI88" s="699"/>
      <c r="DJ88" s="699"/>
      <c r="DK88" s="699"/>
      <c r="DL88" s="699"/>
      <c r="DM88" s="699"/>
      <c r="DN88" s="699"/>
      <c r="DO88" s="699"/>
      <c r="DP88" s="699"/>
      <c r="DQ88" s="699"/>
      <c r="DR88" s="699"/>
      <c r="DS88" s="699"/>
      <c r="DT88" s="699"/>
      <c r="DU88" s="699"/>
      <c r="DV88" s="699"/>
      <c r="DW88" s="699"/>
      <c r="DX88" s="699"/>
      <c r="DY88" s="699"/>
      <c r="DZ88" s="699"/>
      <c r="EA88" s="699"/>
      <c r="EB88" s="699"/>
      <c r="EC88" s="699"/>
    </row>
    <row r="89" spans="1:133" s="698" customFormat="1" ht="14.25" customHeight="1" x14ac:dyDescent="0.5">
      <c r="B89" s="382"/>
      <c r="C89" s="509"/>
      <c r="D89" s="525" t="s">
        <v>356</v>
      </c>
      <c r="E89" s="78">
        <v>3</v>
      </c>
      <c r="F89" s="526" t="s">
        <v>1012</v>
      </c>
      <c r="G89" s="333">
        <f>3*3</f>
        <v>9</v>
      </c>
      <c r="H89" s="309"/>
      <c r="I89" s="309"/>
      <c r="J89" s="309"/>
      <c r="K89" s="309"/>
      <c r="L89" s="309"/>
      <c r="M89" s="309"/>
      <c r="N89" s="600"/>
      <c r="O89" s="421" t="s">
        <v>357</v>
      </c>
      <c r="P89" s="78">
        <v>3</v>
      </c>
      <c r="Q89" s="526" t="s">
        <v>1012</v>
      </c>
      <c r="R89" s="333">
        <f>3*3</f>
        <v>9</v>
      </c>
      <c r="S89" s="309"/>
      <c r="T89" s="309"/>
      <c r="U89" s="309"/>
      <c r="V89" s="309"/>
      <c r="W89" s="309"/>
      <c r="X89" s="309"/>
      <c r="Y89" s="627"/>
      <c r="Z89" s="699"/>
      <c r="AA89" s="699"/>
      <c r="AB89" s="699"/>
      <c r="AC89" s="699"/>
      <c r="AD89" s="699"/>
      <c r="AE89" s="699"/>
      <c r="AF89" s="699"/>
      <c r="AG89" s="699"/>
      <c r="AH89" s="699"/>
      <c r="AI89" s="699"/>
      <c r="AJ89" s="699"/>
      <c r="AK89" s="699"/>
      <c r="AL89" s="699"/>
      <c r="AM89" s="699"/>
      <c r="AN89" s="699"/>
      <c r="AO89" s="699"/>
      <c r="AP89" s="699"/>
      <c r="AQ89" s="699"/>
      <c r="AR89" s="699"/>
      <c r="AS89" s="699"/>
      <c r="AT89" s="699"/>
      <c r="AU89" s="699"/>
      <c r="AV89" s="699"/>
      <c r="AW89" s="699"/>
      <c r="AX89" s="699"/>
      <c r="AY89" s="699"/>
      <c r="AZ89" s="699"/>
      <c r="BA89" s="699"/>
      <c r="BB89" s="699"/>
      <c r="BC89" s="699"/>
      <c r="BD89" s="699"/>
      <c r="BE89" s="699"/>
      <c r="BF89" s="699"/>
      <c r="BG89" s="699"/>
      <c r="BH89" s="699"/>
      <c r="BI89" s="699"/>
      <c r="BJ89" s="699"/>
      <c r="BK89" s="699"/>
      <c r="BL89" s="699"/>
      <c r="BM89" s="699"/>
      <c r="BN89" s="699"/>
      <c r="BO89" s="699"/>
      <c r="BP89" s="699"/>
      <c r="BQ89" s="699"/>
      <c r="BR89" s="699"/>
      <c r="BS89" s="699"/>
      <c r="BT89" s="699"/>
      <c r="BU89" s="699"/>
      <c r="BV89" s="699"/>
      <c r="BW89" s="699"/>
      <c r="BX89" s="699"/>
      <c r="BY89" s="699"/>
      <c r="BZ89" s="699"/>
      <c r="CA89" s="699"/>
      <c r="CB89" s="699"/>
      <c r="CC89" s="699"/>
      <c r="CD89" s="699"/>
      <c r="CE89" s="699"/>
      <c r="CF89" s="699"/>
      <c r="CG89" s="699"/>
      <c r="CH89" s="699"/>
      <c r="CI89" s="699"/>
      <c r="CJ89" s="699"/>
      <c r="CK89" s="699"/>
      <c r="CL89" s="699"/>
      <c r="CM89" s="699"/>
      <c r="CN89" s="699"/>
      <c r="CO89" s="699"/>
      <c r="CP89" s="699"/>
      <c r="CQ89" s="699"/>
      <c r="CR89" s="699"/>
      <c r="CS89" s="699"/>
      <c r="CT89" s="699"/>
      <c r="CU89" s="699"/>
      <c r="CV89" s="699"/>
      <c r="CW89" s="699"/>
      <c r="CX89" s="699"/>
      <c r="CY89" s="699"/>
      <c r="CZ89" s="699"/>
      <c r="DA89" s="699"/>
      <c r="DB89" s="699"/>
      <c r="DC89" s="699"/>
      <c r="DD89" s="699"/>
      <c r="DE89" s="699"/>
      <c r="DF89" s="699"/>
      <c r="DG89" s="699"/>
      <c r="DH89" s="699"/>
      <c r="DI89" s="699"/>
      <c r="DJ89" s="699"/>
      <c r="DK89" s="699"/>
      <c r="DL89" s="699"/>
      <c r="DM89" s="699"/>
      <c r="DN89" s="699"/>
      <c r="DO89" s="699"/>
      <c r="DP89" s="699"/>
      <c r="DQ89" s="699"/>
      <c r="DR89" s="699"/>
      <c r="DS89" s="699"/>
      <c r="DT89" s="699"/>
      <c r="DU89" s="699"/>
      <c r="DV89" s="699"/>
      <c r="DW89" s="699"/>
      <c r="DX89" s="699"/>
      <c r="DY89" s="699"/>
      <c r="DZ89" s="699"/>
      <c r="EA89" s="699"/>
      <c r="EB89" s="699"/>
      <c r="EC89" s="699"/>
    </row>
    <row r="90" spans="1:133" s="698" customFormat="1" ht="14.25" customHeight="1" x14ac:dyDescent="0.5">
      <c r="A90" s="698">
        <v>6</v>
      </c>
      <c r="B90" s="381" t="s">
        <v>741</v>
      </c>
      <c r="C90" s="508" t="s">
        <v>742</v>
      </c>
      <c r="D90" s="431" t="s">
        <v>37</v>
      </c>
      <c r="E90" s="73">
        <v>3</v>
      </c>
      <c r="F90" s="521" t="s">
        <v>854</v>
      </c>
      <c r="G90" s="327">
        <f>4*3</f>
        <v>12</v>
      </c>
      <c r="H90" s="274">
        <f>G90+G91</f>
        <v>18</v>
      </c>
      <c r="I90" s="274">
        <v>1</v>
      </c>
      <c r="J90" s="274">
        <v>1</v>
      </c>
      <c r="K90" s="274">
        <v>1</v>
      </c>
      <c r="L90" s="274">
        <v>1</v>
      </c>
      <c r="M90" s="399">
        <f>SUM(H90:L90)</f>
        <v>22</v>
      </c>
      <c r="N90" s="581"/>
      <c r="O90" s="420" t="s">
        <v>351</v>
      </c>
      <c r="P90" s="73">
        <v>3</v>
      </c>
      <c r="Q90" s="521" t="s">
        <v>854</v>
      </c>
      <c r="R90" s="327">
        <f>4*3</f>
        <v>12</v>
      </c>
      <c r="S90" s="274">
        <f>R90+R91</f>
        <v>18</v>
      </c>
      <c r="T90" s="274">
        <v>1</v>
      </c>
      <c r="U90" s="274">
        <v>1</v>
      </c>
      <c r="V90" s="274">
        <v>1</v>
      </c>
      <c r="W90" s="274">
        <v>1</v>
      </c>
      <c r="X90" s="399">
        <f>SUM(S90:W90)</f>
        <v>22</v>
      </c>
      <c r="Y90" s="626"/>
      <c r="Z90" s="699"/>
      <c r="AA90" s="699"/>
      <c r="AB90" s="699"/>
      <c r="AC90" s="699"/>
      <c r="AD90" s="699"/>
      <c r="AE90" s="699"/>
      <c r="AF90" s="699"/>
      <c r="AG90" s="699"/>
      <c r="AH90" s="699"/>
      <c r="AI90" s="699"/>
      <c r="AJ90" s="699"/>
      <c r="AK90" s="699"/>
      <c r="AL90" s="699"/>
      <c r="AM90" s="699"/>
      <c r="AN90" s="699"/>
      <c r="AO90" s="699"/>
      <c r="AP90" s="699"/>
      <c r="AQ90" s="699"/>
      <c r="AR90" s="699"/>
      <c r="AS90" s="699"/>
      <c r="AT90" s="699"/>
      <c r="AU90" s="699"/>
      <c r="AV90" s="699"/>
      <c r="AW90" s="699"/>
      <c r="AX90" s="699"/>
      <c r="AY90" s="699"/>
      <c r="AZ90" s="699"/>
      <c r="BA90" s="699"/>
      <c r="BB90" s="699"/>
      <c r="BC90" s="699"/>
      <c r="BD90" s="699"/>
      <c r="BE90" s="699"/>
      <c r="BF90" s="699"/>
      <c r="BG90" s="699"/>
      <c r="BH90" s="699"/>
      <c r="BI90" s="699"/>
      <c r="BJ90" s="699"/>
      <c r="BK90" s="699"/>
      <c r="BL90" s="699"/>
      <c r="BM90" s="699"/>
      <c r="BN90" s="699"/>
      <c r="BO90" s="699"/>
      <c r="BP90" s="699"/>
      <c r="BQ90" s="699"/>
      <c r="BR90" s="699"/>
      <c r="BS90" s="699"/>
      <c r="BT90" s="699"/>
      <c r="BU90" s="699"/>
      <c r="BV90" s="699"/>
      <c r="BW90" s="699"/>
      <c r="BX90" s="699"/>
      <c r="BY90" s="699"/>
      <c r="BZ90" s="699"/>
      <c r="CA90" s="699"/>
      <c r="CB90" s="699"/>
      <c r="CC90" s="699"/>
      <c r="CD90" s="699"/>
      <c r="CE90" s="699"/>
      <c r="CF90" s="699"/>
      <c r="CG90" s="699"/>
      <c r="CH90" s="699"/>
      <c r="CI90" s="699"/>
      <c r="CJ90" s="699"/>
      <c r="CK90" s="699"/>
      <c r="CL90" s="699"/>
      <c r="CM90" s="699"/>
      <c r="CN90" s="699"/>
      <c r="CO90" s="699"/>
      <c r="CP90" s="699"/>
      <c r="CQ90" s="699"/>
      <c r="CR90" s="699"/>
      <c r="CS90" s="699"/>
      <c r="CT90" s="699"/>
      <c r="CU90" s="699"/>
      <c r="CV90" s="699"/>
      <c r="CW90" s="699"/>
      <c r="CX90" s="699"/>
      <c r="CY90" s="699"/>
      <c r="CZ90" s="699"/>
      <c r="DA90" s="699"/>
      <c r="DB90" s="699"/>
      <c r="DC90" s="699"/>
      <c r="DD90" s="699"/>
      <c r="DE90" s="699"/>
      <c r="DF90" s="699"/>
      <c r="DG90" s="699"/>
      <c r="DH90" s="699"/>
      <c r="DI90" s="699"/>
      <c r="DJ90" s="699"/>
      <c r="DK90" s="699"/>
      <c r="DL90" s="699"/>
      <c r="DM90" s="699"/>
      <c r="DN90" s="699"/>
      <c r="DO90" s="699"/>
      <c r="DP90" s="699"/>
      <c r="DQ90" s="699"/>
      <c r="DR90" s="699"/>
      <c r="DS90" s="699"/>
      <c r="DT90" s="699"/>
      <c r="DU90" s="699"/>
      <c r="DV90" s="699"/>
      <c r="DW90" s="699"/>
      <c r="DX90" s="699"/>
      <c r="DY90" s="699"/>
      <c r="DZ90" s="699"/>
      <c r="EA90" s="699"/>
      <c r="EB90" s="699"/>
      <c r="EC90" s="699"/>
    </row>
    <row r="91" spans="1:133" s="698" customFormat="1" ht="14.25" customHeight="1" x14ac:dyDescent="0.5">
      <c r="B91" s="382" t="s">
        <v>989</v>
      </c>
      <c r="C91" s="509"/>
      <c r="D91" s="525" t="s">
        <v>352</v>
      </c>
      <c r="E91" s="78">
        <v>2</v>
      </c>
      <c r="F91" s="526" t="s">
        <v>927</v>
      </c>
      <c r="G91" s="333">
        <f>3*2</f>
        <v>6</v>
      </c>
      <c r="H91" s="309"/>
      <c r="I91" s="309"/>
      <c r="J91" s="309"/>
      <c r="K91" s="309"/>
      <c r="L91" s="309"/>
      <c r="M91" s="309"/>
      <c r="N91" s="599" t="s">
        <v>851</v>
      </c>
      <c r="O91" s="421" t="s">
        <v>353</v>
      </c>
      <c r="P91" s="78">
        <v>2</v>
      </c>
      <c r="Q91" s="526" t="s">
        <v>927</v>
      </c>
      <c r="R91" s="333">
        <f>3*2</f>
        <v>6</v>
      </c>
      <c r="S91" s="309"/>
      <c r="T91" s="309"/>
      <c r="U91" s="309"/>
      <c r="V91" s="309"/>
      <c r="W91" s="309"/>
      <c r="X91" s="309"/>
      <c r="Y91" s="385" t="s">
        <v>851</v>
      </c>
      <c r="Z91" s="699"/>
      <c r="AA91" s="699"/>
      <c r="AB91" s="699"/>
      <c r="AC91" s="699"/>
      <c r="AD91" s="699"/>
      <c r="AE91" s="699"/>
      <c r="AF91" s="699"/>
      <c r="AG91" s="699"/>
      <c r="AH91" s="699"/>
      <c r="AI91" s="699"/>
      <c r="AJ91" s="699"/>
      <c r="AK91" s="699"/>
      <c r="AL91" s="699"/>
      <c r="AM91" s="699"/>
      <c r="AN91" s="699"/>
      <c r="AO91" s="699"/>
      <c r="AP91" s="699"/>
      <c r="AQ91" s="699"/>
      <c r="AR91" s="699"/>
      <c r="AS91" s="699"/>
      <c r="AT91" s="699"/>
      <c r="AU91" s="699"/>
      <c r="AV91" s="699"/>
      <c r="AW91" s="699"/>
      <c r="AX91" s="699"/>
      <c r="AY91" s="699"/>
      <c r="AZ91" s="699"/>
      <c r="BA91" s="699"/>
      <c r="BB91" s="699"/>
      <c r="BC91" s="699"/>
      <c r="BD91" s="699"/>
      <c r="BE91" s="699"/>
      <c r="BF91" s="699"/>
      <c r="BG91" s="699"/>
      <c r="BH91" s="699"/>
      <c r="BI91" s="699"/>
      <c r="BJ91" s="699"/>
      <c r="BK91" s="699"/>
      <c r="BL91" s="699"/>
      <c r="BM91" s="699"/>
      <c r="BN91" s="699"/>
      <c r="BO91" s="699"/>
      <c r="BP91" s="699"/>
      <c r="BQ91" s="699"/>
      <c r="BR91" s="699"/>
      <c r="BS91" s="699"/>
      <c r="BT91" s="699"/>
      <c r="BU91" s="699"/>
      <c r="BV91" s="699"/>
      <c r="BW91" s="699"/>
      <c r="BX91" s="699"/>
      <c r="BY91" s="699"/>
      <c r="BZ91" s="699"/>
      <c r="CA91" s="699"/>
      <c r="CB91" s="699"/>
      <c r="CC91" s="699"/>
      <c r="CD91" s="699"/>
      <c r="CE91" s="699"/>
      <c r="CF91" s="699"/>
      <c r="CG91" s="699"/>
      <c r="CH91" s="699"/>
      <c r="CI91" s="699"/>
      <c r="CJ91" s="699"/>
      <c r="CK91" s="699"/>
      <c r="CL91" s="699"/>
      <c r="CM91" s="699"/>
      <c r="CN91" s="699"/>
      <c r="CO91" s="699"/>
      <c r="CP91" s="699"/>
      <c r="CQ91" s="699"/>
      <c r="CR91" s="699"/>
      <c r="CS91" s="699"/>
      <c r="CT91" s="699"/>
      <c r="CU91" s="699"/>
      <c r="CV91" s="699"/>
      <c r="CW91" s="699"/>
      <c r="CX91" s="699"/>
      <c r="CY91" s="699"/>
      <c r="CZ91" s="699"/>
      <c r="DA91" s="699"/>
      <c r="DB91" s="699"/>
      <c r="DC91" s="699"/>
      <c r="DD91" s="699"/>
      <c r="DE91" s="699"/>
      <c r="DF91" s="699"/>
      <c r="DG91" s="699"/>
      <c r="DH91" s="699"/>
      <c r="DI91" s="699"/>
      <c r="DJ91" s="699"/>
      <c r="DK91" s="699"/>
      <c r="DL91" s="699"/>
      <c r="DM91" s="699"/>
      <c r="DN91" s="699"/>
      <c r="DO91" s="699"/>
      <c r="DP91" s="699"/>
      <c r="DQ91" s="699"/>
      <c r="DR91" s="699"/>
      <c r="DS91" s="699"/>
      <c r="DT91" s="699"/>
      <c r="DU91" s="699"/>
      <c r="DV91" s="699"/>
      <c r="DW91" s="699"/>
      <c r="DX91" s="699"/>
      <c r="DY91" s="699"/>
      <c r="DZ91" s="699"/>
      <c r="EA91" s="699"/>
      <c r="EB91" s="699"/>
      <c r="EC91" s="699"/>
    </row>
    <row r="92" spans="1:133" s="698" customFormat="1" ht="14.25" customHeight="1" x14ac:dyDescent="0.5">
      <c r="A92" s="698">
        <v>7</v>
      </c>
      <c r="B92" s="383" t="s">
        <v>746</v>
      </c>
      <c r="C92" s="507" t="s">
        <v>747</v>
      </c>
      <c r="D92" s="556" t="s">
        <v>356</v>
      </c>
      <c r="E92" s="384">
        <v>3</v>
      </c>
      <c r="F92" s="518" t="s">
        <v>1013</v>
      </c>
      <c r="G92" s="400">
        <f>2*3</f>
        <v>6</v>
      </c>
      <c r="H92" s="398">
        <f>G92+G93+G94</f>
        <v>12</v>
      </c>
      <c r="I92" s="398">
        <v>1</v>
      </c>
      <c r="J92" s="398">
        <v>1</v>
      </c>
      <c r="K92" s="398">
        <v>1</v>
      </c>
      <c r="L92" s="398">
        <v>1</v>
      </c>
      <c r="M92" s="635">
        <f>SUM(H92:L92)</f>
        <v>16</v>
      </c>
      <c r="N92" s="601"/>
      <c r="O92" s="571" t="s">
        <v>357</v>
      </c>
      <c r="P92" s="384">
        <v>3</v>
      </c>
      <c r="Q92" s="518" t="s">
        <v>1013</v>
      </c>
      <c r="R92" s="400">
        <f>2*3</f>
        <v>6</v>
      </c>
      <c r="S92" s="398">
        <f>R92+R93+R94</f>
        <v>12</v>
      </c>
      <c r="T92" s="398">
        <v>1</v>
      </c>
      <c r="U92" s="398">
        <v>1</v>
      </c>
      <c r="V92" s="398">
        <v>1</v>
      </c>
      <c r="W92" s="398">
        <v>1</v>
      </c>
      <c r="X92" s="635">
        <f>SUM(S92:W92)</f>
        <v>16</v>
      </c>
      <c r="Y92" s="630"/>
      <c r="Z92" s="699"/>
      <c r="AA92" s="699"/>
      <c r="AB92" s="699"/>
      <c r="AC92" s="699"/>
      <c r="AD92" s="699"/>
      <c r="AE92" s="699"/>
      <c r="AF92" s="699"/>
      <c r="AG92" s="699"/>
      <c r="AH92" s="699"/>
      <c r="AI92" s="699"/>
      <c r="AJ92" s="699"/>
      <c r="AK92" s="699"/>
      <c r="AL92" s="699"/>
      <c r="AM92" s="699"/>
      <c r="AN92" s="699"/>
      <c r="AO92" s="699"/>
      <c r="AP92" s="699"/>
      <c r="AQ92" s="699"/>
      <c r="AR92" s="699"/>
      <c r="AS92" s="699"/>
      <c r="AT92" s="699"/>
      <c r="AU92" s="699"/>
      <c r="AV92" s="699"/>
      <c r="AW92" s="699"/>
      <c r="AX92" s="699"/>
      <c r="AY92" s="699"/>
      <c r="AZ92" s="699"/>
      <c r="BA92" s="699"/>
      <c r="BB92" s="699"/>
      <c r="BC92" s="699"/>
      <c r="BD92" s="699"/>
      <c r="BE92" s="699"/>
      <c r="BF92" s="699"/>
      <c r="BG92" s="699"/>
      <c r="BH92" s="699"/>
      <c r="BI92" s="699"/>
      <c r="BJ92" s="699"/>
      <c r="BK92" s="699"/>
      <c r="BL92" s="699"/>
      <c r="BM92" s="699"/>
      <c r="BN92" s="699"/>
      <c r="BO92" s="699"/>
      <c r="BP92" s="699"/>
      <c r="BQ92" s="699"/>
      <c r="BR92" s="699"/>
      <c r="BS92" s="699"/>
      <c r="BT92" s="699"/>
      <c r="BU92" s="699"/>
      <c r="BV92" s="699"/>
      <c r="BW92" s="699"/>
      <c r="BX92" s="699"/>
      <c r="BY92" s="699"/>
      <c r="BZ92" s="699"/>
      <c r="CA92" s="699"/>
      <c r="CB92" s="699"/>
      <c r="CC92" s="699"/>
      <c r="CD92" s="699"/>
      <c r="CE92" s="699"/>
      <c r="CF92" s="699"/>
      <c r="CG92" s="699"/>
      <c r="CH92" s="699"/>
      <c r="CI92" s="699"/>
      <c r="CJ92" s="699"/>
      <c r="CK92" s="699"/>
      <c r="CL92" s="699"/>
      <c r="CM92" s="699"/>
      <c r="CN92" s="699"/>
      <c r="CO92" s="699"/>
      <c r="CP92" s="699"/>
      <c r="CQ92" s="699"/>
      <c r="CR92" s="699"/>
      <c r="CS92" s="699"/>
      <c r="CT92" s="699"/>
      <c r="CU92" s="699"/>
      <c r="CV92" s="699"/>
      <c r="CW92" s="699"/>
      <c r="CX92" s="699"/>
      <c r="CY92" s="699"/>
      <c r="CZ92" s="699"/>
      <c r="DA92" s="699"/>
      <c r="DB92" s="699"/>
      <c r="DC92" s="699"/>
      <c r="DD92" s="699"/>
      <c r="DE92" s="699"/>
      <c r="DF92" s="699"/>
      <c r="DG92" s="699"/>
      <c r="DH92" s="699"/>
      <c r="DI92" s="699"/>
      <c r="DJ92" s="699"/>
      <c r="DK92" s="699"/>
      <c r="DL92" s="699"/>
      <c r="DM92" s="699"/>
      <c r="DN92" s="699"/>
      <c r="DO92" s="699"/>
      <c r="DP92" s="699"/>
      <c r="DQ92" s="699"/>
      <c r="DR92" s="699"/>
      <c r="DS92" s="699"/>
      <c r="DT92" s="699"/>
      <c r="DU92" s="699"/>
      <c r="DV92" s="699"/>
      <c r="DW92" s="699"/>
      <c r="DX92" s="699"/>
      <c r="DY92" s="699"/>
      <c r="DZ92" s="699"/>
      <c r="EA92" s="699"/>
      <c r="EB92" s="699"/>
      <c r="EC92" s="699"/>
    </row>
    <row r="93" spans="1:133" s="723" customFormat="1" ht="14.25" customHeight="1" x14ac:dyDescent="0.5">
      <c r="A93" s="863"/>
      <c r="B93" s="381" t="s">
        <v>957</v>
      </c>
      <c r="C93" s="508"/>
      <c r="D93" s="431" t="s">
        <v>358</v>
      </c>
      <c r="E93" s="73">
        <v>2</v>
      </c>
      <c r="F93" s="521" t="s">
        <v>931</v>
      </c>
      <c r="G93" s="327">
        <v>4</v>
      </c>
      <c r="H93" s="274"/>
      <c r="I93" s="274"/>
      <c r="J93" s="274"/>
      <c r="K93" s="274"/>
      <c r="L93" s="274"/>
      <c r="M93" s="274"/>
      <c r="N93" s="582" t="s">
        <v>851</v>
      </c>
      <c r="O93" s="420" t="s">
        <v>359</v>
      </c>
      <c r="P93" s="73">
        <v>2</v>
      </c>
      <c r="Q93" s="521" t="s">
        <v>931</v>
      </c>
      <c r="R93" s="327">
        <v>4</v>
      </c>
      <c r="S93" s="274"/>
      <c r="T93" s="274"/>
      <c r="U93" s="274"/>
      <c r="V93" s="274"/>
      <c r="W93" s="274"/>
      <c r="X93" s="274"/>
      <c r="Y93" s="402" t="s">
        <v>851</v>
      </c>
    </row>
    <row r="94" spans="1:133" s="723" customFormat="1" ht="14.25" customHeight="1" x14ac:dyDescent="0.5">
      <c r="A94" s="863"/>
      <c r="B94" s="382"/>
      <c r="C94" s="509"/>
      <c r="D94" s="525" t="s">
        <v>263</v>
      </c>
      <c r="E94" s="121">
        <v>1</v>
      </c>
      <c r="F94" s="526" t="s">
        <v>858</v>
      </c>
      <c r="G94" s="333">
        <f>2*1</f>
        <v>2</v>
      </c>
      <c r="H94" s="309"/>
      <c r="I94" s="309"/>
      <c r="J94" s="309"/>
      <c r="K94" s="309"/>
      <c r="L94" s="309"/>
      <c r="M94" s="309"/>
      <c r="N94" s="587"/>
      <c r="O94" s="421" t="s">
        <v>265</v>
      </c>
      <c r="P94" s="121">
        <v>1</v>
      </c>
      <c r="Q94" s="526" t="s">
        <v>858</v>
      </c>
      <c r="R94" s="333">
        <f>2*1</f>
        <v>2</v>
      </c>
      <c r="S94" s="309"/>
      <c r="T94" s="309"/>
      <c r="U94" s="309"/>
      <c r="V94" s="309"/>
      <c r="W94" s="309"/>
      <c r="X94" s="309"/>
      <c r="Y94" s="612"/>
    </row>
    <row r="95" spans="1:133" s="698" customFormat="1" ht="14.25" customHeight="1" x14ac:dyDescent="0.5">
      <c r="A95" s="698">
        <v>8</v>
      </c>
      <c r="B95" s="383" t="s">
        <v>739</v>
      </c>
      <c r="C95" s="507" t="s">
        <v>740</v>
      </c>
      <c r="D95" s="556" t="s">
        <v>179</v>
      </c>
      <c r="E95" s="384">
        <v>1</v>
      </c>
      <c r="F95" s="518" t="s">
        <v>518</v>
      </c>
      <c r="G95" s="400">
        <v>1</v>
      </c>
      <c r="H95" s="398">
        <f>G95+G96+G97+G98+G99</f>
        <v>12</v>
      </c>
      <c r="I95" s="398">
        <v>1</v>
      </c>
      <c r="J95" s="398">
        <v>1</v>
      </c>
      <c r="K95" s="398">
        <v>1</v>
      </c>
      <c r="L95" s="398">
        <v>1</v>
      </c>
      <c r="M95" s="635">
        <f>SUM(H95:L95)</f>
        <v>16</v>
      </c>
      <c r="N95" s="592" t="s">
        <v>542</v>
      </c>
      <c r="O95" s="571" t="s">
        <v>181</v>
      </c>
      <c r="P95" s="384">
        <v>1</v>
      </c>
      <c r="Q95" s="518" t="s">
        <v>518</v>
      </c>
      <c r="R95" s="400">
        <v>1</v>
      </c>
      <c r="S95" s="398">
        <f>R95+R96+R97+R98+R99</f>
        <v>12</v>
      </c>
      <c r="T95" s="398">
        <v>1</v>
      </c>
      <c r="U95" s="398">
        <v>1</v>
      </c>
      <c r="V95" s="398">
        <v>1</v>
      </c>
      <c r="W95" s="398">
        <v>1</v>
      </c>
      <c r="X95" s="635">
        <f>SUM(S95:W95)</f>
        <v>16</v>
      </c>
      <c r="Y95" s="617" t="s">
        <v>542</v>
      </c>
      <c r="Z95" s="699"/>
      <c r="AA95" s="699"/>
      <c r="AB95" s="699"/>
      <c r="AC95" s="699"/>
      <c r="AD95" s="699"/>
      <c r="AE95" s="699"/>
      <c r="AF95" s="699"/>
      <c r="AG95" s="699"/>
      <c r="AH95" s="699"/>
      <c r="AI95" s="699"/>
      <c r="AJ95" s="699"/>
      <c r="AK95" s="699"/>
      <c r="AL95" s="699"/>
      <c r="AM95" s="699"/>
      <c r="AN95" s="699"/>
      <c r="AO95" s="699"/>
      <c r="AP95" s="699"/>
      <c r="AQ95" s="699"/>
      <c r="AR95" s="699"/>
      <c r="AS95" s="699"/>
      <c r="AT95" s="699"/>
      <c r="AU95" s="699"/>
      <c r="AV95" s="699"/>
      <c r="AW95" s="699"/>
      <c r="AX95" s="699"/>
      <c r="AY95" s="699"/>
      <c r="AZ95" s="699"/>
      <c r="BA95" s="699"/>
      <c r="BB95" s="699"/>
      <c r="BC95" s="699"/>
      <c r="BD95" s="699"/>
      <c r="BE95" s="699"/>
      <c r="BF95" s="699"/>
      <c r="BG95" s="699"/>
      <c r="BH95" s="699"/>
      <c r="BI95" s="699"/>
      <c r="BJ95" s="699"/>
      <c r="BK95" s="699"/>
      <c r="BL95" s="699"/>
      <c r="BM95" s="699"/>
      <c r="BN95" s="699"/>
      <c r="BO95" s="699"/>
      <c r="BP95" s="699"/>
      <c r="BQ95" s="699"/>
      <c r="BR95" s="699"/>
      <c r="BS95" s="699"/>
      <c r="BT95" s="699"/>
      <c r="BU95" s="699"/>
      <c r="BV95" s="699"/>
      <c r="BW95" s="699"/>
      <c r="BX95" s="699"/>
      <c r="BY95" s="699"/>
      <c r="BZ95" s="699"/>
      <c r="CA95" s="699"/>
      <c r="CB95" s="699"/>
      <c r="CC95" s="699"/>
      <c r="CD95" s="699"/>
      <c r="CE95" s="699"/>
      <c r="CF95" s="699"/>
      <c r="CG95" s="699"/>
      <c r="CH95" s="699"/>
      <c r="CI95" s="699"/>
      <c r="CJ95" s="699"/>
      <c r="CK95" s="699"/>
      <c r="CL95" s="699"/>
      <c r="CM95" s="699"/>
      <c r="CN95" s="699"/>
      <c r="CO95" s="699"/>
      <c r="CP95" s="699"/>
      <c r="CQ95" s="699"/>
      <c r="CR95" s="699"/>
      <c r="CS95" s="699"/>
      <c r="CT95" s="699"/>
      <c r="CU95" s="699"/>
      <c r="CV95" s="699"/>
      <c r="CW95" s="699"/>
      <c r="CX95" s="699"/>
      <c r="CY95" s="699"/>
      <c r="CZ95" s="699"/>
      <c r="DA95" s="699"/>
      <c r="DB95" s="699"/>
      <c r="DC95" s="699"/>
      <c r="DD95" s="699"/>
      <c r="DE95" s="699"/>
      <c r="DF95" s="699"/>
      <c r="DG95" s="699"/>
      <c r="DH95" s="699"/>
      <c r="DI95" s="699"/>
      <c r="DJ95" s="699"/>
      <c r="DK95" s="699"/>
      <c r="DL95" s="699"/>
      <c r="DM95" s="699"/>
      <c r="DN95" s="699"/>
      <c r="DO95" s="699"/>
      <c r="DP95" s="699"/>
      <c r="DQ95" s="699"/>
      <c r="DR95" s="699"/>
      <c r="DS95" s="699"/>
      <c r="DT95" s="699"/>
      <c r="DU95" s="699"/>
      <c r="DV95" s="699"/>
      <c r="DW95" s="699"/>
      <c r="DX95" s="699"/>
      <c r="DY95" s="699"/>
      <c r="DZ95" s="699"/>
      <c r="EA95" s="699"/>
      <c r="EB95" s="699"/>
      <c r="EC95" s="699"/>
    </row>
    <row r="96" spans="1:133" s="698" customFormat="1" ht="14.25" customHeight="1" x14ac:dyDescent="0.5">
      <c r="B96" s="381" t="s">
        <v>1000</v>
      </c>
      <c r="C96" s="508"/>
      <c r="D96" s="431" t="s">
        <v>354</v>
      </c>
      <c r="E96" s="73">
        <v>2</v>
      </c>
      <c r="F96" s="521" t="s">
        <v>531</v>
      </c>
      <c r="G96" s="327">
        <f>1*2</f>
        <v>2</v>
      </c>
      <c r="H96" s="274"/>
      <c r="I96" s="274"/>
      <c r="J96" s="274"/>
      <c r="K96" s="274"/>
      <c r="L96" s="274"/>
      <c r="M96" s="274"/>
      <c r="N96" s="579" t="s">
        <v>1045</v>
      </c>
      <c r="O96" s="420" t="s">
        <v>355</v>
      </c>
      <c r="P96" s="73">
        <v>2</v>
      </c>
      <c r="Q96" s="521" t="s">
        <v>531</v>
      </c>
      <c r="R96" s="327">
        <f>1*2</f>
        <v>2</v>
      </c>
      <c r="S96" s="274"/>
      <c r="T96" s="274"/>
      <c r="U96" s="274"/>
      <c r="V96" s="274"/>
      <c r="W96" s="274"/>
      <c r="X96" s="274"/>
      <c r="Y96" s="606" t="s">
        <v>1045</v>
      </c>
      <c r="Z96" s="699"/>
      <c r="AA96" s="699"/>
      <c r="AB96" s="699"/>
      <c r="AC96" s="699"/>
      <c r="AD96" s="699"/>
      <c r="AE96" s="699"/>
      <c r="AF96" s="699"/>
      <c r="AG96" s="699"/>
      <c r="AH96" s="699"/>
      <c r="AI96" s="699"/>
      <c r="AJ96" s="699"/>
      <c r="AK96" s="699"/>
      <c r="AL96" s="699"/>
      <c r="AM96" s="699"/>
      <c r="AN96" s="699"/>
      <c r="AO96" s="699"/>
      <c r="AP96" s="699"/>
      <c r="AQ96" s="699"/>
      <c r="AR96" s="699"/>
      <c r="AS96" s="699"/>
      <c r="AT96" s="699"/>
      <c r="AU96" s="699"/>
      <c r="AV96" s="699"/>
      <c r="AW96" s="699"/>
      <c r="AX96" s="699"/>
      <c r="AY96" s="699"/>
      <c r="AZ96" s="699"/>
      <c r="BA96" s="699"/>
      <c r="BB96" s="699"/>
      <c r="BC96" s="699"/>
      <c r="BD96" s="699"/>
      <c r="BE96" s="699"/>
      <c r="BF96" s="699"/>
      <c r="BG96" s="699"/>
      <c r="BH96" s="699"/>
      <c r="BI96" s="699"/>
      <c r="BJ96" s="699"/>
      <c r="BK96" s="699"/>
      <c r="BL96" s="699"/>
      <c r="BM96" s="699"/>
      <c r="BN96" s="699"/>
      <c r="BO96" s="699"/>
      <c r="BP96" s="699"/>
      <c r="BQ96" s="699"/>
      <c r="BR96" s="699"/>
      <c r="BS96" s="699"/>
      <c r="BT96" s="699"/>
      <c r="BU96" s="699"/>
      <c r="BV96" s="699"/>
      <c r="BW96" s="699"/>
      <c r="BX96" s="699"/>
      <c r="BY96" s="699"/>
      <c r="BZ96" s="699"/>
      <c r="CA96" s="699"/>
      <c r="CB96" s="699"/>
      <c r="CC96" s="699"/>
      <c r="CD96" s="699"/>
      <c r="CE96" s="699"/>
      <c r="CF96" s="699"/>
      <c r="CG96" s="699"/>
      <c r="CH96" s="699"/>
      <c r="CI96" s="699"/>
      <c r="CJ96" s="699"/>
      <c r="CK96" s="699"/>
      <c r="CL96" s="699"/>
      <c r="CM96" s="699"/>
      <c r="CN96" s="699"/>
      <c r="CO96" s="699"/>
      <c r="CP96" s="699"/>
      <c r="CQ96" s="699"/>
      <c r="CR96" s="699"/>
      <c r="CS96" s="699"/>
      <c r="CT96" s="699"/>
      <c r="CU96" s="699"/>
      <c r="CV96" s="699"/>
      <c r="CW96" s="699"/>
      <c r="CX96" s="699"/>
      <c r="CY96" s="699"/>
      <c r="CZ96" s="699"/>
      <c r="DA96" s="699"/>
      <c r="DB96" s="699"/>
      <c r="DC96" s="699"/>
      <c r="DD96" s="699"/>
      <c r="DE96" s="699"/>
      <c r="DF96" s="699"/>
      <c r="DG96" s="699"/>
      <c r="DH96" s="699"/>
      <c r="DI96" s="699"/>
      <c r="DJ96" s="699"/>
      <c r="DK96" s="699"/>
      <c r="DL96" s="699"/>
      <c r="DM96" s="699"/>
      <c r="DN96" s="699"/>
      <c r="DO96" s="699"/>
      <c r="DP96" s="699"/>
      <c r="DQ96" s="699"/>
      <c r="DR96" s="699"/>
      <c r="DS96" s="699"/>
      <c r="DT96" s="699"/>
      <c r="DU96" s="699"/>
      <c r="DV96" s="699"/>
      <c r="DW96" s="699"/>
      <c r="DX96" s="699"/>
      <c r="DY96" s="699"/>
      <c r="DZ96" s="699"/>
      <c r="EA96" s="699"/>
      <c r="EB96" s="699"/>
      <c r="EC96" s="699"/>
    </row>
    <row r="97" spans="1:158" s="698" customFormat="1" ht="14.25" customHeight="1" x14ac:dyDescent="0.5">
      <c r="B97" s="381"/>
      <c r="C97" s="508"/>
      <c r="D97" s="431" t="s">
        <v>358</v>
      </c>
      <c r="E97" s="73">
        <v>1</v>
      </c>
      <c r="F97" s="521" t="s">
        <v>535</v>
      </c>
      <c r="G97" s="327">
        <v>1</v>
      </c>
      <c r="H97" s="274"/>
      <c r="I97" s="274"/>
      <c r="J97" s="274"/>
      <c r="K97" s="274"/>
      <c r="L97" s="274"/>
      <c r="M97" s="274"/>
      <c r="N97" s="582" t="s">
        <v>851</v>
      </c>
      <c r="O97" s="420" t="s">
        <v>359</v>
      </c>
      <c r="P97" s="73">
        <v>1</v>
      </c>
      <c r="Q97" s="521" t="s">
        <v>535</v>
      </c>
      <c r="R97" s="327">
        <v>1</v>
      </c>
      <c r="S97" s="274"/>
      <c r="T97" s="274"/>
      <c r="U97" s="274"/>
      <c r="V97" s="274"/>
      <c r="W97" s="274"/>
      <c r="X97" s="274"/>
      <c r="Y97" s="402" t="s">
        <v>851</v>
      </c>
      <c r="Z97" s="699"/>
      <c r="AA97" s="699"/>
      <c r="AB97" s="699"/>
      <c r="AC97" s="699"/>
      <c r="AD97" s="699"/>
      <c r="AE97" s="699"/>
      <c r="AF97" s="699"/>
      <c r="AG97" s="699"/>
      <c r="AH97" s="699"/>
      <c r="AI97" s="699"/>
      <c r="AJ97" s="699"/>
      <c r="AK97" s="699"/>
      <c r="AL97" s="699"/>
      <c r="AM97" s="699"/>
      <c r="AN97" s="699"/>
      <c r="AO97" s="699"/>
      <c r="AP97" s="699"/>
      <c r="AQ97" s="699"/>
      <c r="AR97" s="699"/>
      <c r="AS97" s="699"/>
      <c r="AT97" s="699"/>
      <c r="AU97" s="699"/>
      <c r="AV97" s="699"/>
      <c r="AW97" s="699"/>
      <c r="AX97" s="699"/>
      <c r="AY97" s="699"/>
      <c r="AZ97" s="699"/>
      <c r="BA97" s="699"/>
      <c r="BB97" s="699"/>
      <c r="BC97" s="699"/>
      <c r="BD97" s="699"/>
      <c r="BE97" s="699"/>
      <c r="BF97" s="699"/>
      <c r="BG97" s="699"/>
      <c r="BH97" s="699"/>
      <c r="BI97" s="699"/>
      <c r="BJ97" s="699"/>
      <c r="BK97" s="699"/>
      <c r="BL97" s="699"/>
      <c r="BM97" s="699"/>
      <c r="BN97" s="699"/>
      <c r="BO97" s="699"/>
      <c r="BP97" s="699"/>
      <c r="BQ97" s="699"/>
      <c r="BR97" s="699"/>
      <c r="BS97" s="699"/>
      <c r="BT97" s="699"/>
      <c r="BU97" s="699"/>
      <c r="BV97" s="699"/>
      <c r="BW97" s="699"/>
      <c r="BX97" s="699"/>
      <c r="BY97" s="699"/>
      <c r="BZ97" s="699"/>
      <c r="CA97" s="699"/>
      <c r="CB97" s="699"/>
      <c r="CC97" s="699"/>
      <c r="CD97" s="699"/>
      <c r="CE97" s="699"/>
      <c r="CF97" s="699"/>
      <c r="CG97" s="699"/>
      <c r="CH97" s="699"/>
      <c r="CI97" s="699"/>
      <c r="CJ97" s="699"/>
      <c r="CK97" s="699"/>
      <c r="CL97" s="699"/>
      <c r="CM97" s="699"/>
      <c r="CN97" s="699"/>
      <c r="CO97" s="699"/>
      <c r="CP97" s="699"/>
      <c r="CQ97" s="699"/>
      <c r="CR97" s="699"/>
      <c r="CS97" s="699"/>
      <c r="CT97" s="699"/>
      <c r="CU97" s="699"/>
      <c r="CV97" s="699"/>
      <c r="CW97" s="699"/>
      <c r="CX97" s="699"/>
      <c r="CY97" s="699"/>
      <c r="CZ97" s="699"/>
      <c r="DA97" s="699"/>
      <c r="DB97" s="699"/>
      <c r="DC97" s="699"/>
      <c r="DD97" s="699"/>
      <c r="DE97" s="699"/>
      <c r="DF97" s="699"/>
      <c r="DG97" s="699"/>
      <c r="DH97" s="699"/>
      <c r="DI97" s="699"/>
      <c r="DJ97" s="699"/>
      <c r="DK97" s="699"/>
      <c r="DL97" s="699"/>
      <c r="DM97" s="699"/>
      <c r="DN97" s="699"/>
      <c r="DO97" s="699"/>
      <c r="DP97" s="699"/>
      <c r="DQ97" s="699"/>
      <c r="DR97" s="699"/>
      <c r="DS97" s="699"/>
      <c r="DT97" s="699"/>
      <c r="DU97" s="699"/>
      <c r="DV97" s="699"/>
      <c r="DW97" s="699"/>
      <c r="DX97" s="699"/>
      <c r="DY97" s="699"/>
      <c r="DZ97" s="699"/>
      <c r="EA97" s="699"/>
      <c r="EB97" s="699"/>
      <c r="EC97" s="699"/>
      <c r="ED97" s="699"/>
      <c r="EE97" s="699"/>
      <c r="EF97" s="699"/>
      <c r="EG97" s="699"/>
      <c r="EH97" s="699"/>
      <c r="EI97" s="699"/>
      <c r="EJ97" s="699"/>
      <c r="EK97" s="699"/>
      <c r="EL97" s="699"/>
      <c r="EM97" s="699"/>
      <c r="EN97" s="699"/>
      <c r="EO97" s="699"/>
      <c r="EP97" s="699"/>
      <c r="EQ97" s="699"/>
      <c r="ER97" s="699"/>
      <c r="ES97" s="699"/>
      <c r="ET97" s="699"/>
      <c r="EU97" s="699"/>
      <c r="EV97" s="699"/>
      <c r="EW97" s="699"/>
      <c r="EX97" s="699"/>
      <c r="EY97" s="699"/>
      <c r="EZ97" s="699"/>
      <c r="FA97" s="699"/>
      <c r="FB97" s="699"/>
    </row>
    <row r="98" spans="1:158" s="698" customFormat="1" ht="14.25" customHeight="1" x14ac:dyDescent="0.5">
      <c r="B98" s="381"/>
      <c r="C98" s="508"/>
      <c r="D98" s="431" t="s">
        <v>358</v>
      </c>
      <c r="E98" s="73">
        <v>2</v>
      </c>
      <c r="F98" s="521" t="s">
        <v>850</v>
      </c>
      <c r="G98" s="327">
        <f>3*2</f>
        <v>6</v>
      </c>
      <c r="H98" s="274"/>
      <c r="I98" s="274"/>
      <c r="J98" s="274"/>
      <c r="K98" s="274"/>
      <c r="L98" s="274"/>
      <c r="M98" s="274"/>
      <c r="N98" s="582" t="s">
        <v>851</v>
      </c>
      <c r="O98" s="420" t="s">
        <v>359</v>
      </c>
      <c r="P98" s="73">
        <v>2</v>
      </c>
      <c r="Q98" s="521" t="s">
        <v>850</v>
      </c>
      <c r="R98" s="327">
        <f>3*2</f>
        <v>6</v>
      </c>
      <c r="S98" s="274"/>
      <c r="T98" s="274"/>
      <c r="U98" s="274"/>
      <c r="V98" s="274"/>
      <c r="W98" s="274"/>
      <c r="X98" s="274"/>
      <c r="Y98" s="402" t="s">
        <v>851</v>
      </c>
      <c r="Z98" s="699"/>
      <c r="AA98" s="699"/>
      <c r="AB98" s="699"/>
      <c r="AC98" s="699"/>
      <c r="AD98" s="699"/>
      <c r="AE98" s="699"/>
      <c r="AF98" s="699"/>
      <c r="AG98" s="699"/>
      <c r="AH98" s="699"/>
      <c r="AI98" s="699"/>
      <c r="AJ98" s="699"/>
      <c r="AK98" s="699"/>
      <c r="AL98" s="699"/>
      <c r="AM98" s="699"/>
      <c r="AN98" s="699"/>
      <c r="AO98" s="699"/>
      <c r="AP98" s="699"/>
      <c r="AQ98" s="699"/>
      <c r="AR98" s="699"/>
      <c r="AS98" s="699"/>
      <c r="AT98" s="699"/>
      <c r="AU98" s="699"/>
      <c r="AV98" s="699"/>
      <c r="AW98" s="699"/>
      <c r="AX98" s="699"/>
      <c r="AY98" s="699"/>
      <c r="AZ98" s="699"/>
      <c r="BA98" s="699"/>
      <c r="BB98" s="699"/>
      <c r="BC98" s="699"/>
      <c r="BD98" s="699"/>
      <c r="BE98" s="699"/>
      <c r="BF98" s="699"/>
      <c r="BG98" s="699"/>
      <c r="BH98" s="699"/>
      <c r="BI98" s="699"/>
      <c r="BJ98" s="699"/>
      <c r="BK98" s="699"/>
      <c r="BL98" s="699"/>
      <c r="BM98" s="699"/>
      <c r="BN98" s="699"/>
      <c r="BO98" s="699"/>
      <c r="BP98" s="699"/>
      <c r="BQ98" s="699"/>
      <c r="BR98" s="699"/>
      <c r="BS98" s="699"/>
      <c r="BT98" s="699"/>
      <c r="BU98" s="699"/>
      <c r="BV98" s="699"/>
      <c r="BW98" s="699"/>
      <c r="BX98" s="699"/>
      <c r="BY98" s="699"/>
      <c r="BZ98" s="699"/>
      <c r="CA98" s="699"/>
      <c r="CB98" s="699"/>
      <c r="CC98" s="699"/>
      <c r="CD98" s="699"/>
      <c r="CE98" s="699"/>
      <c r="CF98" s="699"/>
      <c r="CG98" s="699"/>
      <c r="CH98" s="699"/>
      <c r="CI98" s="699"/>
      <c r="CJ98" s="699"/>
      <c r="CK98" s="699"/>
      <c r="CL98" s="699"/>
      <c r="CM98" s="699"/>
      <c r="CN98" s="699"/>
      <c r="CO98" s="699"/>
      <c r="CP98" s="699"/>
      <c r="CQ98" s="699"/>
      <c r="CR98" s="699"/>
      <c r="CS98" s="699"/>
      <c r="CT98" s="699"/>
      <c r="CU98" s="699"/>
      <c r="CV98" s="699"/>
      <c r="CW98" s="699"/>
      <c r="CX98" s="699"/>
      <c r="CY98" s="699"/>
      <c r="CZ98" s="699"/>
      <c r="DA98" s="699"/>
      <c r="DB98" s="699"/>
      <c r="DC98" s="699"/>
      <c r="DD98" s="699"/>
      <c r="DE98" s="699"/>
      <c r="DF98" s="699"/>
      <c r="DG98" s="699"/>
      <c r="DH98" s="699"/>
      <c r="DI98" s="699"/>
      <c r="DJ98" s="699"/>
      <c r="DK98" s="699"/>
      <c r="DL98" s="699"/>
      <c r="DM98" s="699"/>
      <c r="DN98" s="699"/>
      <c r="DO98" s="699"/>
      <c r="DP98" s="699"/>
      <c r="DQ98" s="699"/>
      <c r="DR98" s="699"/>
      <c r="DS98" s="699"/>
      <c r="DT98" s="699"/>
      <c r="DU98" s="699"/>
      <c r="DV98" s="699"/>
      <c r="DW98" s="699"/>
      <c r="DX98" s="699"/>
      <c r="DY98" s="699"/>
      <c r="DZ98" s="699"/>
      <c r="EA98" s="699"/>
      <c r="EB98" s="699"/>
      <c r="EC98" s="699"/>
      <c r="ED98" s="699"/>
      <c r="EE98" s="699"/>
      <c r="EF98" s="699"/>
      <c r="EG98" s="699"/>
      <c r="EH98" s="699"/>
      <c r="EI98" s="699"/>
      <c r="EJ98" s="699"/>
      <c r="EK98" s="699"/>
      <c r="EL98" s="699"/>
      <c r="EM98" s="699"/>
      <c r="EN98" s="699"/>
      <c r="EO98" s="699"/>
      <c r="EP98" s="699"/>
      <c r="EQ98" s="699"/>
      <c r="ER98" s="699"/>
      <c r="ES98" s="699"/>
      <c r="ET98" s="699"/>
      <c r="EU98" s="699"/>
      <c r="EV98" s="699"/>
      <c r="EW98" s="699"/>
      <c r="EX98" s="699"/>
      <c r="EY98" s="699"/>
      <c r="EZ98" s="699"/>
      <c r="FA98" s="699"/>
      <c r="FB98" s="699"/>
    </row>
    <row r="99" spans="1:158" s="698" customFormat="1" ht="14.25" customHeight="1" x14ac:dyDescent="0.5">
      <c r="B99" s="382"/>
      <c r="C99" s="509"/>
      <c r="D99" s="525" t="s">
        <v>360</v>
      </c>
      <c r="E99" s="78">
        <v>2</v>
      </c>
      <c r="F99" s="526" t="s">
        <v>547</v>
      </c>
      <c r="G99" s="333">
        <v>2</v>
      </c>
      <c r="H99" s="309"/>
      <c r="I99" s="309"/>
      <c r="J99" s="309"/>
      <c r="K99" s="309"/>
      <c r="L99" s="309"/>
      <c r="M99" s="309"/>
      <c r="N99" s="580" t="s">
        <v>1045</v>
      </c>
      <c r="O99" s="421" t="s">
        <v>361</v>
      </c>
      <c r="P99" s="78">
        <v>2</v>
      </c>
      <c r="Q99" s="526" t="s">
        <v>547</v>
      </c>
      <c r="R99" s="333">
        <v>2</v>
      </c>
      <c r="S99" s="309"/>
      <c r="T99" s="309"/>
      <c r="U99" s="309"/>
      <c r="V99" s="309"/>
      <c r="W99" s="309"/>
      <c r="X99" s="309"/>
      <c r="Y99" s="403" t="s">
        <v>1045</v>
      </c>
      <c r="AD99" s="699"/>
      <c r="AE99" s="699"/>
      <c r="AF99" s="699"/>
      <c r="AG99" s="699"/>
      <c r="AH99" s="699"/>
      <c r="AI99" s="699"/>
      <c r="AJ99" s="699"/>
      <c r="AK99" s="699"/>
      <c r="AL99" s="699"/>
      <c r="AM99" s="699"/>
      <c r="AN99" s="699"/>
      <c r="AO99" s="699"/>
      <c r="AP99" s="699"/>
      <c r="AQ99" s="699"/>
      <c r="AR99" s="699"/>
      <c r="AS99" s="699"/>
      <c r="AT99" s="699"/>
      <c r="AU99" s="699"/>
      <c r="AV99" s="699"/>
      <c r="AW99" s="699"/>
      <c r="AX99" s="699"/>
      <c r="AY99" s="699"/>
      <c r="AZ99" s="699"/>
      <c r="BA99" s="699"/>
      <c r="BB99" s="699"/>
      <c r="BC99" s="699"/>
      <c r="BD99" s="699"/>
      <c r="BE99" s="699"/>
      <c r="BF99" s="699"/>
      <c r="BG99" s="699"/>
      <c r="BH99" s="699"/>
      <c r="BI99" s="699"/>
      <c r="BJ99" s="699"/>
      <c r="BK99" s="699"/>
      <c r="BL99" s="699"/>
      <c r="BM99" s="699"/>
      <c r="BN99" s="699"/>
      <c r="BO99" s="699"/>
      <c r="BP99" s="699"/>
      <c r="BQ99" s="699"/>
      <c r="BR99" s="699"/>
      <c r="BS99" s="699"/>
      <c r="BT99" s="699"/>
      <c r="BU99" s="699"/>
      <c r="BV99" s="699"/>
      <c r="BW99" s="699"/>
      <c r="BX99" s="699"/>
      <c r="BY99" s="699"/>
      <c r="BZ99" s="699"/>
      <c r="CA99" s="699"/>
      <c r="CB99" s="699"/>
      <c r="CC99" s="699"/>
      <c r="CD99" s="699"/>
      <c r="CE99" s="699"/>
      <c r="CF99" s="699"/>
      <c r="CG99" s="699"/>
      <c r="CH99" s="699"/>
      <c r="CI99" s="699"/>
      <c r="CJ99" s="699"/>
      <c r="CK99" s="699"/>
      <c r="CL99" s="699"/>
      <c r="CM99" s="699"/>
      <c r="CN99" s="699"/>
      <c r="CO99" s="699"/>
      <c r="CP99" s="699"/>
      <c r="CQ99" s="699"/>
      <c r="CR99" s="699"/>
      <c r="CS99" s="699"/>
      <c r="CT99" s="699"/>
      <c r="CU99" s="699"/>
      <c r="CV99" s="699"/>
      <c r="CW99" s="699"/>
      <c r="CX99" s="699"/>
      <c r="CY99" s="699"/>
      <c r="CZ99" s="699"/>
      <c r="DA99" s="699"/>
      <c r="DB99" s="699"/>
      <c r="DC99" s="699"/>
      <c r="DD99" s="699"/>
      <c r="DE99" s="699"/>
      <c r="DF99" s="699"/>
      <c r="DG99" s="699"/>
      <c r="DH99" s="699"/>
      <c r="DI99" s="699"/>
      <c r="DJ99" s="699"/>
      <c r="DK99" s="699"/>
      <c r="DL99" s="699"/>
      <c r="DM99" s="699"/>
      <c r="DN99" s="699"/>
      <c r="DO99" s="699"/>
      <c r="DP99" s="699"/>
      <c r="DQ99" s="699"/>
      <c r="DR99" s="699"/>
      <c r="DS99" s="699"/>
      <c r="DT99" s="699"/>
      <c r="DU99" s="699"/>
      <c r="DV99" s="699"/>
      <c r="DW99" s="699"/>
      <c r="DX99" s="699"/>
      <c r="DY99" s="699"/>
      <c r="DZ99" s="699"/>
      <c r="EA99" s="699"/>
      <c r="EB99" s="699"/>
      <c r="EC99" s="699"/>
      <c r="ED99" s="699"/>
      <c r="EE99" s="699"/>
      <c r="EF99" s="699"/>
      <c r="EG99" s="699"/>
      <c r="EH99" s="699"/>
      <c r="EI99" s="699"/>
      <c r="EJ99" s="699"/>
      <c r="EK99" s="699"/>
      <c r="EL99" s="699"/>
      <c r="EM99" s="699"/>
      <c r="EN99" s="699"/>
      <c r="EO99" s="699"/>
      <c r="EP99" s="699"/>
      <c r="EQ99" s="699"/>
      <c r="ER99" s="699"/>
      <c r="ES99" s="699"/>
      <c r="ET99" s="699"/>
      <c r="EU99" s="699"/>
      <c r="EV99" s="699"/>
      <c r="EW99" s="699"/>
      <c r="EX99" s="699"/>
      <c r="EY99" s="699"/>
      <c r="EZ99" s="699"/>
      <c r="FA99" s="699"/>
      <c r="FB99" s="699"/>
    </row>
    <row r="100" spans="1:158" s="698" customFormat="1" ht="14.25" customHeight="1" x14ac:dyDescent="0.5">
      <c r="A100" s="698">
        <v>9</v>
      </c>
      <c r="B100" s="381" t="s">
        <v>735</v>
      </c>
      <c r="C100" s="508" t="s">
        <v>736</v>
      </c>
      <c r="D100" s="431" t="s">
        <v>33</v>
      </c>
      <c r="E100" s="73">
        <v>3</v>
      </c>
      <c r="F100" s="521" t="s">
        <v>728</v>
      </c>
      <c r="G100" s="327">
        <f>1*3</f>
        <v>3</v>
      </c>
      <c r="H100" s="274">
        <f>G100+G101+G102</f>
        <v>16</v>
      </c>
      <c r="I100" s="274">
        <v>1</v>
      </c>
      <c r="J100" s="274">
        <v>1</v>
      </c>
      <c r="K100" s="274">
        <v>1</v>
      </c>
      <c r="L100" s="274">
        <v>1</v>
      </c>
      <c r="M100" s="399">
        <f>SUM(H100:L100)</f>
        <v>20</v>
      </c>
      <c r="N100" s="581"/>
      <c r="O100" s="420" t="s">
        <v>349</v>
      </c>
      <c r="P100" s="73">
        <v>3</v>
      </c>
      <c r="Q100" s="521" t="s">
        <v>728</v>
      </c>
      <c r="R100" s="327">
        <f>1*3</f>
        <v>3</v>
      </c>
      <c r="S100" s="274">
        <f>R100+R101+R102</f>
        <v>16</v>
      </c>
      <c r="T100" s="274">
        <v>1</v>
      </c>
      <c r="U100" s="274">
        <v>1</v>
      </c>
      <c r="V100" s="274">
        <v>1</v>
      </c>
      <c r="W100" s="274">
        <v>1</v>
      </c>
      <c r="X100" s="399">
        <f>SUM(S100:W100)</f>
        <v>20</v>
      </c>
      <c r="Y100" s="607"/>
      <c r="Z100" s="699"/>
      <c r="AA100" s="699"/>
      <c r="AB100" s="699"/>
      <c r="AC100" s="699"/>
      <c r="AD100" s="699"/>
      <c r="AE100" s="699"/>
      <c r="AF100" s="699"/>
      <c r="AG100" s="699"/>
      <c r="AH100" s="699"/>
      <c r="AI100" s="699"/>
      <c r="AJ100" s="699"/>
      <c r="AK100" s="699"/>
      <c r="AL100" s="699"/>
      <c r="AM100" s="699"/>
      <c r="AN100" s="699"/>
      <c r="AO100" s="699"/>
      <c r="AP100" s="699"/>
      <c r="AQ100" s="699"/>
      <c r="AR100" s="699"/>
      <c r="AS100" s="699"/>
      <c r="AT100" s="699"/>
      <c r="AU100" s="699"/>
      <c r="AV100" s="699"/>
      <c r="AW100" s="699"/>
      <c r="AX100" s="699"/>
      <c r="AY100" s="699"/>
      <c r="AZ100" s="699"/>
      <c r="BA100" s="699"/>
      <c r="BB100" s="699"/>
      <c r="BC100" s="699"/>
      <c r="BD100" s="699"/>
      <c r="BE100" s="699"/>
      <c r="BF100" s="699"/>
      <c r="BG100" s="699"/>
      <c r="BH100" s="699"/>
      <c r="BI100" s="699"/>
      <c r="BJ100" s="699"/>
      <c r="BK100" s="699"/>
      <c r="BL100" s="699"/>
      <c r="BM100" s="699"/>
      <c r="BN100" s="699"/>
      <c r="BO100" s="699"/>
      <c r="BP100" s="699"/>
      <c r="BQ100" s="699"/>
      <c r="BR100" s="699"/>
      <c r="BS100" s="699"/>
      <c r="BT100" s="699"/>
      <c r="BU100" s="699"/>
      <c r="BV100" s="699"/>
      <c r="BW100" s="699"/>
      <c r="BX100" s="699"/>
      <c r="BY100" s="699"/>
      <c r="BZ100" s="699"/>
      <c r="CA100" s="699"/>
      <c r="CB100" s="699"/>
      <c r="CC100" s="699"/>
      <c r="CD100" s="699"/>
      <c r="CE100" s="699"/>
      <c r="CF100" s="699"/>
      <c r="CG100" s="699"/>
      <c r="CH100" s="699"/>
      <c r="CI100" s="699"/>
      <c r="CJ100" s="699"/>
      <c r="CK100" s="699"/>
      <c r="CL100" s="699"/>
      <c r="CM100" s="699"/>
      <c r="CN100" s="699"/>
      <c r="CO100" s="699"/>
      <c r="CP100" s="699"/>
      <c r="CQ100" s="699"/>
      <c r="CR100" s="699"/>
      <c r="CS100" s="699"/>
      <c r="CT100" s="699"/>
      <c r="CU100" s="699"/>
      <c r="CV100" s="699"/>
      <c r="CW100" s="699"/>
      <c r="CX100" s="699"/>
      <c r="CY100" s="699"/>
      <c r="CZ100" s="699"/>
      <c r="DA100" s="699"/>
      <c r="DB100" s="699"/>
      <c r="DC100" s="699"/>
      <c r="DD100" s="699"/>
      <c r="DE100" s="699"/>
      <c r="DF100" s="699"/>
      <c r="DG100" s="699"/>
      <c r="DH100" s="699"/>
      <c r="DI100" s="699"/>
      <c r="DJ100" s="699"/>
      <c r="DK100" s="699"/>
      <c r="DL100" s="699"/>
      <c r="DM100" s="699"/>
      <c r="DN100" s="699"/>
      <c r="DO100" s="699"/>
      <c r="DP100" s="699"/>
      <c r="DQ100" s="699"/>
      <c r="DR100" s="699"/>
      <c r="DS100" s="699"/>
      <c r="DT100" s="699"/>
      <c r="DU100" s="699"/>
      <c r="DV100" s="699"/>
      <c r="DW100" s="699"/>
      <c r="DX100" s="699"/>
      <c r="DY100" s="699"/>
      <c r="DZ100" s="699"/>
      <c r="EA100" s="699"/>
      <c r="EB100" s="699"/>
      <c r="EC100" s="699"/>
    </row>
    <row r="101" spans="1:158" s="698" customFormat="1" ht="14.25" customHeight="1" x14ac:dyDescent="0.5">
      <c r="B101" s="381" t="s">
        <v>988</v>
      </c>
      <c r="C101" s="508"/>
      <c r="D101" s="431" t="s">
        <v>356</v>
      </c>
      <c r="E101" s="73">
        <v>3</v>
      </c>
      <c r="F101" s="558" t="s">
        <v>856</v>
      </c>
      <c r="G101" s="327">
        <f>3*3</f>
        <v>9</v>
      </c>
      <c r="H101" s="274"/>
      <c r="I101" s="274"/>
      <c r="J101" s="274"/>
      <c r="K101" s="274"/>
      <c r="L101" s="274"/>
      <c r="M101" s="274"/>
      <c r="N101" s="581"/>
      <c r="O101" s="420" t="s">
        <v>357</v>
      </c>
      <c r="P101" s="73">
        <v>3</v>
      </c>
      <c r="Q101" s="521" t="s">
        <v>856</v>
      </c>
      <c r="R101" s="327">
        <f>3*3</f>
        <v>9</v>
      </c>
      <c r="S101" s="274"/>
      <c r="T101" s="274"/>
      <c r="U101" s="274"/>
      <c r="V101" s="274"/>
      <c r="W101" s="274"/>
      <c r="X101" s="274"/>
      <c r="Y101" s="607"/>
      <c r="Z101" s="699"/>
      <c r="AA101" s="699"/>
      <c r="AB101" s="699"/>
      <c r="AC101" s="699"/>
      <c r="AD101" s="699"/>
      <c r="AE101" s="699"/>
      <c r="AF101" s="699"/>
      <c r="AG101" s="699"/>
      <c r="AH101" s="699"/>
      <c r="AI101" s="699"/>
      <c r="AJ101" s="699"/>
      <c r="AK101" s="699"/>
      <c r="AL101" s="699"/>
      <c r="AM101" s="699"/>
      <c r="AN101" s="699"/>
      <c r="AO101" s="699"/>
      <c r="AP101" s="699"/>
      <c r="AQ101" s="699"/>
      <c r="AR101" s="699"/>
      <c r="AS101" s="699"/>
      <c r="AT101" s="699"/>
      <c r="AU101" s="699"/>
      <c r="AV101" s="699"/>
      <c r="AW101" s="699"/>
      <c r="AX101" s="699"/>
      <c r="AY101" s="699"/>
      <c r="AZ101" s="699"/>
      <c r="BA101" s="699"/>
      <c r="BB101" s="699"/>
      <c r="BC101" s="699"/>
      <c r="BD101" s="699"/>
      <c r="BE101" s="699"/>
      <c r="BF101" s="699"/>
      <c r="BG101" s="699"/>
      <c r="BH101" s="699"/>
      <c r="BI101" s="699"/>
      <c r="BJ101" s="699"/>
      <c r="BK101" s="699"/>
      <c r="BL101" s="699"/>
      <c r="BM101" s="699"/>
      <c r="BN101" s="699"/>
      <c r="BO101" s="699"/>
      <c r="BP101" s="699"/>
      <c r="BQ101" s="699"/>
      <c r="BR101" s="699"/>
      <c r="BS101" s="699"/>
      <c r="BT101" s="699"/>
      <c r="BU101" s="699"/>
      <c r="BV101" s="699"/>
      <c r="BW101" s="699"/>
      <c r="BX101" s="699"/>
      <c r="BY101" s="699"/>
      <c r="BZ101" s="699"/>
      <c r="CA101" s="699"/>
      <c r="CB101" s="699"/>
      <c r="CC101" s="699"/>
      <c r="CD101" s="699"/>
      <c r="CE101" s="699"/>
      <c r="CF101" s="699"/>
      <c r="CG101" s="699"/>
      <c r="CH101" s="699"/>
      <c r="CI101" s="699"/>
      <c r="CJ101" s="699"/>
      <c r="CK101" s="699"/>
      <c r="CL101" s="699"/>
      <c r="CM101" s="699"/>
      <c r="CN101" s="699"/>
      <c r="CO101" s="699"/>
      <c r="CP101" s="699"/>
      <c r="CQ101" s="699"/>
      <c r="CR101" s="699"/>
      <c r="CS101" s="699"/>
      <c r="CT101" s="699"/>
      <c r="CU101" s="699"/>
      <c r="CV101" s="699"/>
      <c r="CW101" s="699"/>
      <c r="CX101" s="699"/>
      <c r="CY101" s="699"/>
      <c r="CZ101" s="699"/>
      <c r="DA101" s="699"/>
      <c r="DB101" s="699"/>
      <c r="DC101" s="699"/>
      <c r="DD101" s="699"/>
      <c r="DE101" s="699"/>
      <c r="DF101" s="699"/>
      <c r="DG101" s="699"/>
      <c r="DH101" s="699"/>
      <c r="DI101" s="699"/>
      <c r="DJ101" s="699"/>
      <c r="DK101" s="699"/>
      <c r="DL101" s="699"/>
      <c r="DM101" s="699"/>
      <c r="DN101" s="699"/>
      <c r="DO101" s="699"/>
      <c r="DP101" s="699"/>
      <c r="DQ101" s="699"/>
      <c r="DR101" s="699"/>
      <c r="DS101" s="699"/>
      <c r="DT101" s="699"/>
      <c r="DU101" s="699"/>
      <c r="DV101" s="699"/>
      <c r="DW101" s="699"/>
      <c r="DX101" s="699"/>
      <c r="DY101" s="699"/>
      <c r="DZ101" s="699"/>
      <c r="EA101" s="699"/>
      <c r="EB101" s="699"/>
      <c r="EC101" s="699"/>
      <c r="ED101" s="699"/>
      <c r="EE101" s="699"/>
      <c r="EF101" s="699"/>
      <c r="EG101" s="699"/>
      <c r="EH101" s="699"/>
      <c r="EI101" s="699"/>
      <c r="EJ101" s="699"/>
      <c r="EK101" s="699"/>
      <c r="EL101" s="699"/>
      <c r="EM101" s="699"/>
      <c r="EN101" s="699"/>
      <c r="EO101" s="699"/>
      <c r="EP101" s="699"/>
      <c r="EQ101" s="699"/>
      <c r="ER101" s="699"/>
      <c r="ES101" s="699"/>
      <c r="ET101" s="699"/>
      <c r="EU101" s="699"/>
      <c r="EV101" s="699"/>
      <c r="EW101" s="699"/>
      <c r="EX101" s="699"/>
      <c r="EY101" s="699"/>
      <c r="EZ101" s="699"/>
      <c r="FA101" s="699"/>
      <c r="FB101" s="699"/>
    </row>
    <row r="102" spans="1:158" s="698" customFormat="1" ht="14.25" customHeight="1" x14ac:dyDescent="0.5">
      <c r="B102" s="382"/>
      <c r="C102" s="509"/>
      <c r="D102" s="525" t="s">
        <v>358</v>
      </c>
      <c r="E102" s="78">
        <v>2</v>
      </c>
      <c r="F102" s="559" t="s">
        <v>857</v>
      </c>
      <c r="G102" s="333">
        <f>2*2</f>
        <v>4</v>
      </c>
      <c r="H102" s="309"/>
      <c r="I102" s="309"/>
      <c r="J102" s="309"/>
      <c r="K102" s="309"/>
      <c r="L102" s="309"/>
      <c r="M102" s="309"/>
      <c r="N102" s="599" t="s">
        <v>851</v>
      </c>
      <c r="O102" s="421" t="s">
        <v>359</v>
      </c>
      <c r="P102" s="78">
        <v>2</v>
      </c>
      <c r="Q102" s="526" t="s">
        <v>857</v>
      </c>
      <c r="R102" s="333">
        <f>2*2</f>
        <v>4</v>
      </c>
      <c r="S102" s="309"/>
      <c r="T102" s="309"/>
      <c r="U102" s="309"/>
      <c r="V102" s="309"/>
      <c r="W102" s="309"/>
      <c r="X102" s="309"/>
      <c r="Y102" s="385" t="s">
        <v>851</v>
      </c>
      <c r="Z102" s="699"/>
      <c r="AA102" s="699"/>
      <c r="AB102" s="699"/>
      <c r="AC102" s="699"/>
      <c r="AD102" s="699"/>
      <c r="AE102" s="699"/>
      <c r="AF102" s="699"/>
      <c r="AG102" s="699"/>
      <c r="AH102" s="699"/>
      <c r="AI102" s="699"/>
      <c r="AJ102" s="699"/>
      <c r="AK102" s="699"/>
      <c r="AL102" s="699"/>
      <c r="AM102" s="699"/>
      <c r="AN102" s="699"/>
      <c r="AO102" s="699"/>
      <c r="AP102" s="699"/>
      <c r="AQ102" s="699"/>
      <c r="AR102" s="699"/>
      <c r="AS102" s="699"/>
      <c r="AT102" s="699"/>
      <c r="AU102" s="699"/>
      <c r="AV102" s="699"/>
      <c r="AW102" s="699"/>
      <c r="AX102" s="699"/>
      <c r="AY102" s="699"/>
      <c r="AZ102" s="699"/>
      <c r="BA102" s="699"/>
      <c r="BB102" s="699"/>
      <c r="BC102" s="699"/>
      <c r="BD102" s="699"/>
      <c r="BE102" s="699"/>
      <c r="BF102" s="699"/>
      <c r="BG102" s="699"/>
      <c r="BH102" s="699"/>
      <c r="BI102" s="699"/>
      <c r="BJ102" s="699"/>
      <c r="BK102" s="699"/>
      <c r="BL102" s="699"/>
      <c r="BM102" s="699"/>
      <c r="BN102" s="699"/>
      <c r="BO102" s="699"/>
      <c r="BP102" s="699"/>
      <c r="BQ102" s="699"/>
      <c r="BR102" s="699"/>
      <c r="BS102" s="699"/>
      <c r="BT102" s="699"/>
      <c r="BU102" s="699"/>
      <c r="BV102" s="699"/>
      <c r="BW102" s="699"/>
      <c r="BX102" s="699"/>
      <c r="BY102" s="699"/>
      <c r="BZ102" s="699"/>
      <c r="CA102" s="699"/>
      <c r="CB102" s="699"/>
      <c r="CC102" s="699"/>
      <c r="CD102" s="699"/>
      <c r="CE102" s="699"/>
      <c r="CF102" s="699"/>
      <c r="CG102" s="699"/>
      <c r="CH102" s="699"/>
      <c r="CI102" s="699"/>
      <c r="CJ102" s="699"/>
      <c r="CK102" s="699"/>
      <c r="CL102" s="699"/>
      <c r="CM102" s="699"/>
      <c r="CN102" s="699"/>
      <c r="CO102" s="699"/>
      <c r="CP102" s="699"/>
      <c r="CQ102" s="699"/>
      <c r="CR102" s="699"/>
      <c r="CS102" s="699"/>
      <c r="CT102" s="699"/>
      <c r="CU102" s="699"/>
      <c r="CV102" s="699"/>
      <c r="CW102" s="699"/>
      <c r="CX102" s="699"/>
      <c r="CY102" s="699"/>
      <c r="CZ102" s="699"/>
      <c r="DA102" s="699"/>
      <c r="DB102" s="699"/>
      <c r="DC102" s="699"/>
      <c r="DD102" s="699"/>
      <c r="DE102" s="699"/>
      <c r="DF102" s="699"/>
      <c r="DG102" s="699"/>
      <c r="DH102" s="699"/>
      <c r="DI102" s="699"/>
      <c r="DJ102" s="699"/>
      <c r="DK102" s="699"/>
      <c r="DL102" s="699"/>
      <c r="DM102" s="699"/>
      <c r="DN102" s="699"/>
      <c r="DO102" s="699"/>
      <c r="DP102" s="699"/>
      <c r="DQ102" s="699"/>
      <c r="DR102" s="699"/>
      <c r="DS102" s="699"/>
      <c r="DT102" s="699"/>
      <c r="DU102" s="699"/>
      <c r="DV102" s="699"/>
      <c r="DW102" s="699"/>
      <c r="DX102" s="699"/>
      <c r="DY102" s="699"/>
      <c r="DZ102" s="699"/>
      <c r="EA102" s="699"/>
      <c r="EB102" s="699"/>
      <c r="EC102" s="699"/>
      <c r="ED102" s="699"/>
      <c r="EE102" s="699"/>
      <c r="EF102" s="699"/>
      <c r="EG102" s="699"/>
      <c r="EH102" s="699"/>
      <c r="EI102" s="699"/>
      <c r="EJ102" s="699"/>
      <c r="EK102" s="699"/>
      <c r="EL102" s="699"/>
      <c r="EM102" s="699"/>
      <c r="EN102" s="699"/>
      <c r="EO102" s="699"/>
      <c r="EP102" s="699"/>
      <c r="EQ102" s="699"/>
      <c r="ER102" s="699"/>
      <c r="ES102" s="699"/>
      <c r="ET102" s="699"/>
      <c r="EU102" s="699"/>
      <c r="EV102" s="699"/>
      <c r="EW102" s="699"/>
      <c r="EX102" s="699"/>
      <c r="EY102" s="699"/>
      <c r="EZ102" s="699"/>
      <c r="FA102" s="699"/>
      <c r="FB102" s="699"/>
    </row>
    <row r="103" spans="1:158" ht="14.25" customHeight="1" x14ac:dyDescent="0.5">
      <c r="B103" s="2319" t="s">
        <v>947</v>
      </c>
      <c r="C103" s="2297"/>
      <c r="D103" s="2297"/>
      <c r="E103" s="2297"/>
      <c r="F103" s="2297"/>
      <c r="G103" s="2298"/>
      <c r="H103" s="861">
        <f>SUM(H72:H102)</f>
        <v>134</v>
      </c>
      <c r="I103" s="853"/>
      <c r="J103" s="853"/>
      <c r="K103" s="853"/>
      <c r="L103" s="853"/>
      <c r="M103" s="854"/>
      <c r="N103" s="855"/>
      <c r="O103" s="856"/>
      <c r="P103" s="853"/>
      <c r="Q103" s="857"/>
      <c r="R103" s="858"/>
      <c r="S103" s="861">
        <f>SUM(S72:S102)</f>
        <v>134</v>
      </c>
      <c r="T103" s="853"/>
      <c r="U103" s="853"/>
      <c r="V103" s="853"/>
      <c r="W103" s="853"/>
      <c r="X103" s="854"/>
      <c r="Y103" s="859"/>
    </row>
    <row r="104" spans="1:158" ht="14.25" customHeight="1" x14ac:dyDescent="0.5">
      <c r="B104" s="2294" t="s">
        <v>1115</v>
      </c>
      <c r="C104" s="2295"/>
      <c r="D104" s="2295"/>
      <c r="E104" s="2295"/>
      <c r="F104" s="2295"/>
      <c r="G104" s="2296"/>
      <c r="H104" s="864">
        <f>H103/9</f>
        <v>14.888888888888889</v>
      </c>
      <c r="I104" s="132"/>
      <c r="J104" s="132"/>
      <c r="K104" s="132"/>
      <c r="L104" s="132"/>
      <c r="M104" s="687"/>
      <c r="N104" s="603"/>
      <c r="O104" s="121"/>
      <c r="P104" s="132"/>
      <c r="Q104" s="553"/>
      <c r="R104" s="331"/>
      <c r="S104" s="864">
        <f>S103/9</f>
        <v>14.888888888888889</v>
      </c>
      <c r="T104" s="132"/>
      <c r="U104" s="132"/>
      <c r="V104" s="132"/>
      <c r="W104" s="132"/>
      <c r="X104" s="687"/>
      <c r="Y104" s="632"/>
    </row>
    <row r="105" spans="1:158" ht="14.25" customHeight="1" x14ac:dyDescent="0.5">
      <c r="B105" s="449"/>
      <c r="C105" s="449"/>
      <c r="D105" s="449"/>
      <c r="E105" s="449"/>
      <c r="F105" s="449"/>
      <c r="G105" s="449"/>
      <c r="H105" s="882"/>
      <c r="I105" s="449"/>
      <c r="J105" s="449"/>
      <c r="K105" s="449"/>
      <c r="L105" s="449"/>
      <c r="M105" s="849"/>
      <c r="N105" s="851"/>
      <c r="O105" s="449"/>
      <c r="P105" s="449"/>
      <c r="Q105" s="850"/>
      <c r="R105" s="449"/>
      <c r="S105" s="882"/>
      <c r="T105" s="449"/>
      <c r="U105" s="449"/>
      <c r="V105" s="449"/>
      <c r="W105" s="449"/>
      <c r="X105" s="849"/>
      <c r="Y105" s="851"/>
    </row>
    <row r="106" spans="1:158" s="433" customFormat="1" ht="15.95" customHeight="1" x14ac:dyDescent="0.5">
      <c r="A106" s="862"/>
      <c r="B106" s="2320" t="s">
        <v>1108</v>
      </c>
      <c r="C106" s="2320"/>
      <c r="D106" s="2320"/>
      <c r="E106" s="2321"/>
      <c r="F106" s="2321"/>
      <c r="G106" s="2321"/>
      <c r="H106" s="2321"/>
      <c r="I106" s="2321"/>
      <c r="J106" s="2321"/>
      <c r="K106" s="2321"/>
      <c r="L106" s="2321"/>
      <c r="M106" s="2321"/>
      <c r="N106" s="2321"/>
      <c r="O106" s="2321"/>
      <c r="P106" s="2321"/>
      <c r="Q106" s="2321"/>
      <c r="R106" s="2321"/>
      <c r="S106" s="2321"/>
      <c r="T106" s="2321"/>
      <c r="U106" s="2321"/>
      <c r="V106" s="2321"/>
      <c r="W106" s="2321"/>
      <c r="X106" s="2321"/>
      <c r="Y106" s="2321"/>
    </row>
    <row r="107" spans="1:158" ht="15.95" customHeight="1" x14ac:dyDescent="0.5">
      <c r="B107" s="2322" t="s">
        <v>481</v>
      </c>
      <c r="C107" s="2337"/>
      <c r="D107" s="2328" t="s">
        <v>1</v>
      </c>
      <c r="E107" s="2329"/>
      <c r="F107" s="2329"/>
      <c r="G107" s="2329"/>
      <c r="H107" s="2329"/>
      <c r="I107" s="2329"/>
      <c r="J107" s="2329"/>
      <c r="K107" s="2329"/>
      <c r="L107" s="2329"/>
      <c r="M107" s="2329"/>
      <c r="N107" s="2330"/>
      <c r="O107" s="2329" t="s">
        <v>2</v>
      </c>
      <c r="P107" s="2329"/>
      <c r="Q107" s="2329"/>
      <c r="R107" s="2329"/>
      <c r="S107" s="2329"/>
      <c r="T107" s="2329"/>
      <c r="U107" s="2329"/>
      <c r="V107" s="2329"/>
      <c r="W107" s="2329"/>
      <c r="X107" s="2329"/>
      <c r="Y107" s="2331"/>
    </row>
    <row r="108" spans="1:158" ht="16.7" customHeight="1" x14ac:dyDescent="0.5">
      <c r="B108" s="2324"/>
      <c r="C108" s="2338"/>
      <c r="D108" s="2332" t="s">
        <v>3</v>
      </c>
      <c r="E108" s="2311" t="s">
        <v>479</v>
      </c>
      <c r="F108" s="2309" t="s">
        <v>946</v>
      </c>
      <c r="G108" s="2311" t="s">
        <v>947</v>
      </c>
      <c r="H108" s="2303" t="s">
        <v>948</v>
      </c>
      <c r="I108" s="2317" t="s">
        <v>1087</v>
      </c>
      <c r="J108" s="2299" t="s">
        <v>1040</v>
      </c>
      <c r="K108" s="2301" t="s">
        <v>949</v>
      </c>
      <c r="L108" s="2301" t="s">
        <v>1041</v>
      </c>
      <c r="M108" s="2303" t="s">
        <v>950</v>
      </c>
      <c r="N108" s="2313" t="s">
        <v>483</v>
      </c>
      <c r="O108" s="2315" t="s">
        <v>3</v>
      </c>
      <c r="P108" s="2311" t="s">
        <v>479</v>
      </c>
      <c r="Q108" s="2309" t="s">
        <v>946</v>
      </c>
      <c r="R108" s="2311" t="s">
        <v>947</v>
      </c>
      <c r="S108" s="2303" t="s">
        <v>948</v>
      </c>
      <c r="T108" s="2317" t="s">
        <v>1087</v>
      </c>
      <c r="U108" s="2299" t="s">
        <v>1040</v>
      </c>
      <c r="V108" s="2301" t="s">
        <v>949</v>
      </c>
      <c r="W108" s="2301" t="s">
        <v>1041</v>
      </c>
      <c r="X108" s="2303" t="s">
        <v>950</v>
      </c>
      <c r="Y108" s="2305" t="s">
        <v>483</v>
      </c>
    </row>
    <row r="109" spans="1:158" s="698" customFormat="1" ht="16.7" customHeight="1" x14ac:dyDescent="0.5">
      <c r="B109" s="2339"/>
      <c r="C109" s="2326"/>
      <c r="D109" s="2333"/>
      <c r="E109" s="2312"/>
      <c r="F109" s="2310"/>
      <c r="G109" s="2312"/>
      <c r="H109" s="2304"/>
      <c r="I109" s="2318"/>
      <c r="J109" s="2300"/>
      <c r="K109" s="2302"/>
      <c r="L109" s="2302"/>
      <c r="M109" s="2304"/>
      <c r="N109" s="2314"/>
      <c r="O109" s="2316"/>
      <c r="P109" s="2312"/>
      <c r="Q109" s="2310"/>
      <c r="R109" s="2312"/>
      <c r="S109" s="2304"/>
      <c r="T109" s="2318"/>
      <c r="U109" s="2300"/>
      <c r="V109" s="2302"/>
      <c r="W109" s="2302"/>
      <c r="X109" s="2304"/>
      <c r="Y109" s="2306"/>
      <c r="Z109" s="699"/>
      <c r="AA109" s="699"/>
      <c r="AB109" s="699"/>
      <c r="AC109" s="699"/>
      <c r="AD109" s="699"/>
      <c r="AE109" s="699"/>
      <c r="AF109" s="699"/>
      <c r="AG109" s="699"/>
      <c r="AH109" s="699"/>
      <c r="AI109" s="699"/>
      <c r="AJ109" s="699"/>
      <c r="AK109" s="699"/>
      <c r="AL109" s="699"/>
      <c r="AM109" s="699"/>
      <c r="AN109" s="699"/>
      <c r="AO109" s="699"/>
      <c r="AP109" s="699"/>
      <c r="AQ109" s="699"/>
      <c r="AR109" s="699"/>
      <c r="AS109" s="699"/>
      <c r="AT109" s="699"/>
      <c r="AU109" s="699"/>
      <c r="AV109" s="699"/>
      <c r="AW109" s="699"/>
      <c r="AX109" s="699"/>
      <c r="AY109" s="699"/>
      <c r="AZ109" s="699"/>
      <c r="BA109" s="699"/>
      <c r="BB109" s="699"/>
      <c r="BC109" s="699"/>
      <c r="BD109" s="699"/>
      <c r="BE109" s="699"/>
      <c r="BF109" s="699"/>
      <c r="BG109" s="699"/>
      <c r="BH109" s="699"/>
      <c r="BI109" s="699"/>
      <c r="BJ109" s="699"/>
      <c r="BK109" s="699"/>
      <c r="BL109" s="699"/>
      <c r="BM109" s="699"/>
      <c r="BN109" s="699"/>
      <c r="BO109" s="699"/>
      <c r="BP109" s="699"/>
      <c r="BQ109" s="699"/>
      <c r="BR109" s="699"/>
      <c r="BS109" s="699"/>
      <c r="BT109" s="699"/>
      <c r="BU109" s="699"/>
      <c r="BV109" s="699"/>
      <c r="BW109" s="699"/>
      <c r="BX109" s="699"/>
      <c r="BY109" s="699"/>
      <c r="BZ109" s="699"/>
      <c r="CA109" s="699"/>
      <c r="CB109" s="699"/>
      <c r="CC109" s="699"/>
      <c r="CD109" s="699"/>
      <c r="CE109" s="699"/>
      <c r="CF109" s="699"/>
      <c r="CG109" s="699"/>
      <c r="CH109" s="699"/>
      <c r="CI109" s="699"/>
      <c r="CJ109" s="699"/>
      <c r="CK109" s="699"/>
      <c r="CL109" s="699"/>
      <c r="CM109" s="699"/>
      <c r="CN109" s="699"/>
      <c r="CO109" s="699"/>
      <c r="CP109" s="699"/>
      <c r="CQ109" s="699"/>
      <c r="CR109" s="699"/>
      <c r="CS109" s="699"/>
      <c r="CT109" s="699"/>
      <c r="CU109" s="699"/>
      <c r="CV109" s="699"/>
      <c r="CW109" s="699"/>
      <c r="CX109" s="699"/>
      <c r="CY109" s="699"/>
      <c r="CZ109" s="699"/>
      <c r="DA109" s="699"/>
      <c r="DB109" s="699"/>
      <c r="DC109" s="699"/>
      <c r="DD109" s="699"/>
      <c r="DE109" s="699"/>
      <c r="DF109" s="699"/>
      <c r="DG109" s="699"/>
      <c r="DH109" s="699"/>
      <c r="DI109" s="699"/>
      <c r="DJ109" s="699"/>
      <c r="DK109" s="699"/>
      <c r="DL109" s="699"/>
      <c r="DM109" s="699"/>
      <c r="DN109" s="699"/>
      <c r="DO109" s="699"/>
      <c r="DP109" s="699"/>
      <c r="DQ109" s="699"/>
      <c r="DR109" s="699"/>
      <c r="DS109" s="699"/>
      <c r="DT109" s="699"/>
      <c r="DU109" s="699"/>
      <c r="DV109" s="699"/>
      <c r="DW109" s="699"/>
      <c r="DX109" s="699"/>
      <c r="DY109" s="699"/>
      <c r="DZ109" s="699"/>
      <c r="EA109" s="699"/>
      <c r="EB109" s="699"/>
      <c r="EC109" s="699"/>
    </row>
    <row r="110" spans="1:158" ht="16.7" customHeight="1" x14ac:dyDescent="0.5">
      <c r="A110" s="698">
        <v>1</v>
      </c>
      <c r="B110" s="515" t="s">
        <v>551</v>
      </c>
      <c r="C110" s="516" t="s">
        <v>552</v>
      </c>
      <c r="D110" s="517" t="s">
        <v>45</v>
      </c>
      <c r="E110" s="386">
        <v>44961</v>
      </c>
      <c r="F110" s="518" t="s">
        <v>917</v>
      </c>
      <c r="G110" s="400">
        <v>6</v>
      </c>
      <c r="H110" s="398">
        <f>G110+G111+G112</f>
        <v>14</v>
      </c>
      <c r="I110" s="398">
        <v>1</v>
      </c>
      <c r="J110" s="398">
        <v>1</v>
      </c>
      <c r="K110" s="398">
        <v>1</v>
      </c>
      <c r="L110" s="398">
        <v>1</v>
      </c>
      <c r="M110" s="635">
        <f>SUM(H110:L110)</f>
        <v>18</v>
      </c>
      <c r="N110" s="578"/>
      <c r="O110" s="140" t="s">
        <v>45</v>
      </c>
      <c r="P110" s="404">
        <v>44961</v>
      </c>
      <c r="Q110" s="568" t="s">
        <v>918</v>
      </c>
      <c r="R110" s="398">
        <v>10</v>
      </c>
      <c r="S110" s="398">
        <f>R110+R111+R112</f>
        <v>13</v>
      </c>
      <c r="T110" s="398">
        <v>1</v>
      </c>
      <c r="U110" s="398">
        <v>1</v>
      </c>
      <c r="V110" s="398">
        <v>1</v>
      </c>
      <c r="W110" s="398">
        <v>1</v>
      </c>
      <c r="X110" s="635">
        <f>SUM(S110:W110)</f>
        <v>17</v>
      </c>
      <c r="Y110" s="605"/>
    </row>
    <row r="111" spans="1:158" ht="16.7" customHeight="1" x14ac:dyDescent="0.5">
      <c r="B111" s="432" t="s">
        <v>956</v>
      </c>
      <c r="C111" s="519"/>
      <c r="D111" s="520" t="s">
        <v>279</v>
      </c>
      <c r="E111" s="449">
        <v>3</v>
      </c>
      <c r="F111" s="521" t="s">
        <v>365</v>
      </c>
      <c r="G111" s="327">
        <v>6</v>
      </c>
      <c r="H111" s="274"/>
      <c r="I111" s="274"/>
      <c r="J111" s="274"/>
      <c r="K111" s="274"/>
      <c r="L111" s="274"/>
      <c r="M111" s="274"/>
      <c r="N111" s="579" t="s">
        <v>862</v>
      </c>
      <c r="O111" s="449" t="s">
        <v>281</v>
      </c>
      <c r="P111" s="320">
        <v>3</v>
      </c>
      <c r="Q111" s="569" t="s">
        <v>859</v>
      </c>
      <c r="R111" s="274">
        <f>1*3</f>
        <v>3</v>
      </c>
      <c r="S111" s="405"/>
      <c r="T111" s="406"/>
      <c r="U111" s="407"/>
      <c r="V111" s="407"/>
      <c r="W111" s="406"/>
      <c r="X111" s="406"/>
      <c r="Y111" s="606" t="s">
        <v>862</v>
      </c>
    </row>
    <row r="112" spans="1:158" s="698" customFormat="1" ht="16.7" customHeight="1" x14ac:dyDescent="0.5">
      <c r="B112" s="639"/>
      <c r="C112" s="522"/>
      <c r="D112" s="523" t="s">
        <v>366</v>
      </c>
      <c r="E112" s="78">
        <v>1</v>
      </c>
      <c r="F112" s="524" t="s">
        <v>844</v>
      </c>
      <c r="G112" s="333">
        <v>2</v>
      </c>
      <c r="H112" s="309"/>
      <c r="I112" s="309"/>
      <c r="J112" s="309"/>
      <c r="K112" s="309"/>
      <c r="L112" s="309"/>
      <c r="M112" s="309"/>
      <c r="N112" s="580" t="s">
        <v>862</v>
      </c>
      <c r="O112" s="408"/>
      <c r="P112" s="409"/>
      <c r="Q112" s="544"/>
      <c r="R112" s="410"/>
      <c r="S112" s="410"/>
      <c r="T112" s="410"/>
      <c r="U112" s="411"/>
      <c r="V112" s="411"/>
      <c r="W112" s="411"/>
      <c r="X112" s="411"/>
      <c r="Y112" s="403"/>
      <c r="Z112" s="699"/>
      <c r="AA112" s="699"/>
      <c r="AB112" s="699"/>
      <c r="AC112" s="699"/>
      <c r="AD112" s="699"/>
      <c r="AE112" s="699"/>
      <c r="AF112" s="699"/>
      <c r="AG112" s="699"/>
      <c r="AH112" s="699"/>
      <c r="AI112" s="699"/>
      <c r="AJ112" s="699"/>
      <c r="AK112" s="699"/>
      <c r="AL112" s="699"/>
      <c r="AM112" s="699"/>
      <c r="AN112" s="699"/>
      <c r="AO112" s="699"/>
      <c r="AP112" s="699"/>
      <c r="AQ112" s="699"/>
      <c r="AR112" s="699"/>
      <c r="AS112" s="699"/>
      <c r="AT112" s="699"/>
      <c r="AU112" s="699"/>
      <c r="AV112" s="699"/>
      <c r="AW112" s="699"/>
      <c r="AX112" s="699"/>
      <c r="AY112" s="699"/>
      <c r="AZ112" s="699"/>
      <c r="BA112" s="699"/>
      <c r="BB112" s="699"/>
      <c r="BC112" s="699"/>
      <c r="BD112" s="699"/>
      <c r="BE112" s="699"/>
      <c r="BF112" s="699"/>
      <c r="BG112" s="699"/>
      <c r="BH112" s="699"/>
      <c r="BI112" s="699"/>
      <c r="BJ112" s="699"/>
      <c r="BK112" s="699"/>
      <c r="BL112" s="699"/>
      <c r="BM112" s="699"/>
      <c r="BN112" s="699"/>
      <c r="BO112" s="699"/>
      <c r="BP112" s="699"/>
      <c r="BQ112" s="699"/>
      <c r="BR112" s="699"/>
      <c r="BS112" s="699"/>
      <c r="BT112" s="699"/>
      <c r="BU112" s="699"/>
      <c r="BV112" s="699"/>
      <c r="BW112" s="699"/>
      <c r="BX112" s="699"/>
      <c r="BY112" s="699"/>
      <c r="BZ112" s="699"/>
      <c r="CA112" s="699"/>
      <c r="CB112" s="699"/>
      <c r="CC112" s="699"/>
      <c r="CD112" s="699"/>
      <c r="CE112" s="699"/>
      <c r="CF112" s="699"/>
      <c r="CG112" s="699"/>
      <c r="CH112" s="699"/>
      <c r="CI112" s="699"/>
      <c r="CJ112" s="699"/>
      <c r="CK112" s="699"/>
      <c r="CL112" s="699"/>
      <c r="CM112" s="699"/>
      <c r="CN112" s="699"/>
      <c r="CO112" s="699"/>
      <c r="CP112" s="699"/>
      <c r="CQ112" s="699"/>
      <c r="CR112" s="699"/>
      <c r="CS112" s="699"/>
      <c r="CT112" s="699"/>
      <c r="CU112" s="699"/>
      <c r="CV112" s="699"/>
      <c r="CW112" s="699"/>
      <c r="CX112" s="699"/>
      <c r="CY112" s="699"/>
      <c r="CZ112" s="699"/>
      <c r="DA112" s="699"/>
      <c r="DB112" s="699"/>
      <c r="DC112" s="699"/>
      <c r="DD112" s="699"/>
      <c r="DE112" s="699"/>
      <c r="DF112" s="699"/>
      <c r="DG112" s="699"/>
      <c r="DH112" s="699"/>
      <c r="DI112" s="699"/>
      <c r="DJ112" s="699"/>
      <c r="DK112" s="699"/>
      <c r="DL112" s="699"/>
      <c r="DM112" s="699"/>
      <c r="DN112" s="699"/>
      <c r="DO112" s="699"/>
      <c r="DP112" s="699"/>
      <c r="DQ112" s="699"/>
      <c r="DR112" s="699"/>
      <c r="DS112" s="699"/>
      <c r="DT112" s="699"/>
      <c r="DU112" s="699"/>
      <c r="DV112" s="699"/>
      <c r="DW112" s="699"/>
      <c r="DX112" s="699"/>
      <c r="DY112" s="699"/>
      <c r="DZ112" s="699"/>
      <c r="EA112" s="699"/>
      <c r="EB112" s="699"/>
      <c r="EC112" s="699"/>
    </row>
    <row r="113" spans="1:158" s="698" customFormat="1" ht="16.7" customHeight="1" x14ac:dyDescent="0.5">
      <c r="A113" s="698">
        <v>2</v>
      </c>
      <c r="B113" s="515" t="s">
        <v>562</v>
      </c>
      <c r="C113" s="516"/>
      <c r="D113" s="517" t="s">
        <v>366</v>
      </c>
      <c r="E113" s="418">
        <v>1</v>
      </c>
      <c r="F113" s="534" t="s">
        <v>367</v>
      </c>
      <c r="G113" s="400">
        <v>3</v>
      </c>
      <c r="H113" s="398">
        <f>G113+G114+G115+G116</f>
        <v>16</v>
      </c>
      <c r="I113" s="398">
        <v>1</v>
      </c>
      <c r="J113" s="398">
        <v>1</v>
      </c>
      <c r="K113" s="398">
        <v>1</v>
      </c>
      <c r="L113" s="398">
        <v>1</v>
      </c>
      <c r="M113" s="635">
        <f>SUM(H113:L113)</f>
        <v>20</v>
      </c>
      <c r="N113" s="592" t="s">
        <v>7</v>
      </c>
      <c r="O113" s="571" t="s">
        <v>45</v>
      </c>
      <c r="P113" s="386">
        <v>44961</v>
      </c>
      <c r="Q113" s="572" t="s">
        <v>367</v>
      </c>
      <c r="R113" s="400">
        <v>6</v>
      </c>
      <c r="S113" s="655">
        <f>R113+R114+R115+R116</f>
        <v>18</v>
      </c>
      <c r="T113" s="398">
        <v>1</v>
      </c>
      <c r="U113" s="398">
        <v>1</v>
      </c>
      <c r="V113" s="398">
        <v>1</v>
      </c>
      <c r="W113" s="398">
        <v>1</v>
      </c>
      <c r="X113" s="635">
        <f>SUM(S113:W113)</f>
        <v>22</v>
      </c>
      <c r="Y113" s="617" t="s">
        <v>862</v>
      </c>
      <c r="Z113" s="699"/>
      <c r="AA113" s="699"/>
      <c r="AB113" s="699"/>
      <c r="AC113" s="699"/>
      <c r="AD113" s="699"/>
      <c r="AE113" s="699"/>
      <c r="AF113" s="699"/>
      <c r="AG113" s="699"/>
      <c r="AH113" s="699"/>
      <c r="AI113" s="699"/>
      <c r="AJ113" s="699"/>
      <c r="AK113" s="699"/>
      <c r="AL113" s="699"/>
      <c r="AM113" s="699"/>
      <c r="AN113" s="699"/>
      <c r="AO113" s="699"/>
      <c r="AP113" s="699"/>
      <c r="AQ113" s="699"/>
      <c r="AR113" s="699"/>
      <c r="AS113" s="699"/>
      <c r="AT113" s="699"/>
      <c r="AU113" s="699"/>
      <c r="AV113" s="699"/>
      <c r="AW113" s="699"/>
      <c r="AX113" s="699"/>
      <c r="AY113" s="699"/>
      <c r="AZ113" s="699"/>
      <c r="BA113" s="699"/>
      <c r="BB113" s="699"/>
      <c r="BC113" s="699"/>
      <c r="BD113" s="699"/>
      <c r="BE113" s="699"/>
      <c r="BF113" s="699"/>
      <c r="BG113" s="699"/>
      <c r="BH113" s="699"/>
      <c r="BI113" s="699"/>
      <c r="BJ113" s="699"/>
      <c r="BK113" s="699"/>
      <c r="BL113" s="699"/>
      <c r="BM113" s="699"/>
      <c r="BN113" s="699"/>
      <c r="BO113" s="699"/>
      <c r="BP113" s="699"/>
      <c r="BQ113" s="699"/>
      <c r="BR113" s="699"/>
      <c r="BS113" s="699"/>
      <c r="BT113" s="699"/>
      <c r="BU113" s="699"/>
      <c r="BV113" s="699"/>
      <c r="BW113" s="699"/>
      <c r="BX113" s="699"/>
      <c r="BY113" s="699"/>
      <c r="BZ113" s="699"/>
      <c r="CA113" s="699"/>
      <c r="CB113" s="699"/>
      <c r="CC113" s="699"/>
      <c r="CD113" s="699"/>
      <c r="CE113" s="699"/>
      <c r="CF113" s="699"/>
      <c r="CG113" s="699"/>
      <c r="CH113" s="699"/>
      <c r="CI113" s="699"/>
      <c r="CJ113" s="699"/>
      <c r="CK113" s="699"/>
      <c r="CL113" s="699"/>
      <c r="CM113" s="699"/>
      <c r="CN113" s="699"/>
      <c r="CO113" s="699"/>
      <c r="CP113" s="699"/>
      <c r="CQ113" s="699"/>
      <c r="CR113" s="699"/>
      <c r="CS113" s="699"/>
      <c r="CT113" s="699"/>
      <c r="CU113" s="699"/>
      <c r="CV113" s="699"/>
      <c r="CW113" s="699"/>
      <c r="CX113" s="699"/>
      <c r="CY113" s="699"/>
      <c r="CZ113" s="699"/>
      <c r="DA113" s="699"/>
      <c r="DB113" s="699"/>
      <c r="DC113" s="699"/>
      <c r="DD113" s="699"/>
      <c r="DE113" s="699"/>
      <c r="DF113" s="699"/>
      <c r="DG113" s="699"/>
      <c r="DH113" s="699"/>
      <c r="DI113" s="699"/>
      <c r="DJ113" s="699"/>
      <c r="DK113" s="699"/>
      <c r="DL113" s="699"/>
      <c r="DM113" s="699"/>
      <c r="DN113" s="699"/>
      <c r="DO113" s="699"/>
      <c r="DP113" s="699"/>
      <c r="DQ113" s="699"/>
      <c r="DR113" s="699"/>
      <c r="DS113" s="699"/>
      <c r="DT113" s="699"/>
      <c r="DU113" s="699"/>
      <c r="DV113" s="699"/>
      <c r="DW113" s="699"/>
      <c r="DX113" s="699"/>
      <c r="DY113" s="699"/>
      <c r="DZ113" s="699"/>
      <c r="EA113" s="699"/>
      <c r="EB113" s="699"/>
      <c r="EC113" s="699"/>
      <c r="ED113" s="699"/>
      <c r="EE113" s="699"/>
      <c r="EF113" s="699"/>
      <c r="EG113" s="699"/>
      <c r="EH113" s="699"/>
      <c r="EI113" s="699"/>
      <c r="EJ113" s="699"/>
      <c r="EK113" s="699"/>
      <c r="EL113" s="699"/>
      <c r="EM113" s="699"/>
      <c r="EN113" s="699"/>
      <c r="EO113" s="699"/>
      <c r="EP113" s="699"/>
      <c r="EQ113" s="699"/>
      <c r="ER113" s="699"/>
      <c r="ES113" s="699"/>
      <c r="ET113" s="699"/>
      <c r="EU113" s="699"/>
      <c r="EV113" s="699"/>
      <c r="EW113" s="699"/>
      <c r="EX113" s="699"/>
      <c r="EY113" s="699"/>
      <c r="EZ113" s="699"/>
      <c r="FA113" s="699"/>
      <c r="FB113" s="699"/>
    </row>
    <row r="114" spans="1:158" s="698" customFormat="1" ht="16.7" customHeight="1" x14ac:dyDescent="0.5">
      <c r="B114" s="432" t="s">
        <v>967</v>
      </c>
      <c r="C114" s="519"/>
      <c r="D114" s="520" t="s">
        <v>50</v>
      </c>
      <c r="E114" s="412">
        <v>44961</v>
      </c>
      <c r="F114" s="535" t="s">
        <v>460</v>
      </c>
      <c r="G114" s="327">
        <v>2</v>
      </c>
      <c r="H114" s="274"/>
      <c r="I114" s="274"/>
      <c r="J114" s="274"/>
      <c r="K114" s="274"/>
      <c r="L114" s="274"/>
      <c r="M114" s="399"/>
      <c r="N114" s="579" t="s">
        <v>862</v>
      </c>
      <c r="O114" s="420" t="s">
        <v>368</v>
      </c>
      <c r="P114" s="73">
        <v>1</v>
      </c>
      <c r="Q114" s="569" t="s">
        <v>367</v>
      </c>
      <c r="R114" s="274">
        <v>3</v>
      </c>
      <c r="S114" s="274"/>
      <c r="T114" s="274"/>
      <c r="U114" s="274"/>
      <c r="V114" s="274"/>
      <c r="W114" s="274"/>
      <c r="X114" s="274"/>
      <c r="Y114" s="618"/>
      <c r="Z114" s="699"/>
      <c r="AA114" s="699"/>
      <c r="AB114" s="699"/>
      <c r="AC114" s="699"/>
      <c r="AD114" s="699"/>
      <c r="AE114" s="699"/>
      <c r="AF114" s="699"/>
      <c r="AG114" s="699"/>
      <c r="AH114" s="699"/>
      <c r="AI114" s="699"/>
      <c r="AJ114" s="699"/>
      <c r="AK114" s="699"/>
      <c r="AL114" s="699"/>
      <c r="AM114" s="699"/>
      <c r="AN114" s="699"/>
      <c r="AO114" s="699"/>
      <c r="AP114" s="699"/>
      <c r="AQ114" s="699"/>
      <c r="AR114" s="699"/>
      <c r="AS114" s="699"/>
      <c r="AT114" s="699"/>
      <c r="AU114" s="699"/>
      <c r="AV114" s="699"/>
      <c r="AW114" s="699"/>
      <c r="AX114" s="699"/>
      <c r="AY114" s="699"/>
      <c r="AZ114" s="699"/>
      <c r="BA114" s="699"/>
      <c r="BB114" s="699"/>
      <c r="BC114" s="699"/>
      <c r="BD114" s="699"/>
      <c r="BE114" s="699"/>
      <c r="BF114" s="699"/>
      <c r="BG114" s="699"/>
      <c r="BH114" s="699"/>
      <c r="BI114" s="699"/>
      <c r="BJ114" s="699"/>
      <c r="BK114" s="699"/>
      <c r="BL114" s="699"/>
      <c r="BM114" s="699"/>
      <c r="BN114" s="699"/>
      <c r="BO114" s="699"/>
      <c r="BP114" s="699"/>
      <c r="BQ114" s="699"/>
      <c r="BR114" s="699"/>
      <c r="BS114" s="699"/>
      <c r="BT114" s="699"/>
      <c r="BU114" s="699"/>
      <c r="BV114" s="699"/>
      <c r="BW114" s="699"/>
      <c r="BX114" s="699"/>
      <c r="BY114" s="699"/>
      <c r="BZ114" s="699"/>
      <c r="CA114" s="699"/>
      <c r="CB114" s="699"/>
      <c r="CC114" s="699"/>
      <c r="CD114" s="699"/>
      <c r="CE114" s="699"/>
      <c r="CF114" s="699"/>
      <c r="CG114" s="699"/>
      <c r="CH114" s="699"/>
      <c r="CI114" s="699"/>
      <c r="CJ114" s="699"/>
      <c r="CK114" s="699"/>
      <c r="CL114" s="699"/>
      <c r="CM114" s="699"/>
      <c r="CN114" s="699"/>
      <c r="CO114" s="699"/>
      <c r="CP114" s="699"/>
      <c r="CQ114" s="699"/>
      <c r="CR114" s="699"/>
      <c r="CS114" s="699"/>
      <c r="CT114" s="699"/>
      <c r="CU114" s="699"/>
      <c r="CV114" s="699"/>
      <c r="CW114" s="699"/>
      <c r="CX114" s="699"/>
      <c r="CY114" s="699"/>
      <c r="CZ114" s="699"/>
      <c r="DA114" s="699"/>
      <c r="DB114" s="699"/>
      <c r="DC114" s="699"/>
      <c r="DD114" s="699"/>
      <c r="DE114" s="699"/>
      <c r="DF114" s="699"/>
      <c r="DG114" s="699"/>
      <c r="DH114" s="699"/>
      <c r="DI114" s="699"/>
      <c r="DJ114" s="699"/>
      <c r="DK114" s="699"/>
      <c r="DL114" s="699"/>
      <c r="DM114" s="699"/>
      <c r="DN114" s="699"/>
      <c r="DO114" s="699"/>
      <c r="DP114" s="699"/>
      <c r="DQ114" s="699"/>
      <c r="DR114" s="699"/>
      <c r="DS114" s="699"/>
      <c r="DT114" s="699"/>
      <c r="DU114" s="699"/>
      <c r="DV114" s="699"/>
      <c r="DW114" s="699"/>
      <c r="DX114" s="699"/>
      <c r="DY114" s="699"/>
      <c r="DZ114" s="699"/>
      <c r="EA114" s="699"/>
      <c r="EB114" s="699"/>
      <c r="EC114" s="699"/>
      <c r="ED114" s="699"/>
      <c r="EE114" s="699"/>
      <c r="EF114" s="699"/>
      <c r="EG114" s="699"/>
      <c r="EH114" s="699"/>
      <c r="EI114" s="699"/>
      <c r="EJ114" s="699"/>
      <c r="EK114" s="699"/>
      <c r="EL114" s="699"/>
      <c r="EM114" s="699"/>
      <c r="EN114" s="699"/>
      <c r="EO114" s="699"/>
      <c r="EP114" s="699"/>
      <c r="EQ114" s="699"/>
      <c r="ER114" s="699"/>
      <c r="ES114" s="699"/>
      <c r="ET114" s="699"/>
      <c r="EU114" s="699"/>
      <c r="EV114" s="699"/>
      <c r="EW114" s="699"/>
      <c r="EX114" s="699"/>
      <c r="EY114" s="699"/>
      <c r="EZ114" s="699"/>
      <c r="FA114" s="699"/>
      <c r="FB114" s="699"/>
    </row>
    <row r="115" spans="1:158" ht="16.7" customHeight="1" x14ac:dyDescent="0.5">
      <c r="B115" s="432"/>
      <c r="C115" s="519"/>
      <c r="D115" s="520" t="s">
        <v>52</v>
      </c>
      <c r="E115" s="412">
        <v>44961</v>
      </c>
      <c r="F115" s="521" t="s">
        <v>373</v>
      </c>
      <c r="G115" s="330">
        <v>8</v>
      </c>
      <c r="H115" s="274"/>
      <c r="I115" s="274"/>
      <c r="J115" s="274"/>
      <c r="K115" s="274"/>
      <c r="L115" s="274"/>
      <c r="M115" s="399"/>
      <c r="N115" s="579" t="s">
        <v>862</v>
      </c>
      <c r="O115" s="420" t="s">
        <v>52</v>
      </c>
      <c r="P115" s="319">
        <v>44961</v>
      </c>
      <c r="Q115" s="521" t="s">
        <v>700</v>
      </c>
      <c r="R115" s="573">
        <v>6</v>
      </c>
      <c r="S115" s="274"/>
      <c r="T115" s="274"/>
      <c r="U115" s="274"/>
      <c r="V115" s="274"/>
      <c r="W115" s="274"/>
      <c r="X115" s="399"/>
      <c r="Y115" s="606" t="s">
        <v>862</v>
      </c>
    </row>
    <row r="116" spans="1:158" ht="16.7" customHeight="1" x14ac:dyDescent="0.5">
      <c r="B116" s="639"/>
      <c r="C116" s="522"/>
      <c r="D116" s="523" t="s">
        <v>275</v>
      </c>
      <c r="E116" s="331">
        <v>1</v>
      </c>
      <c r="F116" s="536" t="s">
        <v>376</v>
      </c>
      <c r="G116" s="333">
        <v>3</v>
      </c>
      <c r="H116" s="309"/>
      <c r="I116" s="309"/>
      <c r="J116" s="309"/>
      <c r="K116" s="309"/>
      <c r="L116" s="309"/>
      <c r="M116" s="309"/>
      <c r="N116" s="593"/>
      <c r="O116" s="421" t="s">
        <v>277</v>
      </c>
      <c r="P116" s="121">
        <v>1</v>
      </c>
      <c r="Q116" s="544" t="s">
        <v>376</v>
      </c>
      <c r="R116" s="309">
        <v>3</v>
      </c>
      <c r="S116" s="309"/>
      <c r="T116" s="309"/>
      <c r="U116" s="309"/>
      <c r="V116" s="309"/>
      <c r="W116" s="309"/>
      <c r="X116" s="310"/>
      <c r="Y116" s="403"/>
    </row>
    <row r="117" spans="1:158" s="698" customFormat="1" ht="16.7" customHeight="1" x14ac:dyDescent="0.5">
      <c r="A117" s="698">
        <v>3</v>
      </c>
      <c r="B117" s="432" t="s">
        <v>554</v>
      </c>
      <c r="C117" s="519" t="s">
        <v>555</v>
      </c>
      <c r="D117" s="520" t="s">
        <v>45</v>
      </c>
      <c r="E117" s="319">
        <v>44961</v>
      </c>
      <c r="F117" s="518" t="s">
        <v>917</v>
      </c>
      <c r="G117" s="400">
        <v>6</v>
      </c>
      <c r="H117" s="274">
        <f>G117+G118+G119</f>
        <v>18</v>
      </c>
      <c r="I117" s="274">
        <v>1</v>
      </c>
      <c r="J117" s="274">
        <v>1</v>
      </c>
      <c r="K117" s="274">
        <v>1</v>
      </c>
      <c r="L117" s="274">
        <v>1</v>
      </c>
      <c r="M117" s="399">
        <f>SUM(H117:L117)</f>
        <v>22</v>
      </c>
      <c r="N117" s="579" t="s">
        <v>862</v>
      </c>
      <c r="O117" s="571" t="s">
        <v>45</v>
      </c>
      <c r="P117" s="386">
        <v>44961</v>
      </c>
      <c r="Q117" s="568" t="s">
        <v>365</v>
      </c>
      <c r="R117" s="398">
        <v>4</v>
      </c>
      <c r="S117" s="398">
        <f>R117+R118+R119</f>
        <v>16</v>
      </c>
      <c r="T117" s="398">
        <v>1</v>
      </c>
      <c r="U117" s="398">
        <v>1</v>
      </c>
      <c r="V117" s="398">
        <v>1</v>
      </c>
      <c r="W117" s="398">
        <v>1</v>
      </c>
      <c r="X117" s="635">
        <f>SUM(S117:W117)</f>
        <v>20</v>
      </c>
      <c r="Y117" s="606" t="s">
        <v>862</v>
      </c>
      <c r="Z117" s="699"/>
      <c r="AA117" s="699"/>
      <c r="AB117" s="699"/>
      <c r="AC117" s="699"/>
      <c r="AD117" s="699"/>
      <c r="AE117" s="699"/>
      <c r="AF117" s="699"/>
      <c r="AG117" s="699"/>
      <c r="AH117" s="699"/>
      <c r="AI117" s="699"/>
      <c r="AJ117" s="699"/>
      <c r="AK117" s="699"/>
      <c r="AL117" s="699"/>
      <c r="AM117" s="699"/>
      <c r="AN117" s="699"/>
      <c r="AO117" s="699"/>
      <c r="AP117" s="699"/>
      <c r="AQ117" s="699"/>
      <c r="AR117" s="699"/>
      <c r="AS117" s="699"/>
      <c r="AT117" s="699"/>
      <c r="AU117" s="699"/>
      <c r="AV117" s="699"/>
      <c r="AW117" s="699"/>
      <c r="AX117" s="699"/>
      <c r="AY117" s="699"/>
      <c r="AZ117" s="699"/>
      <c r="BA117" s="699"/>
      <c r="BB117" s="699"/>
      <c r="BC117" s="699"/>
      <c r="BD117" s="699"/>
      <c r="BE117" s="699"/>
      <c r="BF117" s="699"/>
      <c r="BG117" s="699"/>
      <c r="BH117" s="699"/>
      <c r="BI117" s="699"/>
      <c r="BJ117" s="699"/>
      <c r="BK117" s="699"/>
      <c r="BL117" s="699"/>
      <c r="BM117" s="699"/>
      <c r="BN117" s="699"/>
      <c r="BO117" s="699"/>
      <c r="BP117" s="699"/>
      <c r="BQ117" s="699"/>
      <c r="BR117" s="699"/>
      <c r="BS117" s="699"/>
      <c r="BT117" s="699"/>
      <c r="BU117" s="699"/>
      <c r="BV117" s="699"/>
      <c r="BW117" s="699"/>
      <c r="BX117" s="699"/>
      <c r="BY117" s="699"/>
      <c r="BZ117" s="699"/>
      <c r="CA117" s="699"/>
      <c r="CB117" s="699"/>
      <c r="CC117" s="699"/>
      <c r="CD117" s="699"/>
      <c r="CE117" s="699"/>
      <c r="CF117" s="699"/>
      <c r="CG117" s="699"/>
      <c r="CH117" s="699"/>
      <c r="CI117" s="699"/>
      <c r="CJ117" s="699"/>
      <c r="CK117" s="699"/>
      <c r="CL117" s="699"/>
      <c r="CM117" s="699"/>
      <c r="CN117" s="699"/>
      <c r="CO117" s="699"/>
      <c r="CP117" s="699"/>
      <c r="CQ117" s="699"/>
      <c r="CR117" s="699"/>
      <c r="CS117" s="699"/>
      <c r="CT117" s="699"/>
      <c r="CU117" s="699"/>
      <c r="CV117" s="699"/>
      <c r="CW117" s="699"/>
      <c r="CX117" s="699"/>
      <c r="CY117" s="699"/>
      <c r="CZ117" s="699"/>
      <c r="DA117" s="699"/>
      <c r="DB117" s="699"/>
      <c r="DC117" s="699"/>
      <c r="DD117" s="699"/>
      <c r="DE117" s="699"/>
      <c r="DF117" s="699"/>
      <c r="DG117" s="699"/>
      <c r="DH117" s="699"/>
      <c r="DI117" s="699"/>
      <c r="DJ117" s="699"/>
      <c r="DK117" s="699"/>
      <c r="DL117" s="699"/>
      <c r="DM117" s="699"/>
      <c r="DN117" s="699"/>
      <c r="DO117" s="699"/>
      <c r="DP117" s="699"/>
      <c r="DQ117" s="699"/>
      <c r="DR117" s="699"/>
      <c r="DS117" s="699"/>
      <c r="DT117" s="699"/>
      <c r="DU117" s="699"/>
      <c r="DV117" s="699"/>
      <c r="DW117" s="699"/>
      <c r="DX117" s="699"/>
      <c r="DY117" s="699"/>
      <c r="DZ117" s="699"/>
      <c r="EA117" s="699"/>
      <c r="EB117" s="699"/>
      <c r="EC117" s="699"/>
    </row>
    <row r="118" spans="1:158" s="698" customFormat="1" ht="16.7" customHeight="1" x14ac:dyDescent="0.5">
      <c r="B118" s="432" t="s">
        <v>971</v>
      </c>
      <c r="C118" s="519"/>
      <c r="D118" s="520" t="s">
        <v>279</v>
      </c>
      <c r="E118" s="449">
        <v>3</v>
      </c>
      <c r="F118" s="521" t="s">
        <v>901</v>
      </c>
      <c r="G118" s="327">
        <v>9</v>
      </c>
      <c r="H118" s="274"/>
      <c r="I118" s="274"/>
      <c r="J118" s="274"/>
      <c r="K118" s="274"/>
      <c r="L118" s="274"/>
      <c r="M118" s="399"/>
      <c r="N118" s="591"/>
      <c r="O118" s="420" t="s">
        <v>281</v>
      </c>
      <c r="P118" s="449">
        <v>3</v>
      </c>
      <c r="Q118" s="569" t="s">
        <v>901</v>
      </c>
      <c r="R118" s="274">
        <v>9</v>
      </c>
      <c r="S118" s="274"/>
      <c r="T118" s="274"/>
      <c r="U118" s="274"/>
      <c r="V118" s="274"/>
      <c r="W118" s="274"/>
      <c r="X118" s="399"/>
      <c r="Y118" s="618"/>
      <c r="Z118" s="699"/>
      <c r="AA118" s="699"/>
      <c r="AB118" s="699"/>
      <c r="AC118" s="699"/>
      <c r="AD118" s="699"/>
      <c r="AE118" s="699"/>
      <c r="AF118" s="699"/>
      <c r="AG118" s="699"/>
      <c r="AH118" s="699"/>
      <c r="AI118" s="699"/>
      <c r="AJ118" s="699"/>
      <c r="AK118" s="699"/>
      <c r="AL118" s="699"/>
      <c r="AM118" s="699"/>
      <c r="AN118" s="699"/>
      <c r="AO118" s="699"/>
      <c r="AP118" s="699"/>
      <c r="AQ118" s="699"/>
      <c r="AR118" s="699"/>
      <c r="AS118" s="699"/>
      <c r="AT118" s="699"/>
      <c r="AU118" s="699"/>
      <c r="AV118" s="699"/>
      <c r="AW118" s="699"/>
      <c r="AX118" s="699"/>
      <c r="AY118" s="699"/>
      <c r="AZ118" s="699"/>
      <c r="BA118" s="699"/>
      <c r="BB118" s="699"/>
      <c r="BC118" s="699"/>
      <c r="BD118" s="699"/>
      <c r="BE118" s="699"/>
      <c r="BF118" s="699"/>
      <c r="BG118" s="699"/>
      <c r="BH118" s="699"/>
      <c r="BI118" s="699"/>
      <c r="BJ118" s="699"/>
      <c r="BK118" s="699"/>
      <c r="BL118" s="699"/>
      <c r="BM118" s="699"/>
      <c r="BN118" s="699"/>
      <c r="BO118" s="699"/>
      <c r="BP118" s="699"/>
      <c r="BQ118" s="699"/>
      <c r="BR118" s="699"/>
      <c r="BS118" s="699"/>
      <c r="BT118" s="699"/>
      <c r="BU118" s="699"/>
      <c r="BV118" s="699"/>
      <c r="BW118" s="699"/>
      <c r="BX118" s="699"/>
      <c r="BY118" s="699"/>
      <c r="BZ118" s="699"/>
      <c r="CA118" s="699"/>
      <c r="CB118" s="699"/>
      <c r="CC118" s="699"/>
      <c r="CD118" s="699"/>
      <c r="CE118" s="699"/>
      <c r="CF118" s="699"/>
      <c r="CG118" s="699"/>
      <c r="CH118" s="699"/>
      <c r="CI118" s="699"/>
      <c r="CJ118" s="699"/>
      <c r="CK118" s="699"/>
      <c r="CL118" s="699"/>
      <c r="CM118" s="699"/>
      <c r="CN118" s="699"/>
      <c r="CO118" s="699"/>
      <c r="CP118" s="699"/>
      <c r="CQ118" s="699"/>
      <c r="CR118" s="699"/>
      <c r="CS118" s="699"/>
      <c r="CT118" s="699"/>
      <c r="CU118" s="699"/>
      <c r="CV118" s="699"/>
      <c r="CW118" s="699"/>
      <c r="CX118" s="699"/>
      <c r="CY118" s="699"/>
      <c r="CZ118" s="699"/>
      <c r="DA118" s="699"/>
      <c r="DB118" s="699"/>
      <c r="DC118" s="699"/>
      <c r="DD118" s="699"/>
      <c r="DE118" s="699"/>
      <c r="DF118" s="699"/>
      <c r="DG118" s="699"/>
      <c r="DH118" s="699"/>
      <c r="DI118" s="699"/>
      <c r="DJ118" s="699"/>
      <c r="DK118" s="699"/>
      <c r="DL118" s="699"/>
      <c r="DM118" s="699"/>
      <c r="DN118" s="699"/>
      <c r="DO118" s="699"/>
      <c r="DP118" s="699"/>
      <c r="DQ118" s="699"/>
      <c r="DR118" s="699"/>
      <c r="DS118" s="699"/>
      <c r="DT118" s="699"/>
      <c r="DU118" s="699"/>
      <c r="DV118" s="699"/>
      <c r="DW118" s="699"/>
      <c r="DX118" s="699"/>
      <c r="DY118" s="699"/>
      <c r="DZ118" s="699"/>
      <c r="EA118" s="699"/>
      <c r="EB118" s="699"/>
      <c r="EC118" s="699"/>
    </row>
    <row r="119" spans="1:158" ht="16.7" customHeight="1" x14ac:dyDescent="0.5">
      <c r="B119" s="639"/>
      <c r="C119" s="522"/>
      <c r="D119" s="523" t="s">
        <v>271</v>
      </c>
      <c r="E119" s="121">
        <v>1</v>
      </c>
      <c r="F119" s="544" t="s">
        <v>372</v>
      </c>
      <c r="G119" s="78">
        <v>3</v>
      </c>
      <c r="H119" s="309"/>
      <c r="I119" s="309"/>
      <c r="J119" s="309"/>
      <c r="K119" s="309"/>
      <c r="L119" s="309"/>
      <c r="M119" s="309"/>
      <c r="N119" s="580" t="s">
        <v>7</v>
      </c>
      <c r="O119" s="78" t="s">
        <v>273</v>
      </c>
      <c r="P119" s="121">
        <v>1</v>
      </c>
      <c r="Q119" s="544" t="s">
        <v>372</v>
      </c>
      <c r="R119" s="78">
        <v>3</v>
      </c>
      <c r="S119" s="309"/>
      <c r="T119" s="309"/>
      <c r="U119" s="309"/>
      <c r="V119" s="309"/>
      <c r="W119" s="309"/>
      <c r="X119" s="310"/>
      <c r="Y119" s="622"/>
    </row>
    <row r="120" spans="1:158" ht="16.7" customHeight="1" x14ac:dyDescent="0.5">
      <c r="A120" s="698">
        <v>4</v>
      </c>
      <c r="B120" s="432" t="s">
        <v>560</v>
      </c>
      <c r="C120" s="519" t="s">
        <v>561</v>
      </c>
      <c r="D120" s="520" t="s">
        <v>50</v>
      </c>
      <c r="E120" s="319">
        <v>44961</v>
      </c>
      <c r="F120" s="521" t="s">
        <v>559</v>
      </c>
      <c r="G120" s="327">
        <v>10</v>
      </c>
      <c r="H120" s="274">
        <f>G120+G121</f>
        <v>13</v>
      </c>
      <c r="I120" s="274">
        <v>1</v>
      </c>
      <c r="J120" s="274">
        <v>1</v>
      </c>
      <c r="K120" s="274">
        <v>1</v>
      </c>
      <c r="L120" s="274">
        <v>1</v>
      </c>
      <c r="M120" s="399">
        <f>SUM(H120:L120)</f>
        <v>17</v>
      </c>
      <c r="N120" s="591"/>
      <c r="O120" s="420" t="s">
        <v>281</v>
      </c>
      <c r="P120" s="449">
        <v>3</v>
      </c>
      <c r="Q120" s="569" t="s">
        <v>728</v>
      </c>
      <c r="R120" s="274">
        <f>1*3</f>
        <v>3</v>
      </c>
      <c r="S120" s="274">
        <f>R120+R121+R122+R123</f>
        <v>14</v>
      </c>
      <c r="T120" s="274">
        <v>1</v>
      </c>
      <c r="U120" s="274">
        <v>1</v>
      </c>
      <c r="V120" s="274">
        <v>1</v>
      </c>
      <c r="W120" s="274">
        <v>1</v>
      </c>
      <c r="X120" s="399">
        <f>SUM(S120:W120)</f>
        <v>18</v>
      </c>
      <c r="Y120" s="606" t="s">
        <v>862</v>
      </c>
    </row>
    <row r="121" spans="1:158" ht="16.7" customHeight="1" x14ac:dyDescent="0.5">
      <c r="B121" s="432" t="s">
        <v>982</v>
      </c>
      <c r="C121" s="519"/>
      <c r="D121" s="520" t="s">
        <v>271</v>
      </c>
      <c r="E121" s="73">
        <v>1</v>
      </c>
      <c r="F121" s="535" t="s">
        <v>372</v>
      </c>
      <c r="G121" s="327">
        <v>3</v>
      </c>
      <c r="H121" s="274"/>
      <c r="I121" s="274"/>
      <c r="J121" s="274"/>
      <c r="K121" s="274"/>
      <c r="L121" s="274"/>
      <c r="M121" s="274"/>
      <c r="N121" s="579" t="s">
        <v>862</v>
      </c>
      <c r="O121" s="420" t="s">
        <v>930</v>
      </c>
      <c r="P121" s="319">
        <v>1</v>
      </c>
      <c r="Q121" s="569" t="s">
        <v>844</v>
      </c>
      <c r="R121" s="73">
        <v>2</v>
      </c>
      <c r="S121" s="274"/>
      <c r="T121" s="274"/>
      <c r="U121" s="274"/>
      <c r="V121" s="274"/>
      <c r="W121" s="274"/>
      <c r="X121" s="399"/>
      <c r="Y121" s="606" t="s">
        <v>862</v>
      </c>
    </row>
    <row r="122" spans="1:158" ht="16.7" customHeight="1" x14ac:dyDescent="0.5">
      <c r="B122" s="432"/>
      <c r="C122" s="519"/>
      <c r="D122" s="520"/>
      <c r="E122" s="449"/>
      <c r="F122" s="513"/>
      <c r="G122" s="327"/>
      <c r="H122" s="274"/>
      <c r="I122" s="274"/>
      <c r="J122" s="274"/>
      <c r="K122" s="274"/>
      <c r="L122" s="274"/>
      <c r="M122" s="274"/>
      <c r="N122" s="591"/>
      <c r="O122" s="420" t="s">
        <v>50</v>
      </c>
      <c r="P122" s="319">
        <v>44961</v>
      </c>
      <c r="Q122" s="569" t="s">
        <v>370</v>
      </c>
      <c r="R122" s="73">
        <f>3*2</f>
        <v>6</v>
      </c>
      <c r="S122" s="274"/>
      <c r="T122" s="274"/>
      <c r="U122" s="274"/>
      <c r="V122" s="274"/>
      <c r="W122" s="274"/>
      <c r="X122" s="399"/>
      <c r="Y122" s="618"/>
    </row>
    <row r="123" spans="1:158" ht="16.7" customHeight="1" x14ac:dyDescent="0.5">
      <c r="B123" s="639"/>
      <c r="C123" s="522"/>
      <c r="D123" s="523"/>
      <c r="E123" s="121"/>
      <c r="F123" s="543"/>
      <c r="G123" s="333"/>
      <c r="H123" s="309"/>
      <c r="I123" s="309"/>
      <c r="J123" s="309"/>
      <c r="K123" s="309"/>
      <c r="L123" s="309"/>
      <c r="M123" s="309"/>
      <c r="N123" s="584"/>
      <c r="O123" s="421" t="s">
        <v>273</v>
      </c>
      <c r="P123" s="78">
        <v>1</v>
      </c>
      <c r="Q123" s="544" t="s">
        <v>372</v>
      </c>
      <c r="R123" s="309">
        <f>3*1</f>
        <v>3</v>
      </c>
      <c r="S123" s="306"/>
      <c r="T123" s="309"/>
      <c r="U123" s="309"/>
      <c r="V123" s="309"/>
      <c r="W123" s="309"/>
      <c r="X123" s="309"/>
      <c r="Y123" s="403" t="s">
        <v>862</v>
      </c>
    </row>
    <row r="124" spans="1:158" s="698" customFormat="1" ht="16.7" customHeight="1" x14ac:dyDescent="0.5">
      <c r="A124" s="698">
        <v>5</v>
      </c>
      <c r="B124" s="515" t="s">
        <v>567</v>
      </c>
      <c r="C124" s="516"/>
      <c r="D124" s="517" t="s">
        <v>50</v>
      </c>
      <c r="E124" s="662">
        <v>44961</v>
      </c>
      <c r="F124" s="518" t="s">
        <v>933</v>
      </c>
      <c r="G124" s="400">
        <v>8</v>
      </c>
      <c r="H124" s="655">
        <f>G124+G125+G126+G127</f>
        <v>17</v>
      </c>
      <c r="I124" s="398">
        <v>1</v>
      </c>
      <c r="J124" s="398">
        <v>1</v>
      </c>
      <c r="K124" s="398">
        <v>1</v>
      </c>
      <c r="L124" s="398">
        <v>1</v>
      </c>
      <c r="M124" s="635">
        <f>SUM(H124:L124)</f>
        <v>21</v>
      </c>
      <c r="N124" s="592" t="s">
        <v>862</v>
      </c>
      <c r="O124" s="384" t="s">
        <v>50</v>
      </c>
      <c r="P124" s="662">
        <v>44961</v>
      </c>
      <c r="Q124" s="534" t="s">
        <v>370</v>
      </c>
      <c r="R124" s="400">
        <v>6</v>
      </c>
      <c r="S124" s="655">
        <f>R124+R125+R126+R127</f>
        <v>17</v>
      </c>
      <c r="T124" s="398">
        <v>1</v>
      </c>
      <c r="U124" s="398">
        <v>1</v>
      </c>
      <c r="V124" s="398">
        <v>1</v>
      </c>
      <c r="W124" s="398">
        <v>1</v>
      </c>
      <c r="X124" s="635">
        <f>SUM(S124:W124)</f>
        <v>21</v>
      </c>
      <c r="Y124" s="617" t="s">
        <v>862</v>
      </c>
      <c r="Z124" s="699"/>
      <c r="AA124" s="699"/>
      <c r="AB124" s="699"/>
      <c r="AC124" s="699"/>
      <c r="AD124" s="699"/>
      <c r="AE124" s="699"/>
      <c r="AF124" s="699"/>
      <c r="AG124" s="699"/>
      <c r="AH124" s="699"/>
      <c r="AI124" s="699"/>
      <c r="AJ124" s="699"/>
      <c r="AK124" s="699"/>
      <c r="AL124" s="699"/>
      <c r="AM124" s="699"/>
      <c r="AN124" s="699"/>
      <c r="AO124" s="699"/>
      <c r="AP124" s="699"/>
      <c r="AQ124" s="699"/>
      <c r="AR124" s="699"/>
      <c r="AS124" s="699"/>
      <c r="AT124" s="699"/>
      <c r="AU124" s="699"/>
      <c r="AV124" s="699"/>
      <c r="AW124" s="699"/>
      <c r="AX124" s="699"/>
      <c r="AY124" s="699"/>
      <c r="AZ124" s="699"/>
      <c r="BA124" s="699"/>
      <c r="BB124" s="699"/>
      <c r="BC124" s="699"/>
      <c r="BD124" s="699"/>
      <c r="BE124" s="699"/>
      <c r="BF124" s="699"/>
      <c r="BG124" s="699"/>
      <c r="BH124" s="699"/>
      <c r="BI124" s="699"/>
      <c r="BJ124" s="699"/>
      <c r="BK124" s="699"/>
      <c r="BL124" s="699"/>
      <c r="BM124" s="699"/>
      <c r="BN124" s="699"/>
      <c r="BO124" s="699"/>
      <c r="BP124" s="699"/>
      <c r="BQ124" s="699"/>
      <c r="BR124" s="699"/>
      <c r="BS124" s="699"/>
      <c r="BT124" s="699"/>
      <c r="BU124" s="699"/>
      <c r="BV124" s="699"/>
      <c r="BW124" s="699"/>
      <c r="BX124" s="699"/>
      <c r="BY124" s="699"/>
      <c r="BZ124" s="699"/>
      <c r="CA124" s="699"/>
      <c r="CB124" s="699"/>
      <c r="CC124" s="699"/>
      <c r="CD124" s="699"/>
      <c r="CE124" s="699"/>
      <c r="CF124" s="699"/>
      <c r="CG124" s="699"/>
      <c r="CH124" s="699"/>
      <c r="CI124" s="699"/>
      <c r="CJ124" s="699"/>
      <c r="CK124" s="699"/>
      <c r="CL124" s="699"/>
      <c r="CM124" s="699"/>
      <c r="CN124" s="699"/>
      <c r="CO124" s="699"/>
      <c r="CP124" s="699"/>
      <c r="CQ124" s="699"/>
      <c r="CR124" s="699"/>
      <c r="CS124" s="699"/>
      <c r="CT124" s="699"/>
      <c r="CU124" s="699"/>
      <c r="CV124" s="699"/>
      <c r="CW124" s="699"/>
      <c r="CX124" s="699"/>
      <c r="CY124" s="699"/>
      <c r="CZ124" s="699"/>
      <c r="DA124" s="699"/>
      <c r="DB124" s="699"/>
      <c r="DC124" s="699"/>
      <c r="DD124" s="699"/>
      <c r="DE124" s="699"/>
      <c r="DF124" s="699"/>
      <c r="DG124" s="699"/>
      <c r="DH124" s="699"/>
      <c r="DI124" s="699"/>
      <c r="DJ124" s="699"/>
      <c r="DK124" s="699"/>
      <c r="DL124" s="699"/>
      <c r="DM124" s="699"/>
      <c r="DN124" s="699"/>
      <c r="DO124" s="699"/>
      <c r="DP124" s="699"/>
      <c r="DQ124" s="699"/>
      <c r="DR124" s="699"/>
      <c r="DS124" s="699"/>
      <c r="DT124" s="699"/>
      <c r="DU124" s="699"/>
      <c r="DV124" s="699"/>
      <c r="DW124" s="699"/>
      <c r="DX124" s="699"/>
      <c r="DY124" s="699"/>
      <c r="DZ124" s="699"/>
      <c r="EA124" s="699"/>
      <c r="EB124" s="699"/>
      <c r="EC124" s="699"/>
    </row>
    <row r="125" spans="1:158" s="698" customFormat="1" ht="16.7" customHeight="1" x14ac:dyDescent="0.5">
      <c r="B125" s="381" t="s">
        <v>992</v>
      </c>
      <c r="C125" s="519"/>
      <c r="D125" s="520" t="s">
        <v>283</v>
      </c>
      <c r="E125" s="449">
        <v>3</v>
      </c>
      <c r="F125" s="513" t="s">
        <v>371</v>
      </c>
      <c r="G125" s="327">
        <v>6</v>
      </c>
      <c r="H125" s="274"/>
      <c r="I125" s="274"/>
      <c r="J125" s="274"/>
      <c r="K125" s="274"/>
      <c r="L125" s="274"/>
      <c r="M125" s="399"/>
      <c r="N125" s="579" t="s">
        <v>7</v>
      </c>
      <c r="O125" s="73" t="s">
        <v>285</v>
      </c>
      <c r="P125" s="449">
        <v>3</v>
      </c>
      <c r="Q125" s="513" t="s">
        <v>371</v>
      </c>
      <c r="R125" s="327">
        <v>6</v>
      </c>
      <c r="S125" s="274"/>
      <c r="T125" s="274"/>
      <c r="U125" s="274"/>
      <c r="V125" s="274"/>
      <c r="W125" s="274"/>
      <c r="X125" s="399"/>
      <c r="Y125" s="606" t="s">
        <v>7</v>
      </c>
      <c r="Z125" s="699"/>
      <c r="AA125" s="699"/>
      <c r="AB125" s="699"/>
      <c r="AC125" s="699"/>
      <c r="AD125" s="699"/>
      <c r="AE125" s="699"/>
      <c r="AF125" s="699"/>
      <c r="AG125" s="699"/>
      <c r="AH125" s="699"/>
      <c r="AI125" s="699"/>
      <c r="AJ125" s="699"/>
      <c r="AK125" s="699"/>
      <c r="AL125" s="699"/>
      <c r="AM125" s="699"/>
      <c r="AN125" s="699"/>
      <c r="AO125" s="699"/>
      <c r="AP125" s="699"/>
      <c r="AQ125" s="699"/>
      <c r="AR125" s="699"/>
      <c r="AS125" s="699"/>
      <c r="AT125" s="699"/>
      <c r="AU125" s="699"/>
      <c r="AV125" s="699"/>
      <c r="AW125" s="699"/>
      <c r="AX125" s="699"/>
      <c r="AY125" s="699"/>
      <c r="AZ125" s="699"/>
      <c r="BA125" s="699"/>
      <c r="BB125" s="699"/>
      <c r="BC125" s="699"/>
      <c r="BD125" s="699"/>
      <c r="BE125" s="699"/>
      <c r="BF125" s="699"/>
      <c r="BG125" s="699"/>
      <c r="BH125" s="699"/>
      <c r="BI125" s="699"/>
      <c r="BJ125" s="699"/>
      <c r="BK125" s="699"/>
      <c r="BL125" s="699"/>
      <c r="BM125" s="699"/>
      <c r="BN125" s="699"/>
      <c r="BO125" s="699"/>
      <c r="BP125" s="699"/>
      <c r="BQ125" s="699"/>
      <c r="BR125" s="699"/>
      <c r="BS125" s="699"/>
      <c r="BT125" s="699"/>
      <c r="BU125" s="699"/>
      <c r="BV125" s="699"/>
      <c r="BW125" s="699"/>
      <c r="BX125" s="699"/>
      <c r="BY125" s="699"/>
      <c r="BZ125" s="699"/>
      <c r="CA125" s="699"/>
      <c r="CB125" s="699"/>
      <c r="CC125" s="699"/>
      <c r="CD125" s="699"/>
      <c r="CE125" s="699"/>
      <c r="CF125" s="699"/>
      <c r="CG125" s="699"/>
      <c r="CH125" s="699"/>
      <c r="CI125" s="699"/>
      <c r="CJ125" s="699"/>
      <c r="CK125" s="699"/>
      <c r="CL125" s="699"/>
      <c r="CM125" s="699"/>
      <c r="CN125" s="699"/>
      <c r="CO125" s="699"/>
      <c r="CP125" s="699"/>
      <c r="CQ125" s="699"/>
      <c r="CR125" s="699"/>
      <c r="CS125" s="699"/>
      <c r="CT125" s="699"/>
      <c r="CU125" s="699"/>
      <c r="CV125" s="699"/>
      <c r="CW125" s="699"/>
      <c r="CX125" s="699"/>
      <c r="CY125" s="699"/>
      <c r="CZ125" s="699"/>
      <c r="DA125" s="699"/>
      <c r="DB125" s="699"/>
      <c r="DC125" s="699"/>
      <c r="DD125" s="699"/>
      <c r="DE125" s="699"/>
      <c r="DF125" s="699"/>
      <c r="DG125" s="699"/>
      <c r="DH125" s="699"/>
      <c r="DI125" s="699"/>
      <c r="DJ125" s="699"/>
      <c r="DK125" s="699"/>
      <c r="DL125" s="699"/>
      <c r="DM125" s="699"/>
      <c r="DN125" s="699"/>
      <c r="DO125" s="699"/>
      <c r="DP125" s="699"/>
      <c r="DQ125" s="699"/>
      <c r="DR125" s="699"/>
      <c r="DS125" s="699"/>
      <c r="DT125" s="699"/>
      <c r="DU125" s="699"/>
      <c r="DV125" s="699"/>
      <c r="DW125" s="699"/>
      <c r="DX125" s="699"/>
      <c r="DY125" s="699"/>
      <c r="DZ125" s="699"/>
      <c r="EA125" s="699"/>
      <c r="EB125" s="699"/>
      <c r="EC125" s="699"/>
    </row>
    <row r="126" spans="1:158" s="698" customFormat="1" ht="16.7" customHeight="1" x14ac:dyDescent="0.5">
      <c r="B126" s="432"/>
      <c r="C126" s="519"/>
      <c r="D126" s="520" t="s">
        <v>287</v>
      </c>
      <c r="E126" s="449">
        <v>3</v>
      </c>
      <c r="F126" s="521" t="s">
        <v>730</v>
      </c>
      <c r="G126" s="327">
        <v>3</v>
      </c>
      <c r="H126" s="274"/>
      <c r="I126" s="274"/>
      <c r="J126" s="274"/>
      <c r="K126" s="274"/>
      <c r="L126" s="274"/>
      <c r="M126" s="399"/>
      <c r="N126" s="579" t="s">
        <v>862</v>
      </c>
      <c r="O126" s="420" t="s">
        <v>52</v>
      </c>
      <c r="P126" s="319">
        <v>44961</v>
      </c>
      <c r="Q126" s="521" t="s">
        <v>535</v>
      </c>
      <c r="R126" s="573">
        <v>2</v>
      </c>
      <c r="S126" s="274"/>
      <c r="T126" s="274"/>
      <c r="U126" s="274"/>
      <c r="V126" s="274"/>
      <c r="W126" s="274"/>
      <c r="X126" s="399"/>
      <c r="Y126" s="606" t="s">
        <v>862</v>
      </c>
      <c r="Z126" s="699"/>
      <c r="AA126" s="699"/>
      <c r="AB126" s="699"/>
      <c r="AC126" s="699"/>
      <c r="AD126" s="699"/>
      <c r="AE126" s="699"/>
      <c r="AF126" s="699"/>
      <c r="AG126" s="699"/>
      <c r="AH126" s="699"/>
      <c r="AI126" s="699"/>
      <c r="AJ126" s="699"/>
      <c r="AK126" s="699"/>
      <c r="AL126" s="699"/>
      <c r="AM126" s="699"/>
      <c r="AN126" s="699"/>
      <c r="AO126" s="699"/>
      <c r="AP126" s="699"/>
      <c r="AQ126" s="699"/>
      <c r="AR126" s="699"/>
      <c r="AS126" s="699"/>
      <c r="AT126" s="699"/>
      <c r="AU126" s="699"/>
      <c r="AV126" s="699"/>
      <c r="AW126" s="699"/>
      <c r="AX126" s="699"/>
      <c r="AY126" s="699"/>
      <c r="AZ126" s="699"/>
      <c r="BA126" s="699"/>
      <c r="BB126" s="699"/>
      <c r="BC126" s="699"/>
      <c r="BD126" s="699"/>
      <c r="BE126" s="699"/>
      <c r="BF126" s="699"/>
      <c r="BG126" s="699"/>
      <c r="BH126" s="699"/>
      <c r="BI126" s="699"/>
      <c r="BJ126" s="699"/>
      <c r="BK126" s="699"/>
      <c r="BL126" s="699"/>
      <c r="BM126" s="699"/>
      <c r="BN126" s="699"/>
      <c r="BO126" s="699"/>
      <c r="BP126" s="699"/>
      <c r="BQ126" s="699"/>
      <c r="BR126" s="699"/>
      <c r="BS126" s="699"/>
      <c r="BT126" s="699"/>
      <c r="BU126" s="699"/>
      <c r="BV126" s="699"/>
      <c r="BW126" s="699"/>
      <c r="BX126" s="699"/>
      <c r="BY126" s="699"/>
      <c r="BZ126" s="699"/>
      <c r="CA126" s="699"/>
      <c r="CB126" s="699"/>
      <c r="CC126" s="699"/>
      <c r="CD126" s="699"/>
      <c r="CE126" s="699"/>
      <c r="CF126" s="699"/>
      <c r="CG126" s="699"/>
      <c r="CH126" s="699"/>
      <c r="CI126" s="699"/>
      <c r="CJ126" s="699"/>
      <c r="CK126" s="699"/>
      <c r="CL126" s="699"/>
      <c r="CM126" s="699"/>
      <c r="CN126" s="699"/>
      <c r="CO126" s="699"/>
      <c r="CP126" s="699"/>
      <c r="CQ126" s="699"/>
      <c r="CR126" s="699"/>
      <c r="CS126" s="699"/>
      <c r="CT126" s="699"/>
      <c r="CU126" s="699"/>
      <c r="CV126" s="699"/>
      <c r="CW126" s="699"/>
      <c r="CX126" s="699"/>
      <c r="CY126" s="699"/>
      <c r="CZ126" s="699"/>
      <c r="DA126" s="699"/>
      <c r="DB126" s="699"/>
      <c r="DC126" s="699"/>
      <c r="DD126" s="699"/>
      <c r="DE126" s="699"/>
      <c r="DF126" s="699"/>
      <c r="DG126" s="699"/>
      <c r="DH126" s="699"/>
      <c r="DI126" s="699"/>
      <c r="DJ126" s="699"/>
      <c r="DK126" s="699"/>
      <c r="DL126" s="699"/>
      <c r="DM126" s="699"/>
      <c r="DN126" s="699"/>
      <c r="DO126" s="699"/>
      <c r="DP126" s="699"/>
      <c r="DQ126" s="699"/>
      <c r="DR126" s="699"/>
      <c r="DS126" s="699"/>
      <c r="DT126" s="699"/>
      <c r="DU126" s="699"/>
      <c r="DV126" s="699"/>
      <c r="DW126" s="699"/>
      <c r="DX126" s="699"/>
      <c r="DY126" s="699"/>
      <c r="DZ126" s="699"/>
      <c r="EA126" s="699"/>
      <c r="EB126" s="699"/>
      <c r="EC126" s="699"/>
    </row>
    <row r="127" spans="1:158" s="698" customFormat="1" ht="16.7" customHeight="1" x14ac:dyDescent="0.5">
      <c r="B127" s="639"/>
      <c r="C127" s="522"/>
      <c r="D127" s="523"/>
      <c r="E127" s="121"/>
      <c r="F127" s="526"/>
      <c r="G127" s="333"/>
      <c r="H127" s="309"/>
      <c r="I127" s="309"/>
      <c r="J127" s="309"/>
      <c r="K127" s="309"/>
      <c r="L127" s="309"/>
      <c r="M127" s="309"/>
      <c r="N127" s="593"/>
      <c r="O127" s="421" t="s">
        <v>289</v>
      </c>
      <c r="P127" s="78">
        <v>3</v>
      </c>
      <c r="Q127" s="526" t="s">
        <v>730</v>
      </c>
      <c r="R127" s="575">
        <v>3</v>
      </c>
      <c r="S127" s="309"/>
      <c r="T127" s="309"/>
      <c r="U127" s="309"/>
      <c r="V127" s="309"/>
      <c r="W127" s="309"/>
      <c r="X127" s="310"/>
      <c r="Y127" s="403" t="s">
        <v>862</v>
      </c>
      <c r="Z127" s="699"/>
      <c r="AA127" s="699"/>
      <c r="AB127" s="699"/>
      <c r="AC127" s="699"/>
      <c r="AD127" s="699"/>
      <c r="AE127" s="699"/>
      <c r="AF127" s="699"/>
      <c r="AG127" s="699"/>
      <c r="AH127" s="699"/>
      <c r="AI127" s="699"/>
      <c r="AJ127" s="699"/>
      <c r="AK127" s="699"/>
      <c r="AL127" s="699"/>
      <c r="AM127" s="699"/>
      <c r="AN127" s="699"/>
      <c r="AO127" s="699"/>
      <c r="AP127" s="699"/>
      <c r="AQ127" s="699"/>
      <c r="AR127" s="699"/>
      <c r="AS127" s="699"/>
      <c r="AT127" s="699"/>
      <c r="AU127" s="699"/>
      <c r="AV127" s="699"/>
      <c r="AW127" s="699"/>
      <c r="AX127" s="699"/>
      <c r="AY127" s="699"/>
      <c r="AZ127" s="699"/>
      <c r="BA127" s="699"/>
      <c r="BB127" s="699"/>
      <c r="BC127" s="699"/>
      <c r="BD127" s="699"/>
      <c r="BE127" s="699"/>
      <c r="BF127" s="699"/>
      <c r="BG127" s="699"/>
      <c r="BH127" s="699"/>
      <c r="BI127" s="699"/>
      <c r="BJ127" s="699"/>
      <c r="BK127" s="699"/>
      <c r="BL127" s="699"/>
      <c r="BM127" s="699"/>
      <c r="BN127" s="699"/>
      <c r="BO127" s="699"/>
      <c r="BP127" s="699"/>
      <c r="BQ127" s="699"/>
      <c r="BR127" s="699"/>
      <c r="BS127" s="699"/>
      <c r="BT127" s="699"/>
      <c r="BU127" s="699"/>
      <c r="BV127" s="699"/>
      <c r="BW127" s="699"/>
      <c r="BX127" s="699"/>
      <c r="BY127" s="699"/>
      <c r="BZ127" s="699"/>
      <c r="CA127" s="699"/>
      <c r="CB127" s="699"/>
      <c r="CC127" s="699"/>
      <c r="CD127" s="699"/>
      <c r="CE127" s="699"/>
      <c r="CF127" s="699"/>
      <c r="CG127" s="699"/>
      <c r="CH127" s="699"/>
      <c r="CI127" s="699"/>
      <c r="CJ127" s="699"/>
      <c r="CK127" s="699"/>
      <c r="CL127" s="699"/>
      <c r="CM127" s="699"/>
      <c r="CN127" s="699"/>
      <c r="CO127" s="699"/>
      <c r="CP127" s="699"/>
      <c r="CQ127" s="699"/>
      <c r="CR127" s="699"/>
      <c r="CS127" s="699"/>
      <c r="CT127" s="699"/>
      <c r="CU127" s="699"/>
      <c r="CV127" s="699"/>
      <c r="CW127" s="699"/>
      <c r="CX127" s="699"/>
      <c r="CY127" s="699"/>
      <c r="CZ127" s="699"/>
      <c r="DA127" s="699"/>
      <c r="DB127" s="699"/>
      <c r="DC127" s="699"/>
      <c r="DD127" s="699"/>
      <c r="DE127" s="699"/>
      <c r="DF127" s="699"/>
      <c r="DG127" s="699"/>
      <c r="DH127" s="699"/>
      <c r="DI127" s="699"/>
      <c r="DJ127" s="699"/>
      <c r="DK127" s="699"/>
      <c r="DL127" s="699"/>
      <c r="DM127" s="699"/>
      <c r="DN127" s="699"/>
      <c r="DO127" s="699"/>
      <c r="DP127" s="699"/>
      <c r="DQ127" s="699"/>
      <c r="DR127" s="699"/>
      <c r="DS127" s="699"/>
      <c r="DT127" s="699"/>
      <c r="DU127" s="699"/>
      <c r="DV127" s="699"/>
      <c r="DW127" s="699"/>
      <c r="DX127" s="699"/>
      <c r="DY127" s="699"/>
      <c r="DZ127" s="699"/>
      <c r="EA127" s="699"/>
      <c r="EB127" s="699"/>
      <c r="EC127" s="699"/>
    </row>
    <row r="128" spans="1:158" ht="16.7" customHeight="1" x14ac:dyDescent="0.5">
      <c r="A128" s="698">
        <v>6</v>
      </c>
      <c r="B128" s="432" t="s">
        <v>568</v>
      </c>
      <c r="C128" s="519" t="s">
        <v>569</v>
      </c>
      <c r="D128" s="520" t="s">
        <v>52</v>
      </c>
      <c r="E128" s="319">
        <v>44961</v>
      </c>
      <c r="F128" s="558" t="s">
        <v>373</v>
      </c>
      <c r="G128" s="419">
        <v>8</v>
      </c>
      <c r="H128" s="327">
        <f>G128+G129+G130</f>
        <v>17</v>
      </c>
      <c r="I128" s="274">
        <v>1</v>
      </c>
      <c r="J128" s="274">
        <v>1</v>
      </c>
      <c r="K128" s="274">
        <v>1</v>
      </c>
      <c r="L128" s="274">
        <v>1</v>
      </c>
      <c r="M128" s="399">
        <f>SUM(H128:L128)</f>
        <v>21</v>
      </c>
      <c r="N128" s="591"/>
      <c r="O128" s="420" t="s">
        <v>285</v>
      </c>
      <c r="P128" s="449">
        <v>3</v>
      </c>
      <c r="Q128" s="569" t="s">
        <v>861</v>
      </c>
      <c r="R128" s="274">
        <f>1*3</f>
        <v>3</v>
      </c>
      <c r="S128" s="327">
        <f>R128+R129+R130+R131</f>
        <v>17</v>
      </c>
      <c r="T128" s="274">
        <v>1</v>
      </c>
      <c r="U128" s="274">
        <v>1</v>
      </c>
      <c r="V128" s="274">
        <v>1</v>
      </c>
      <c r="W128" s="274">
        <v>1</v>
      </c>
      <c r="X128" s="399">
        <f>SUM(S128:W128)</f>
        <v>21</v>
      </c>
      <c r="Y128" s="606" t="s">
        <v>862</v>
      </c>
    </row>
    <row r="129" spans="1:133" ht="16.7" customHeight="1" x14ac:dyDescent="0.5">
      <c r="B129" s="381" t="s">
        <v>1004</v>
      </c>
      <c r="C129" s="519"/>
      <c r="D129" s="520" t="s">
        <v>287</v>
      </c>
      <c r="E129" s="449">
        <v>3</v>
      </c>
      <c r="F129" s="558" t="s">
        <v>375</v>
      </c>
      <c r="G129" s="419">
        <v>6</v>
      </c>
      <c r="H129" s="327"/>
      <c r="I129" s="274"/>
      <c r="J129" s="274"/>
      <c r="K129" s="274"/>
      <c r="L129" s="274"/>
      <c r="M129" s="274"/>
      <c r="N129" s="591"/>
      <c r="O129" s="420" t="s">
        <v>52</v>
      </c>
      <c r="P129" s="319">
        <v>44961</v>
      </c>
      <c r="Q129" s="569" t="s">
        <v>374</v>
      </c>
      <c r="R129" s="73">
        <f>4*2</f>
        <v>8</v>
      </c>
      <c r="S129" s="327"/>
      <c r="T129" s="274"/>
      <c r="U129" s="274"/>
      <c r="V129" s="274"/>
      <c r="W129" s="274"/>
      <c r="X129" s="274"/>
      <c r="Y129" s="616"/>
    </row>
    <row r="130" spans="1:133" ht="16.7" customHeight="1" x14ac:dyDescent="0.5">
      <c r="B130" s="560"/>
      <c r="C130" s="561"/>
      <c r="D130" s="520" t="s">
        <v>275</v>
      </c>
      <c r="E130" s="449">
        <v>1</v>
      </c>
      <c r="F130" s="558" t="s">
        <v>376</v>
      </c>
      <c r="G130" s="419">
        <v>3</v>
      </c>
      <c r="H130" s="327"/>
      <c r="I130" s="274"/>
      <c r="J130" s="274"/>
      <c r="K130" s="274"/>
      <c r="L130" s="274"/>
      <c r="M130" s="274"/>
      <c r="N130" s="579" t="s">
        <v>862</v>
      </c>
      <c r="O130" s="420" t="s">
        <v>289</v>
      </c>
      <c r="P130" s="449">
        <v>3</v>
      </c>
      <c r="Q130" s="569" t="s">
        <v>466</v>
      </c>
      <c r="R130" s="73">
        <f>3*1</f>
        <v>3</v>
      </c>
      <c r="S130" s="327"/>
      <c r="T130" s="274"/>
      <c r="U130" s="274"/>
      <c r="V130" s="274"/>
      <c r="W130" s="274"/>
      <c r="X130" s="274"/>
      <c r="Y130" s="606" t="s">
        <v>862</v>
      </c>
    </row>
    <row r="131" spans="1:133" ht="16.7" customHeight="1" x14ac:dyDescent="0.5">
      <c r="B131" s="547"/>
      <c r="C131" s="562"/>
      <c r="D131" s="525"/>
      <c r="E131" s="77"/>
      <c r="F131" s="563"/>
      <c r="G131" s="388"/>
      <c r="H131" s="309"/>
      <c r="I131" s="309"/>
      <c r="J131" s="309"/>
      <c r="K131" s="309"/>
      <c r="L131" s="309"/>
      <c r="M131" s="309"/>
      <c r="N131" s="584"/>
      <c r="O131" s="421" t="s">
        <v>277</v>
      </c>
      <c r="P131" s="121">
        <v>1</v>
      </c>
      <c r="Q131" s="544" t="s">
        <v>376</v>
      </c>
      <c r="R131" s="78">
        <v>3</v>
      </c>
      <c r="S131" s="309"/>
      <c r="T131" s="309"/>
      <c r="U131" s="309"/>
      <c r="V131" s="309"/>
      <c r="W131" s="309"/>
      <c r="X131" s="309"/>
      <c r="Y131" s="403" t="s">
        <v>862</v>
      </c>
    </row>
    <row r="132" spans="1:133" s="433" customFormat="1" ht="15.95" customHeight="1" x14ac:dyDescent="0.5">
      <c r="A132" s="877"/>
      <c r="B132" s="796" t="s">
        <v>563</v>
      </c>
      <c r="C132" s="868" t="s">
        <v>564</v>
      </c>
      <c r="D132" s="865"/>
      <c r="E132" s="797"/>
      <c r="F132" s="798"/>
      <c r="G132" s="799"/>
      <c r="H132" s="800"/>
      <c r="I132" s="801"/>
      <c r="J132" s="801"/>
      <c r="K132" s="801"/>
      <c r="L132" s="801"/>
      <c r="M132" s="800"/>
      <c r="N132" s="874"/>
      <c r="O132" s="871" t="s">
        <v>285</v>
      </c>
      <c r="P132" s="803">
        <v>3</v>
      </c>
      <c r="Q132" s="804" t="s">
        <v>860</v>
      </c>
      <c r="R132" s="805">
        <f>1*3</f>
        <v>3</v>
      </c>
      <c r="S132" s="806"/>
      <c r="T132" s="807"/>
      <c r="U132" s="807"/>
      <c r="V132" s="807"/>
      <c r="W132" s="807"/>
      <c r="X132" s="805"/>
      <c r="Y132" s="808" t="s">
        <v>862</v>
      </c>
    </row>
    <row r="133" spans="1:133" s="433" customFormat="1" ht="15.95" customHeight="1" x14ac:dyDescent="0.5">
      <c r="A133" s="877"/>
      <c r="B133" s="796" t="s">
        <v>557</v>
      </c>
      <c r="C133" s="869" t="s">
        <v>558</v>
      </c>
      <c r="D133" s="866" t="s">
        <v>283</v>
      </c>
      <c r="E133" s="803">
        <v>3</v>
      </c>
      <c r="F133" s="809" t="s">
        <v>371</v>
      </c>
      <c r="G133" s="806">
        <v>6</v>
      </c>
      <c r="H133" s="805"/>
      <c r="I133" s="807"/>
      <c r="J133" s="807"/>
      <c r="K133" s="807"/>
      <c r="L133" s="807"/>
      <c r="M133" s="805"/>
      <c r="N133" s="875" t="s">
        <v>862</v>
      </c>
      <c r="O133" s="872"/>
      <c r="P133" s="797"/>
      <c r="Q133" s="810"/>
      <c r="R133" s="800"/>
      <c r="S133" s="799"/>
      <c r="T133" s="801"/>
      <c r="U133" s="801"/>
      <c r="V133" s="801"/>
      <c r="W133" s="801"/>
      <c r="X133" s="800"/>
      <c r="Y133" s="802"/>
    </row>
    <row r="134" spans="1:133" s="656" customFormat="1" ht="15.95" customHeight="1" x14ac:dyDescent="0.5">
      <c r="A134" s="877"/>
      <c r="B134" s="811" t="s">
        <v>565</v>
      </c>
      <c r="C134" s="870" t="s">
        <v>566</v>
      </c>
      <c r="D134" s="867"/>
      <c r="E134" s="812"/>
      <c r="F134" s="813"/>
      <c r="G134" s="814"/>
      <c r="H134" s="815"/>
      <c r="I134" s="816"/>
      <c r="J134" s="816"/>
      <c r="K134" s="816"/>
      <c r="L134" s="816"/>
      <c r="M134" s="815"/>
      <c r="N134" s="876"/>
      <c r="O134" s="873" t="s">
        <v>289</v>
      </c>
      <c r="P134" s="817">
        <v>3</v>
      </c>
      <c r="Q134" s="818" t="s">
        <v>375</v>
      </c>
      <c r="R134" s="819">
        <f>2*3</f>
        <v>6</v>
      </c>
      <c r="S134" s="820"/>
      <c r="T134" s="821"/>
      <c r="U134" s="821"/>
      <c r="V134" s="821"/>
      <c r="W134" s="821"/>
      <c r="X134" s="822"/>
      <c r="Y134" s="823"/>
    </row>
    <row r="135" spans="1:133" ht="20.25" customHeight="1" x14ac:dyDescent="0.5">
      <c r="A135" s="877"/>
      <c r="B135" s="2297" t="s">
        <v>947</v>
      </c>
      <c r="C135" s="2297"/>
      <c r="D135" s="2297"/>
      <c r="E135" s="2297"/>
      <c r="F135" s="2297"/>
      <c r="G135" s="2298"/>
      <c r="H135" s="861">
        <f>SUM(H110:H131)</f>
        <v>95</v>
      </c>
      <c r="I135" s="853"/>
      <c r="J135" s="853"/>
      <c r="K135" s="853"/>
      <c r="L135" s="853"/>
      <c r="M135" s="854"/>
      <c r="N135" s="855"/>
      <c r="O135" s="856"/>
      <c r="P135" s="853"/>
      <c r="Q135" s="857"/>
      <c r="R135" s="858"/>
      <c r="S135" s="861">
        <f>SUM(S110:S131)</f>
        <v>95</v>
      </c>
      <c r="T135" s="853"/>
      <c r="U135" s="853"/>
      <c r="V135" s="853"/>
      <c r="W135" s="853"/>
      <c r="X135" s="854"/>
      <c r="Y135" s="859"/>
    </row>
    <row r="136" spans="1:133" ht="20.25" customHeight="1" x14ac:dyDescent="0.5">
      <c r="A136" s="877"/>
      <c r="B136" s="2295" t="s">
        <v>1115</v>
      </c>
      <c r="C136" s="2295"/>
      <c r="D136" s="2295"/>
      <c r="E136" s="2295"/>
      <c r="F136" s="2295"/>
      <c r="G136" s="2296"/>
      <c r="H136" s="864">
        <f>H135/6</f>
        <v>15.833333333333334</v>
      </c>
      <c r="I136" s="132"/>
      <c r="J136" s="132"/>
      <c r="K136" s="132"/>
      <c r="L136" s="132"/>
      <c r="M136" s="687"/>
      <c r="N136" s="603"/>
      <c r="O136" s="121"/>
      <c r="P136" s="132"/>
      <c r="Q136" s="553"/>
      <c r="R136" s="331"/>
      <c r="S136" s="864">
        <f>S135/6</f>
        <v>15.833333333333334</v>
      </c>
      <c r="T136" s="132"/>
      <c r="U136" s="132"/>
      <c r="V136" s="132"/>
      <c r="W136" s="132"/>
      <c r="X136" s="687"/>
      <c r="Y136" s="632"/>
    </row>
    <row r="137" spans="1:133" ht="20.25" customHeight="1" x14ac:dyDescent="0.5">
      <c r="B137" s="449"/>
      <c r="C137" s="449"/>
      <c r="D137" s="449"/>
      <c r="E137" s="449"/>
      <c r="F137" s="449"/>
      <c r="G137" s="449"/>
      <c r="H137" s="882"/>
      <c r="I137" s="449"/>
      <c r="J137" s="449"/>
      <c r="K137" s="449"/>
      <c r="L137" s="449"/>
      <c r="M137" s="849"/>
      <c r="N137" s="851"/>
      <c r="O137" s="449"/>
      <c r="P137" s="449"/>
      <c r="Q137" s="850"/>
      <c r="R137" s="449"/>
      <c r="S137" s="882"/>
      <c r="T137" s="449"/>
      <c r="U137" s="449"/>
      <c r="V137" s="449"/>
      <c r="W137" s="449"/>
      <c r="X137" s="849"/>
      <c r="Y137" s="851"/>
    </row>
    <row r="138" spans="1:133" ht="20.25" customHeight="1" x14ac:dyDescent="0.5">
      <c r="B138" s="449"/>
      <c r="C138" s="449"/>
      <c r="D138" s="449"/>
      <c r="E138" s="449"/>
      <c r="F138" s="449"/>
      <c r="G138" s="449"/>
      <c r="H138" s="882"/>
      <c r="I138" s="449"/>
      <c r="J138" s="449"/>
      <c r="K138" s="449"/>
      <c r="L138" s="449"/>
      <c r="M138" s="849"/>
      <c r="N138" s="851"/>
      <c r="O138" s="449"/>
      <c r="P138" s="449"/>
      <c r="Q138" s="850"/>
      <c r="R138" s="449"/>
      <c r="S138" s="882"/>
      <c r="T138" s="449"/>
      <c r="U138" s="449"/>
      <c r="V138" s="449"/>
      <c r="W138" s="449"/>
      <c r="X138" s="849"/>
      <c r="Y138" s="851"/>
    </row>
    <row r="139" spans="1:133" s="433" customFormat="1" ht="15.95" customHeight="1" x14ac:dyDescent="0.5">
      <c r="A139" s="862"/>
      <c r="B139" s="2320" t="s">
        <v>1109</v>
      </c>
      <c r="C139" s="2320"/>
      <c r="D139" s="2320"/>
      <c r="E139" s="2321"/>
      <c r="F139" s="2321"/>
      <c r="G139" s="2321"/>
      <c r="H139" s="2321"/>
      <c r="I139" s="2321"/>
      <c r="J139" s="2321"/>
      <c r="K139" s="2321"/>
      <c r="L139" s="2321"/>
      <c r="M139" s="2321"/>
      <c r="N139" s="2321"/>
      <c r="O139" s="2321"/>
      <c r="P139" s="2321"/>
      <c r="Q139" s="2321"/>
      <c r="R139" s="2321"/>
      <c r="S139" s="2321"/>
      <c r="T139" s="2321"/>
      <c r="U139" s="2321"/>
      <c r="V139" s="2321"/>
      <c r="W139" s="2321"/>
      <c r="X139" s="2321"/>
      <c r="Y139" s="2321"/>
    </row>
    <row r="140" spans="1:133" ht="15.95" customHeight="1" x14ac:dyDescent="0.5">
      <c r="B140" s="2322" t="s">
        <v>481</v>
      </c>
      <c r="C140" s="2337"/>
      <c r="D140" s="2328" t="s">
        <v>1</v>
      </c>
      <c r="E140" s="2329"/>
      <c r="F140" s="2329"/>
      <c r="G140" s="2329"/>
      <c r="H140" s="2329"/>
      <c r="I140" s="2329"/>
      <c r="J140" s="2329"/>
      <c r="K140" s="2329"/>
      <c r="L140" s="2329"/>
      <c r="M140" s="2329"/>
      <c r="N140" s="2330"/>
      <c r="O140" s="2329" t="s">
        <v>2</v>
      </c>
      <c r="P140" s="2329"/>
      <c r="Q140" s="2329"/>
      <c r="R140" s="2329"/>
      <c r="S140" s="2329"/>
      <c r="T140" s="2329"/>
      <c r="U140" s="2329"/>
      <c r="V140" s="2329"/>
      <c r="W140" s="2329"/>
      <c r="X140" s="2329"/>
      <c r="Y140" s="2331"/>
    </row>
    <row r="141" spans="1:133" ht="16.7" customHeight="1" x14ac:dyDescent="0.5">
      <c r="B141" s="2324"/>
      <c r="C141" s="2338"/>
      <c r="D141" s="2332" t="s">
        <v>3</v>
      </c>
      <c r="E141" s="2311" t="s">
        <v>479</v>
      </c>
      <c r="F141" s="2309" t="s">
        <v>946</v>
      </c>
      <c r="G141" s="2311" t="s">
        <v>947</v>
      </c>
      <c r="H141" s="2303" t="s">
        <v>948</v>
      </c>
      <c r="I141" s="2317" t="s">
        <v>1087</v>
      </c>
      <c r="J141" s="2299" t="s">
        <v>1040</v>
      </c>
      <c r="K141" s="2301" t="s">
        <v>949</v>
      </c>
      <c r="L141" s="2301" t="s">
        <v>1041</v>
      </c>
      <c r="M141" s="2303" t="s">
        <v>950</v>
      </c>
      <c r="N141" s="2313" t="s">
        <v>483</v>
      </c>
      <c r="O141" s="2315" t="s">
        <v>3</v>
      </c>
      <c r="P141" s="2311" t="s">
        <v>479</v>
      </c>
      <c r="Q141" s="2309" t="s">
        <v>946</v>
      </c>
      <c r="R141" s="2311" t="s">
        <v>947</v>
      </c>
      <c r="S141" s="2303" t="s">
        <v>948</v>
      </c>
      <c r="T141" s="2317" t="s">
        <v>1087</v>
      </c>
      <c r="U141" s="2299" t="s">
        <v>1040</v>
      </c>
      <c r="V141" s="2301" t="s">
        <v>949</v>
      </c>
      <c r="W141" s="2301" t="s">
        <v>1041</v>
      </c>
      <c r="X141" s="2303" t="s">
        <v>950</v>
      </c>
      <c r="Y141" s="2305" t="s">
        <v>483</v>
      </c>
    </row>
    <row r="142" spans="1:133" s="698" customFormat="1" ht="16.7" customHeight="1" x14ac:dyDescent="0.5">
      <c r="B142" s="2339"/>
      <c r="C142" s="2326"/>
      <c r="D142" s="2333"/>
      <c r="E142" s="2312"/>
      <c r="F142" s="2310"/>
      <c r="G142" s="2312"/>
      <c r="H142" s="2304"/>
      <c r="I142" s="2318"/>
      <c r="J142" s="2300"/>
      <c r="K142" s="2302"/>
      <c r="L142" s="2302"/>
      <c r="M142" s="2304"/>
      <c r="N142" s="2314"/>
      <c r="O142" s="2316"/>
      <c r="P142" s="2312"/>
      <c r="Q142" s="2310"/>
      <c r="R142" s="2312"/>
      <c r="S142" s="2304"/>
      <c r="T142" s="2318"/>
      <c r="U142" s="2300"/>
      <c r="V142" s="2302"/>
      <c r="W142" s="2302"/>
      <c r="X142" s="2304"/>
      <c r="Y142" s="2306"/>
      <c r="Z142" s="699"/>
      <c r="AA142" s="699"/>
      <c r="AB142" s="699"/>
      <c r="AC142" s="699"/>
      <c r="AD142" s="699"/>
      <c r="AE142" s="699"/>
      <c r="AF142" s="699"/>
      <c r="AG142" s="699"/>
      <c r="AH142" s="699"/>
      <c r="AI142" s="699"/>
      <c r="AJ142" s="699"/>
      <c r="AK142" s="699"/>
      <c r="AL142" s="699"/>
      <c r="AM142" s="699"/>
      <c r="AN142" s="699"/>
      <c r="AO142" s="699"/>
      <c r="AP142" s="699"/>
      <c r="AQ142" s="699"/>
      <c r="AR142" s="699"/>
      <c r="AS142" s="699"/>
      <c r="AT142" s="699"/>
      <c r="AU142" s="699"/>
      <c r="AV142" s="699"/>
      <c r="AW142" s="699"/>
      <c r="AX142" s="699"/>
      <c r="AY142" s="699"/>
      <c r="AZ142" s="699"/>
      <c r="BA142" s="699"/>
      <c r="BB142" s="699"/>
      <c r="BC142" s="699"/>
      <c r="BD142" s="699"/>
      <c r="BE142" s="699"/>
      <c r="BF142" s="699"/>
      <c r="BG142" s="699"/>
      <c r="BH142" s="699"/>
      <c r="BI142" s="699"/>
      <c r="BJ142" s="699"/>
      <c r="BK142" s="699"/>
      <c r="BL142" s="699"/>
      <c r="BM142" s="699"/>
      <c r="BN142" s="699"/>
      <c r="BO142" s="699"/>
      <c r="BP142" s="699"/>
      <c r="BQ142" s="699"/>
      <c r="BR142" s="699"/>
      <c r="BS142" s="699"/>
      <c r="BT142" s="699"/>
      <c r="BU142" s="699"/>
      <c r="BV142" s="699"/>
      <c r="BW142" s="699"/>
      <c r="BX142" s="699"/>
      <c r="BY142" s="699"/>
      <c r="BZ142" s="699"/>
      <c r="CA142" s="699"/>
      <c r="CB142" s="699"/>
      <c r="CC142" s="699"/>
      <c r="CD142" s="699"/>
      <c r="CE142" s="699"/>
      <c r="CF142" s="699"/>
      <c r="CG142" s="699"/>
      <c r="CH142" s="699"/>
      <c r="CI142" s="699"/>
      <c r="CJ142" s="699"/>
      <c r="CK142" s="699"/>
      <c r="CL142" s="699"/>
      <c r="CM142" s="699"/>
      <c r="CN142" s="699"/>
      <c r="CO142" s="699"/>
      <c r="CP142" s="699"/>
      <c r="CQ142" s="699"/>
      <c r="CR142" s="699"/>
      <c r="CS142" s="699"/>
      <c r="CT142" s="699"/>
      <c r="CU142" s="699"/>
      <c r="CV142" s="699"/>
      <c r="CW142" s="699"/>
      <c r="CX142" s="699"/>
      <c r="CY142" s="699"/>
      <c r="CZ142" s="699"/>
      <c r="DA142" s="699"/>
      <c r="DB142" s="699"/>
      <c r="DC142" s="699"/>
      <c r="DD142" s="699"/>
      <c r="DE142" s="699"/>
      <c r="DF142" s="699"/>
      <c r="DG142" s="699"/>
      <c r="DH142" s="699"/>
      <c r="DI142" s="699"/>
      <c r="DJ142" s="699"/>
      <c r="DK142" s="699"/>
      <c r="DL142" s="699"/>
      <c r="DM142" s="699"/>
      <c r="DN142" s="699"/>
      <c r="DO142" s="699"/>
      <c r="DP142" s="699"/>
      <c r="DQ142" s="699"/>
      <c r="DR142" s="699"/>
      <c r="DS142" s="699"/>
      <c r="DT142" s="699"/>
      <c r="DU142" s="699"/>
      <c r="DV142" s="699"/>
      <c r="DW142" s="699"/>
      <c r="DX142" s="699"/>
      <c r="DY142" s="699"/>
      <c r="DZ142" s="699"/>
      <c r="EA142" s="699"/>
      <c r="EB142" s="699"/>
      <c r="EC142" s="699"/>
    </row>
    <row r="143" spans="1:133" s="723" customFormat="1" ht="16.7" customHeight="1" x14ac:dyDescent="0.5">
      <c r="A143" s="863">
        <v>1</v>
      </c>
      <c r="B143" s="381" t="s">
        <v>581</v>
      </c>
      <c r="C143" s="508" t="s">
        <v>582</v>
      </c>
      <c r="D143" s="527" t="s">
        <v>580</v>
      </c>
      <c r="E143" s="319">
        <v>44960</v>
      </c>
      <c r="F143" s="542" t="s">
        <v>1088</v>
      </c>
      <c r="G143" s="274">
        <f>9*2</f>
        <v>18</v>
      </c>
      <c r="H143" s="274">
        <f>G143+G144</f>
        <v>18</v>
      </c>
      <c r="I143" s="274">
        <v>1</v>
      </c>
      <c r="J143" s="274">
        <v>1</v>
      </c>
      <c r="K143" s="274">
        <v>1</v>
      </c>
      <c r="L143" s="274">
        <v>1</v>
      </c>
      <c r="M143" s="399">
        <f>SUM(H143:L143)</f>
        <v>22</v>
      </c>
      <c r="N143" s="594"/>
      <c r="O143" s="570" t="s">
        <v>58</v>
      </c>
      <c r="P143" s="319">
        <v>44960</v>
      </c>
      <c r="Q143" s="542" t="s">
        <v>1088</v>
      </c>
      <c r="R143" s="274">
        <f>9*2</f>
        <v>18</v>
      </c>
      <c r="S143" s="274">
        <f>R143+R144</f>
        <v>18</v>
      </c>
      <c r="T143" s="274">
        <v>1</v>
      </c>
      <c r="U143" s="274">
        <v>1</v>
      </c>
      <c r="V143" s="274">
        <v>1</v>
      </c>
      <c r="W143" s="274">
        <v>1</v>
      </c>
      <c r="X143" s="399">
        <f>SUM(S143:W143)</f>
        <v>22</v>
      </c>
      <c r="Y143" s="619"/>
    </row>
    <row r="144" spans="1:133" s="723" customFormat="1" ht="16.7" customHeight="1" x14ac:dyDescent="0.5">
      <c r="A144" s="863"/>
      <c r="B144" s="382" t="s">
        <v>970</v>
      </c>
      <c r="C144" s="509"/>
      <c r="D144" s="525"/>
      <c r="E144" s="359"/>
      <c r="F144" s="543"/>
      <c r="G144" s="309"/>
      <c r="H144" s="309"/>
      <c r="I144" s="309"/>
      <c r="J144" s="309"/>
      <c r="K144" s="309"/>
      <c r="L144" s="309"/>
      <c r="M144" s="309"/>
      <c r="N144" s="587"/>
      <c r="O144" s="421"/>
      <c r="P144" s="359"/>
      <c r="Q144" s="543"/>
      <c r="R144" s="309"/>
      <c r="S144" s="309"/>
      <c r="T144" s="309"/>
      <c r="U144" s="309"/>
      <c r="V144" s="309"/>
      <c r="W144" s="309"/>
      <c r="X144" s="309"/>
      <c r="Y144" s="612"/>
    </row>
    <row r="145" spans="1:158" s="698" customFormat="1" ht="16.7" customHeight="1" x14ac:dyDescent="0.5">
      <c r="A145" s="698">
        <v>2</v>
      </c>
      <c r="B145" s="432" t="s">
        <v>592</v>
      </c>
      <c r="C145" s="519" t="s">
        <v>593</v>
      </c>
      <c r="D145" s="539" t="s">
        <v>591</v>
      </c>
      <c r="E145" s="319">
        <v>44960</v>
      </c>
      <c r="F145" s="548" t="s">
        <v>924</v>
      </c>
      <c r="G145" s="274">
        <f>2*2</f>
        <v>4</v>
      </c>
      <c r="H145" s="274">
        <f>G145+G146</f>
        <v>15</v>
      </c>
      <c r="I145" s="274">
        <v>1</v>
      </c>
      <c r="J145" s="274">
        <v>1</v>
      </c>
      <c r="K145" s="274">
        <v>1</v>
      </c>
      <c r="L145" s="274">
        <v>1</v>
      </c>
      <c r="M145" s="399">
        <f>SUM(H145:L145)</f>
        <v>19</v>
      </c>
      <c r="N145" s="594"/>
      <c r="O145" s="396" t="s">
        <v>385</v>
      </c>
      <c r="P145" s="319">
        <v>44960</v>
      </c>
      <c r="Q145" s="548" t="s">
        <v>924</v>
      </c>
      <c r="R145" s="274">
        <f>2*2</f>
        <v>4</v>
      </c>
      <c r="S145" s="274">
        <f>R145+R146</f>
        <v>15</v>
      </c>
      <c r="T145" s="274">
        <v>1</v>
      </c>
      <c r="U145" s="274">
        <v>1</v>
      </c>
      <c r="V145" s="274">
        <v>1</v>
      </c>
      <c r="W145" s="274">
        <v>1</v>
      </c>
      <c r="X145" s="399">
        <f>SUM(S145:W145)</f>
        <v>19</v>
      </c>
      <c r="Y145" s="619"/>
      <c r="Z145" s="699"/>
      <c r="AA145" s="699"/>
      <c r="AB145" s="699"/>
      <c r="AC145" s="699"/>
      <c r="AD145" s="699"/>
      <c r="AE145" s="699"/>
      <c r="AF145" s="699"/>
      <c r="AG145" s="699"/>
      <c r="AH145" s="699"/>
      <c r="AI145" s="699"/>
      <c r="AJ145" s="699"/>
      <c r="AK145" s="699"/>
      <c r="AL145" s="699"/>
      <c r="AM145" s="699"/>
      <c r="AN145" s="699"/>
      <c r="AO145" s="699"/>
      <c r="AP145" s="699"/>
      <c r="AQ145" s="699"/>
      <c r="AR145" s="699"/>
      <c r="AS145" s="699"/>
      <c r="AT145" s="699"/>
      <c r="AU145" s="699"/>
      <c r="AV145" s="699"/>
      <c r="AW145" s="699"/>
      <c r="AX145" s="699"/>
      <c r="AY145" s="699"/>
      <c r="AZ145" s="699"/>
      <c r="BA145" s="699"/>
      <c r="BB145" s="699"/>
      <c r="BC145" s="699"/>
      <c r="BD145" s="699"/>
      <c r="BE145" s="699"/>
      <c r="BF145" s="699"/>
      <c r="BG145" s="699"/>
      <c r="BH145" s="699"/>
      <c r="BI145" s="699"/>
      <c r="BJ145" s="699"/>
      <c r="BK145" s="699"/>
      <c r="BL145" s="699"/>
      <c r="BM145" s="699"/>
      <c r="BN145" s="699"/>
      <c r="BO145" s="699"/>
      <c r="BP145" s="699"/>
      <c r="BQ145" s="699"/>
      <c r="BR145" s="699"/>
      <c r="BS145" s="699"/>
      <c r="BT145" s="699"/>
      <c r="BU145" s="699"/>
      <c r="BV145" s="699"/>
      <c r="BW145" s="699"/>
      <c r="BX145" s="699"/>
      <c r="BY145" s="699"/>
      <c r="BZ145" s="699"/>
      <c r="CA145" s="699"/>
      <c r="CB145" s="699"/>
      <c r="CC145" s="699"/>
      <c r="CD145" s="699"/>
      <c r="CE145" s="699"/>
      <c r="CF145" s="699"/>
      <c r="CG145" s="699"/>
      <c r="CH145" s="699"/>
      <c r="CI145" s="699"/>
      <c r="CJ145" s="699"/>
      <c r="CK145" s="699"/>
      <c r="CL145" s="699"/>
      <c r="CM145" s="699"/>
      <c r="CN145" s="699"/>
      <c r="CO145" s="699"/>
      <c r="CP145" s="699"/>
      <c r="CQ145" s="699"/>
      <c r="CR145" s="699"/>
      <c r="CS145" s="699"/>
      <c r="CT145" s="699"/>
      <c r="CU145" s="699"/>
      <c r="CV145" s="699"/>
      <c r="CW145" s="699"/>
      <c r="CX145" s="699"/>
      <c r="CY145" s="699"/>
      <c r="CZ145" s="699"/>
      <c r="DA145" s="699"/>
      <c r="DB145" s="699"/>
      <c r="DC145" s="699"/>
      <c r="DD145" s="699"/>
      <c r="DE145" s="699"/>
      <c r="DF145" s="699"/>
      <c r="DG145" s="699"/>
      <c r="DH145" s="699"/>
      <c r="DI145" s="699"/>
      <c r="DJ145" s="699"/>
      <c r="DK145" s="699"/>
      <c r="DL145" s="699"/>
      <c r="DM145" s="699"/>
      <c r="DN145" s="699"/>
      <c r="DO145" s="699"/>
      <c r="DP145" s="699"/>
      <c r="DQ145" s="699"/>
      <c r="DR145" s="699"/>
      <c r="DS145" s="699"/>
      <c r="DT145" s="699"/>
      <c r="DU145" s="699"/>
      <c r="DV145" s="699"/>
      <c r="DW145" s="699"/>
      <c r="DX145" s="699"/>
      <c r="DY145" s="699"/>
      <c r="DZ145" s="699"/>
      <c r="EA145" s="699"/>
      <c r="EB145" s="699"/>
      <c r="EC145" s="699"/>
      <c r="ED145" s="699"/>
      <c r="EE145" s="699"/>
      <c r="EF145" s="699"/>
      <c r="EG145" s="699"/>
      <c r="EH145" s="699"/>
      <c r="EI145" s="699"/>
      <c r="EJ145" s="699"/>
      <c r="EK145" s="699"/>
      <c r="EL145" s="699"/>
      <c r="EM145" s="699"/>
      <c r="EN145" s="699"/>
      <c r="EO145" s="699"/>
      <c r="EP145" s="699"/>
      <c r="EQ145" s="699"/>
      <c r="ER145" s="699"/>
      <c r="ES145" s="699"/>
      <c r="ET145" s="699"/>
      <c r="EU145" s="699"/>
      <c r="EV145" s="699"/>
      <c r="EW145" s="699"/>
      <c r="EX145" s="699"/>
      <c r="EY145" s="699"/>
      <c r="EZ145" s="699"/>
      <c r="FA145" s="699"/>
      <c r="FB145" s="699"/>
    </row>
    <row r="146" spans="1:158" ht="16.7" customHeight="1" x14ac:dyDescent="0.5">
      <c r="B146" s="381" t="s">
        <v>983</v>
      </c>
      <c r="C146" s="508"/>
      <c r="D146" s="431" t="s">
        <v>596</v>
      </c>
      <c r="E146" s="449">
        <v>1</v>
      </c>
      <c r="F146" s="513" t="s">
        <v>1105</v>
      </c>
      <c r="G146" s="274">
        <v>11</v>
      </c>
      <c r="H146" s="274"/>
      <c r="I146" s="274"/>
      <c r="J146" s="274"/>
      <c r="K146" s="274"/>
      <c r="L146" s="274"/>
      <c r="M146" s="274"/>
      <c r="N146" s="594"/>
      <c r="O146" s="420" t="s">
        <v>387</v>
      </c>
      <c r="P146" s="449">
        <v>1</v>
      </c>
      <c r="Q146" s="513" t="s">
        <v>1105</v>
      </c>
      <c r="R146" s="274">
        <v>11</v>
      </c>
      <c r="S146" s="274"/>
      <c r="T146" s="274"/>
      <c r="U146" s="274"/>
      <c r="V146" s="274"/>
      <c r="W146" s="274"/>
      <c r="X146" s="274"/>
      <c r="Y146" s="619"/>
    </row>
    <row r="147" spans="1:158" ht="16.7" customHeight="1" x14ac:dyDescent="0.5">
      <c r="B147" s="382" t="s">
        <v>985</v>
      </c>
      <c r="C147" s="509"/>
      <c r="D147" s="525"/>
      <c r="E147" s="121"/>
      <c r="F147" s="543"/>
      <c r="G147" s="309"/>
      <c r="H147" s="309"/>
      <c r="I147" s="309"/>
      <c r="J147" s="309"/>
      <c r="K147" s="309"/>
      <c r="L147" s="309"/>
      <c r="M147" s="309"/>
      <c r="N147" s="587"/>
      <c r="O147" s="421"/>
      <c r="P147" s="121"/>
      <c r="Q147" s="543"/>
      <c r="R147" s="309"/>
      <c r="S147" s="309"/>
      <c r="T147" s="309"/>
      <c r="U147" s="309"/>
      <c r="V147" s="309"/>
      <c r="W147" s="309"/>
      <c r="X147" s="309"/>
      <c r="Y147" s="612"/>
    </row>
    <row r="148" spans="1:158" s="698" customFormat="1" ht="16.7" customHeight="1" x14ac:dyDescent="0.5">
      <c r="A148" s="698">
        <v>3</v>
      </c>
      <c r="B148" s="515" t="s">
        <v>594</v>
      </c>
      <c r="C148" s="516" t="s">
        <v>595</v>
      </c>
      <c r="D148" s="537" t="s">
        <v>591</v>
      </c>
      <c r="E148" s="386">
        <v>44960</v>
      </c>
      <c r="F148" s="549" t="s">
        <v>1102</v>
      </c>
      <c r="G148" s="398">
        <f>9*2</f>
        <v>18</v>
      </c>
      <c r="H148" s="398">
        <f>G148+G149</f>
        <v>18</v>
      </c>
      <c r="I148" s="398">
        <v>1</v>
      </c>
      <c r="J148" s="398">
        <v>1</v>
      </c>
      <c r="K148" s="398">
        <v>1</v>
      </c>
      <c r="L148" s="398">
        <v>1</v>
      </c>
      <c r="M148" s="635">
        <f>SUM(H148:L148)</f>
        <v>22</v>
      </c>
      <c r="N148" s="590"/>
      <c r="O148" s="574" t="s">
        <v>58</v>
      </c>
      <c r="P148" s="386">
        <v>44960</v>
      </c>
      <c r="Q148" s="549" t="s">
        <v>1102</v>
      </c>
      <c r="R148" s="398">
        <f>9*2</f>
        <v>18</v>
      </c>
      <c r="S148" s="398">
        <f>R148+R149</f>
        <v>18</v>
      </c>
      <c r="T148" s="398">
        <v>1</v>
      </c>
      <c r="U148" s="398">
        <v>1</v>
      </c>
      <c r="V148" s="398">
        <v>1</v>
      </c>
      <c r="W148" s="398">
        <v>1</v>
      </c>
      <c r="X148" s="635">
        <f>SUM(S148:W148)</f>
        <v>22</v>
      </c>
      <c r="Y148" s="615"/>
      <c r="Z148" s="699"/>
      <c r="AA148" s="699"/>
      <c r="AB148" s="699"/>
      <c r="AC148" s="699"/>
      <c r="AD148" s="699"/>
      <c r="AE148" s="699"/>
      <c r="AF148" s="699"/>
      <c r="AG148" s="699"/>
      <c r="AH148" s="699"/>
      <c r="AI148" s="699"/>
      <c r="AJ148" s="699"/>
      <c r="AK148" s="699"/>
      <c r="AL148" s="699"/>
      <c r="AM148" s="699"/>
      <c r="AN148" s="699"/>
      <c r="AO148" s="699"/>
      <c r="AP148" s="699"/>
      <c r="AQ148" s="699"/>
      <c r="AR148" s="699"/>
      <c r="AS148" s="699"/>
      <c r="AT148" s="699"/>
      <c r="AU148" s="699"/>
      <c r="AV148" s="699"/>
      <c r="AW148" s="699"/>
      <c r="AX148" s="699"/>
      <c r="AY148" s="699"/>
      <c r="AZ148" s="699"/>
      <c r="BA148" s="699"/>
      <c r="BB148" s="699"/>
      <c r="BC148" s="699"/>
      <c r="BD148" s="699"/>
      <c r="BE148" s="699"/>
      <c r="BF148" s="699"/>
      <c r="BG148" s="699"/>
      <c r="BH148" s="699"/>
      <c r="BI148" s="699"/>
      <c r="BJ148" s="699"/>
      <c r="BK148" s="699"/>
      <c r="BL148" s="699"/>
      <c r="BM148" s="699"/>
      <c r="BN148" s="699"/>
      <c r="BO148" s="699"/>
      <c r="BP148" s="699"/>
      <c r="BQ148" s="699"/>
      <c r="BR148" s="699"/>
      <c r="BS148" s="699"/>
      <c r="BT148" s="699"/>
      <c r="BU148" s="699"/>
      <c r="BV148" s="699"/>
      <c r="BW148" s="699"/>
      <c r="BX148" s="699"/>
      <c r="BY148" s="699"/>
      <c r="BZ148" s="699"/>
      <c r="CA148" s="699"/>
      <c r="CB148" s="699"/>
      <c r="CC148" s="699"/>
      <c r="CD148" s="699"/>
      <c r="CE148" s="699"/>
      <c r="CF148" s="699"/>
      <c r="CG148" s="699"/>
      <c r="CH148" s="699"/>
      <c r="CI148" s="699"/>
      <c r="CJ148" s="699"/>
      <c r="CK148" s="699"/>
      <c r="CL148" s="699"/>
      <c r="CM148" s="699"/>
      <c r="CN148" s="699"/>
      <c r="CO148" s="699"/>
      <c r="CP148" s="699"/>
      <c r="CQ148" s="699"/>
      <c r="CR148" s="699"/>
      <c r="CS148" s="699"/>
      <c r="CT148" s="699"/>
      <c r="CU148" s="699"/>
      <c r="CV148" s="699"/>
      <c r="CW148" s="699"/>
      <c r="CX148" s="699"/>
      <c r="CY148" s="699"/>
      <c r="CZ148" s="699"/>
      <c r="DA148" s="699"/>
      <c r="DB148" s="699"/>
      <c r="DC148" s="699"/>
      <c r="DD148" s="699"/>
      <c r="DE148" s="699"/>
      <c r="DF148" s="699"/>
      <c r="DG148" s="699"/>
      <c r="DH148" s="699"/>
      <c r="DI148" s="699"/>
      <c r="DJ148" s="699"/>
      <c r="DK148" s="699"/>
      <c r="DL148" s="699"/>
      <c r="DM148" s="699"/>
      <c r="DN148" s="699"/>
      <c r="DO148" s="699"/>
      <c r="DP148" s="699"/>
      <c r="DQ148" s="699"/>
      <c r="DR148" s="699"/>
      <c r="DS148" s="699"/>
      <c r="DT148" s="699"/>
      <c r="DU148" s="699"/>
      <c r="DV148" s="699"/>
      <c r="DW148" s="699"/>
      <c r="DX148" s="699"/>
      <c r="DY148" s="699"/>
      <c r="DZ148" s="699"/>
      <c r="EA148" s="699"/>
      <c r="EB148" s="699"/>
      <c r="EC148" s="699"/>
    </row>
    <row r="149" spans="1:158" s="698" customFormat="1" ht="16.7" customHeight="1" x14ac:dyDescent="0.5">
      <c r="B149" s="382" t="s">
        <v>991</v>
      </c>
      <c r="C149" s="509"/>
      <c r="D149" s="550"/>
      <c r="E149" s="359"/>
      <c r="F149" s="551"/>
      <c r="G149" s="309"/>
      <c r="H149" s="309"/>
      <c r="I149" s="309"/>
      <c r="J149" s="309"/>
      <c r="K149" s="309"/>
      <c r="L149" s="309"/>
      <c r="M149" s="309"/>
      <c r="N149" s="587"/>
      <c r="O149" s="397"/>
      <c r="P149" s="359"/>
      <c r="Q149" s="551"/>
      <c r="R149" s="309"/>
      <c r="S149" s="309"/>
      <c r="T149" s="309"/>
      <c r="U149" s="309"/>
      <c r="V149" s="309"/>
      <c r="W149" s="309"/>
      <c r="X149" s="309"/>
      <c r="Y149" s="612"/>
      <c r="Z149" s="699"/>
      <c r="AA149" s="699"/>
      <c r="AB149" s="699"/>
      <c r="AC149" s="699"/>
      <c r="AD149" s="699"/>
      <c r="AE149" s="699"/>
      <c r="AF149" s="699"/>
      <c r="AG149" s="699"/>
      <c r="AH149" s="699"/>
      <c r="AI149" s="699"/>
      <c r="AJ149" s="699"/>
      <c r="AK149" s="699"/>
      <c r="AL149" s="699"/>
      <c r="AM149" s="699"/>
      <c r="AN149" s="699"/>
      <c r="AO149" s="699"/>
      <c r="AP149" s="699"/>
      <c r="AQ149" s="699"/>
      <c r="AR149" s="699"/>
      <c r="AS149" s="699"/>
      <c r="AT149" s="699"/>
      <c r="AU149" s="699"/>
      <c r="AV149" s="699"/>
      <c r="AW149" s="699"/>
      <c r="AX149" s="699"/>
      <c r="AY149" s="699"/>
      <c r="AZ149" s="699"/>
      <c r="BA149" s="699"/>
      <c r="BB149" s="699"/>
      <c r="BC149" s="699"/>
      <c r="BD149" s="699"/>
      <c r="BE149" s="699"/>
      <c r="BF149" s="699"/>
      <c r="BG149" s="699"/>
      <c r="BH149" s="699"/>
      <c r="BI149" s="699"/>
      <c r="BJ149" s="699"/>
      <c r="BK149" s="699"/>
      <c r="BL149" s="699"/>
      <c r="BM149" s="699"/>
      <c r="BN149" s="699"/>
      <c r="BO149" s="699"/>
      <c r="BP149" s="699"/>
      <c r="BQ149" s="699"/>
      <c r="BR149" s="699"/>
      <c r="BS149" s="699"/>
      <c r="BT149" s="699"/>
      <c r="BU149" s="699"/>
      <c r="BV149" s="699"/>
      <c r="BW149" s="699"/>
      <c r="BX149" s="699"/>
      <c r="BY149" s="699"/>
      <c r="BZ149" s="699"/>
      <c r="CA149" s="699"/>
      <c r="CB149" s="699"/>
      <c r="CC149" s="699"/>
      <c r="CD149" s="699"/>
      <c r="CE149" s="699"/>
      <c r="CF149" s="699"/>
      <c r="CG149" s="699"/>
      <c r="CH149" s="699"/>
      <c r="CI149" s="699"/>
      <c r="CJ149" s="699"/>
      <c r="CK149" s="699"/>
      <c r="CL149" s="699"/>
      <c r="CM149" s="699"/>
      <c r="CN149" s="699"/>
      <c r="CO149" s="699"/>
      <c r="CP149" s="699"/>
      <c r="CQ149" s="699"/>
      <c r="CR149" s="699"/>
      <c r="CS149" s="699"/>
      <c r="CT149" s="699"/>
      <c r="CU149" s="699"/>
      <c r="CV149" s="699"/>
      <c r="CW149" s="699"/>
      <c r="CX149" s="699"/>
      <c r="CY149" s="699"/>
      <c r="CZ149" s="699"/>
      <c r="DA149" s="699"/>
      <c r="DB149" s="699"/>
      <c r="DC149" s="699"/>
      <c r="DD149" s="699"/>
      <c r="DE149" s="699"/>
      <c r="DF149" s="699"/>
      <c r="DG149" s="699"/>
      <c r="DH149" s="699"/>
      <c r="DI149" s="699"/>
      <c r="DJ149" s="699"/>
      <c r="DK149" s="699"/>
      <c r="DL149" s="699"/>
      <c r="DM149" s="699"/>
      <c r="DN149" s="699"/>
      <c r="DO149" s="699"/>
      <c r="DP149" s="699"/>
      <c r="DQ149" s="699"/>
      <c r="DR149" s="699"/>
      <c r="DS149" s="699"/>
      <c r="DT149" s="699"/>
      <c r="DU149" s="699"/>
      <c r="DV149" s="699"/>
      <c r="DW149" s="699"/>
      <c r="DX149" s="699"/>
      <c r="DY149" s="699"/>
      <c r="DZ149" s="699"/>
      <c r="EA149" s="699"/>
      <c r="EB149" s="699"/>
      <c r="EC149" s="699"/>
    </row>
    <row r="150" spans="1:158" s="698" customFormat="1" ht="16.7" customHeight="1" x14ac:dyDescent="0.5">
      <c r="A150" s="698">
        <v>4</v>
      </c>
      <c r="B150" s="432" t="s">
        <v>598</v>
      </c>
      <c r="C150" s="519" t="s">
        <v>599</v>
      </c>
      <c r="D150" s="556" t="s">
        <v>580</v>
      </c>
      <c r="E150" s="386">
        <v>44960</v>
      </c>
      <c r="F150" s="549" t="s">
        <v>1094</v>
      </c>
      <c r="G150" s="398">
        <v>2</v>
      </c>
      <c r="H150" s="274">
        <f>G150+G151</f>
        <v>18</v>
      </c>
      <c r="I150" s="274">
        <v>1</v>
      </c>
      <c r="J150" s="274">
        <v>1</v>
      </c>
      <c r="K150" s="274">
        <v>1</v>
      </c>
      <c r="L150" s="274">
        <v>1</v>
      </c>
      <c r="M150" s="399">
        <f>SUM(H150:L150)</f>
        <v>22</v>
      </c>
      <c r="N150" s="594"/>
      <c r="O150" s="571" t="s">
        <v>58</v>
      </c>
      <c r="P150" s="386">
        <v>44960</v>
      </c>
      <c r="Q150" s="549" t="s">
        <v>1094</v>
      </c>
      <c r="R150" s="398">
        <v>2</v>
      </c>
      <c r="S150" s="274">
        <f>R150+R151</f>
        <v>18</v>
      </c>
      <c r="T150" s="274">
        <v>1</v>
      </c>
      <c r="U150" s="274">
        <v>1</v>
      </c>
      <c r="V150" s="274">
        <v>1</v>
      </c>
      <c r="W150" s="274">
        <v>1</v>
      </c>
      <c r="X150" s="399">
        <f>SUM(S150:W150)</f>
        <v>22</v>
      </c>
      <c r="Y150" s="619"/>
      <c r="Z150" s="699"/>
      <c r="AA150" s="699"/>
      <c r="AB150" s="699"/>
      <c r="AC150" s="699"/>
      <c r="AD150" s="699"/>
      <c r="AE150" s="699"/>
      <c r="AF150" s="699"/>
      <c r="AG150" s="699"/>
      <c r="AH150" s="699"/>
      <c r="AI150" s="699"/>
      <c r="AJ150" s="699"/>
      <c r="AK150" s="699"/>
      <c r="AL150" s="699"/>
      <c r="AM150" s="699"/>
      <c r="AN150" s="699"/>
      <c r="AO150" s="699"/>
      <c r="AP150" s="699"/>
      <c r="AQ150" s="699"/>
      <c r="AR150" s="699"/>
      <c r="AS150" s="699"/>
      <c r="AT150" s="699"/>
      <c r="AU150" s="699"/>
      <c r="AV150" s="699"/>
      <c r="AW150" s="699"/>
      <c r="AX150" s="699"/>
      <c r="AY150" s="699"/>
      <c r="AZ150" s="699"/>
      <c r="BA150" s="699"/>
      <c r="BB150" s="699"/>
      <c r="BC150" s="699"/>
      <c r="BD150" s="699"/>
      <c r="BE150" s="699"/>
      <c r="BF150" s="699"/>
      <c r="BG150" s="699"/>
      <c r="BH150" s="699"/>
      <c r="BI150" s="699"/>
      <c r="BJ150" s="699"/>
      <c r="BK150" s="699"/>
      <c r="BL150" s="699"/>
      <c r="BM150" s="699"/>
      <c r="BN150" s="699"/>
      <c r="BO150" s="699"/>
      <c r="BP150" s="699"/>
      <c r="BQ150" s="699"/>
      <c r="BR150" s="699"/>
      <c r="BS150" s="699"/>
      <c r="BT150" s="699"/>
      <c r="BU150" s="699"/>
      <c r="BV150" s="699"/>
      <c r="BW150" s="699"/>
      <c r="BX150" s="699"/>
      <c r="BY150" s="699"/>
      <c r="BZ150" s="699"/>
      <c r="CA150" s="699"/>
      <c r="CB150" s="699"/>
      <c r="CC150" s="699"/>
      <c r="CD150" s="699"/>
      <c r="CE150" s="699"/>
      <c r="CF150" s="699"/>
      <c r="CG150" s="699"/>
      <c r="CH150" s="699"/>
      <c r="CI150" s="699"/>
      <c r="CJ150" s="699"/>
      <c r="CK150" s="699"/>
      <c r="CL150" s="699"/>
      <c r="CM150" s="699"/>
      <c r="CN150" s="699"/>
      <c r="CO150" s="699"/>
      <c r="CP150" s="699"/>
      <c r="CQ150" s="699"/>
      <c r="CR150" s="699"/>
      <c r="CS150" s="699"/>
      <c r="CT150" s="699"/>
      <c r="CU150" s="699"/>
      <c r="CV150" s="699"/>
      <c r="CW150" s="699"/>
      <c r="CX150" s="699"/>
      <c r="CY150" s="699"/>
      <c r="CZ150" s="699"/>
      <c r="DA150" s="699"/>
      <c r="DB150" s="699"/>
      <c r="DC150" s="699"/>
      <c r="DD150" s="699"/>
      <c r="DE150" s="699"/>
      <c r="DF150" s="699"/>
      <c r="DG150" s="699"/>
      <c r="DH150" s="699"/>
      <c r="DI150" s="699"/>
      <c r="DJ150" s="699"/>
      <c r="DK150" s="699"/>
      <c r="DL150" s="699"/>
      <c r="DM150" s="699"/>
      <c r="DN150" s="699"/>
      <c r="DO150" s="699"/>
      <c r="DP150" s="699"/>
      <c r="DQ150" s="699"/>
      <c r="DR150" s="699"/>
      <c r="DS150" s="699"/>
      <c r="DT150" s="699"/>
      <c r="DU150" s="699"/>
      <c r="DV150" s="699"/>
      <c r="DW150" s="699"/>
      <c r="DX150" s="699"/>
      <c r="DY150" s="699"/>
      <c r="DZ150" s="699"/>
      <c r="EA150" s="699"/>
      <c r="EB150" s="699"/>
      <c r="EC150" s="699"/>
    </row>
    <row r="151" spans="1:158" s="698" customFormat="1" ht="16.7" customHeight="1" x14ac:dyDescent="0.5">
      <c r="B151" s="382" t="s">
        <v>1003</v>
      </c>
      <c r="C151" s="522"/>
      <c r="D151" s="550" t="s">
        <v>388</v>
      </c>
      <c r="E151" s="359">
        <v>44960</v>
      </c>
      <c r="F151" s="551" t="s">
        <v>390</v>
      </c>
      <c r="G151" s="309">
        <f>8*2</f>
        <v>16</v>
      </c>
      <c r="H151" s="309"/>
      <c r="I151" s="309"/>
      <c r="J151" s="309"/>
      <c r="K151" s="309"/>
      <c r="L151" s="309"/>
      <c r="M151" s="309"/>
      <c r="N151" s="587"/>
      <c r="O151" s="397" t="s">
        <v>391</v>
      </c>
      <c r="P151" s="359">
        <v>44960</v>
      </c>
      <c r="Q151" s="551" t="s">
        <v>390</v>
      </c>
      <c r="R151" s="309">
        <f>8*2</f>
        <v>16</v>
      </c>
      <c r="S151" s="309"/>
      <c r="T151" s="309"/>
      <c r="U151" s="309"/>
      <c r="V151" s="309"/>
      <c r="W151" s="309"/>
      <c r="X151" s="309"/>
      <c r="Y151" s="612"/>
      <c r="Z151" s="699"/>
      <c r="AA151" s="699"/>
      <c r="AB151" s="699"/>
      <c r="AC151" s="699"/>
      <c r="AD151" s="699"/>
      <c r="AE151" s="699"/>
      <c r="AF151" s="699"/>
      <c r="AG151" s="699"/>
      <c r="AH151" s="699"/>
      <c r="AI151" s="699"/>
      <c r="AJ151" s="699"/>
      <c r="AK151" s="699"/>
      <c r="AL151" s="699"/>
      <c r="AM151" s="699"/>
      <c r="AN151" s="699"/>
      <c r="AO151" s="699"/>
      <c r="AP151" s="699"/>
      <c r="AQ151" s="699"/>
      <c r="AR151" s="699"/>
      <c r="AS151" s="699"/>
      <c r="AT151" s="699"/>
      <c r="AU151" s="699"/>
      <c r="AV151" s="699"/>
      <c r="AW151" s="699"/>
      <c r="AX151" s="699"/>
      <c r="AY151" s="699"/>
      <c r="AZ151" s="699"/>
      <c r="BA151" s="699"/>
      <c r="BB151" s="699"/>
      <c r="BC151" s="699"/>
      <c r="BD151" s="699"/>
      <c r="BE151" s="699"/>
      <c r="BF151" s="699"/>
      <c r="BG151" s="699"/>
      <c r="BH151" s="699"/>
      <c r="BI151" s="699"/>
      <c r="BJ151" s="699"/>
      <c r="BK151" s="699"/>
      <c r="BL151" s="699"/>
      <c r="BM151" s="699"/>
      <c r="BN151" s="699"/>
      <c r="BO151" s="699"/>
      <c r="BP151" s="699"/>
      <c r="BQ151" s="699"/>
      <c r="BR151" s="699"/>
      <c r="BS151" s="699"/>
      <c r="BT151" s="699"/>
      <c r="BU151" s="699"/>
      <c r="BV151" s="699"/>
      <c r="BW151" s="699"/>
      <c r="BX151" s="699"/>
      <c r="BY151" s="699"/>
      <c r="BZ151" s="699"/>
      <c r="CA151" s="699"/>
      <c r="CB151" s="699"/>
      <c r="CC151" s="699"/>
      <c r="CD151" s="699"/>
      <c r="CE151" s="699"/>
      <c r="CF151" s="699"/>
      <c r="CG151" s="699"/>
      <c r="CH151" s="699"/>
      <c r="CI151" s="699"/>
      <c r="CJ151" s="699"/>
      <c r="CK151" s="699"/>
      <c r="CL151" s="699"/>
      <c r="CM151" s="699"/>
      <c r="CN151" s="699"/>
      <c r="CO151" s="699"/>
      <c r="CP151" s="699"/>
      <c r="CQ151" s="699"/>
      <c r="CR151" s="699"/>
      <c r="CS151" s="699"/>
      <c r="CT151" s="699"/>
      <c r="CU151" s="699"/>
      <c r="CV151" s="699"/>
      <c r="CW151" s="699"/>
      <c r="CX151" s="699"/>
      <c r="CY151" s="699"/>
      <c r="CZ151" s="699"/>
      <c r="DA151" s="699"/>
      <c r="DB151" s="699"/>
      <c r="DC151" s="699"/>
      <c r="DD151" s="699"/>
      <c r="DE151" s="699"/>
      <c r="DF151" s="699"/>
      <c r="DG151" s="699"/>
      <c r="DH151" s="699"/>
      <c r="DI151" s="699"/>
      <c r="DJ151" s="699"/>
      <c r="DK151" s="699"/>
      <c r="DL151" s="699"/>
      <c r="DM151" s="699"/>
      <c r="DN151" s="699"/>
      <c r="DO151" s="699"/>
      <c r="DP151" s="699"/>
      <c r="DQ151" s="699"/>
      <c r="DR151" s="699"/>
      <c r="DS151" s="699"/>
      <c r="DT151" s="699"/>
      <c r="DU151" s="699"/>
      <c r="DV151" s="699"/>
      <c r="DW151" s="699"/>
      <c r="DX151" s="699"/>
      <c r="DY151" s="699"/>
      <c r="DZ151" s="699"/>
      <c r="EA151" s="699"/>
      <c r="EB151" s="699"/>
      <c r="EC151" s="699"/>
    </row>
    <row r="152" spans="1:158" ht="16.7" customHeight="1" x14ac:dyDescent="0.5">
      <c r="A152" s="698">
        <v>5</v>
      </c>
      <c r="B152" s="432" t="s">
        <v>588</v>
      </c>
      <c r="C152" s="519" t="s">
        <v>589</v>
      </c>
      <c r="D152" s="537" t="s">
        <v>585</v>
      </c>
      <c r="E152" s="413">
        <v>1</v>
      </c>
      <c r="F152" s="683" t="s">
        <v>1104</v>
      </c>
      <c r="G152" s="274">
        <v>6</v>
      </c>
      <c r="H152" s="274">
        <f>G152+G153</f>
        <v>14</v>
      </c>
      <c r="I152" s="274">
        <v>1</v>
      </c>
      <c r="J152" s="274">
        <v>1</v>
      </c>
      <c r="K152" s="274">
        <v>1</v>
      </c>
      <c r="L152" s="274">
        <v>1</v>
      </c>
      <c r="M152" s="399">
        <f>SUM(H152:L152)</f>
        <v>18</v>
      </c>
      <c r="N152" s="594"/>
      <c r="O152" s="574" t="s">
        <v>382</v>
      </c>
      <c r="P152" s="413">
        <v>1</v>
      </c>
      <c r="Q152" s="684" t="s">
        <v>1104</v>
      </c>
      <c r="R152" s="274">
        <v>6</v>
      </c>
      <c r="S152" s="274">
        <f>R152+R153</f>
        <v>14</v>
      </c>
      <c r="T152" s="274">
        <v>1</v>
      </c>
      <c r="U152" s="274">
        <v>1</v>
      </c>
      <c r="V152" s="274">
        <v>1</v>
      </c>
      <c r="W152" s="274">
        <v>1</v>
      </c>
      <c r="X152" s="399">
        <f>SUM(S152:W152)</f>
        <v>18</v>
      </c>
      <c r="Y152" s="619"/>
    </row>
    <row r="153" spans="1:158" s="698" customFormat="1" ht="16.7" customHeight="1" x14ac:dyDescent="0.5">
      <c r="B153" s="382" t="s">
        <v>1006</v>
      </c>
      <c r="C153" s="522"/>
      <c r="D153" s="525" t="s">
        <v>393</v>
      </c>
      <c r="E153" s="121">
        <v>1</v>
      </c>
      <c r="F153" s="563" t="s">
        <v>390</v>
      </c>
      <c r="G153" s="309">
        <v>8</v>
      </c>
      <c r="H153" s="309"/>
      <c r="I153" s="309"/>
      <c r="J153" s="309"/>
      <c r="K153" s="309"/>
      <c r="L153" s="309"/>
      <c r="M153" s="309"/>
      <c r="N153" s="587"/>
      <c r="O153" s="421" t="s">
        <v>394</v>
      </c>
      <c r="P153" s="121">
        <v>1</v>
      </c>
      <c r="Q153" s="543" t="s">
        <v>390</v>
      </c>
      <c r="R153" s="309">
        <v>8</v>
      </c>
      <c r="S153" s="309"/>
      <c r="T153" s="309"/>
      <c r="U153" s="309"/>
      <c r="V153" s="309"/>
      <c r="W153" s="309"/>
      <c r="X153" s="309"/>
      <c r="Y153" s="612"/>
      <c r="Z153" s="699"/>
      <c r="AA153" s="699"/>
      <c r="AB153" s="699"/>
      <c r="AC153" s="699"/>
      <c r="AD153" s="699"/>
      <c r="AE153" s="699"/>
      <c r="AF153" s="699"/>
      <c r="AG153" s="699"/>
      <c r="AH153" s="699"/>
      <c r="AI153" s="699"/>
      <c r="AJ153" s="699"/>
      <c r="AK153" s="699"/>
      <c r="AL153" s="699"/>
      <c r="AM153" s="699"/>
      <c r="AN153" s="699"/>
      <c r="AO153" s="699"/>
      <c r="AP153" s="699"/>
      <c r="AQ153" s="699"/>
      <c r="AR153" s="699"/>
      <c r="AS153" s="699"/>
      <c r="AT153" s="699"/>
      <c r="AU153" s="699"/>
      <c r="AV153" s="699"/>
      <c r="AW153" s="699"/>
      <c r="AX153" s="699"/>
      <c r="AY153" s="699"/>
      <c r="AZ153" s="699"/>
      <c r="BA153" s="699"/>
      <c r="BB153" s="699"/>
      <c r="BC153" s="699"/>
      <c r="BD153" s="699"/>
      <c r="BE153" s="699"/>
      <c r="BF153" s="699"/>
      <c r="BG153" s="699"/>
      <c r="BH153" s="699"/>
      <c r="BI153" s="699"/>
      <c r="BJ153" s="699"/>
      <c r="BK153" s="699"/>
      <c r="BL153" s="699"/>
      <c r="BM153" s="699"/>
      <c r="BN153" s="699"/>
      <c r="BO153" s="699"/>
      <c r="BP153" s="699"/>
      <c r="BQ153" s="699"/>
      <c r="BR153" s="699"/>
      <c r="BS153" s="699"/>
      <c r="BT153" s="699"/>
      <c r="BU153" s="699"/>
      <c r="BV153" s="699"/>
      <c r="BW153" s="699"/>
      <c r="BX153" s="699"/>
      <c r="BY153" s="699"/>
      <c r="BZ153" s="699"/>
      <c r="CA153" s="699"/>
      <c r="CB153" s="699"/>
      <c r="CC153" s="699"/>
      <c r="CD153" s="699"/>
      <c r="CE153" s="699"/>
      <c r="CF153" s="699"/>
      <c r="CG153" s="699"/>
      <c r="CH153" s="699"/>
      <c r="CI153" s="699"/>
      <c r="CJ153" s="699"/>
      <c r="CK153" s="699"/>
      <c r="CL153" s="699"/>
      <c r="CM153" s="699"/>
      <c r="CN153" s="699"/>
      <c r="CO153" s="699"/>
      <c r="CP153" s="699"/>
      <c r="CQ153" s="699"/>
      <c r="CR153" s="699"/>
      <c r="CS153" s="699"/>
      <c r="CT153" s="699"/>
      <c r="CU153" s="699"/>
      <c r="CV153" s="699"/>
      <c r="CW153" s="699"/>
      <c r="CX153" s="699"/>
      <c r="CY153" s="699"/>
      <c r="CZ153" s="699"/>
      <c r="DA153" s="699"/>
      <c r="DB153" s="699"/>
      <c r="DC153" s="699"/>
      <c r="DD153" s="699"/>
      <c r="DE153" s="699"/>
      <c r="DF153" s="699"/>
      <c r="DG153" s="699"/>
      <c r="DH153" s="699"/>
      <c r="DI153" s="699"/>
      <c r="DJ153" s="699"/>
      <c r="DK153" s="699"/>
      <c r="DL153" s="699"/>
      <c r="DM153" s="699"/>
      <c r="DN153" s="699"/>
      <c r="DO153" s="699"/>
      <c r="DP153" s="699"/>
      <c r="DQ153" s="699"/>
      <c r="DR153" s="699"/>
      <c r="DS153" s="699"/>
      <c r="DT153" s="699"/>
      <c r="DU153" s="699"/>
      <c r="DV153" s="699"/>
      <c r="DW153" s="699"/>
      <c r="DX153" s="699"/>
      <c r="DY153" s="699"/>
      <c r="DZ153" s="699"/>
      <c r="EA153" s="699"/>
      <c r="EB153" s="699"/>
      <c r="EC153" s="699"/>
    </row>
    <row r="154" spans="1:158" s="698" customFormat="1" ht="16.7" customHeight="1" x14ac:dyDescent="0.5">
      <c r="B154" s="381" t="s">
        <v>583</v>
      </c>
      <c r="C154" s="507" t="s">
        <v>584</v>
      </c>
      <c r="D154" s="420" t="s">
        <v>388</v>
      </c>
      <c r="E154" s="386">
        <v>44960</v>
      </c>
      <c r="F154" s="513" t="s">
        <v>505</v>
      </c>
      <c r="G154" s="274">
        <f>2*3</f>
        <v>6</v>
      </c>
      <c r="H154" s="274">
        <f>G154+G155</f>
        <v>9</v>
      </c>
      <c r="I154" s="274">
        <v>1</v>
      </c>
      <c r="J154" s="274">
        <v>1</v>
      </c>
      <c r="K154" s="274">
        <v>1</v>
      </c>
      <c r="L154" s="274">
        <v>1</v>
      </c>
      <c r="M154" s="399">
        <f>SUM(H154:L154)</f>
        <v>13</v>
      </c>
      <c r="N154" s="594"/>
      <c r="O154" s="420" t="s">
        <v>391</v>
      </c>
      <c r="P154" s="386">
        <v>44960</v>
      </c>
      <c r="Q154" s="513" t="s">
        <v>505</v>
      </c>
      <c r="R154" s="274">
        <f>2*3</f>
        <v>6</v>
      </c>
      <c r="S154" s="274">
        <f>R154+R155</f>
        <v>9</v>
      </c>
      <c r="T154" s="274">
        <v>1</v>
      </c>
      <c r="U154" s="274">
        <v>1</v>
      </c>
      <c r="V154" s="274">
        <v>1</v>
      </c>
      <c r="W154" s="274">
        <v>1</v>
      </c>
      <c r="X154" s="399">
        <f>SUM(S154:W154)</f>
        <v>13</v>
      </c>
      <c r="Y154" s="619"/>
      <c r="Z154" s="699"/>
      <c r="AA154" s="699"/>
      <c r="AB154" s="699"/>
      <c r="AC154" s="699"/>
      <c r="AD154" s="699"/>
      <c r="AE154" s="699"/>
      <c r="AF154" s="699"/>
      <c r="AG154" s="699"/>
      <c r="AH154" s="699"/>
      <c r="AI154" s="699"/>
      <c r="AJ154" s="699"/>
      <c r="AK154" s="699"/>
      <c r="AL154" s="699"/>
      <c r="AM154" s="699"/>
      <c r="AN154" s="699"/>
      <c r="AO154" s="699"/>
      <c r="AP154" s="699"/>
      <c r="AQ154" s="699"/>
      <c r="AR154" s="699"/>
      <c r="AS154" s="699"/>
      <c r="AT154" s="699"/>
      <c r="AU154" s="699"/>
      <c r="AV154" s="699"/>
      <c r="AW154" s="699"/>
      <c r="AX154" s="699"/>
      <c r="AY154" s="699"/>
      <c r="AZ154" s="699"/>
      <c r="BA154" s="699"/>
      <c r="BB154" s="699"/>
      <c r="BC154" s="699"/>
      <c r="BD154" s="699"/>
      <c r="BE154" s="699"/>
      <c r="BF154" s="699"/>
      <c r="BG154" s="699"/>
      <c r="BH154" s="699"/>
      <c r="BI154" s="699"/>
      <c r="BJ154" s="699"/>
      <c r="BK154" s="699"/>
      <c r="BL154" s="699"/>
      <c r="BM154" s="699"/>
      <c r="BN154" s="699"/>
      <c r="BO154" s="699"/>
      <c r="BP154" s="699"/>
      <c r="BQ154" s="699"/>
      <c r="BR154" s="699"/>
      <c r="BS154" s="699"/>
      <c r="BT154" s="699"/>
      <c r="BU154" s="699"/>
      <c r="BV154" s="699"/>
      <c r="BW154" s="699"/>
      <c r="BX154" s="699"/>
      <c r="BY154" s="699"/>
      <c r="BZ154" s="699"/>
      <c r="CA154" s="699"/>
      <c r="CB154" s="699"/>
      <c r="CC154" s="699"/>
      <c r="CD154" s="699"/>
      <c r="CE154" s="699"/>
      <c r="CF154" s="699"/>
      <c r="CG154" s="699"/>
      <c r="CH154" s="699"/>
      <c r="CI154" s="699"/>
      <c r="CJ154" s="699"/>
      <c r="CK154" s="699"/>
      <c r="CL154" s="699"/>
      <c r="CM154" s="699"/>
      <c r="CN154" s="699"/>
      <c r="CO154" s="699"/>
      <c r="CP154" s="699"/>
      <c r="CQ154" s="699"/>
      <c r="CR154" s="699"/>
      <c r="CS154" s="699"/>
      <c r="CT154" s="699"/>
      <c r="CU154" s="699"/>
      <c r="CV154" s="699"/>
      <c r="CW154" s="699"/>
      <c r="CX154" s="699"/>
      <c r="CY154" s="699"/>
      <c r="CZ154" s="699"/>
      <c r="DA154" s="699"/>
      <c r="DB154" s="699"/>
      <c r="DC154" s="699"/>
      <c r="DD154" s="699"/>
      <c r="DE154" s="699"/>
      <c r="DF154" s="699"/>
      <c r="DG154" s="699"/>
      <c r="DH154" s="699"/>
      <c r="DI154" s="699"/>
      <c r="DJ154" s="699"/>
      <c r="DK154" s="699"/>
      <c r="DL154" s="699"/>
      <c r="DM154" s="699"/>
      <c r="DN154" s="699"/>
      <c r="DO154" s="699"/>
      <c r="DP154" s="699"/>
      <c r="DQ154" s="699"/>
      <c r="DR154" s="699"/>
      <c r="DS154" s="699"/>
      <c r="DT154" s="699"/>
      <c r="DU154" s="699"/>
      <c r="DV154" s="699"/>
      <c r="DW154" s="699"/>
      <c r="DX154" s="699"/>
      <c r="DY154" s="699"/>
      <c r="DZ154" s="699"/>
      <c r="EA154" s="699"/>
      <c r="EB154" s="699"/>
      <c r="EC154" s="699"/>
    </row>
    <row r="155" spans="1:158" s="698" customFormat="1" ht="16.7" customHeight="1" x14ac:dyDescent="0.5">
      <c r="B155" s="639"/>
      <c r="C155" s="522"/>
      <c r="D155" s="397" t="s">
        <v>393</v>
      </c>
      <c r="E155" s="324">
        <v>1</v>
      </c>
      <c r="F155" s="551" t="s">
        <v>505</v>
      </c>
      <c r="G155" s="309">
        <v>3</v>
      </c>
      <c r="H155" s="309"/>
      <c r="I155" s="309"/>
      <c r="J155" s="309"/>
      <c r="K155" s="309"/>
      <c r="L155" s="309"/>
      <c r="M155" s="309"/>
      <c r="N155" s="587"/>
      <c r="O155" s="397" t="s">
        <v>394</v>
      </c>
      <c r="P155" s="324">
        <v>1</v>
      </c>
      <c r="Q155" s="551" t="s">
        <v>505</v>
      </c>
      <c r="R155" s="309">
        <v>3</v>
      </c>
      <c r="S155" s="309"/>
      <c r="T155" s="309"/>
      <c r="U155" s="309"/>
      <c r="V155" s="309"/>
      <c r="W155" s="309"/>
      <c r="X155" s="309"/>
      <c r="Y155" s="612"/>
      <c r="Z155" s="699"/>
      <c r="AA155" s="699"/>
      <c r="AB155" s="699"/>
      <c r="AC155" s="699"/>
      <c r="AD155" s="699"/>
      <c r="AE155" s="699"/>
      <c r="AF155" s="699"/>
      <c r="AG155" s="699"/>
      <c r="AH155" s="699"/>
      <c r="AI155" s="699"/>
      <c r="AJ155" s="699"/>
      <c r="AK155" s="699"/>
      <c r="AL155" s="699"/>
      <c r="AM155" s="699"/>
      <c r="AN155" s="699"/>
      <c r="AO155" s="699"/>
      <c r="AP155" s="699"/>
      <c r="AQ155" s="699"/>
      <c r="AR155" s="699"/>
      <c r="AS155" s="699"/>
      <c r="AT155" s="699"/>
      <c r="AU155" s="699"/>
      <c r="AV155" s="699"/>
      <c r="AW155" s="699"/>
      <c r="AX155" s="699"/>
      <c r="AY155" s="699"/>
      <c r="AZ155" s="699"/>
      <c r="BA155" s="699"/>
      <c r="BB155" s="699"/>
      <c r="BC155" s="699"/>
      <c r="BD155" s="699"/>
      <c r="BE155" s="699"/>
      <c r="BF155" s="699"/>
      <c r="BG155" s="699"/>
      <c r="BH155" s="699"/>
      <c r="BI155" s="699"/>
      <c r="BJ155" s="699"/>
      <c r="BK155" s="699"/>
      <c r="BL155" s="699"/>
      <c r="BM155" s="699"/>
      <c r="BN155" s="699"/>
      <c r="BO155" s="699"/>
      <c r="BP155" s="699"/>
      <c r="BQ155" s="699"/>
      <c r="BR155" s="699"/>
      <c r="BS155" s="699"/>
      <c r="BT155" s="699"/>
      <c r="BU155" s="699"/>
      <c r="BV155" s="699"/>
      <c r="BW155" s="699"/>
      <c r="BX155" s="699"/>
      <c r="BY155" s="699"/>
      <c r="BZ155" s="699"/>
      <c r="CA155" s="699"/>
      <c r="CB155" s="699"/>
      <c r="CC155" s="699"/>
      <c r="CD155" s="699"/>
      <c r="CE155" s="699"/>
      <c r="CF155" s="699"/>
      <c r="CG155" s="699"/>
      <c r="CH155" s="699"/>
      <c r="CI155" s="699"/>
      <c r="CJ155" s="699"/>
      <c r="CK155" s="699"/>
      <c r="CL155" s="699"/>
      <c r="CM155" s="699"/>
      <c r="CN155" s="699"/>
      <c r="CO155" s="699"/>
      <c r="CP155" s="699"/>
      <c r="CQ155" s="699"/>
      <c r="CR155" s="699"/>
      <c r="CS155" s="699"/>
      <c r="CT155" s="699"/>
      <c r="CU155" s="699"/>
      <c r="CV155" s="699"/>
      <c r="CW155" s="699"/>
      <c r="CX155" s="699"/>
      <c r="CY155" s="699"/>
      <c r="CZ155" s="699"/>
      <c r="DA155" s="699"/>
      <c r="DB155" s="699"/>
      <c r="DC155" s="699"/>
      <c r="DD155" s="699"/>
      <c r="DE155" s="699"/>
      <c r="DF155" s="699"/>
      <c r="DG155" s="699"/>
      <c r="DH155" s="699"/>
      <c r="DI155" s="699"/>
      <c r="DJ155" s="699"/>
      <c r="DK155" s="699"/>
      <c r="DL155" s="699"/>
      <c r="DM155" s="699"/>
      <c r="DN155" s="699"/>
      <c r="DO155" s="699"/>
      <c r="DP155" s="699"/>
      <c r="DQ155" s="699"/>
      <c r="DR155" s="699"/>
      <c r="DS155" s="699"/>
      <c r="DT155" s="699"/>
      <c r="DU155" s="699"/>
      <c r="DV155" s="699"/>
      <c r="DW155" s="699"/>
      <c r="DX155" s="699"/>
      <c r="DY155" s="699"/>
      <c r="DZ155" s="699"/>
      <c r="EA155" s="699"/>
      <c r="EB155" s="699"/>
      <c r="EC155" s="699"/>
    </row>
    <row r="156" spans="1:158" s="433" customFormat="1" ht="15.95" customHeight="1" x14ac:dyDescent="0.5">
      <c r="A156" s="877"/>
      <c r="B156" s="824" t="s">
        <v>586</v>
      </c>
      <c r="C156" s="879" t="s">
        <v>587</v>
      </c>
      <c r="D156" s="878" t="s">
        <v>585</v>
      </c>
      <c r="E156" s="827">
        <v>1</v>
      </c>
      <c r="F156" s="828" t="s">
        <v>839</v>
      </c>
      <c r="G156" s="825">
        <v>4</v>
      </c>
      <c r="H156" s="825"/>
      <c r="I156" s="826"/>
      <c r="J156" s="826"/>
      <c r="K156" s="826"/>
      <c r="L156" s="826"/>
      <c r="M156" s="825"/>
      <c r="N156" s="880"/>
      <c r="O156" s="878" t="s">
        <v>382</v>
      </c>
      <c r="P156" s="827">
        <v>1</v>
      </c>
      <c r="Q156" s="829" t="s">
        <v>839</v>
      </c>
      <c r="R156" s="825">
        <v>4</v>
      </c>
      <c r="S156" s="825"/>
      <c r="T156" s="826"/>
      <c r="U156" s="826"/>
      <c r="V156" s="826"/>
      <c r="W156" s="826"/>
      <c r="X156" s="825"/>
      <c r="Y156" s="826"/>
    </row>
    <row r="157" spans="1:158" ht="20.25" customHeight="1" x14ac:dyDescent="0.5">
      <c r="B157" s="2319" t="s">
        <v>947</v>
      </c>
      <c r="C157" s="2297"/>
      <c r="D157" s="2297"/>
      <c r="E157" s="2297"/>
      <c r="F157" s="2297"/>
      <c r="G157" s="2298"/>
      <c r="H157" s="861">
        <f>SUM(H143:H155)</f>
        <v>92</v>
      </c>
      <c r="I157" s="853"/>
      <c r="J157" s="853"/>
      <c r="K157" s="853"/>
      <c r="L157" s="853"/>
      <c r="M157" s="854"/>
      <c r="N157" s="855"/>
      <c r="O157" s="856"/>
      <c r="P157" s="853"/>
      <c r="Q157" s="857"/>
      <c r="R157" s="858"/>
      <c r="S157" s="861">
        <f>SUM(S143:S155)</f>
        <v>92</v>
      </c>
      <c r="T157" s="853"/>
      <c r="U157" s="853"/>
      <c r="V157" s="853"/>
      <c r="W157" s="853"/>
      <c r="X157" s="854"/>
      <c r="Y157" s="859"/>
    </row>
    <row r="158" spans="1:158" ht="20.25" customHeight="1" x14ac:dyDescent="0.5">
      <c r="B158" s="2294" t="s">
        <v>1115</v>
      </c>
      <c r="C158" s="2295"/>
      <c r="D158" s="2295"/>
      <c r="E158" s="2295"/>
      <c r="F158" s="2295"/>
      <c r="G158" s="2296"/>
      <c r="H158" s="864">
        <f>H157/6</f>
        <v>15.333333333333334</v>
      </c>
      <c r="I158" s="132"/>
      <c r="J158" s="132"/>
      <c r="K158" s="132"/>
      <c r="L158" s="132"/>
      <c r="M158" s="687"/>
      <c r="N158" s="603"/>
      <c r="O158" s="121"/>
      <c r="P158" s="132"/>
      <c r="Q158" s="553"/>
      <c r="R158" s="331"/>
      <c r="S158" s="864">
        <f>S157/6</f>
        <v>15.333333333333334</v>
      </c>
      <c r="T158" s="132"/>
      <c r="U158" s="132"/>
      <c r="V158" s="132"/>
      <c r="W158" s="132"/>
      <c r="X158" s="687"/>
      <c r="Y158" s="632"/>
    </row>
    <row r="159" spans="1:158" ht="20.25" customHeight="1" x14ac:dyDescent="0.5">
      <c r="B159" s="449"/>
      <c r="C159" s="449"/>
      <c r="D159" s="449"/>
      <c r="E159" s="449"/>
      <c r="F159" s="449"/>
      <c r="G159" s="449"/>
      <c r="H159" s="882"/>
      <c r="I159" s="449"/>
      <c r="J159" s="449"/>
      <c r="K159" s="449"/>
      <c r="L159" s="449"/>
      <c r="M159" s="849"/>
      <c r="N159" s="851"/>
      <c r="O159" s="449"/>
      <c r="P159" s="449"/>
      <c r="Q159" s="850"/>
      <c r="R159" s="449"/>
      <c r="S159" s="882"/>
      <c r="T159" s="449"/>
      <c r="U159" s="449"/>
      <c r="V159" s="449"/>
      <c r="W159" s="449"/>
      <c r="X159" s="849"/>
      <c r="Y159" s="851"/>
    </row>
    <row r="160" spans="1:158" ht="20.25" customHeight="1" x14ac:dyDescent="0.5">
      <c r="B160" s="449"/>
      <c r="C160" s="449"/>
      <c r="D160" s="449"/>
      <c r="E160" s="449"/>
      <c r="F160" s="449"/>
      <c r="G160" s="449"/>
      <c r="H160" s="882"/>
      <c r="I160" s="449"/>
      <c r="J160" s="449"/>
      <c r="K160" s="449"/>
      <c r="L160" s="449"/>
      <c r="M160" s="849"/>
      <c r="N160" s="851"/>
      <c r="O160" s="449"/>
      <c r="P160" s="449"/>
      <c r="Q160" s="850"/>
      <c r="R160" s="449"/>
      <c r="S160" s="882"/>
      <c r="T160" s="449"/>
      <c r="U160" s="449"/>
      <c r="V160" s="449"/>
      <c r="W160" s="449"/>
      <c r="X160" s="849"/>
      <c r="Y160" s="851"/>
    </row>
    <row r="161" spans="1:133" ht="20.25" customHeight="1" x14ac:dyDescent="0.5">
      <c r="B161" s="449"/>
      <c r="C161" s="449"/>
      <c r="D161" s="449"/>
      <c r="E161" s="449"/>
      <c r="F161" s="449"/>
      <c r="G161" s="449"/>
      <c r="H161" s="882"/>
      <c r="I161" s="449"/>
      <c r="J161" s="449"/>
      <c r="K161" s="449"/>
      <c r="L161" s="449"/>
      <c r="M161" s="849"/>
      <c r="N161" s="851"/>
      <c r="O161" s="449"/>
      <c r="P161" s="449"/>
      <c r="Q161" s="850"/>
      <c r="R161" s="449"/>
      <c r="S161" s="882"/>
      <c r="T161" s="449"/>
      <c r="U161" s="449"/>
      <c r="V161" s="449"/>
      <c r="W161" s="449"/>
      <c r="X161" s="849"/>
      <c r="Y161" s="851"/>
    </row>
    <row r="162" spans="1:133" ht="20.25" customHeight="1" x14ac:dyDescent="0.5">
      <c r="B162" s="449"/>
      <c r="C162" s="449"/>
      <c r="D162" s="449"/>
      <c r="E162" s="449"/>
      <c r="F162" s="449"/>
      <c r="G162" s="449"/>
      <c r="H162" s="882"/>
      <c r="I162" s="449"/>
      <c r="J162" s="449"/>
      <c r="K162" s="449"/>
      <c r="L162" s="449"/>
      <c r="M162" s="849"/>
      <c r="N162" s="851"/>
      <c r="O162" s="449"/>
      <c r="P162" s="449"/>
      <c r="Q162" s="850"/>
      <c r="R162" s="449"/>
      <c r="S162" s="882"/>
      <c r="T162" s="449"/>
      <c r="U162" s="449"/>
      <c r="V162" s="449"/>
      <c r="W162" s="449"/>
      <c r="X162" s="849"/>
      <c r="Y162" s="851"/>
    </row>
    <row r="163" spans="1:133" ht="20.25" customHeight="1" x14ac:dyDescent="0.5">
      <c r="B163" s="449"/>
      <c r="C163" s="449"/>
      <c r="D163" s="449"/>
      <c r="E163" s="449"/>
      <c r="F163" s="449"/>
      <c r="G163" s="449"/>
      <c r="H163" s="882"/>
      <c r="I163" s="449"/>
      <c r="J163" s="449"/>
      <c r="K163" s="449"/>
      <c r="L163" s="449"/>
      <c r="M163" s="849"/>
      <c r="N163" s="851"/>
      <c r="O163" s="449"/>
      <c r="P163" s="449"/>
      <c r="Q163" s="850"/>
      <c r="R163" s="449"/>
      <c r="S163" s="882"/>
      <c r="T163" s="449"/>
      <c r="U163" s="449"/>
      <c r="V163" s="449"/>
      <c r="W163" s="449"/>
      <c r="X163" s="849"/>
      <c r="Y163" s="851"/>
    </row>
    <row r="164" spans="1:133" ht="20.25" customHeight="1" x14ac:dyDescent="0.5">
      <c r="B164" s="449"/>
      <c r="C164" s="449"/>
      <c r="D164" s="449"/>
      <c r="E164" s="449"/>
      <c r="F164" s="449"/>
      <c r="G164" s="449"/>
      <c r="H164" s="882"/>
      <c r="I164" s="449"/>
      <c r="J164" s="449"/>
      <c r="K164" s="449"/>
      <c r="L164" s="449"/>
      <c r="M164" s="849"/>
      <c r="N164" s="851"/>
      <c r="O164" s="449"/>
      <c r="P164" s="449"/>
      <c r="Q164" s="850"/>
      <c r="R164" s="449"/>
      <c r="S164" s="882"/>
      <c r="T164" s="449"/>
      <c r="U164" s="449"/>
      <c r="V164" s="449"/>
      <c r="W164" s="449"/>
      <c r="X164" s="849"/>
      <c r="Y164" s="851"/>
    </row>
    <row r="165" spans="1:133" ht="20.25" customHeight="1" x14ac:dyDescent="0.5">
      <c r="B165" s="449"/>
      <c r="C165" s="449"/>
      <c r="D165" s="449"/>
      <c r="E165" s="449"/>
      <c r="F165" s="449"/>
      <c r="G165" s="449"/>
      <c r="H165" s="882"/>
      <c r="I165" s="449"/>
      <c r="J165" s="449"/>
      <c r="K165" s="449"/>
      <c r="L165" s="449"/>
      <c r="M165" s="849"/>
      <c r="N165" s="851"/>
      <c r="O165" s="449"/>
      <c r="P165" s="449"/>
      <c r="Q165" s="850"/>
      <c r="R165" s="449"/>
      <c r="S165" s="882"/>
      <c r="T165" s="449"/>
      <c r="U165" s="449"/>
      <c r="V165" s="449"/>
      <c r="W165" s="449"/>
      <c r="X165" s="849"/>
      <c r="Y165" s="851"/>
    </row>
    <row r="166" spans="1:133" ht="20.25" customHeight="1" x14ac:dyDescent="0.5">
      <c r="B166" s="449"/>
      <c r="C166" s="449"/>
      <c r="D166" s="449"/>
      <c r="E166" s="449"/>
      <c r="F166" s="449"/>
      <c r="G166" s="449"/>
      <c r="H166" s="882"/>
      <c r="I166" s="449"/>
      <c r="J166" s="449"/>
      <c r="K166" s="449"/>
      <c r="L166" s="449"/>
      <c r="M166" s="849"/>
      <c r="N166" s="851"/>
      <c r="O166" s="449"/>
      <c r="P166" s="449"/>
      <c r="Q166" s="850"/>
      <c r="R166" s="449"/>
      <c r="S166" s="882"/>
      <c r="T166" s="449"/>
      <c r="U166" s="449"/>
      <c r="V166" s="449"/>
      <c r="W166" s="449"/>
      <c r="X166" s="849"/>
      <c r="Y166" s="851"/>
    </row>
    <row r="167" spans="1:133" ht="20.25" customHeight="1" x14ac:dyDescent="0.5">
      <c r="B167" s="449"/>
      <c r="C167" s="449"/>
      <c r="D167" s="449"/>
      <c r="E167" s="449"/>
      <c r="F167" s="449"/>
      <c r="G167" s="449"/>
      <c r="H167" s="882"/>
      <c r="I167" s="449"/>
      <c r="J167" s="449"/>
      <c r="K167" s="449"/>
      <c r="L167" s="449"/>
      <c r="M167" s="849"/>
      <c r="N167" s="851"/>
      <c r="O167" s="449"/>
      <c r="P167" s="449"/>
      <c r="Q167" s="850"/>
      <c r="R167" s="449"/>
      <c r="S167" s="882"/>
      <c r="T167" s="449"/>
      <c r="U167" s="449"/>
      <c r="V167" s="449"/>
      <c r="W167" s="449"/>
      <c r="X167" s="849"/>
      <c r="Y167" s="851"/>
    </row>
    <row r="168" spans="1:133" ht="20.25" customHeight="1" x14ac:dyDescent="0.5">
      <c r="B168" s="449"/>
      <c r="C168" s="449"/>
      <c r="D168" s="449"/>
      <c r="E168" s="449"/>
      <c r="F168" s="449"/>
      <c r="G168" s="449"/>
      <c r="H168" s="882"/>
      <c r="I168" s="449"/>
      <c r="J168" s="449"/>
      <c r="K168" s="449"/>
      <c r="L168" s="449"/>
      <c r="M168" s="849"/>
      <c r="N168" s="851"/>
      <c r="O168" s="449"/>
      <c r="P168" s="449"/>
      <c r="Q168" s="850"/>
      <c r="R168" s="449"/>
      <c r="S168" s="882"/>
      <c r="T168" s="449"/>
      <c r="U168" s="449"/>
      <c r="V168" s="449"/>
      <c r="W168" s="449"/>
      <c r="X168" s="849"/>
      <c r="Y168" s="851"/>
    </row>
    <row r="169" spans="1:133" ht="20.25" customHeight="1" x14ac:dyDescent="0.5">
      <c r="B169" s="449"/>
      <c r="C169" s="449"/>
      <c r="D169" s="449"/>
      <c r="E169" s="449"/>
      <c r="F169" s="449"/>
      <c r="G169" s="449"/>
      <c r="H169" s="882"/>
      <c r="I169" s="449"/>
      <c r="J169" s="449"/>
      <c r="K169" s="449"/>
      <c r="L169" s="449"/>
      <c r="M169" s="849"/>
      <c r="N169" s="851"/>
      <c r="O169" s="449"/>
      <c r="P169" s="449"/>
      <c r="Q169" s="850"/>
      <c r="R169" s="449"/>
      <c r="S169" s="882"/>
      <c r="T169" s="449"/>
      <c r="U169" s="449"/>
      <c r="V169" s="449"/>
      <c r="W169" s="449"/>
      <c r="X169" s="849"/>
      <c r="Y169" s="851"/>
    </row>
    <row r="170" spans="1:133" s="433" customFormat="1" ht="15.95" customHeight="1" x14ac:dyDescent="0.5">
      <c r="A170" s="862"/>
      <c r="B170" s="2320" t="s">
        <v>1111</v>
      </c>
      <c r="C170" s="2320"/>
      <c r="D170" s="2320"/>
      <c r="E170" s="2321"/>
      <c r="F170" s="2321"/>
      <c r="G170" s="2321"/>
      <c r="H170" s="2321"/>
      <c r="I170" s="2321"/>
      <c r="J170" s="2321"/>
      <c r="K170" s="2321"/>
      <c r="L170" s="2321"/>
      <c r="M170" s="2321"/>
      <c r="N170" s="2321"/>
      <c r="O170" s="2321"/>
      <c r="P170" s="2321"/>
      <c r="Q170" s="2321"/>
      <c r="R170" s="2321"/>
      <c r="S170" s="2321"/>
      <c r="T170" s="2321"/>
      <c r="U170" s="2321"/>
      <c r="V170" s="2321"/>
      <c r="W170" s="2321"/>
      <c r="X170" s="2321"/>
      <c r="Y170" s="2321"/>
    </row>
    <row r="171" spans="1:133" ht="15.95" customHeight="1" x14ac:dyDescent="0.5">
      <c r="B171" s="2322" t="s">
        <v>481</v>
      </c>
      <c r="C171" s="2337"/>
      <c r="D171" s="2328" t="s">
        <v>1</v>
      </c>
      <c r="E171" s="2329"/>
      <c r="F171" s="2329"/>
      <c r="G171" s="2329"/>
      <c r="H171" s="2329"/>
      <c r="I171" s="2329"/>
      <c r="J171" s="2329"/>
      <c r="K171" s="2329"/>
      <c r="L171" s="2329"/>
      <c r="M171" s="2329"/>
      <c r="N171" s="2330"/>
      <c r="O171" s="2329" t="s">
        <v>2</v>
      </c>
      <c r="P171" s="2329"/>
      <c r="Q171" s="2329"/>
      <c r="R171" s="2329"/>
      <c r="S171" s="2329"/>
      <c r="T171" s="2329"/>
      <c r="U171" s="2329"/>
      <c r="V171" s="2329"/>
      <c r="W171" s="2329"/>
      <c r="X171" s="2329"/>
      <c r="Y171" s="2331"/>
    </row>
    <row r="172" spans="1:133" ht="16.7" customHeight="1" x14ac:dyDescent="0.5">
      <c r="B172" s="2324"/>
      <c r="C172" s="2338"/>
      <c r="D172" s="2332" t="s">
        <v>3</v>
      </c>
      <c r="E172" s="2311" t="s">
        <v>479</v>
      </c>
      <c r="F172" s="2309" t="s">
        <v>946</v>
      </c>
      <c r="G172" s="2311" t="s">
        <v>947</v>
      </c>
      <c r="H172" s="2303" t="s">
        <v>948</v>
      </c>
      <c r="I172" s="2317" t="s">
        <v>1087</v>
      </c>
      <c r="J172" s="2299" t="s">
        <v>1040</v>
      </c>
      <c r="K172" s="2301" t="s">
        <v>949</v>
      </c>
      <c r="L172" s="2301" t="s">
        <v>1041</v>
      </c>
      <c r="M172" s="2303" t="s">
        <v>950</v>
      </c>
      <c r="N172" s="2313" t="s">
        <v>483</v>
      </c>
      <c r="O172" s="2315" t="s">
        <v>3</v>
      </c>
      <c r="P172" s="2311" t="s">
        <v>479</v>
      </c>
      <c r="Q172" s="2309" t="s">
        <v>946</v>
      </c>
      <c r="R172" s="2311" t="s">
        <v>947</v>
      </c>
      <c r="S172" s="2303" t="s">
        <v>948</v>
      </c>
      <c r="T172" s="2317" t="s">
        <v>1087</v>
      </c>
      <c r="U172" s="2299" t="s">
        <v>1040</v>
      </c>
      <c r="V172" s="2301" t="s">
        <v>949</v>
      </c>
      <c r="W172" s="2301" t="s">
        <v>1041</v>
      </c>
      <c r="X172" s="2303" t="s">
        <v>950</v>
      </c>
      <c r="Y172" s="2305" t="s">
        <v>483</v>
      </c>
    </row>
    <row r="173" spans="1:133" s="698" customFormat="1" ht="16.7" customHeight="1" x14ac:dyDescent="0.5">
      <c r="B173" s="2339"/>
      <c r="C173" s="2326"/>
      <c r="D173" s="2333"/>
      <c r="E173" s="2312"/>
      <c r="F173" s="2310"/>
      <c r="G173" s="2312"/>
      <c r="H173" s="2304"/>
      <c r="I173" s="2318"/>
      <c r="J173" s="2300"/>
      <c r="K173" s="2302"/>
      <c r="L173" s="2302"/>
      <c r="M173" s="2304"/>
      <c r="N173" s="2314"/>
      <c r="O173" s="2316"/>
      <c r="P173" s="2312"/>
      <c r="Q173" s="2310"/>
      <c r="R173" s="2312"/>
      <c r="S173" s="2304"/>
      <c r="T173" s="2318"/>
      <c r="U173" s="2300"/>
      <c r="V173" s="2302"/>
      <c r="W173" s="2302"/>
      <c r="X173" s="2304"/>
      <c r="Y173" s="2306"/>
      <c r="Z173" s="699"/>
      <c r="AA173" s="699"/>
      <c r="AB173" s="699"/>
      <c r="AC173" s="699"/>
      <c r="AD173" s="699"/>
      <c r="AE173" s="699"/>
      <c r="AF173" s="699"/>
      <c r="AG173" s="699"/>
      <c r="AH173" s="699"/>
      <c r="AI173" s="699"/>
      <c r="AJ173" s="699"/>
      <c r="AK173" s="699"/>
      <c r="AL173" s="699"/>
      <c r="AM173" s="699"/>
      <c r="AN173" s="699"/>
      <c r="AO173" s="699"/>
      <c r="AP173" s="699"/>
      <c r="AQ173" s="699"/>
      <c r="AR173" s="699"/>
      <c r="AS173" s="699"/>
      <c r="AT173" s="699"/>
      <c r="AU173" s="699"/>
      <c r="AV173" s="699"/>
      <c r="AW173" s="699"/>
      <c r="AX173" s="699"/>
      <c r="AY173" s="699"/>
      <c r="AZ173" s="699"/>
      <c r="BA173" s="699"/>
      <c r="BB173" s="699"/>
      <c r="BC173" s="699"/>
      <c r="BD173" s="699"/>
      <c r="BE173" s="699"/>
      <c r="BF173" s="699"/>
      <c r="BG173" s="699"/>
      <c r="BH173" s="699"/>
      <c r="BI173" s="699"/>
      <c r="BJ173" s="699"/>
      <c r="BK173" s="699"/>
      <c r="BL173" s="699"/>
      <c r="BM173" s="699"/>
      <c r="BN173" s="699"/>
      <c r="BO173" s="699"/>
      <c r="BP173" s="699"/>
      <c r="BQ173" s="699"/>
      <c r="BR173" s="699"/>
      <c r="BS173" s="699"/>
      <c r="BT173" s="699"/>
      <c r="BU173" s="699"/>
      <c r="BV173" s="699"/>
      <c r="BW173" s="699"/>
      <c r="BX173" s="699"/>
      <c r="BY173" s="699"/>
      <c r="BZ173" s="699"/>
      <c r="CA173" s="699"/>
      <c r="CB173" s="699"/>
      <c r="CC173" s="699"/>
      <c r="CD173" s="699"/>
      <c r="CE173" s="699"/>
      <c r="CF173" s="699"/>
      <c r="CG173" s="699"/>
      <c r="CH173" s="699"/>
      <c r="CI173" s="699"/>
      <c r="CJ173" s="699"/>
      <c r="CK173" s="699"/>
      <c r="CL173" s="699"/>
      <c r="CM173" s="699"/>
      <c r="CN173" s="699"/>
      <c r="CO173" s="699"/>
      <c r="CP173" s="699"/>
      <c r="CQ173" s="699"/>
      <c r="CR173" s="699"/>
      <c r="CS173" s="699"/>
      <c r="CT173" s="699"/>
      <c r="CU173" s="699"/>
      <c r="CV173" s="699"/>
      <c r="CW173" s="699"/>
      <c r="CX173" s="699"/>
      <c r="CY173" s="699"/>
      <c r="CZ173" s="699"/>
      <c r="DA173" s="699"/>
      <c r="DB173" s="699"/>
      <c r="DC173" s="699"/>
      <c r="DD173" s="699"/>
      <c r="DE173" s="699"/>
      <c r="DF173" s="699"/>
      <c r="DG173" s="699"/>
      <c r="DH173" s="699"/>
      <c r="DI173" s="699"/>
      <c r="DJ173" s="699"/>
      <c r="DK173" s="699"/>
      <c r="DL173" s="699"/>
      <c r="DM173" s="699"/>
      <c r="DN173" s="699"/>
      <c r="DO173" s="699"/>
      <c r="DP173" s="699"/>
      <c r="DQ173" s="699"/>
      <c r="DR173" s="699"/>
      <c r="DS173" s="699"/>
      <c r="DT173" s="699"/>
      <c r="DU173" s="699"/>
      <c r="DV173" s="699"/>
      <c r="DW173" s="699"/>
      <c r="DX173" s="699"/>
      <c r="DY173" s="699"/>
      <c r="DZ173" s="699"/>
      <c r="EA173" s="699"/>
      <c r="EB173" s="699"/>
      <c r="EC173" s="699"/>
    </row>
    <row r="174" spans="1:133" s="698" customFormat="1" ht="16.7" customHeight="1" x14ac:dyDescent="0.5">
      <c r="A174" s="698">
        <v>1</v>
      </c>
      <c r="B174" s="383" t="s">
        <v>602</v>
      </c>
      <c r="C174" s="507" t="s">
        <v>603</v>
      </c>
      <c r="D174" s="510" t="s">
        <v>396</v>
      </c>
      <c r="E174" s="389">
        <v>1</v>
      </c>
      <c r="F174" s="513" t="s">
        <v>323</v>
      </c>
      <c r="G174" s="327">
        <v>8</v>
      </c>
      <c r="H174" s="274">
        <f>G174+G175+G176</f>
        <v>11</v>
      </c>
      <c r="I174" s="263">
        <v>1</v>
      </c>
      <c r="J174" s="263">
        <v>1</v>
      </c>
      <c r="K174" s="263">
        <v>1</v>
      </c>
      <c r="L174" s="263">
        <v>1</v>
      </c>
      <c r="M174" s="399">
        <f>SUM(H174:L174)</f>
        <v>15</v>
      </c>
      <c r="N174" s="597"/>
      <c r="O174" s="140" t="s">
        <v>397</v>
      </c>
      <c r="P174" s="389">
        <v>1</v>
      </c>
      <c r="Q174" s="513" t="s">
        <v>323</v>
      </c>
      <c r="R174" s="327">
        <v>8</v>
      </c>
      <c r="S174" s="274">
        <f>R174+R175+R176</f>
        <v>11</v>
      </c>
      <c r="T174" s="263">
        <v>1</v>
      </c>
      <c r="U174" s="263">
        <v>1</v>
      </c>
      <c r="V174" s="263">
        <v>1</v>
      </c>
      <c r="W174" s="263">
        <v>1</v>
      </c>
      <c r="X174" s="399">
        <f>SUM(S174:W174)</f>
        <v>15</v>
      </c>
      <c r="Y174" s="623"/>
      <c r="Z174" s="699"/>
      <c r="AA174" s="699"/>
      <c r="AB174" s="699"/>
      <c r="AC174" s="699"/>
      <c r="AD174" s="699"/>
      <c r="AE174" s="699"/>
      <c r="AF174" s="699"/>
      <c r="AG174" s="699"/>
      <c r="AH174" s="699"/>
      <c r="AI174" s="699"/>
      <c r="AJ174" s="699"/>
      <c r="AK174" s="699"/>
      <c r="AL174" s="699"/>
      <c r="AM174" s="699"/>
      <c r="AN174" s="699"/>
      <c r="AO174" s="699"/>
      <c r="AP174" s="699"/>
      <c r="AQ174" s="699"/>
      <c r="AR174" s="699"/>
      <c r="AS174" s="699"/>
      <c r="AT174" s="699"/>
      <c r="AU174" s="699"/>
      <c r="AV174" s="699"/>
      <c r="AW174" s="699"/>
      <c r="AX174" s="699"/>
      <c r="AY174" s="699"/>
      <c r="AZ174" s="699"/>
      <c r="BA174" s="699"/>
      <c r="BB174" s="699"/>
      <c r="BC174" s="699"/>
      <c r="BD174" s="699"/>
      <c r="BE174" s="699"/>
      <c r="BF174" s="699"/>
      <c r="BG174" s="699"/>
      <c r="BH174" s="699"/>
      <c r="BI174" s="699"/>
      <c r="BJ174" s="699"/>
      <c r="BK174" s="699"/>
      <c r="BL174" s="699"/>
      <c r="BM174" s="699"/>
      <c r="BN174" s="699"/>
      <c r="BO174" s="699"/>
      <c r="BP174" s="699"/>
      <c r="BQ174" s="699"/>
      <c r="BR174" s="699"/>
      <c r="BS174" s="699"/>
      <c r="BT174" s="699"/>
      <c r="BU174" s="699"/>
      <c r="BV174" s="699"/>
      <c r="BW174" s="699"/>
      <c r="BX174" s="699"/>
      <c r="BY174" s="699"/>
      <c r="BZ174" s="699"/>
      <c r="CA174" s="699"/>
      <c r="CB174" s="699"/>
      <c r="CC174" s="699"/>
      <c r="CD174" s="699"/>
      <c r="CE174" s="699"/>
      <c r="CF174" s="699"/>
      <c r="CG174" s="699"/>
      <c r="CH174" s="699"/>
      <c r="CI174" s="699"/>
      <c r="CJ174" s="699"/>
      <c r="CK174" s="699"/>
      <c r="CL174" s="699"/>
      <c r="CM174" s="699"/>
      <c r="CN174" s="699"/>
      <c r="CO174" s="699"/>
      <c r="CP174" s="699"/>
      <c r="CQ174" s="699"/>
      <c r="CR174" s="699"/>
      <c r="CS174" s="699"/>
      <c r="CT174" s="699"/>
      <c r="CU174" s="699"/>
      <c r="CV174" s="699"/>
      <c r="CW174" s="699"/>
      <c r="CX174" s="699"/>
      <c r="CY174" s="699"/>
      <c r="CZ174" s="699"/>
      <c r="DA174" s="699"/>
      <c r="DB174" s="699"/>
      <c r="DC174" s="699"/>
      <c r="DD174" s="699"/>
      <c r="DE174" s="699"/>
      <c r="DF174" s="699"/>
      <c r="DG174" s="699"/>
      <c r="DH174" s="699"/>
      <c r="DI174" s="699"/>
      <c r="DJ174" s="699"/>
      <c r="DK174" s="699"/>
      <c r="DL174" s="699"/>
      <c r="DM174" s="699"/>
      <c r="DN174" s="699"/>
      <c r="DO174" s="699"/>
      <c r="DP174" s="699"/>
      <c r="DQ174" s="699"/>
      <c r="DR174" s="699"/>
      <c r="DS174" s="699"/>
      <c r="DT174" s="699"/>
      <c r="DU174" s="699"/>
      <c r="DV174" s="699"/>
      <c r="DW174" s="699"/>
      <c r="DX174" s="699"/>
      <c r="DY174" s="699"/>
      <c r="DZ174" s="699"/>
      <c r="EA174" s="699"/>
      <c r="EB174" s="699"/>
      <c r="EC174" s="699"/>
    </row>
    <row r="175" spans="1:133" s="698" customFormat="1" ht="16.7" customHeight="1" x14ac:dyDescent="0.5">
      <c r="B175" s="381" t="s">
        <v>975</v>
      </c>
      <c r="C175" s="508"/>
      <c r="D175" s="511" t="s">
        <v>398</v>
      </c>
      <c r="E175" s="72">
        <v>1</v>
      </c>
      <c r="F175" s="513" t="s">
        <v>1094</v>
      </c>
      <c r="G175" s="327">
        <v>1</v>
      </c>
      <c r="H175" s="274"/>
      <c r="I175" s="263"/>
      <c r="J175" s="263"/>
      <c r="K175" s="263"/>
      <c r="L175" s="263"/>
      <c r="M175" s="396"/>
      <c r="N175" s="598"/>
      <c r="O175" s="449" t="s">
        <v>399</v>
      </c>
      <c r="P175" s="72">
        <v>1</v>
      </c>
      <c r="Q175" s="513" t="s">
        <v>1094</v>
      </c>
      <c r="R175" s="327">
        <v>1</v>
      </c>
      <c r="S175" s="274"/>
      <c r="T175" s="263"/>
      <c r="U175" s="263"/>
      <c r="V175" s="263"/>
      <c r="W175" s="263"/>
      <c r="X175" s="396"/>
      <c r="Y175" s="624"/>
      <c r="Z175" s="699"/>
      <c r="AA175" s="699"/>
      <c r="AB175" s="699"/>
      <c r="AC175" s="699"/>
      <c r="AD175" s="699"/>
      <c r="AE175" s="699"/>
      <c r="AF175" s="699"/>
      <c r="AG175" s="699"/>
      <c r="AH175" s="699"/>
      <c r="AI175" s="699"/>
      <c r="AJ175" s="699"/>
      <c r="AK175" s="699"/>
      <c r="AL175" s="699"/>
      <c r="AM175" s="699"/>
      <c r="AN175" s="699"/>
      <c r="AO175" s="699"/>
      <c r="AP175" s="699"/>
      <c r="AQ175" s="699"/>
      <c r="AR175" s="699"/>
      <c r="AS175" s="699"/>
      <c r="AT175" s="699"/>
      <c r="AU175" s="699"/>
      <c r="AV175" s="699"/>
      <c r="AW175" s="699"/>
      <c r="AX175" s="699"/>
      <c r="AY175" s="699"/>
      <c r="AZ175" s="699"/>
      <c r="BA175" s="699"/>
      <c r="BB175" s="699"/>
      <c r="BC175" s="699"/>
      <c r="BD175" s="699"/>
      <c r="BE175" s="699"/>
      <c r="BF175" s="699"/>
      <c r="BG175" s="699"/>
      <c r="BH175" s="699"/>
      <c r="BI175" s="699"/>
      <c r="BJ175" s="699"/>
      <c r="BK175" s="699"/>
      <c r="BL175" s="699"/>
      <c r="BM175" s="699"/>
      <c r="BN175" s="699"/>
      <c r="BO175" s="699"/>
      <c r="BP175" s="699"/>
      <c r="BQ175" s="699"/>
      <c r="BR175" s="699"/>
      <c r="BS175" s="699"/>
      <c r="BT175" s="699"/>
      <c r="BU175" s="699"/>
      <c r="BV175" s="699"/>
      <c r="BW175" s="699"/>
      <c r="BX175" s="699"/>
      <c r="BY175" s="699"/>
      <c r="BZ175" s="699"/>
      <c r="CA175" s="699"/>
      <c r="CB175" s="699"/>
      <c r="CC175" s="699"/>
      <c r="CD175" s="699"/>
      <c r="CE175" s="699"/>
      <c r="CF175" s="699"/>
      <c r="CG175" s="699"/>
      <c r="CH175" s="699"/>
      <c r="CI175" s="699"/>
      <c r="CJ175" s="699"/>
      <c r="CK175" s="699"/>
      <c r="CL175" s="699"/>
      <c r="CM175" s="699"/>
      <c r="CN175" s="699"/>
      <c r="CO175" s="699"/>
      <c r="CP175" s="699"/>
      <c r="CQ175" s="699"/>
      <c r="CR175" s="699"/>
      <c r="CS175" s="699"/>
      <c r="CT175" s="699"/>
      <c r="CU175" s="699"/>
      <c r="CV175" s="699"/>
      <c r="CW175" s="699"/>
      <c r="CX175" s="699"/>
      <c r="CY175" s="699"/>
      <c r="CZ175" s="699"/>
      <c r="DA175" s="699"/>
      <c r="DB175" s="699"/>
      <c r="DC175" s="699"/>
      <c r="DD175" s="699"/>
      <c r="DE175" s="699"/>
      <c r="DF175" s="699"/>
      <c r="DG175" s="699"/>
      <c r="DH175" s="699"/>
      <c r="DI175" s="699"/>
      <c r="DJ175" s="699"/>
      <c r="DK175" s="699"/>
      <c r="DL175" s="699"/>
      <c r="DM175" s="699"/>
      <c r="DN175" s="699"/>
      <c r="DO175" s="699"/>
      <c r="DP175" s="699"/>
      <c r="DQ175" s="699"/>
      <c r="DR175" s="699"/>
      <c r="DS175" s="699"/>
      <c r="DT175" s="699"/>
      <c r="DU175" s="699"/>
      <c r="DV175" s="699"/>
      <c r="DW175" s="699"/>
      <c r="DX175" s="699"/>
      <c r="DY175" s="699"/>
      <c r="DZ175" s="699"/>
      <c r="EA175" s="699"/>
      <c r="EB175" s="699"/>
      <c r="EC175" s="699"/>
    </row>
    <row r="176" spans="1:133" s="698" customFormat="1" ht="16.7" customHeight="1" x14ac:dyDescent="0.5">
      <c r="B176" s="382"/>
      <c r="C176" s="509"/>
      <c r="D176" s="512" t="s">
        <v>1031</v>
      </c>
      <c r="E176" s="77">
        <v>2</v>
      </c>
      <c r="F176" s="543" t="s">
        <v>869</v>
      </c>
      <c r="G176" s="333">
        <v>2</v>
      </c>
      <c r="H176" s="309"/>
      <c r="I176" s="312"/>
      <c r="J176" s="312"/>
      <c r="K176" s="312"/>
      <c r="L176" s="312"/>
      <c r="M176" s="344"/>
      <c r="N176" s="657" t="s">
        <v>1089</v>
      </c>
      <c r="O176" s="121" t="s">
        <v>1037</v>
      </c>
      <c r="P176" s="77">
        <v>2</v>
      </c>
      <c r="Q176" s="543" t="s">
        <v>869</v>
      </c>
      <c r="R176" s="333">
        <v>2</v>
      </c>
      <c r="S176" s="309"/>
      <c r="T176" s="312"/>
      <c r="U176" s="312"/>
      <c r="V176" s="312"/>
      <c r="W176" s="312"/>
      <c r="X176" s="344"/>
      <c r="Y176" s="658" t="s">
        <v>1089</v>
      </c>
      <c r="Z176" s="699"/>
      <c r="AA176" s="699"/>
      <c r="AB176" s="699"/>
      <c r="AC176" s="699"/>
      <c r="AD176" s="699"/>
      <c r="AE176" s="699"/>
      <c r="AF176" s="699"/>
      <c r="AG176" s="699"/>
      <c r="AH176" s="699"/>
      <c r="AI176" s="699"/>
      <c r="AJ176" s="699"/>
      <c r="AK176" s="699"/>
      <c r="AL176" s="699"/>
      <c r="AM176" s="699"/>
      <c r="AN176" s="699"/>
      <c r="AO176" s="699"/>
      <c r="AP176" s="699"/>
      <c r="AQ176" s="699"/>
      <c r="AR176" s="699"/>
      <c r="AS176" s="699"/>
      <c r="AT176" s="699"/>
      <c r="AU176" s="699"/>
      <c r="AV176" s="699"/>
      <c r="AW176" s="699"/>
      <c r="AX176" s="699"/>
      <c r="AY176" s="699"/>
      <c r="AZ176" s="699"/>
      <c r="BA176" s="699"/>
      <c r="BB176" s="699"/>
      <c r="BC176" s="699"/>
      <c r="BD176" s="699"/>
      <c r="BE176" s="699"/>
      <c r="BF176" s="699"/>
      <c r="BG176" s="699"/>
      <c r="BH176" s="699"/>
      <c r="BI176" s="699"/>
      <c r="BJ176" s="699"/>
      <c r="BK176" s="699"/>
      <c r="BL176" s="699"/>
      <c r="BM176" s="699"/>
      <c r="BN176" s="699"/>
      <c r="BO176" s="699"/>
      <c r="BP176" s="699"/>
      <c r="BQ176" s="699"/>
      <c r="BR176" s="699"/>
      <c r="BS176" s="699"/>
      <c r="BT176" s="699"/>
      <c r="BU176" s="699"/>
      <c r="BV176" s="699"/>
      <c r="BW176" s="699"/>
      <c r="BX176" s="699"/>
      <c r="BY176" s="699"/>
      <c r="BZ176" s="699"/>
      <c r="CA176" s="699"/>
      <c r="CB176" s="699"/>
      <c r="CC176" s="699"/>
      <c r="CD176" s="699"/>
      <c r="CE176" s="699"/>
      <c r="CF176" s="699"/>
      <c r="CG176" s="699"/>
      <c r="CH176" s="699"/>
      <c r="CI176" s="699"/>
      <c r="CJ176" s="699"/>
      <c r="CK176" s="699"/>
      <c r="CL176" s="699"/>
      <c r="CM176" s="699"/>
      <c r="CN176" s="699"/>
      <c r="CO176" s="699"/>
      <c r="CP176" s="699"/>
      <c r="CQ176" s="699"/>
      <c r="CR176" s="699"/>
      <c r="CS176" s="699"/>
      <c r="CT176" s="699"/>
      <c r="CU176" s="699"/>
      <c r="CV176" s="699"/>
      <c r="CW176" s="699"/>
      <c r="CX176" s="699"/>
      <c r="CY176" s="699"/>
      <c r="CZ176" s="699"/>
      <c r="DA176" s="699"/>
      <c r="DB176" s="699"/>
      <c r="DC176" s="699"/>
      <c r="DD176" s="699"/>
      <c r="DE176" s="699"/>
      <c r="DF176" s="699"/>
      <c r="DG176" s="699"/>
      <c r="DH176" s="699"/>
      <c r="DI176" s="699"/>
      <c r="DJ176" s="699"/>
      <c r="DK176" s="699"/>
      <c r="DL176" s="699"/>
      <c r="DM176" s="699"/>
      <c r="DN176" s="699"/>
      <c r="DO176" s="699"/>
      <c r="DP176" s="699"/>
      <c r="DQ176" s="699"/>
      <c r="DR176" s="699"/>
      <c r="DS176" s="699"/>
      <c r="DT176" s="699"/>
      <c r="DU176" s="699"/>
      <c r="DV176" s="699"/>
      <c r="DW176" s="699"/>
      <c r="DX176" s="699"/>
      <c r="DY176" s="699"/>
      <c r="DZ176" s="699"/>
      <c r="EA176" s="699"/>
      <c r="EB176" s="699"/>
      <c r="EC176" s="699"/>
    </row>
    <row r="177" spans="1:158" ht="16.7" customHeight="1" x14ac:dyDescent="0.5">
      <c r="A177" s="698">
        <v>2</v>
      </c>
      <c r="B177" s="383" t="s">
        <v>604</v>
      </c>
      <c r="C177" s="507" t="s">
        <v>605</v>
      </c>
      <c r="D177" s="510" t="s">
        <v>398</v>
      </c>
      <c r="E177" s="389">
        <v>1</v>
      </c>
      <c r="F177" s="572" t="s">
        <v>1088</v>
      </c>
      <c r="G177" s="400">
        <v>9</v>
      </c>
      <c r="H177" s="398">
        <f>G177+G178</f>
        <v>11</v>
      </c>
      <c r="I177" s="387">
        <v>1</v>
      </c>
      <c r="J177" s="387">
        <v>1</v>
      </c>
      <c r="K177" s="387">
        <v>1</v>
      </c>
      <c r="L177" s="387">
        <v>1</v>
      </c>
      <c r="M177" s="635">
        <f>SUM(H177:L177)</f>
        <v>15</v>
      </c>
      <c r="N177" s="597"/>
      <c r="O177" s="140" t="s">
        <v>399</v>
      </c>
      <c r="P177" s="389">
        <v>1</v>
      </c>
      <c r="Q177" s="572" t="s">
        <v>1088</v>
      </c>
      <c r="R177" s="400">
        <v>9</v>
      </c>
      <c r="S177" s="398">
        <f>R177+R178</f>
        <v>11</v>
      </c>
      <c r="T177" s="387">
        <v>1</v>
      </c>
      <c r="U177" s="387">
        <v>1</v>
      </c>
      <c r="V177" s="387">
        <v>1</v>
      </c>
      <c r="W177" s="387">
        <v>1</v>
      </c>
      <c r="X177" s="635">
        <f>SUM(S177:W177)</f>
        <v>15</v>
      </c>
      <c r="Y177" s="623"/>
    </row>
    <row r="178" spans="1:158" ht="16.7" customHeight="1" x14ac:dyDescent="0.5">
      <c r="B178" s="382" t="s">
        <v>977</v>
      </c>
      <c r="C178" s="509"/>
      <c r="D178" s="512" t="s">
        <v>1031</v>
      </c>
      <c r="E178" s="77">
        <v>2</v>
      </c>
      <c r="F178" s="543" t="s">
        <v>869</v>
      </c>
      <c r="G178" s="333">
        <v>2</v>
      </c>
      <c r="H178" s="309"/>
      <c r="I178" s="312"/>
      <c r="J178" s="312"/>
      <c r="K178" s="312"/>
      <c r="L178" s="312"/>
      <c r="M178" s="397"/>
      <c r="N178" s="657" t="s">
        <v>1089</v>
      </c>
      <c r="O178" s="121" t="s">
        <v>1037</v>
      </c>
      <c r="P178" s="77">
        <v>2</v>
      </c>
      <c r="Q178" s="543" t="s">
        <v>869</v>
      </c>
      <c r="R178" s="333">
        <v>2</v>
      </c>
      <c r="S178" s="309"/>
      <c r="T178" s="312"/>
      <c r="U178" s="312"/>
      <c r="V178" s="312"/>
      <c r="W178" s="312"/>
      <c r="X178" s="397"/>
      <c r="Y178" s="658" t="s">
        <v>1089</v>
      </c>
    </row>
    <row r="179" spans="1:158" ht="16.7" customHeight="1" x14ac:dyDescent="0.5">
      <c r="A179" s="698">
        <v>3</v>
      </c>
      <c r="B179" s="381" t="s">
        <v>609</v>
      </c>
      <c r="C179" s="508" t="s">
        <v>610</v>
      </c>
      <c r="D179" s="511" t="s">
        <v>607</v>
      </c>
      <c r="E179" s="72">
        <v>1</v>
      </c>
      <c r="F179" s="513" t="s">
        <v>384</v>
      </c>
      <c r="G179" s="327">
        <v>8</v>
      </c>
      <c r="H179" s="274">
        <f>G179+G180+G181</f>
        <v>11</v>
      </c>
      <c r="I179" s="263">
        <v>1</v>
      </c>
      <c r="J179" s="263">
        <v>1</v>
      </c>
      <c r="K179" s="263">
        <v>1</v>
      </c>
      <c r="L179" s="263">
        <v>1</v>
      </c>
      <c r="M179" s="399">
        <f>SUM(H179:L179)</f>
        <v>15</v>
      </c>
      <c r="N179" s="598"/>
      <c r="O179" s="449" t="s">
        <v>400</v>
      </c>
      <c r="P179" s="72">
        <v>1</v>
      </c>
      <c r="Q179" s="513" t="s">
        <v>384</v>
      </c>
      <c r="R179" s="327">
        <v>8</v>
      </c>
      <c r="S179" s="274">
        <f>R179+R180+R181</f>
        <v>11</v>
      </c>
      <c r="T179" s="263">
        <v>1</v>
      </c>
      <c r="U179" s="263">
        <v>1</v>
      </c>
      <c r="V179" s="263">
        <v>1</v>
      </c>
      <c r="W179" s="263">
        <v>1</v>
      </c>
      <c r="X179" s="399">
        <f>SUM(S179:W179)</f>
        <v>15</v>
      </c>
      <c r="Y179" s="624"/>
    </row>
    <row r="180" spans="1:158" s="698" customFormat="1" ht="16.7" customHeight="1" x14ac:dyDescent="0.5">
      <c r="B180" s="381" t="s">
        <v>963</v>
      </c>
      <c r="C180" s="508"/>
      <c r="D180" s="511" t="s">
        <v>401</v>
      </c>
      <c r="E180" s="72">
        <v>1</v>
      </c>
      <c r="F180" s="513" t="s">
        <v>1029</v>
      </c>
      <c r="G180" s="327">
        <v>1</v>
      </c>
      <c r="H180" s="274"/>
      <c r="I180" s="263"/>
      <c r="J180" s="263"/>
      <c r="K180" s="263"/>
      <c r="L180" s="263"/>
      <c r="M180" s="396"/>
      <c r="N180" s="598"/>
      <c r="O180" s="449" t="s">
        <v>402</v>
      </c>
      <c r="P180" s="72">
        <v>1</v>
      </c>
      <c r="Q180" s="513" t="s">
        <v>1029</v>
      </c>
      <c r="R180" s="327">
        <v>1</v>
      </c>
      <c r="S180" s="274"/>
      <c r="T180" s="263"/>
      <c r="U180" s="263"/>
      <c r="V180" s="263"/>
      <c r="W180" s="263"/>
      <c r="X180" s="396"/>
      <c r="Y180" s="624"/>
      <c r="Z180" s="699"/>
      <c r="AA180" s="699"/>
      <c r="AB180" s="699"/>
      <c r="AC180" s="699"/>
      <c r="AD180" s="699"/>
      <c r="AE180" s="699"/>
      <c r="AF180" s="699"/>
      <c r="AG180" s="699"/>
      <c r="AH180" s="699"/>
      <c r="AI180" s="699"/>
      <c r="AJ180" s="699"/>
      <c r="AK180" s="699"/>
      <c r="AL180" s="699"/>
      <c r="AM180" s="699"/>
      <c r="AN180" s="699"/>
      <c r="AO180" s="699"/>
      <c r="AP180" s="699"/>
      <c r="AQ180" s="699"/>
      <c r="AR180" s="699"/>
      <c r="AS180" s="699"/>
      <c r="AT180" s="699"/>
      <c r="AU180" s="699"/>
      <c r="AV180" s="699"/>
      <c r="AW180" s="699"/>
      <c r="AX180" s="699"/>
      <c r="AY180" s="699"/>
      <c r="AZ180" s="699"/>
      <c r="BA180" s="699"/>
      <c r="BB180" s="699"/>
      <c r="BC180" s="699"/>
      <c r="BD180" s="699"/>
      <c r="BE180" s="699"/>
      <c r="BF180" s="699"/>
      <c r="BG180" s="699"/>
      <c r="BH180" s="699"/>
      <c r="BI180" s="699"/>
      <c r="BJ180" s="699"/>
      <c r="BK180" s="699"/>
      <c r="BL180" s="699"/>
      <c r="BM180" s="699"/>
      <c r="BN180" s="699"/>
      <c r="BO180" s="699"/>
      <c r="BP180" s="699"/>
      <c r="BQ180" s="699"/>
      <c r="BR180" s="699"/>
      <c r="BS180" s="699"/>
      <c r="BT180" s="699"/>
      <c r="BU180" s="699"/>
      <c r="BV180" s="699"/>
      <c r="BW180" s="699"/>
      <c r="BX180" s="699"/>
      <c r="BY180" s="699"/>
      <c r="BZ180" s="699"/>
      <c r="CA180" s="699"/>
      <c r="CB180" s="699"/>
      <c r="CC180" s="699"/>
      <c r="CD180" s="699"/>
      <c r="CE180" s="699"/>
      <c r="CF180" s="699"/>
      <c r="CG180" s="699"/>
      <c r="CH180" s="699"/>
      <c r="CI180" s="699"/>
      <c r="CJ180" s="699"/>
      <c r="CK180" s="699"/>
      <c r="CL180" s="699"/>
      <c r="CM180" s="699"/>
      <c r="CN180" s="699"/>
      <c r="CO180" s="699"/>
      <c r="CP180" s="699"/>
      <c r="CQ180" s="699"/>
      <c r="CR180" s="699"/>
      <c r="CS180" s="699"/>
      <c r="CT180" s="699"/>
      <c r="CU180" s="699"/>
      <c r="CV180" s="699"/>
      <c r="CW180" s="699"/>
      <c r="CX180" s="699"/>
      <c r="CY180" s="699"/>
      <c r="CZ180" s="699"/>
      <c r="DA180" s="699"/>
      <c r="DB180" s="699"/>
      <c r="DC180" s="699"/>
      <c r="DD180" s="699"/>
      <c r="DE180" s="699"/>
      <c r="DF180" s="699"/>
      <c r="DG180" s="699"/>
      <c r="DH180" s="699"/>
      <c r="DI180" s="699"/>
      <c r="DJ180" s="699"/>
      <c r="DK180" s="699"/>
      <c r="DL180" s="699"/>
      <c r="DM180" s="699"/>
      <c r="DN180" s="699"/>
      <c r="DO180" s="699"/>
      <c r="DP180" s="699"/>
      <c r="DQ180" s="699"/>
      <c r="DR180" s="699"/>
      <c r="DS180" s="699"/>
      <c r="DT180" s="699"/>
      <c r="DU180" s="699"/>
      <c r="DV180" s="699"/>
      <c r="DW180" s="699"/>
      <c r="DX180" s="699"/>
      <c r="DY180" s="699"/>
      <c r="DZ180" s="699"/>
      <c r="EA180" s="699"/>
      <c r="EB180" s="699"/>
      <c r="EC180" s="699"/>
      <c r="ED180" s="699"/>
      <c r="EE180" s="699"/>
      <c r="EF180" s="699"/>
      <c r="EG180" s="699"/>
      <c r="EH180" s="699"/>
      <c r="EI180" s="699"/>
      <c r="EJ180" s="699"/>
      <c r="EK180" s="699"/>
      <c r="EL180" s="699"/>
      <c r="EM180" s="699"/>
      <c r="EN180" s="699"/>
      <c r="EO180" s="699"/>
      <c r="EP180" s="699"/>
      <c r="EQ180" s="699"/>
      <c r="ER180" s="699"/>
      <c r="ES180" s="699"/>
      <c r="ET180" s="699"/>
      <c r="EU180" s="699"/>
      <c r="EV180" s="699"/>
      <c r="EW180" s="699"/>
      <c r="EX180" s="699"/>
      <c r="EY180" s="699"/>
      <c r="EZ180" s="699"/>
      <c r="FA180" s="699"/>
      <c r="FB180" s="699"/>
    </row>
    <row r="181" spans="1:158" s="698" customFormat="1" ht="16.7" customHeight="1" x14ac:dyDescent="0.5">
      <c r="B181" s="382"/>
      <c r="C181" s="509"/>
      <c r="D181" s="512" t="s">
        <v>1031</v>
      </c>
      <c r="E181" s="77">
        <v>2</v>
      </c>
      <c r="F181" s="543" t="s">
        <v>869</v>
      </c>
      <c r="G181" s="333">
        <v>2</v>
      </c>
      <c r="H181" s="309"/>
      <c r="I181" s="312"/>
      <c r="J181" s="312"/>
      <c r="K181" s="312"/>
      <c r="L181" s="312"/>
      <c r="M181" s="397"/>
      <c r="N181" s="657" t="s">
        <v>1089</v>
      </c>
      <c r="O181" s="121" t="s">
        <v>1037</v>
      </c>
      <c r="P181" s="77">
        <v>2</v>
      </c>
      <c r="Q181" s="543" t="s">
        <v>869</v>
      </c>
      <c r="R181" s="333">
        <v>2</v>
      </c>
      <c r="S181" s="309"/>
      <c r="T181" s="312"/>
      <c r="U181" s="312"/>
      <c r="V181" s="312"/>
      <c r="W181" s="312"/>
      <c r="X181" s="397"/>
      <c r="Y181" s="658" t="s">
        <v>1089</v>
      </c>
      <c r="Z181" s="699"/>
      <c r="AA181" s="699"/>
      <c r="AB181" s="699"/>
      <c r="AC181" s="699"/>
      <c r="AD181" s="699"/>
      <c r="AE181" s="699"/>
      <c r="AF181" s="699"/>
      <c r="AG181" s="699"/>
      <c r="AH181" s="699"/>
      <c r="AI181" s="699"/>
      <c r="AJ181" s="699"/>
      <c r="AK181" s="699"/>
      <c r="AL181" s="699"/>
      <c r="AM181" s="699"/>
      <c r="AN181" s="699"/>
      <c r="AO181" s="699"/>
      <c r="AP181" s="699"/>
      <c r="AQ181" s="699"/>
      <c r="AR181" s="699"/>
      <c r="AS181" s="699"/>
      <c r="AT181" s="699"/>
      <c r="AU181" s="699"/>
      <c r="AV181" s="699"/>
      <c r="AW181" s="699"/>
      <c r="AX181" s="699"/>
      <c r="AY181" s="699"/>
      <c r="AZ181" s="699"/>
      <c r="BA181" s="699"/>
      <c r="BB181" s="699"/>
      <c r="BC181" s="699"/>
      <c r="BD181" s="699"/>
      <c r="BE181" s="699"/>
      <c r="BF181" s="699"/>
      <c r="BG181" s="699"/>
      <c r="BH181" s="699"/>
      <c r="BI181" s="699"/>
      <c r="BJ181" s="699"/>
      <c r="BK181" s="699"/>
      <c r="BL181" s="699"/>
      <c r="BM181" s="699"/>
      <c r="BN181" s="699"/>
      <c r="BO181" s="699"/>
      <c r="BP181" s="699"/>
      <c r="BQ181" s="699"/>
      <c r="BR181" s="699"/>
      <c r="BS181" s="699"/>
      <c r="BT181" s="699"/>
      <c r="BU181" s="699"/>
      <c r="BV181" s="699"/>
      <c r="BW181" s="699"/>
      <c r="BX181" s="699"/>
      <c r="BY181" s="699"/>
      <c r="BZ181" s="699"/>
      <c r="CA181" s="699"/>
      <c r="CB181" s="699"/>
      <c r="CC181" s="699"/>
      <c r="CD181" s="699"/>
      <c r="CE181" s="699"/>
      <c r="CF181" s="699"/>
      <c r="CG181" s="699"/>
      <c r="CH181" s="699"/>
      <c r="CI181" s="699"/>
      <c r="CJ181" s="699"/>
      <c r="CK181" s="699"/>
      <c r="CL181" s="699"/>
      <c r="CM181" s="699"/>
      <c r="CN181" s="699"/>
      <c r="CO181" s="699"/>
      <c r="CP181" s="699"/>
      <c r="CQ181" s="699"/>
      <c r="CR181" s="699"/>
      <c r="CS181" s="699"/>
      <c r="CT181" s="699"/>
      <c r="CU181" s="699"/>
      <c r="CV181" s="699"/>
      <c r="CW181" s="699"/>
      <c r="CX181" s="699"/>
      <c r="CY181" s="699"/>
      <c r="CZ181" s="699"/>
      <c r="DA181" s="699"/>
      <c r="DB181" s="699"/>
      <c r="DC181" s="699"/>
      <c r="DD181" s="699"/>
      <c r="DE181" s="699"/>
      <c r="DF181" s="699"/>
      <c r="DG181" s="699"/>
      <c r="DH181" s="699"/>
      <c r="DI181" s="699"/>
      <c r="DJ181" s="699"/>
      <c r="DK181" s="699"/>
      <c r="DL181" s="699"/>
      <c r="DM181" s="699"/>
      <c r="DN181" s="699"/>
      <c r="DO181" s="699"/>
      <c r="DP181" s="699"/>
      <c r="DQ181" s="699"/>
      <c r="DR181" s="699"/>
      <c r="DS181" s="699"/>
      <c r="DT181" s="699"/>
      <c r="DU181" s="699"/>
      <c r="DV181" s="699"/>
      <c r="DW181" s="699"/>
      <c r="DX181" s="699"/>
      <c r="DY181" s="699"/>
      <c r="DZ181" s="699"/>
      <c r="EA181" s="699"/>
      <c r="EB181" s="699"/>
      <c r="EC181" s="699"/>
      <c r="ED181" s="699"/>
      <c r="EE181" s="699"/>
      <c r="EF181" s="699"/>
      <c r="EG181" s="699"/>
      <c r="EH181" s="699"/>
      <c r="EI181" s="699"/>
      <c r="EJ181" s="699"/>
      <c r="EK181" s="699"/>
      <c r="EL181" s="699"/>
      <c r="EM181" s="699"/>
      <c r="EN181" s="699"/>
      <c r="EO181" s="699"/>
      <c r="EP181" s="699"/>
      <c r="EQ181" s="699"/>
      <c r="ER181" s="699"/>
      <c r="ES181" s="699"/>
      <c r="ET181" s="699"/>
      <c r="EU181" s="699"/>
      <c r="EV181" s="699"/>
      <c r="EW181" s="699"/>
      <c r="EX181" s="699"/>
      <c r="EY181" s="699"/>
      <c r="EZ181" s="699"/>
      <c r="FA181" s="699"/>
      <c r="FB181" s="699"/>
    </row>
    <row r="182" spans="1:158" s="698" customFormat="1" ht="16.7" customHeight="1" x14ac:dyDescent="0.5">
      <c r="A182" s="698">
        <v>4</v>
      </c>
      <c r="B182" s="383" t="s">
        <v>894</v>
      </c>
      <c r="C182" s="507" t="s">
        <v>895</v>
      </c>
      <c r="D182" s="510" t="s">
        <v>401</v>
      </c>
      <c r="E182" s="389">
        <v>1</v>
      </c>
      <c r="F182" s="554" t="s">
        <v>1106</v>
      </c>
      <c r="G182" s="400">
        <v>10</v>
      </c>
      <c r="H182" s="398">
        <f>G182+G183</f>
        <v>12</v>
      </c>
      <c r="I182" s="387">
        <v>1</v>
      </c>
      <c r="J182" s="387">
        <v>1</v>
      </c>
      <c r="K182" s="387">
        <v>1</v>
      </c>
      <c r="L182" s="387">
        <v>1</v>
      </c>
      <c r="M182" s="635">
        <f>SUM(H182:L182)</f>
        <v>16</v>
      </c>
      <c r="N182" s="597"/>
      <c r="O182" s="140" t="s">
        <v>402</v>
      </c>
      <c r="P182" s="389">
        <v>1</v>
      </c>
      <c r="Q182" s="554" t="s">
        <v>1106</v>
      </c>
      <c r="R182" s="400">
        <v>10</v>
      </c>
      <c r="S182" s="398">
        <f>R182+R183</f>
        <v>12</v>
      </c>
      <c r="T182" s="387">
        <v>1</v>
      </c>
      <c r="U182" s="387">
        <v>1</v>
      </c>
      <c r="V182" s="387">
        <v>1</v>
      </c>
      <c r="W182" s="387">
        <v>1</v>
      </c>
      <c r="X182" s="635">
        <f>SUM(S182:W182)</f>
        <v>16</v>
      </c>
      <c r="Y182" s="623"/>
      <c r="Z182" s="699"/>
      <c r="AA182" s="699"/>
      <c r="AB182" s="699"/>
      <c r="AC182" s="699"/>
      <c r="AD182" s="699"/>
      <c r="AE182" s="699"/>
      <c r="AF182" s="699"/>
      <c r="AG182" s="699"/>
      <c r="AH182" s="699"/>
      <c r="AI182" s="699"/>
      <c r="AJ182" s="699"/>
      <c r="AK182" s="699"/>
      <c r="AL182" s="699"/>
      <c r="AM182" s="699"/>
      <c r="AN182" s="699"/>
      <c r="AO182" s="699"/>
      <c r="AP182" s="699"/>
      <c r="AQ182" s="699"/>
      <c r="AR182" s="699"/>
      <c r="AS182" s="699"/>
      <c r="AT182" s="699"/>
      <c r="AU182" s="699"/>
      <c r="AV182" s="699"/>
      <c r="AW182" s="699"/>
      <c r="AX182" s="699"/>
      <c r="AY182" s="699"/>
      <c r="AZ182" s="699"/>
      <c r="BA182" s="699"/>
      <c r="BB182" s="699"/>
      <c r="BC182" s="699"/>
      <c r="BD182" s="699"/>
      <c r="BE182" s="699"/>
      <c r="BF182" s="699"/>
      <c r="BG182" s="699"/>
      <c r="BH182" s="699"/>
      <c r="BI182" s="699"/>
      <c r="BJ182" s="699"/>
      <c r="BK182" s="699"/>
      <c r="BL182" s="699"/>
      <c r="BM182" s="699"/>
      <c r="BN182" s="699"/>
      <c r="BO182" s="699"/>
      <c r="BP182" s="699"/>
      <c r="BQ182" s="699"/>
      <c r="BR182" s="699"/>
      <c r="BS182" s="699"/>
      <c r="BT182" s="699"/>
      <c r="BU182" s="699"/>
      <c r="BV182" s="699"/>
      <c r="BW182" s="699"/>
      <c r="BX182" s="699"/>
      <c r="BY182" s="699"/>
      <c r="BZ182" s="699"/>
      <c r="CA182" s="699"/>
      <c r="CB182" s="699"/>
      <c r="CC182" s="699"/>
      <c r="CD182" s="699"/>
      <c r="CE182" s="699"/>
      <c r="CF182" s="699"/>
      <c r="CG182" s="699"/>
      <c r="CH182" s="699"/>
      <c r="CI182" s="699"/>
      <c r="CJ182" s="699"/>
      <c r="CK182" s="699"/>
      <c r="CL182" s="699"/>
      <c r="CM182" s="699"/>
      <c r="CN182" s="699"/>
      <c r="CO182" s="699"/>
      <c r="CP182" s="699"/>
      <c r="CQ182" s="699"/>
      <c r="CR182" s="699"/>
      <c r="CS182" s="699"/>
      <c r="CT182" s="699"/>
      <c r="CU182" s="699"/>
      <c r="CV182" s="699"/>
      <c r="CW182" s="699"/>
      <c r="CX182" s="699"/>
      <c r="CY182" s="699"/>
      <c r="CZ182" s="699"/>
      <c r="DA182" s="699"/>
      <c r="DB182" s="699"/>
      <c r="DC182" s="699"/>
      <c r="DD182" s="699"/>
      <c r="DE182" s="699"/>
      <c r="DF182" s="699"/>
      <c r="DG182" s="699"/>
      <c r="DH182" s="699"/>
      <c r="DI182" s="699"/>
      <c r="DJ182" s="699"/>
      <c r="DK182" s="699"/>
      <c r="DL182" s="699"/>
      <c r="DM182" s="699"/>
      <c r="DN182" s="699"/>
      <c r="DO182" s="699"/>
      <c r="DP182" s="699"/>
      <c r="DQ182" s="699"/>
      <c r="DR182" s="699"/>
      <c r="DS182" s="699"/>
      <c r="DT182" s="699"/>
      <c r="DU182" s="699"/>
      <c r="DV182" s="699"/>
      <c r="DW182" s="699"/>
      <c r="DX182" s="699"/>
      <c r="DY182" s="699"/>
      <c r="DZ182" s="699"/>
      <c r="EA182" s="699"/>
      <c r="EB182" s="699"/>
      <c r="EC182" s="699"/>
    </row>
    <row r="183" spans="1:158" s="698" customFormat="1" ht="16.7" customHeight="1" x14ac:dyDescent="0.5">
      <c r="B183" s="382" t="s">
        <v>994</v>
      </c>
      <c r="C183" s="509"/>
      <c r="D183" s="512" t="s">
        <v>1032</v>
      </c>
      <c r="E183" s="77">
        <v>1</v>
      </c>
      <c r="F183" s="563" t="s">
        <v>1030</v>
      </c>
      <c r="G183" s="333">
        <v>2</v>
      </c>
      <c r="H183" s="309"/>
      <c r="I183" s="312"/>
      <c r="J183" s="312"/>
      <c r="K183" s="312"/>
      <c r="L183" s="312"/>
      <c r="M183" s="397"/>
      <c r="N183" s="657" t="s">
        <v>1089</v>
      </c>
      <c r="O183" s="121" t="s">
        <v>1038</v>
      </c>
      <c r="P183" s="77">
        <v>1</v>
      </c>
      <c r="Q183" s="563" t="s">
        <v>1030</v>
      </c>
      <c r="R183" s="333">
        <v>2</v>
      </c>
      <c r="S183" s="309"/>
      <c r="T183" s="312"/>
      <c r="U183" s="312"/>
      <c r="V183" s="312"/>
      <c r="W183" s="312"/>
      <c r="X183" s="397"/>
      <c r="Y183" s="666" t="s">
        <v>1089</v>
      </c>
      <c r="Z183" s="699"/>
      <c r="AA183" s="699"/>
      <c r="AB183" s="699"/>
      <c r="AC183" s="699"/>
      <c r="AD183" s="699"/>
      <c r="AE183" s="699"/>
      <c r="AF183" s="699"/>
      <c r="AG183" s="699"/>
      <c r="AH183" s="699"/>
      <c r="AI183" s="699"/>
      <c r="AJ183" s="699"/>
      <c r="AK183" s="699"/>
      <c r="AL183" s="699"/>
      <c r="AM183" s="699"/>
      <c r="AN183" s="699"/>
      <c r="AO183" s="699"/>
      <c r="AP183" s="699"/>
      <c r="AQ183" s="699"/>
      <c r="AR183" s="699"/>
      <c r="AS183" s="699"/>
      <c r="AT183" s="699"/>
      <c r="AU183" s="699"/>
      <c r="AV183" s="699"/>
      <c r="AW183" s="699"/>
      <c r="AX183" s="699"/>
      <c r="AY183" s="699"/>
      <c r="AZ183" s="699"/>
      <c r="BA183" s="699"/>
      <c r="BB183" s="699"/>
      <c r="BC183" s="699"/>
      <c r="BD183" s="699"/>
      <c r="BE183" s="699"/>
      <c r="BF183" s="699"/>
      <c r="BG183" s="699"/>
      <c r="BH183" s="699"/>
      <c r="BI183" s="699"/>
      <c r="BJ183" s="699"/>
      <c r="BK183" s="699"/>
      <c r="BL183" s="699"/>
      <c r="BM183" s="699"/>
      <c r="BN183" s="699"/>
      <c r="BO183" s="699"/>
      <c r="BP183" s="699"/>
      <c r="BQ183" s="699"/>
      <c r="BR183" s="699"/>
      <c r="BS183" s="699"/>
      <c r="BT183" s="699"/>
      <c r="BU183" s="699"/>
      <c r="BV183" s="699"/>
      <c r="BW183" s="699"/>
      <c r="BX183" s="699"/>
      <c r="BY183" s="699"/>
      <c r="BZ183" s="699"/>
      <c r="CA183" s="699"/>
      <c r="CB183" s="699"/>
      <c r="CC183" s="699"/>
      <c r="CD183" s="699"/>
      <c r="CE183" s="699"/>
      <c r="CF183" s="699"/>
      <c r="CG183" s="699"/>
      <c r="CH183" s="699"/>
      <c r="CI183" s="699"/>
      <c r="CJ183" s="699"/>
      <c r="CK183" s="699"/>
      <c r="CL183" s="699"/>
      <c r="CM183" s="699"/>
      <c r="CN183" s="699"/>
      <c r="CO183" s="699"/>
      <c r="CP183" s="699"/>
      <c r="CQ183" s="699"/>
      <c r="CR183" s="699"/>
      <c r="CS183" s="699"/>
      <c r="CT183" s="699"/>
      <c r="CU183" s="699"/>
      <c r="CV183" s="699"/>
      <c r="CW183" s="699"/>
      <c r="CX183" s="699"/>
      <c r="CY183" s="699"/>
      <c r="CZ183" s="699"/>
      <c r="DA183" s="699"/>
      <c r="DB183" s="699"/>
      <c r="DC183" s="699"/>
      <c r="DD183" s="699"/>
      <c r="DE183" s="699"/>
      <c r="DF183" s="699"/>
      <c r="DG183" s="699"/>
      <c r="DH183" s="699"/>
      <c r="DI183" s="699"/>
      <c r="DJ183" s="699"/>
      <c r="DK183" s="699"/>
      <c r="DL183" s="699"/>
      <c r="DM183" s="699"/>
      <c r="DN183" s="699"/>
      <c r="DO183" s="699"/>
      <c r="DP183" s="699"/>
      <c r="DQ183" s="699"/>
      <c r="DR183" s="699"/>
      <c r="DS183" s="699"/>
      <c r="DT183" s="699"/>
      <c r="DU183" s="699"/>
      <c r="DV183" s="699"/>
      <c r="DW183" s="699"/>
      <c r="DX183" s="699"/>
      <c r="DY183" s="699"/>
      <c r="DZ183" s="699"/>
      <c r="EA183" s="699"/>
      <c r="EB183" s="699"/>
      <c r="EC183" s="699"/>
    </row>
    <row r="184" spans="1:158" s="698" customFormat="1" ht="16.7" customHeight="1" x14ac:dyDescent="0.5">
      <c r="A184" s="698">
        <v>5</v>
      </c>
      <c r="B184" s="381" t="s">
        <v>612</v>
      </c>
      <c r="C184" s="508" t="s">
        <v>613</v>
      </c>
      <c r="D184" s="511" t="s">
        <v>403</v>
      </c>
      <c r="E184" s="72">
        <v>1</v>
      </c>
      <c r="F184" s="514" t="s">
        <v>390</v>
      </c>
      <c r="G184" s="327">
        <v>8</v>
      </c>
      <c r="H184" s="274">
        <f>G184+G185+G186+G187</f>
        <v>12</v>
      </c>
      <c r="I184" s="263">
        <v>1</v>
      </c>
      <c r="J184" s="263">
        <v>1</v>
      </c>
      <c r="K184" s="263">
        <v>1</v>
      </c>
      <c r="L184" s="263">
        <v>1</v>
      </c>
      <c r="M184" s="399">
        <f>SUM(H184:L184)</f>
        <v>16</v>
      </c>
      <c r="N184" s="598"/>
      <c r="O184" s="449" t="s">
        <v>404</v>
      </c>
      <c r="P184" s="72">
        <v>1</v>
      </c>
      <c r="Q184" s="513" t="s">
        <v>390</v>
      </c>
      <c r="R184" s="327">
        <v>8</v>
      </c>
      <c r="S184" s="274">
        <f>R184+R185+R186</f>
        <v>11</v>
      </c>
      <c r="T184" s="263">
        <v>1</v>
      </c>
      <c r="U184" s="263">
        <v>1</v>
      </c>
      <c r="V184" s="263">
        <v>1</v>
      </c>
      <c r="W184" s="263">
        <v>1</v>
      </c>
      <c r="X184" s="399">
        <f>SUM(S184:W184)</f>
        <v>15</v>
      </c>
      <c r="Y184" s="624"/>
      <c r="Z184" s="699"/>
      <c r="AA184" s="699"/>
      <c r="AB184" s="699"/>
      <c r="AC184" s="699"/>
      <c r="AD184" s="699"/>
      <c r="AE184" s="699"/>
      <c r="AF184" s="699"/>
      <c r="AG184" s="699"/>
      <c r="AH184" s="699"/>
      <c r="AI184" s="699"/>
      <c r="AJ184" s="699"/>
      <c r="AK184" s="699"/>
      <c r="AL184" s="699"/>
      <c r="AM184" s="699"/>
      <c r="AN184" s="699"/>
      <c r="AO184" s="699"/>
      <c r="AP184" s="699"/>
      <c r="AQ184" s="699"/>
      <c r="AR184" s="699"/>
      <c r="AS184" s="699"/>
      <c r="AT184" s="699"/>
      <c r="AU184" s="699"/>
      <c r="AV184" s="699"/>
      <c r="AW184" s="699"/>
      <c r="AX184" s="699"/>
      <c r="AY184" s="699"/>
      <c r="AZ184" s="699"/>
      <c r="BA184" s="699"/>
      <c r="BB184" s="699"/>
      <c r="BC184" s="699"/>
      <c r="BD184" s="699"/>
      <c r="BE184" s="699"/>
      <c r="BF184" s="699"/>
      <c r="BG184" s="699"/>
      <c r="BH184" s="699"/>
      <c r="BI184" s="699"/>
      <c r="BJ184" s="699"/>
      <c r="BK184" s="699"/>
      <c r="BL184" s="699"/>
      <c r="BM184" s="699"/>
      <c r="BN184" s="699"/>
      <c r="BO184" s="699"/>
      <c r="BP184" s="699"/>
      <c r="BQ184" s="699"/>
      <c r="BR184" s="699"/>
      <c r="BS184" s="699"/>
      <c r="BT184" s="699"/>
      <c r="BU184" s="699"/>
      <c r="BV184" s="699"/>
      <c r="BW184" s="699"/>
      <c r="BX184" s="699"/>
      <c r="BY184" s="699"/>
      <c r="BZ184" s="699"/>
      <c r="CA184" s="699"/>
      <c r="CB184" s="699"/>
      <c r="CC184" s="699"/>
      <c r="CD184" s="699"/>
      <c r="CE184" s="699"/>
      <c r="CF184" s="699"/>
      <c r="CG184" s="699"/>
      <c r="CH184" s="699"/>
      <c r="CI184" s="699"/>
      <c r="CJ184" s="699"/>
      <c r="CK184" s="699"/>
      <c r="CL184" s="699"/>
      <c r="CM184" s="699"/>
      <c r="CN184" s="699"/>
      <c r="CO184" s="699"/>
      <c r="CP184" s="699"/>
      <c r="CQ184" s="699"/>
      <c r="CR184" s="699"/>
      <c r="CS184" s="699"/>
      <c r="CT184" s="699"/>
      <c r="CU184" s="699"/>
      <c r="CV184" s="699"/>
      <c r="CW184" s="699"/>
      <c r="CX184" s="699"/>
      <c r="CY184" s="699"/>
      <c r="CZ184" s="699"/>
      <c r="DA184" s="699"/>
      <c r="DB184" s="699"/>
      <c r="DC184" s="699"/>
      <c r="DD184" s="699"/>
      <c r="DE184" s="699"/>
      <c r="DF184" s="699"/>
      <c r="DG184" s="699"/>
      <c r="DH184" s="699"/>
      <c r="DI184" s="699"/>
      <c r="DJ184" s="699"/>
      <c r="DK184" s="699"/>
      <c r="DL184" s="699"/>
      <c r="DM184" s="699"/>
      <c r="DN184" s="699"/>
      <c r="DO184" s="699"/>
      <c r="DP184" s="699"/>
      <c r="DQ184" s="699"/>
      <c r="DR184" s="699"/>
      <c r="DS184" s="699"/>
      <c r="DT184" s="699"/>
      <c r="DU184" s="699"/>
      <c r="DV184" s="699"/>
      <c r="DW184" s="699"/>
      <c r="DX184" s="699"/>
      <c r="DY184" s="699"/>
      <c r="DZ184" s="699"/>
      <c r="EA184" s="699"/>
      <c r="EB184" s="699"/>
      <c r="EC184" s="699"/>
    </row>
    <row r="185" spans="1:158" s="698" customFormat="1" ht="16.7" customHeight="1" x14ac:dyDescent="0.5">
      <c r="B185" s="381" t="s">
        <v>962</v>
      </c>
      <c r="C185" s="508"/>
      <c r="D185" s="511" t="s">
        <v>405</v>
      </c>
      <c r="E185" s="72">
        <v>1</v>
      </c>
      <c r="F185" s="514" t="s">
        <v>1035</v>
      </c>
      <c r="G185" s="327">
        <v>1</v>
      </c>
      <c r="H185" s="274"/>
      <c r="I185" s="263"/>
      <c r="J185" s="263"/>
      <c r="K185" s="263"/>
      <c r="L185" s="263"/>
      <c r="M185" s="396"/>
      <c r="N185" s="598"/>
      <c r="O185" s="449" t="s">
        <v>406</v>
      </c>
      <c r="P185" s="72">
        <v>1</v>
      </c>
      <c r="Q185" s="513" t="s">
        <v>1035</v>
      </c>
      <c r="R185" s="327">
        <v>1</v>
      </c>
      <c r="S185" s="274"/>
      <c r="T185" s="263"/>
      <c r="U185" s="263"/>
      <c r="V185" s="263"/>
      <c r="W185" s="263"/>
      <c r="X185" s="396"/>
      <c r="Y185" s="624"/>
      <c r="Z185" s="699"/>
      <c r="AA185" s="699"/>
      <c r="AB185" s="699"/>
      <c r="AC185" s="699"/>
      <c r="AD185" s="699"/>
      <c r="AE185" s="699"/>
      <c r="AF185" s="699"/>
      <c r="AG185" s="699"/>
      <c r="AH185" s="699"/>
      <c r="AI185" s="699"/>
      <c r="AJ185" s="699"/>
      <c r="AK185" s="699"/>
      <c r="AL185" s="699"/>
      <c r="AM185" s="699"/>
      <c r="AN185" s="699"/>
      <c r="AO185" s="699"/>
      <c r="AP185" s="699"/>
      <c r="AQ185" s="699"/>
      <c r="AR185" s="699"/>
      <c r="AS185" s="699"/>
      <c r="AT185" s="699"/>
      <c r="AU185" s="699"/>
      <c r="AV185" s="699"/>
      <c r="AW185" s="699"/>
      <c r="AX185" s="699"/>
      <c r="AY185" s="699"/>
      <c r="AZ185" s="699"/>
      <c r="BA185" s="699"/>
      <c r="BB185" s="699"/>
      <c r="BC185" s="699"/>
      <c r="BD185" s="699"/>
      <c r="BE185" s="699"/>
      <c r="BF185" s="699"/>
      <c r="BG185" s="699"/>
      <c r="BH185" s="699"/>
      <c r="BI185" s="699"/>
      <c r="BJ185" s="699"/>
      <c r="BK185" s="699"/>
      <c r="BL185" s="699"/>
      <c r="BM185" s="699"/>
      <c r="BN185" s="699"/>
      <c r="BO185" s="699"/>
      <c r="BP185" s="699"/>
      <c r="BQ185" s="699"/>
      <c r="BR185" s="699"/>
      <c r="BS185" s="699"/>
      <c r="BT185" s="699"/>
      <c r="BU185" s="699"/>
      <c r="BV185" s="699"/>
      <c r="BW185" s="699"/>
      <c r="BX185" s="699"/>
      <c r="BY185" s="699"/>
      <c r="BZ185" s="699"/>
      <c r="CA185" s="699"/>
      <c r="CB185" s="699"/>
      <c r="CC185" s="699"/>
      <c r="CD185" s="699"/>
      <c r="CE185" s="699"/>
      <c r="CF185" s="699"/>
      <c r="CG185" s="699"/>
      <c r="CH185" s="699"/>
      <c r="CI185" s="699"/>
      <c r="CJ185" s="699"/>
      <c r="CK185" s="699"/>
      <c r="CL185" s="699"/>
      <c r="CM185" s="699"/>
      <c r="CN185" s="699"/>
      <c r="CO185" s="699"/>
      <c r="CP185" s="699"/>
      <c r="CQ185" s="699"/>
      <c r="CR185" s="699"/>
      <c r="CS185" s="699"/>
      <c r="CT185" s="699"/>
      <c r="CU185" s="699"/>
      <c r="CV185" s="699"/>
      <c r="CW185" s="699"/>
      <c r="CX185" s="699"/>
      <c r="CY185" s="699"/>
      <c r="CZ185" s="699"/>
      <c r="DA185" s="699"/>
      <c r="DB185" s="699"/>
      <c r="DC185" s="699"/>
      <c r="DD185" s="699"/>
      <c r="DE185" s="699"/>
      <c r="DF185" s="699"/>
      <c r="DG185" s="699"/>
      <c r="DH185" s="699"/>
      <c r="DI185" s="699"/>
      <c r="DJ185" s="699"/>
      <c r="DK185" s="699"/>
      <c r="DL185" s="699"/>
      <c r="DM185" s="699"/>
      <c r="DN185" s="699"/>
      <c r="DO185" s="699"/>
      <c r="DP185" s="699"/>
      <c r="DQ185" s="699"/>
      <c r="DR185" s="699"/>
      <c r="DS185" s="699"/>
      <c r="DT185" s="699"/>
      <c r="DU185" s="699"/>
      <c r="DV185" s="699"/>
      <c r="DW185" s="699"/>
      <c r="DX185" s="699"/>
      <c r="DY185" s="699"/>
      <c r="DZ185" s="699"/>
      <c r="EA185" s="699"/>
      <c r="EB185" s="699"/>
      <c r="EC185" s="699"/>
    </row>
    <row r="186" spans="1:158" s="698" customFormat="1" ht="16.7" customHeight="1" x14ac:dyDescent="0.5">
      <c r="B186" s="381"/>
      <c r="C186" s="508"/>
      <c r="D186" s="511" t="s">
        <v>1032</v>
      </c>
      <c r="E186" s="72">
        <v>1</v>
      </c>
      <c r="F186" s="514" t="s">
        <v>1030</v>
      </c>
      <c r="G186" s="327">
        <v>2</v>
      </c>
      <c r="H186" s="274"/>
      <c r="I186" s="263"/>
      <c r="J186" s="263"/>
      <c r="K186" s="263"/>
      <c r="L186" s="263"/>
      <c r="M186" s="396"/>
      <c r="N186" s="679" t="s">
        <v>1089</v>
      </c>
      <c r="O186" s="449" t="s">
        <v>1038</v>
      </c>
      <c r="P186" s="72">
        <v>1</v>
      </c>
      <c r="Q186" s="513" t="s">
        <v>1030</v>
      </c>
      <c r="R186" s="327">
        <v>2</v>
      </c>
      <c r="S186" s="274"/>
      <c r="T186" s="263"/>
      <c r="U186" s="263"/>
      <c r="V186" s="263"/>
      <c r="W186" s="263"/>
      <c r="X186" s="396"/>
      <c r="Y186" s="788" t="s">
        <v>1089</v>
      </c>
      <c r="Z186" s="699"/>
      <c r="AA186" s="699"/>
      <c r="AB186" s="699"/>
      <c r="AC186" s="699"/>
      <c r="AD186" s="699"/>
      <c r="AE186" s="699"/>
      <c r="AF186" s="699"/>
      <c r="AG186" s="699"/>
      <c r="AH186" s="699"/>
      <c r="AI186" s="699"/>
      <c r="AJ186" s="699"/>
      <c r="AK186" s="699"/>
      <c r="AL186" s="699"/>
      <c r="AM186" s="699"/>
      <c r="AN186" s="699"/>
      <c r="AO186" s="699"/>
      <c r="AP186" s="699"/>
      <c r="AQ186" s="699"/>
      <c r="AR186" s="699"/>
      <c r="AS186" s="699"/>
      <c r="AT186" s="699"/>
      <c r="AU186" s="699"/>
      <c r="AV186" s="699"/>
      <c r="AW186" s="699"/>
      <c r="AX186" s="699"/>
      <c r="AY186" s="699"/>
      <c r="AZ186" s="699"/>
      <c r="BA186" s="699"/>
      <c r="BB186" s="699"/>
      <c r="BC186" s="699"/>
      <c r="BD186" s="699"/>
      <c r="BE186" s="699"/>
      <c r="BF186" s="699"/>
      <c r="BG186" s="699"/>
      <c r="BH186" s="699"/>
      <c r="BI186" s="699"/>
      <c r="BJ186" s="699"/>
      <c r="BK186" s="699"/>
      <c r="BL186" s="699"/>
      <c r="BM186" s="699"/>
      <c r="BN186" s="699"/>
      <c r="BO186" s="699"/>
      <c r="BP186" s="699"/>
      <c r="BQ186" s="699"/>
      <c r="BR186" s="699"/>
      <c r="BS186" s="699"/>
      <c r="BT186" s="699"/>
      <c r="BU186" s="699"/>
      <c r="BV186" s="699"/>
      <c r="BW186" s="699"/>
      <c r="BX186" s="699"/>
      <c r="BY186" s="699"/>
      <c r="BZ186" s="699"/>
      <c r="CA186" s="699"/>
      <c r="CB186" s="699"/>
      <c r="CC186" s="699"/>
      <c r="CD186" s="699"/>
      <c r="CE186" s="699"/>
      <c r="CF186" s="699"/>
      <c r="CG186" s="699"/>
      <c r="CH186" s="699"/>
      <c r="CI186" s="699"/>
      <c r="CJ186" s="699"/>
      <c r="CK186" s="699"/>
      <c r="CL186" s="699"/>
      <c r="CM186" s="699"/>
      <c r="CN186" s="699"/>
      <c r="CO186" s="699"/>
      <c r="CP186" s="699"/>
      <c r="CQ186" s="699"/>
      <c r="CR186" s="699"/>
      <c r="CS186" s="699"/>
      <c r="CT186" s="699"/>
      <c r="CU186" s="699"/>
      <c r="CV186" s="699"/>
      <c r="CW186" s="699"/>
      <c r="CX186" s="699"/>
      <c r="CY186" s="699"/>
      <c r="CZ186" s="699"/>
      <c r="DA186" s="699"/>
      <c r="DB186" s="699"/>
      <c r="DC186" s="699"/>
      <c r="DD186" s="699"/>
      <c r="DE186" s="699"/>
      <c r="DF186" s="699"/>
      <c r="DG186" s="699"/>
      <c r="DH186" s="699"/>
      <c r="DI186" s="699"/>
      <c r="DJ186" s="699"/>
      <c r="DK186" s="699"/>
      <c r="DL186" s="699"/>
      <c r="DM186" s="699"/>
      <c r="DN186" s="699"/>
      <c r="DO186" s="699"/>
      <c r="DP186" s="699"/>
      <c r="DQ186" s="699"/>
      <c r="DR186" s="699"/>
      <c r="DS186" s="699"/>
      <c r="DT186" s="699"/>
      <c r="DU186" s="699"/>
      <c r="DV186" s="699"/>
      <c r="DW186" s="699"/>
      <c r="DX186" s="699"/>
      <c r="DY186" s="699"/>
      <c r="DZ186" s="699"/>
      <c r="EA186" s="699"/>
      <c r="EB186" s="699"/>
      <c r="EC186" s="699"/>
    </row>
    <row r="187" spans="1:158" s="698" customFormat="1" ht="16.7" customHeight="1" x14ac:dyDescent="0.5">
      <c r="B187" s="382"/>
      <c r="C187" s="509"/>
      <c r="D187" s="512" t="s">
        <v>1033</v>
      </c>
      <c r="E187" s="77">
        <v>1</v>
      </c>
      <c r="F187" s="563" t="s">
        <v>1034</v>
      </c>
      <c r="G187" s="333">
        <v>1</v>
      </c>
      <c r="H187" s="309"/>
      <c r="I187" s="312"/>
      <c r="J187" s="312"/>
      <c r="K187" s="312"/>
      <c r="L187" s="312"/>
      <c r="M187" s="344"/>
      <c r="N187" s="657" t="s">
        <v>1089</v>
      </c>
      <c r="O187" s="121"/>
      <c r="P187" s="77"/>
      <c r="Q187" s="543"/>
      <c r="R187" s="333"/>
      <c r="S187" s="309"/>
      <c r="T187" s="312"/>
      <c r="U187" s="312"/>
      <c r="V187" s="312"/>
      <c r="W187" s="312"/>
      <c r="X187" s="344"/>
      <c r="Y187" s="625"/>
      <c r="Z187" s="699"/>
      <c r="AA187" s="699"/>
      <c r="AB187" s="699"/>
      <c r="AC187" s="699"/>
      <c r="AD187" s="699"/>
      <c r="AE187" s="699"/>
      <c r="AF187" s="699"/>
      <c r="AG187" s="699"/>
      <c r="AH187" s="699"/>
      <c r="AI187" s="699"/>
      <c r="AJ187" s="699"/>
      <c r="AK187" s="699"/>
      <c r="AL187" s="699"/>
      <c r="AM187" s="699"/>
      <c r="AN187" s="699"/>
      <c r="AO187" s="699"/>
      <c r="AP187" s="699"/>
      <c r="AQ187" s="699"/>
      <c r="AR187" s="699"/>
      <c r="AS187" s="699"/>
      <c r="AT187" s="699"/>
      <c r="AU187" s="699"/>
      <c r="AV187" s="699"/>
      <c r="AW187" s="699"/>
      <c r="AX187" s="699"/>
      <c r="AY187" s="699"/>
      <c r="AZ187" s="699"/>
      <c r="BA187" s="699"/>
      <c r="BB187" s="699"/>
      <c r="BC187" s="699"/>
      <c r="BD187" s="699"/>
      <c r="BE187" s="699"/>
      <c r="BF187" s="699"/>
      <c r="BG187" s="699"/>
      <c r="BH187" s="699"/>
      <c r="BI187" s="699"/>
      <c r="BJ187" s="699"/>
      <c r="BK187" s="699"/>
      <c r="BL187" s="699"/>
      <c r="BM187" s="699"/>
      <c r="BN187" s="699"/>
      <c r="BO187" s="699"/>
      <c r="BP187" s="699"/>
      <c r="BQ187" s="699"/>
      <c r="BR187" s="699"/>
      <c r="BS187" s="699"/>
      <c r="BT187" s="699"/>
      <c r="BU187" s="699"/>
      <c r="BV187" s="699"/>
      <c r="BW187" s="699"/>
      <c r="BX187" s="699"/>
      <c r="BY187" s="699"/>
      <c r="BZ187" s="699"/>
      <c r="CA187" s="699"/>
      <c r="CB187" s="699"/>
      <c r="CC187" s="699"/>
      <c r="CD187" s="699"/>
      <c r="CE187" s="699"/>
      <c r="CF187" s="699"/>
      <c r="CG187" s="699"/>
      <c r="CH187" s="699"/>
      <c r="CI187" s="699"/>
      <c r="CJ187" s="699"/>
      <c r="CK187" s="699"/>
      <c r="CL187" s="699"/>
      <c r="CM187" s="699"/>
      <c r="CN187" s="699"/>
      <c r="CO187" s="699"/>
      <c r="CP187" s="699"/>
      <c r="CQ187" s="699"/>
      <c r="CR187" s="699"/>
      <c r="CS187" s="699"/>
      <c r="CT187" s="699"/>
      <c r="CU187" s="699"/>
      <c r="CV187" s="699"/>
      <c r="CW187" s="699"/>
      <c r="CX187" s="699"/>
      <c r="CY187" s="699"/>
      <c r="CZ187" s="699"/>
      <c r="DA187" s="699"/>
      <c r="DB187" s="699"/>
      <c r="DC187" s="699"/>
      <c r="DD187" s="699"/>
      <c r="DE187" s="699"/>
      <c r="DF187" s="699"/>
      <c r="DG187" s="699"/>
      <c r="DH187" s="699"/>
      <c r="DI187" s="699"/>
      <c r="DJ187" s="699"/>
      <c r="DK187" s="699"/>
      <c r="DL187" s="699"/>
      <c r="DM187" s="699"/>
      <c r="DN187" s="699"/>
      <c r="DO187" s="699"/>
      <c r="DP187" s="699"/>
      <c r="DQ187" s="699"/>
      <c r="DR187" s="699"/>
      <c r="DS187" s="699"/>
      <c r="DT187" s="699"/>
      <c r="DU187" s="699"/>
      <c r="DV187" s="699"/>
      <c r="DW187" s="699"/>
      <c r="DX187" s="699"/>
      <c r="DY187" s="699"/>
      <c r="DZ187" s="699"/>
      <c r="EA187" s="699"/>
      <c r="EB187" s="699"/>
      <c r="EC187" s="699"/>
    </row>
    <row r="188" spans="1:158" s="698" customFormat="1" ht="16.7" customHeight="1" x14ac:dyDescent="0.5">
      <c r="A188" s="698">
        <v>6</v>
      </c>
      <c r="B188" s="381" t="s">
        <v>1036</v>
      </c>
      <c r="C188" s="508" t="s">
        <v>608</v>
      </c>
      <c r="D188" s="511" t="s">
        <v>405</v>
      </c>
      <c r="E188" s="72">
        <v>1</v>
      </c>
      <c r="F188" s="514" t="s">
        <v>1095</v>
      </c>
      <c r="G188" s="327">
        <v>10</v>
      </c>
      <c r="H188" s="274">
        <f>G188+G189</f>
        <v>12</v>
      </c>
      <c r="I188" s="263">
        <v>1</v>
      </c>
      <c r="J188" s="263">
        <v>1</v>
      </c>
      <c r="K188" s="263">
        <v>1</v>
      </c>
      <c r="L188" s="263">
        <v>1</v>
      </c>
      <c r="M188" s="399">
        <f>SUM(H188:L188)</f>
        <v>16</v>
      </c>
      <c r="N188" s="598"/>
      <c r="O188" s="449" t="s">
        <v>406</v>
      </c>
      <c r="P188" s="72">
        <v>1</v>
      </c>
      <c r="Q188" s="514" t="s">
        <v>1095</v>
      </c>
      <c r="R188" s="327">
        <v>10</v>
      </c>
      <c r="S188" s="274">
        <f>R188+R189</f>
        <v>12</v>
      </c>
      <c r="T188" s="263">
        <v>1</v>
      </c>
      <c r="U188" s="263">
        <v>1</v>
      </c>
      <c r="V188" s="263">
        <v>1</v>
      </c>
      <c r="W188" s="263">
        <v>1</v>
      </c>
      <c r="X188" s="399">
        <f>SUM(S188:W188)</f>
        <v>16</v>
      </c>
      <c r="Y188" s="624"/>
      <c r="Z188" s="699"/>
      <c r="AA188" s="699"/>
      <c r="AB188" s="699"/>
      <c r="AC188" s="699"/>
      <c r="AD188" s="699"/>
      <c r="AE188" s="699"/>
      <c r="AF188" s="699"/>
      <c r="AG188" s="699"/>
      <c r="AH188" s="699"/>
      <c r="AI188" s="699"/>
      <c r="AJ188" s="699"/>
      <c r="AK188" s="699"/>
      <c r="AL188" s="699"/>
      <c r="AM188" s="699"/>
      <c r="AN188" s="699"/>
      <c r="AO188" s="699"/>
      <c r="AP188" s="699"/>
      <c r="AQ188" s="699"/>
      <c r="AR188" s="699"/>
      <c r="AS188" s="699"/>
      <c r="AT188" s="699"/>
      <c r="AU188" s="699"/>
      <c r="AV188" s="699"/>
      <c r="AW188" s="699"/>
      <c r="AX188" s="699"/>
      <c r="AY188" s="699"/>
      <c r="AZ188" s="699"/>
      <c r="BA188" s="699"/>
      <c r="BB188" s="699"/>
      <c r="BC188" s="699"/>
      <c r="BD188" s="699"/>
      <c r="BE188" s="699"/>
      <c r="BF188" s="699"/>
      <c r="BG188" s="699"/>
      <c r="BH188" s="699"/>
      <c r="BI188" s="699"/>
      <c r="BJ188" s="699"/>
      <c r="BK188" s="699"/>
      <c r="BL188" s="699"/>
      <c r="BM188" s="699"/>
      <c r="BN188" s="699"/>
      <c r="BO188" s="699"/>
      <c r="BP188" s="699"/>
      <c r="BQ188" s="699"/>
      <c r="BR188" s="699"/>
      <c r="BS188" s="699"/>
      <c r="BT188" s="699"/>
      <c r="BU188" s="699"/>
      <c r="BV188" s="699"/>
      <c r="BW188" s="699"/>
      <c r="BX188" s="699"/>
      <c r="BY188" s="699"/>
      <c r="BZ188" s="699"/>
      <c r="CA188" s="699"/>
      <c r="CB188" s="699"/>
      <c r="CC188" s="699"/>
      <c r="CD188" s="699"/>
      <c r="CE188" s="699"/>
      <c r="CF188" s="699"/>
      <c r="CG188" s="699"/>
      <c r="CH188" s="699"/>
      <c r="CI188" s="699"/>
      <c r="CJ188" s="699"/>
      <c r="CK188" s="699"/>
      <c r="CL188" s="699"/>
      <c r="CM188" s="699"/>
      <c r="CN188" s="699"/>
      <c r="CO188" s="699"/>
      <c r="CP188" s="699"/>
      <c r="CQ188" s="699"/>
      <c r="CR188" s="699"/>
      <c r="CS188" s="699"/>
      <c r="CT188" s="699"/>
      <c r="CU188" s="699"/>
      <c r="CV188" s="699"/>
      <c r="CW188" s="699"/>
      <c r="CX188" s="699"/>
      <c r="CY188" s="699"/>
      <c r="CZ188" s="699"/>
      <c r="DA188" s="699"/>
      <c r="DB188" s="699"/>
      <c r="DC188" s="699"/>
      <c r="DD188" s="699"/>
      <c r="DE188" s="699"/>
      <c r="DF188" s="699"/>
      <c r="DG188" s="699"/>
      <c r="DH188" s="699"/>
      <c r="DI188" s="699"/>
      <c r="DJ188" s="699"/>
      <c r="DK188" s="699"/>
      <c r="DL188" s="699"/>
      <c r="DM188" s="699"/>
      <c r="DN188" s="699"/>
      <c r="DO188" s="699"/>
      <c r="DP188" s="699"/>
      <c r="DQ188" s="699"/>
      <c r="DR188" s="699"/>
      <c r="DS188" s="699"/>
      <c r="DT188" s="699"/>
      <c r="DU188" s="699"/>
      <c r="DV188" s="699"/>
      <c r="DW188" s="699"/>
      <c r="DX188" s="699"/>
      <c r="DY188" s="699"/>
      <c r="DZ188" s="699"/>
      <c r="EA188" s="699"/>
      <c r="EB188" s="699"/>
      <c r="EC188" s="699"/>
    </row>
    <row r="189" spans="1:158" s="698" customFormat="1" ht="16.7" customHeight="1" x14ac:dyDescent="0.5">
      <c r="B189" s="382" t="s">
        <v>978</v>
      </c>
      <c r="C189" s="509"/>
      <c r="D189" s="512" t="s">
        <v>1032</v>
      </c>
      <c r="E189" s="77">
        <v>1</v>
      </c>
      <c r="F189" s="563" t="s">
        <v>1030</v>
      </c>
      <c r="G189" s="333">
        <v>2</v>
      </c>
      <c r="H189" s="309"/>
      <c r="I189" s="312"/>
      <c r="J189" s="312"/>
      <c r="K189" s="312"/>
      <c r="L189" s="312"/>
      <c r="M189" s="397"/>
      <c r="N189" s="657" t="s">
        <v>1089</v>
      </c>
      <c r="O189" s="121" t="s">
        <v>1038</v>
      </c>
      <c r="P189" s="77">
        <v>1</v>
      </c>
      <c r="Q189" s="563" t="s">
        <v>1030</v>
      </c>
      <c r="R189" s="333">
        <v>2</v>
      </c>
      <c r="S189" s="309"/>
      <c r="T189" s="312"/>
      <c r="U189" s="312"/>
      <c r="V189" s="312"/>
      <c r="W189" s="312"/>
      <c r="X189" s="397"/>
      <c r="Y189" s="658" t="s">
        <v>1089</v>
      </c>
      <c r="Z189" s="699"/>
      <c r="AA189" s="699"/>
      <c r="AB189" s="699"/>
      <c r="AC189" s="699"/>
      <c r="AD189" s="699"/>
      <c r="AE189" s="699"/>
      <c r="AF189" s="699"/>
      <c r="AG189" s="699"/>
      <c r="AH189" s="699"/>
      <c r="AI189" s="699"/>
      <c r="AJ189" s="699"/>
      <c r="AK189" s="699"/>
      <c r="AL189" s="699"/>
      <c r="AM189" s="699"/>
      <c r="AN189" s="699"/>
      <c r="AO189" s="699"/>
      <c r="AP189" s="699"/>
      <c r="AQ189" s="699"/>
      <c r="AR189" s="699"/>
      <c r="AS189" s="699"/>
      <c r="AT189" s="699"/>
      <c r="AU189" s="699"/>
      <c r="AV189" s="699"/>
      <c r="AW189" s="699"/>
      <c r="AX189" s="699"/>
      <c r="AY189" s="699"/>
      <c r="AZ189" s="699"/>
      <c r="BA189" s="699"/>
      <c r="BB189" s="699"/>
      <c r="BC189" s="699"/>
      <c r="BD189" s="699"/>
      <c r="BE189" s="699"/>
      <c r="BF189" s="699"/>
      <c r="BG189" s="699"/>
      <c r="BH189" s="699"/>
      <c r="BI189" s="699"/>
      <c r="BJ189" s="699"/>
      <c r="BK189" s="699"/>
      <c r="BL189" s="699"/>
      <c r="BM189" s="699"/>
      <c r="BN189" s="699"/>
      <c r="BO189" s="699"/>
      <c r="BP189" s="699"/>
      <c r="BQ189" s="699"/>
      <c r="BR189" s="699"/>
      <c r="BS189" s="699"/>
      <c r="BT189" s="699"/>
      <c r="BU189" s="699"/>
      <c r="BV189" s="699"/>
      <c r="BW189" s="699"/>
      <c r="BX189" s="699"/>
      <c r="BY189" s="699"/>
      <c r="BZ189" s="699"/>
      <c r="CA189" s="699"/>
      <c r="CB189" s="699"/>
      <c r="CC189" s="699"/>
      <c r="CD189" s="699"/>
      <c r="CE189" s="699"/>
      <c r="CF189" s="699"/>
      <c r="CG189" s="699"/>
      <c r="CH189" s="699"/>
      <c r="CI189" s="699"/>
      <c r="CJ189" s="699"/>
      <c r="CK189" s="699"/>
      <c r="CL189" s="699"/>
      <c r="CM189" s="699"/>
      <c r="CN189" s="699"/>
      <c r="CO189" s="699"/>
      <c r="CP189" s="699"/>
      <c r="CQ189" s="699"/>
      <c r="CR189" s="699"/>
      <c r="CS189" s="699"/>
      <c r="CT189" s="699"/>
      <c r="CU189" s="699"/>
      <c r="CV189" s="699"/>
      <c r="CW189" s="699"/>
      <c r="CX189" s="699"/>
      <c r="CY189" s="699"/>
      <c r="CZ189" s="699"/>
      <c r="DA189" s="699"/>
      <c r="DB189" s="699"/>
      <c r="DC189" s="699"/>
      <c r="DD189" s="699"/>
      <c r="DE189" s="699"/>
      <c r="DF189" s="699"/>
      <c r="DG189" s="699"/>
      <c r="DH189" s="699"/>
      <c r="DI189" s="699"/>
      <c r="DJ189" s="699"/>
      <c r="DK189" s="699"/>
      <c r="DL189" s="699"/>
      <c r="DM189" s="699"/>
      <c r="DN189" s="699"/>
      <c r="DO189" s="699"/>
      <c r="DP189" s="699"/>
      <c r="DQ189" s="699"/>
      <c r="DR189" s="699"/>
      <c r="DS189" s="699"/>
      <c r="DT189" s="699"/>
      <c r="DU189" s="699"/>
      <c r="DV189" s="699"/>
      <c r="DW189" s="699"/>
      <c r="DX189" s="699"/>
      <c r="DY189" s="699"/>
      <c r="DZ189" s="699"/>
      <c r="EA189" s="699"/>
      <c r="EB189" s="699"/>
      <c r="EC189" s="699"/>
    </row>
    <row r="190" spans="1:158" s="698" customFormat="1" ht="16.7" customHeight="1" x14ac:dyDescent="0.5">
      <c r="B190" s="448"/>
      <c r="C190" s="448"/>
      <c r="D190" s="449"/>
      <c r="E190" s="449"/>
      <c r="F190" s="850"/>
      <c r="G190" s="447"/>
      <c r="H190" s="447"/>
      <c r="I190" s="881"/>
      <c r="J190" s="881"/>
      <c r="K190" s="881"/>
      <c r="L190" s="881"/>
      <c r="M190" s="447"/>
      <c r="N190" s="860"/>
      <c r="O190" s="449"/>
      <c r="P190" s="449"/>
      <c r="Q190" s="850"/>
      <c r="R190" s="447"/>
      <c r="S190" s="447"/>
      <c r="T190" s="881"/>
      <c r="U190" s="881"/>
      <c r="V190" s="881"/>
      <c r="W190" s="881"/>
      <c r="X190" s="447"/>
      <c r="Y190" s="860"/>
      <c r="Z190" s="699"/>
      <c r="AA190" s="699"/>
      <c r="AB190" s="699"/>
      <c r="AC190" s="699"/>
      <c r="AD190" s="699"/>
      <c r="AE190" s="699"/>
      <c r="AF190" s="699"/>
      <c r="AG190" s="699"/>
      <c r="AH190" s="699"/>
      <c r="AI190" s="699"/>
      <c r="AJ190" s="699"/>
      <c r="AK190" s="699"/>
      <c r="AL190" s="699"/>
      <c r="AM190" s="699"/>
      <c r="AN190" s="699"/>
      <c r="AO190" s="699"/>
      <c r="AP190" s="699"/>
      <c r="AQ190" s="699"/>
      <c r="AR190" s="699"/>
      <c r="AS190" s="699"/>
      <c r="AT190" s="699"/>
      <c r="AU190" s="699"/>
      <c r="AV190" s="699"/>
      <c r="AW190" s="699"/>
      <c r="AX190" s="699"/>
      <c r="AY190" s="699"/>
      <c r="AZ190" s="699"/>
      <c r="BA190" s="699"/>
      <c r="BB190" s="699"/>
      <c r="BC190" s="699"/>
      <c r="BD190" s="699"/>
      <c r="BE190" s="699"/>
      <c r="BF190" s="699"/>
      <c r="BG190" s="699"/>
      <c r="BH190" s="699"/>
      <c r="BI190" s="699"/>
      <c r="BJ190" s="699"/>
      <c r="BK190" s="699"/>
      <c r="BL190" s="699"/>
      <c r="BM190" s="699"/>
      <c r="BN190" s="699"/>
      <c r="BO190" s="699"/>
      <c r="BP190" s="699"/>
      <c r="BQ190" s="699"/>
      <c r="BR190" s="699"/>
      <c r="BS190" s="699"/>
      <c r="BT190" s="699"/>
      <c r="BU190" s="699"/>
      <c r="BV190" s="699"/>
      <c r="BW190" s="699"/>
      <c r="BX190" s="699"/>
      <c r="BY190" s="699"/>
      <c r="BZ190" s="699"/>
      <c r="CA190" s="699"/>
      <c r="CB190" s="699"/>
      <c r="CC190" s="699"/>
      <c r="CD190" s="699"/>
      <c r="CE190" s="699"/>
      <c r="CF190" s="699"/>
      <c r="CG190" s="699"/>
      <c r="CH190" s="699"/>
      <c r="CI190" s="699"/>
      <c r="CJ190" s="699"/>
      <c r="CK190" s="699"/>
      <c r="CL190" s="699"/>
      <c r="CM190" s="699"/>
      <c r="CN190" s="699"/>
      <c r="CO190" s="699"/>
      <c r="CP190" s="699"/>
      <c r="CQ190" s="699"/>
      <c r="CR190" s="699"/>
      <c r="CS190" s="699"/>
      <c r="CT190" s="699"/>
      <c r="CU190" s="699"/>
      <c r="CV190" s="699"/>
      <c r="CW190" s="699"/>
      <c r="CX190" s="699"/>
      <c r="CY190" s="699"/>
      <c r="CZ190" s="699"/>
      <c r="DA190" s="699"/>
      <c r="DB190" s="699"/>
      <c r="DC190" s="699"/>
      <c r="DD190" s="699"/>
      <c r="DE190" s="699"/>
      <c r="DF190" s="699"/>
      <c r="DG190" s="699"/>
      <c r="DH190" s="699"/>
      <c r="DI190" s="699"/>
      <c r="DJ190" s="699"/>
      <c r="DK190" s="699"/>
      <c r="DL190" s="699"/>
      <c r="DM190" s="699"/>
      <c r="DN190" s="699"/>
      <c r="DO190" s="699"/>
      <c r="DP190" s="699"/>
      <c r="DQ190" s="699"/>
      <c r="DR190" s="699"/>
      <c r="DS190" s="699"/>
      <c r="DT190" s="699"/>
      <c r="DU190" s="699"/>
      <c r="DV190" s="699"/>
      <c r="DW190" s="699"/>
      <c r="DX190" s="699"/>
      <c r="DY190" s="699"/>
      <c r="DZ190" s="699"/>
      <c r="EA190" s="699"/>
      <c r="EB190" s="699"/>
      <c r="EC190" s="699"/>
    </row>
    <row r="191" spans="1:158" s="698" customFormat="1" ht="16.7" customHeight="1" x14ac:dyDescent="0.5">
      <c r="B191" s="448"/>
      <c r="C191" s="448"/>
      <c r="D191" s="449"/>
      <c r="E191" s="449"/>
      <c r="F191" s="850"/>
      <c r="G191" s="447"/>
      <c r="H191" s="447"/>
      <c r="I191" s="881"/>
      <c r="J191" s="881"/>
      <c r="K191" s="881"/>
      <c r="L191" s="881"/>
      <c r="M191" s="447"/>
      <c r="N191" s="860"/>
      <c r="O191" s="449"/>
      <c r="P191" s="449"/>
      <c r="Q191" s="850"/>
      <c r="R191" s="447"/>
      <c r="S191" s="447"/>
      <c r="T191" s="881"/>
      <c r="U191" s="881"/>
      <c r="V191" s="881"/>
      <c r="W191" s="881"/>
      <c r="X191" s="447"/>
      <c r="Y191" s="860"/>
      <c r="Z191" s="699"/>
      <c r="AA191" s="699"/>
      <c r="AB191" s="699"/>
      <c r="AC191" s="699"/>
      <c r="AD191" s="699"/>
      <c r="AE191" s="699"/>
      <c r="AF191" s="699"/>
      <c r="AG191" s="699"/>
      <c r="AH191" s="699"/>
      <c r="AI191" s="699"/>
      <c r="AJ191" s="699"/>
      <c r="AK191" s="699"/>
      <c r="AL191" s="699"/>
      <c r="AM191" s="699"/>
      <c r="AN191" s="699"/>
      <c r="AO191" s="699"/>
      <c r="AP191" s="699"/>
      <c r="AQ191" s="699"/>
      <c r="AR191" s="699"/>
      <c r="AS191" s="699"/>
      <c r="AT191" s="699"/>
      <c r="AU191" s="699"/>
      <c r="AV191" s="699"/>
      <c r="AW191" s="699"/>
      <c r="AX191" s="699"/>
      <c r="AY191" s="699"/>
      <c r="AZ191" s="699"/>
      <c r="BA191" s="699"/>
      <c r="BB191" s="699"/>
      <c r="BC191" s="699"/>
      <c r="BD191" s="699"/>
      <c r="BE191" s="699"/>
      <c r="BF191" s="699"/>
      <c r="BG191" s="699"/>
      <c r="BH191" s="699"/>
      <c r="BI191" s="699"/>
      <c r="BJ191" s="699"/>
      <c r="BK191" s="699"/>
      <c r="BL191" s="699"/>
      <c r="BM191" s="699"/>
      <c r="BN191" s="699"/>
      <c r="BO191" s="699"/>
      <c r="BP191" s="699"/>
      <c r="BQ191" s="699"/>
      <c r="BR191" s="699"/>
      <c r="BS191" s="699"/>
      <c r="BT191" s="699"/>
      <c r="BU191" s="699"/>
      <c r="BV191" s="699"/>
      <c r="BW191" s="699"/>
      <c r="BX191" s="699"/>
      <c r="BY191" s="699"/>
      <c r="BZ191" s="699"/>
      <c r="CA191" s="699"/>
      <c r="CB191" s="699"/>
      <c r="CC191" s="699"/>
      <c r="CD191" s="699"/>
      <c r="CE191" s="699"/>
      <c r="CF191" s="699"/>
      <c r="CG191" s="699"/>
      <c r="CH191" s="699"/>
      <c r="CI191" s="699"/>
      <c r="CJ191" s="699"/>
      <c r="CK191" s="699"/>
      <c r="CL191" s="699"/>
      <c r="CM191" s="699"/>
      <c r="CN191" s="699"/>
      <c r="CO191" s="699"/>
      <c r="CP191" s="699"/>
      <c r="CQ191" s="699"/>
      <c r="CR191" s="699"/>
      <c r="CS191" s="699"/>
      <c r="CT191" s="699"/>
      <c r="CU191" s="699"/>
      <c r="CV191" s="699"/>
      <c r="CW191" s="699"/>
      <c r="CX191" s="699"/>
      <c r="CY191" s="699"/>
      <c r="CZ191" s="699"/>
      <c r="DA191" s="699"/>
      <c r="DB191" s="699"/>
      <c r="DC191" s="699"/>
      <c r="DD191" s="699"/>
      <c r="DE191" s="699"/>
      <c r="DF191" s="699"/>
      <c r="DG191" s="699"/>
      <c r="DH191" s="699"/>
      <c r="DI191" s="699"/>
      <c r="DJ191" s="699"/>
      <c r="DK191" s="699"/>
      <c r="DL191" s="699"/>
      <c r="DM191" s="699"/>
      <c r="DN191" s="699"/>
      <c r="DO191" s="699"/>
      <c r="DP191" s="699"/>
      <c r="DQ191" s="699"/>
      <c r="DR191" s="699"/>
      <c r="DS191" s="699"/>
      <c r="DT191" s="699"/>
      <c r="DU191" s="699"/>
      <c r="DV191" s="699"/>
      <c r="DW191" s="699"/>
      <c r="DX191" s="699"/>
      <c r="DY191" s="699"/>
      <c r="DZ191" s="699"/>
      <c r="EA191" s="699"/>
      <c r="EB191" s="699"/>
      <c r="EC191" s="699"/>
    </row>
    <row r="192" spans="1:158" s="698" customFormat="1" ht="16.7" customHeight="1" x14ac:dyDescent="0.5">
      <c r="B192" s="448"/>
      <c r="C192" s="448"/>
      <c r="D192" s="449"/>
      <c r="E192" s="449"/>
      <c r="F192" s="850"/>
      <c r="G192" s="447"/>
      <c r="H192" s="447"/>
      <c r="I192" s="881"/>
      <c r="J192" s="881"/>
      <c r="K192" s="881"/>
      <c r="L192" s="881"/>
      <c r="M192" s="447"/>
      <c r="N192" s="860"/>
      <c r="O192" s="449"/>
      <c r="P192" s="449"/>
      <c r="Q192" s="850"/>
      <c r="R192" s="447"/>
      <c r="S192" s="447"/>
      <c r="T192" s="881"/>
      <c r="U192" s="881"/>
      <c r="V192" s="881"/>
      <c r="W192" s="881"/>
      <c r="X192" s="447"/>
      <c r="Y192" s="860"/>
      <c r="Z192" s="699"/>
      <c r="AA192" s="699"/>
      <c r="AB192" s="699"/>
      <c r="AC192" s="699"/>
      <c r="AD192" s="699"/>
      <c r="AE192" s="699"/>
      <c r="AF192" s="699"/>
      <c r="AG192" s="699"/>
      <c r="AH192" s="699"/>
      <c r="AI192" s="699"/>
      <c r="AJ192" s="699"/>
      <c r="AK192" s="699"/>
      <c r="AL192" s="699"/>
      <c r="AM192" s="699"/>
      <c r="AN192" s="699"/>
      <c r="AO192" s="699"/>
      <c r="AP192" s="699"/>
      <c r="AQ192" s="699"/>
      <c r="AR192" s="699"/>
      <c r="AS192" s="699"/>
      <c r="AT192" s="699"/>
      <c r="AU192" s="699"/>
      <c r="AV192" s="699"/>
      <c r="AW192" s="699"/>
      <c r="AX192" s="699"/>
      <c r="AY192" s="699"/>
      <c r="AZ192" s="699"/>
      <c r="BA192" s="699"/>
      <c r="BB192" s="699"/>
      <c r="BC192" s="699"/>
      <c r="BD192" s="699"/>
      <c r="BE192" s="699"/>
      <c r="BF192" s="699"/>
      <c r="BG192" s="699"/>
      <c r="BH192" s="699"/>
      <c r="BI192" s="699"/>
      <c r="BJ192" s="699"/>
      <c r="BK192" s="699"/>
      <c r="BL192" s="699"/>
      <c r="BM192" s="699"/>
      <c r="BN192" s="699"/>
      <c r="BO192" s="699"/>
      <c r="BP192" s="699"/>
      <c r="BQ192" s="699"/>
      <c r="BR192" s="699"/>
      <c r="BS192" s="699"/>
      <c r="BT192" s="699"/>
      <c r="BU192" s="699"/>
      <c r="BV192" s="699"/>
      <c r="BW192" s="699"/>
      <c r="BX192" s="699"/>
      <c r="BY192" s="699"/>
      <c r="BZ192" s="699"/>
      <c r="CA192" s="699"/>
      <c r="CB192" s="699"/>
      <c r="CC192" s="699"/>
      <c r="CD192" s="699"/>
      <c r="CE192" s="699"/>
      <c r="CF192" s="699"/>
      <c r="CG192" s="699"/>
      <c r="CH192" s="699"/>
      <c r="CI192" s="699"/>
      <c r="CJ192" s="699"/>
      <c r="CK192" s="699"/>
      <c r="CL192" s="699"/>
      <c r="CM192" s="699"/>
      <c r="CN192" s="699"/>
      <c r="CO192" s="699"/>
      <c r="CP192" s="699"/>
      <c r="CQ192" s="699"/>
      <c r="CR192" s="699"/>
      <c r="CS192" s="699"/>
      <c r="CT192" s="699"/>
      <c r="CU192" s="699"/>
      <c r="CV192" s="699"/>
      <c r="CW192" s="699"/>
      <c r="CX192" s="699"/>
      <c r="CY192" s="699"/>
      <c r="CZ192" s="699"/>
      <c r="DA192" s="699"/>
      <c r="DB192" s="699"/>
      <c r="DC192" s="699"/>
      <c r="DD192" s="699"/>
      <c r="DE192" s="699"/>
      <c r="DF192" s="699"/>
      <c r="DG192" s="699"/>
      <c r="DH192" s="699"/>
      <c r="DI192" s="699"/>
      <c r="DJ192" s="699"/>
      <c r="DK192" s="699"/>
      <c r="DL192" s="699"/>
      <c r="DM192" s="699"/>
      <c r="DN192" s="699"/>
      <c r="DO192" s="699"/>
      <c r="DP192" s="699"/>
      <c r="DQ192" s="699"/>
      <c r="DR192" s="699"/>
      <c r="DS192" s="699"/>
      <c r="DT192" s="699"/>
      <c r="DU192" s="699"/>
      <c r="DV192" s="699"/>
      <c r="DW192" s="699"/>
      <c r="DX192" s="699"/>
      <c r="DY192" s="699"/>
      <c r="DZ192" s="699"/>
      <c r="EA192" s="699"/>
      <c r="EB192" s="699"/>
      <c r="EC192" s="699"/>
    </row>
    <row r="193" spans="1:133" s="698" customFormat="1" ht="16.7" customHeight="1" x14ac:dyDescent="0.5">
      <c r="B193" s="448"/>
      <c r="C193" s="448"/>
      <c r="D193" s="449"/>
      <c r="E193" s="449"/>
      <c r="F193" s="850"/>
      <c r="G193" s="447"/>
      <c r="H193" s="447"/>
      <c r="I193" s="881"/>
      <c r="J193" s="881"/>
      <c r="K193" s="881"/>
      <c r="L193" s="881"/>
      <c r="M193" s="447"/>
      <c r="N193" s="860"/>
      <c r="O193" s="449"/>
      <c r="P193" s="449"/>
      <c r="Q193" s="850"/>
      <c r="R193" s="447"/>
      <c r="S193" s="447"/>
      <c r="T193" s="881"/>
      <c r="U193" s="881"/>
      <c r="V193" s="881"/>
      <c r="W193" s="881"/>
      <c r="X193" s="447"/>
      <c r="Y193" s="860"/>
      <c r="Z193" s="699"/>
      <c r="AA193" s="699"/>
      <c r="AB193" s="699"/>
      <c r="AC193" s="699"/>
      <c r="AD193" s="699"/>
      <c r="AE193" s="699"/>
      <c r="AF193" s="699"/>
      <c r="AG193" s="699"/>
      <c r="AH193" s="699"/>
      <c r="AI193" s="699"/>
      <c r="AJ193" s="699"/>
      <c r="AK193" s="699"/>
      <c r="AL193" s="699"/>
      <c r="AM193" s="699"/>
      <c r="AN193" s="699"/>
      <c r="AO193" s="699"/>
      <c r="AP193" s="699"/>
      <c r="AQ193" s="699"/>
      <c r="AR193" s="699"/>
      <c r="AS193" s="699"/>
      <c r="AT193" s="699"/>
      <c r="AU193" s="699"/>
      <c r="AV193" s="699"/>
      <c r="AW193" s="699"/>
      <c r="AX193" s="699"/>
      <c r="AY193" s="699"/>
      <c r="AZ193" s="699"/>
      <c r="BA193" s="699"/>
      <c r="BB193" s="699"/>
      <c r="BC193" s="699"/>
      <c r="BD193" s="699"/>
      <c r="BE193" s="699"/>
      <c r="BF193" s="699"/>
      <c r="BG193" s="699"/>
      <c r="BH193" s="699"/>
      <c r="BI193" s="699"/>
      <c r="BJ193" s="699"/>
      <c r="BK193" s="699"/>
      <c r="BL193" s="699"/>
      <c r="BM193" s="699"/>
      <c r="BN193" s="699"/>
      <c r="BO193" s="699"/>
      <c r="BP193" s="699"/>
      <c r="BQ193" s="699"/>
      <c r="BR193" s="699"/>
      <c r="BS193" s="699"/>
      <c r="BT193" s="699"/>
      <c r="BU193" s="699"/>
      <c r="BV193" s="699"/>
      <c r="BW193" s="699"/>
      <c r="BX193" s="699"/>
      <c r="BY193" s="699"/>
      <c r="BZ193" s="699"/>
      <c r="CA193" s="699"/>
      <c r="CB193" s="699"/>
      <c r="CC193" s="699"/>
      <c r="CD193" s="699"/>
      <c r="CE193" s="699"/>
      <c r="CF193" s="699"/>
      <c r="CG193" s="699"/>
      <c r="CH193" s="699"/>
      <c r="CI193" s="699"/>
      <c r="CJ193" s="699"/>
      <c r="CK193" s="699"/>
      <c r="CL193" s="699"/>
      <c r="CM193" s="699"/>
      <c r="CN193" s="699"/>
      <c r="CO193" s="699"/>
      <c r="CP193" s="699"/>
      <c r="CQ193" s="699"/>
      <c r="CR193" s="699"/>
      <c r="CS193" s="699"/>
      <c r="CT193" s="699"/>
      <c r="CU193" s="699"/>
      <c r="CV193" s="699"/>
      <c r="CW193" s="699"/>
      <c r="CX193" s="699"/>
      <c r="CY193" s="699"/>
      <c r="CZ193" s="699"/>
      <c r="DA193" s="699"/>
      <c r="DB193" s="699"/>
      <c r="DC193" s="699"/>
      <c r="DD193" s="699"/>
      <c r="DE193" s="699"/>
      <c r="DF193" s="699"/>
      <c r="DG193" s="699"/>
      <c r="DH193" s="699"/>
      <c r="DI193" s="699"/>
      <c r="DJ193" s="699"/>
      <c r="DK193" s="699"/>
      <c r="DL193" s="699"/>
      <c r="DM193" s="699"/>
      <c r="DN193" s="699"/>
      <c r="DO193" s="699"/>
      <c r="DP193" s="699"/>
      <c r="DQ193" s="699"/>
      <c r="DR193" s="699"/>
      <c r="DS193" s="699"/>
      <c r="DT193" s="699"/>
      <c r="DU193" s="699"/>
      <c r="DV193" s="699"/>
      <c r="DW193" s="699"/>
      <c r="DX193" s="699"/>
      <c r="DY193" s="699"/>
      <c r="DZ193" s="699"/>
      <c r="EA193" s="699"/>
      <c r="EB193" s="699"/>
      <c r="EC193" s="699"/>
    </row>
    <row r="194" spans="1:133" s="698" customFormat="1" ht="16.7" customHeight="1" x14ac:dyDescent="0.5">
      <c r="B194" s="448"/>
      <c r="C194" s="448"/>
      <c r="D194" s="449"/>
      <c r="E194" s="449"/>
      <c r="F194" s="850"/>
      <c r="G194" s="447"/>
      <c r="H194" s="447"/>
      <c r="I194" s="881"/>
      <c r="J194" s="881"/>
      <c r="K194" s="881"/>
      <c r="L194" s="881"/>
      <c r="M194" s="447"/>
      <c r="N194" s="860"/>
      <c r="O194" s="449"/>
      <c r="P194" s="449"/>
      <c r="Q194" s="850"/>
      <c r="R194" s="447"/>
      <c r="S194" s="447"/>
      <c r="T194" s="881"/>
      <c r="U194" s="881"/>
      <c r="V194" s="881"/>
      <c r="W194" s="881"/>
      <c r="X194" s="447"/>
      <c r="Y194" s="860"/>
      <c r="Z194" s="699"/>
      <c r="AA194" s="699"/>
      <c r="AB194" s="699"/>
      <c r="AC194" s="699"/>
      <c r="AD194" s="699"/>
      <c r="AE194" s="699"/>
      <c r="AF194" s="699"/>
      <c r="AG194" s="699"/>
      <c r="AH194" s="699"/>
      <c r="AI194" s="699"/>
      <c r="AJ194" s="699"/>
      <c r="AK194" s="699"/>
      <c r="AL194" s="699"/>
      <c r="AM194" s="699"/>
      <c r="AN194" s="699"/>
      <c r="AO194" s="699"/>
      <c r="AP194" s="699"/>
      <c r="AQ194" s="699"/>
      <c r="AR194" s="699"/>
      <c r="AS194" s="699"/>
      <c r="AT194" s="699"/>
      <c r="AU194" s="699"/>
      <c r="AV194" s="699"/>
      <c r="AW194" s="699"/>
      <c r="AX194" s="699"/>
      <c r="AY194" s="699"/>
      <c r="AZ194" s="699"/>
      <c r="BA194" s="699"/>
      <c r="BB194" s="699"/>
      <c r="BC194" s="699"/>
      <c r="BD194" s="699"/>
      <c r="BE194" s="699"/>
      <c r="BF194" s="699"/>
      <c r="BG194" s="699"/>
      <c r="BH194" s="699"/>
      <c r="BI194" s="699"/>
      <c r="BJ194" s="699"/>
      <c r="BK194" s="699"/>
      <c r="BL194" s="699"/>
      <c r="BM194" s="699"/>
      <c r="BN194" s="699"/>
      <c r="BO194" s="699"/>
      <c r="BP194" s="699"/>
      <c r="BQ194" s="699"/>
      <c r="BR194" s="699"/>
      <c r="BS194" s="699"/>
      <c r="BT194" s="699"/>
      <c r="BU194" s="699"/>
      <c r="BV194" s="699"/>
      <c r="BW194" s="699"/>
      <c r="BX194" s="699"/>
      <c r="BY194" s="699"/>
      <c r="BZ194" s="699"/>
      <c r="CA194" s="699"/>
      <c r="CB194" s="699"/>
      <c r="CC194" s="699"/>
      <c r="CD194" s="699"/>
      <c r="CE194" s="699"/>
      <c r="CF194" s="699"/>
      <c r="CG194" s="699"/>
      <c r="CH194" s="699"/>
      <c r="CI194" s="699"/>
      <c r="CJ194" s="699"/>
      <c r="CK194" s="699"/>
      <c r="CL194" s="699"/>
      <c r="CM194" s="699"/>
      <c r="CN194" s="699"/>
      <c r="CO194" s="699"/>
      <c r="CP194" s="699"/>
      <c r="CQ194" s="699"/>
      <c r="CR194" s="699"/>
      <c r="CS194" s="699"/>
      <c r="CT194" s="699"/>
      <c r="CU194" s="699"/>
      <c r="CV194" s="699"/>
      <c r="CW194" s="699"/>
      <c r="CX194" s="699"/>
      <c r="CY194" s="699"/>
      <c r="CZ194" s="699"/>
      <c r="DA194" s="699"/>
      <c r="DB194" s="699"/>
      <c r="DC194" s="699"/>
      <c r="DD194" s="699"/>
      <c r="DE194" s="699"/>
      <c r="DF194" s="699"/>
      <c r="DG194" s="699"/>
      <c r="DH194" s="699"/>
      <c r="DI194" s="699"/>
      <c r="DJ194" s="699"/>
      <c r="DK194" s="699"/>
      <c r="DL194" s="699"/>
      <c r="DM194" s="699"/>
      <c r="DN194" s="699"/>
      <c r="DO194" s="699"/>
      <c r="DP194" s="699"/>
      <c r="DQ194" s="699"/>
      <c r="DR194" s="699"/>
      <c r="DS194" s="699"/>
      <c r="DT194" s="699"/>
      <c r="DU194" s="699"/>
      <c r="DV194" s="699"/>
      <c r="DW194" s="699"/>
      <c r="DX194" s="699"/>
      <c r="DY194" s="699"/>
      <c r="DZ194" s="699"/>
      <c r="EA194" s="699"/>
      <c r="EB194" s="699"/>
      <c r="EC194" s="699"/>
    </row>
    <row r="195" spans="1:133" s="698" customFormat="1" ht="16.7" customHeight="1" x14ac:dyDescent="0.5">
      <c r="B195" s="448"/>
      <c r="C195" s="448"/>
      <c r="D195" s="449"/>
      <c r="E195" s="449"/>
      <c r="F195" s="850"/>
      <c r="G195" s="447"/>
      <c r="H195" s="447"/>
      <c r="I195" s="881"/>
      <c r="J195" s="881"/>
      <c r="K195" s="881"/>
      <c r="L195" s="881"/>
      <c r="M195" s="447"/>
      <c r="N195" s="860"/>
      <c r="O195" s="449"/>
      <c r="P195" s="449"/>
      <c r="Q195" s="850"/>
      <c r="R195" s="447"/>
      <c r="S195" s="447"/>
      <c r="T195" s="881"/>
      <c r="U195" s="881"/>
      <c r="V195" s="881"/>
      <c r="W195" s="881"/>
      <c r="X195" s="447"/>
      <c r="Y195" s="860"/>
      <c r="Z195" s="699"/>
      <c r="AA195" s="699"/>
      <c r="AB195" s="699"/>
      <c r="AC195" s="699"/>
      <c r="AD195" s="699"/>
      <c r="AE195" s="699"/>
      <c r="AF195" s="699"/>
      <c r="AG195" s="699"/>
      <c r="AH195" s="699"/>
      <c r="AI195" s="699"/>
      <c r="AJ195" s="699"/>
      <c r="AK195" s="699"/>
      <c r="AL195" s="699"/>
      <c r="AM195" s="699"/>
      <c r="AN195" s="699"/>
      <c r="AO195" s="699"/>
      <c r="AP195" s="699"/>
      <c r="AQ195" s="699"/>
      <c r="AR195" s="699"/>
      <c r="AS195" s="699"/>
      <c r="AT195" s="699"/>
      <c r="AU195" s="699"/>
      <c r="AV195" s="699"/>
      <c r="AW195" s="699"/>
      <c r="AX195" s="699"/>
      <c r="AY195" s="699"/>
      <c r="AZ195" s="699"/>
      <c r="BA195" s="699"/>
      <c r="BB195" s="699"/>
      <c r="BC195" s="699"/>
      <c r="BD195" s="699"/>
      <c r="BE195" s="699"/>
      <c r="BF195" s="699"/>
      <c r="BG195" s="699"/>
      <c r="BH195" s="699"/>
      <c r="BI195" s="699"/>
      <c r="BJ195" s="699"/>
      <c r="BK195" s="699"/>
      <c r="BL195" s="699"/>
      <c r="BM195" s="699"/>
      <c r="BN195" s="699"/>
      <c r="BO195" s="699"/>
      <c r="BP195" s="699"/>
      <c r="BQ195" s="699"/>
      <c r="BR195" s="699"/>
      <c r="BS195" s="699"/>
      <c r="BT195" s="699"/>
      <c r="BU195" s="699"/>
      <c r="BV195" s="699"/>
      <c r="BW195" s="699"/>
      <c r="BX195" s="699"/>
      <c r="BY195" s="699"/>
      <c r="BZ195" s="699"/>
      <c r="CA195" s="699"/>
      <c r="CB195" s="699"/>
      <c r="CC195" s="699"/>
      <c r="CD195" s="699"/>
      <c r="CE195" s="699"/>
      <c r="CF195" s="699"/>
      <c r="CG195" s="699"/>
      <c r="CH195" s="699"/>
      <c r="CI195" s="699"/>
      <c r="CJ195" s="699"/>
      <c r="CK195" s="699"/>
      <c r="CL195" s="699"/>
      <c r="CM195" s="699"/>
      <c r="CN195" s="699"/>
      <c r="CO195" s="699"/>
      <c r="CP195" s="699"/>
      <c r="CQ195" s="699"/>
      <c r="CR195" s="699"/>
      <c r="CS195" s="699"/>
      <c r="CT195" s="699"/>
      <c r="CU195" s="699"/>
      <c r="CV195" s="699"/>
      <c r="CW195" s="699"/>
      <c r="CX195" s="699"/>
      <c r="CY195" s="699"/>
      <c r="CZ195" s="699"/>
      <c r="DA195" s="699"/>
      <c r="DB195" s="699"/>
      <c r="DC195" s="699"/>
      <c r="DD195" s="699"/>
      <c r="DE195" s="699"/>
      <c r="DF195" s="699"/>
      <c r="DG195" s="699"/>
      <c r="DH195" s="699"/>
      <c r="DI195" s="699"/>
      <c r="DJ195" s="699"/>
      <c r="DK195" s="699"/>
      <c r="DL195" s="699"/>
      <c r="DM195" s="699"/>
      <c r="DN195" s="699"/>
      <c r="DO195" s="699"/>
      <c r="DP195" s="699"/>
      <c r="DQ195" s="699"/>
      <c r="DR195" s="699"/>
      <c r="DS195" s="699"/>
      <c r="DT195" s="699"/>
      <c r="DU195" s="699"/>
      <c r="DV195" s="699"/>
      <c r="DW195" s="699"/>
      <c r="DX195" s="699"/>
      <c r="DY195" s="699"/>
      <c r="DZ195" s="699"/>
      <c r="EA195" s="699"/>
      <c r="EB195" s="699"/>
      <c r="EC195" s="699"/>
    </row>
    <row r="196" spans="1:133" s="698" customFormat="1" ht="16.7" customHeight="1" x14ac:dyDescent="0.5">
      <c r="B196" s="448"/>
      <c r="C196" s="448"/>
      <c r="D196" s="449"/>
      <c r="E196" s="449"/>
      <c r="F196" s="850"/>
      <c r="G196" s="447"/>
      <c r="H196" s="447"/>
      <c r="I196" s="881"/>
      <c r="J196" s="881"/>
      <c r="K196" s="881"/>
      <c r="L196" s="881"/>
      <c r="M196" s="447"/>
      <c r="N196" s="860"/>
      <c r="O196" s="449"/>
      <c r="P196" s="449"/>
      <c r="Q196" s="850"/>
      <c r="R196" s="447"/>
      <c r="S196" s="447"/>
      <c r="T196" s="881"/>
      <c r="U196" s="881"/>
      <c r="V196" s="881"/>
      <c r="W196" s="881"/>
      <c r="X196" s="447"/>
      <c r="Y196" s="860"/>
      <c r="Z196" s="699"/>
      <c r="AA196" s="699"/>
      <c r="AB196" s="699"/>
      <c r="AC196" s="699"/>
      <c r="AD196" s="699"/>
      <c r="AE196" s="699"/>
      <c r="AF196" s="699"/>
      <c r="AG196" s="699"/>
      <c r="AH196" s="699"/>
      <c r="AI196" s="699"/>
      <c r="AJ196" s="699"/>
      <c r="AK196" s="699"/>
      <c r="AL196" s="699"/>
      <c r="AM196" s="699"/>
      <c r="AN196" s="699"/>
      <c r="AO196" s="699"/>
      <c r="AP196" s="699"/>
      <c r="AQ196" s="699"/>
      <c r="AR196" s="699"/>
      <c r="AS196" s="699"/>
      <c r="AT196" s="699"/>
      <c r="AU196" s="699"/>
      <c r="AV196" s="699"/>
      <c r="AW196" s="699"/>
      <c r="AX196" s="699"/>
      <c r="AY196" s="699"/>
      <c r="AZ196" s="699"/>
      <c r="BA196" s="699"/>
      <c r="BB196" s="699"/>
      <c r="BC196" s="699"/>
      <c r="BD196" s="699"/>
      <c r="BE196" s="699"/>
      <c r="BF196" s="699"/>
      <c r="BG196" s="699"/>
      <c r="BH196" s="699"/>
      <c r="BI196" s="699"/>
      <c r="BJ196" s="699"/>
      <c r="BK196" s="699"/>
      <c r="BL196" s="699"/>
      <c r="BM196" s="699"/>
      <c r="BN196" s="699"/>
      <c r="BO196" s="699"/>
      <c r="BP196" s="699"/>
      <c r="BQ196" s="699"/>
      <c r="BR196" s="699"/>
      <c r="BS196" s="699"/>
      <c r="BT196" s="699"/>
      <c r="BU196" s="699"/>
      <c r="BV196" s="699"/>
      <c r="BW196" s="699"/>
      <c r="BX196" s="699"/>
      <c r="BY196" s="699"/>
      <c r="BZ196" s="699"/>
      <c r="CA196" s="699"/>
      <c r="CB196" s="699"/>
      <c r="CC196" s="699"/>
      <c r="CD196" s="699"/>
      <c r="CE196" s="699"/>
      <c r="CF196" s="699"/>
      <c r="CG196" s="699"/>
      <c r="CH196" s="699"/>
      <c r="CI196" s="699"/>
      <c r="CJ196" s="699"/>
      <c r="CK196" s="699"/>
      <c r="CL196" s="699"/>
      <c r="CM196" s="699"/>
      <c r="CN196" s="699"/>
      <c r="CO196" s="699"/>
      <c r="CP196" s="699"/>
      <c r="CQ196" s="699"/>
      <c r="CR196" s="699"/>
      <c r="CS196" s="699"/>
      <c r="CT196" s="699"/>
      <c r="CU196" s="699"/>
      <c r="CV196" s="699"/>
      <c r="CW196" s="699"/>
      <c r="CX196" s="699"/>
      <c r="CY196" s="699"/>
      <c r="CZ196" s="699"/>
      <c r="DA196" s="699"/>
      <c r="DB196" s="699"/>
      <c r="DC196" s="699"/>
      <c r="DD196" s="699"/>
      <c r="DE196" s="699"/>
      <c r="DF196" s="699"/>
      <c r="DG196" s="699"/>
      <c r="DH196" s="699"/>
      <c r="DI196" s="699"/>
      <c r="DJ196" s="699"/>
      <c r="DK196" s="699"/>
      <c r="DL196" s="699"/>
      <c r="DM196" s="699"/>
      <c r="DN196" s="699"/>
      <c r="DO196" s="699"/>
      <c r="DP196" s="699"/>
      <c r="DQ196" s="699"/>
      <c r="DR196" s="699"/>
      <c r="DS196" s="699"/>
      <c r="DT196" s="699"/>
      <c r="DU196" s="699"/>
      <c r="DV196" s="699"/>
      <c r="DW196" s="699"/>
      <c r="DX196" s="699"/>
      <c r="DY196" s="699"/>
      <c r="DZ196" s="699"/>
      <c r="EA196" s="699"/>
      <c r="EB196" s="699"/>
      <c r="EC196" s="699"/>
    </row>
    <row r="197" spans="1:133" s="698" customFormat="1" ht="16.7" customHeight="1" x14ac:dyDescent="0.5">
      <c r="B197" s="448"/>
      <c r="C197" s="448"/>
      <c r="D197" s="449"/>
      <c r="E197" s="449"/>
      <c r="F197" s="850"/>
      <c r="G197" s="447"/>
      <c r="H197" s="447"/>
      <c r="I197" s="881"/>
      <c r="J197" s="881"/>
      <c r="K197" s="881"/>
      <c r="L197" s="881"/>
      <c r="M197" s="447"/>
      <c r="N197" s="860"/>
      <c r="O197" s="449"/>
      <c r="P197" s="449"/>
      <c r="Q197" s="850"/>
      <c r="R197" s="447"/>
      <c r="S197" s="447"/>
      <c r="T197" s="881"/>
      <c r="U197" s="881"/>
      <c r="V197" s="881"/>
      <c r="W197" s="881"/>
      <c r="X197" s="447"/>
      <c r="Y197" s="860"/>
      <c r="Z197" s="699"/>
      <c r="AA197" s="699"/>
      <c r="AB197" s="699"/>
      <c r="AC197" s="699"/>
      <c r="AD197" s="699"/>
      <c r="AE197" s="699"/>
      <c r="AF197" s="699"/>
      <c r="AG197" s="699"/>
      <c r="AH197" s="699"/>
      <c r="AI197" s="699"/>
      <c r="AJ197" s="699"/>
      <c r="AK197" s="699"/>
      <c r="AL197" s="699"/>
      <c r="AM197" s="699"/>
      <c r="AN197" s="699"/>
      <c r="AO197" s="699"/>
      <c r="AP197" s="699"/>
      <c r="AQ197" s="699"/>
      <c r="AR197" s="699"/>
      <c r="AS197" s="699"/>
      <c r="AT197" s="699"/>
      <c r="AU197" s="699"/>
      <c r="AV197" s="699"/>
      <c r="AW197" s="699"/>
      <c r="AX197" s="699"/>
      <c r="AY197" s="699"/>
      <c r="AZ197" s="699"/>
      <c r="BA197" s="699"/>
      <c r="BB197" s="699"/>
      <c r="BC197" s="699"/>
      <c r="BD197" s="699"/>
      <c r="BE197" s="699"/>
      <c r="BF197" s="699"/>
      <c r="BG197" s="699"/>
      <c r="BH197" s="699"/>
      <c r="BI197" s="699"/>
      <c r="BJ197" s="699"/>
      <c r="BK197" s="699"/>
      <c r="BL197" s="699"/>
      <c r="BM197" s="699"/>
      <c r="BN197" s="699"/>
      <c r="BO197" s="699"/>
      <c r="BP197" s="699"/>
      <c r="BQ197" s="699"/>
      <c r="BR197" s="699"/>
      <c r="BS197" s="699"/>
      <c r="BT197" s="699"/>
      <c r="BU197" s="699"/>
      <c r="BV197" s="699"/>
      <c r="BW197" s="699"/>
      <c r="BX197" s="699"/>
      <c r="BY197" s="699"/>
      <c r="BZ197" s="699"/>
      <c r="CA197" s="699"/>
      <c r="CB197" s="699"/>
      <c r="CC197" s="699"/>
      <c r="CD197" s="699"/>
      <c r="CE197" s="699"/>
      <c r="CF197" s="699"/>
      <c r="CG197" s="699"/>
      <c r="CH197" s="699"/>
      <c r="CI197" s="699"/>
      <c r="CJ197" s="699"/>
      <c r="CK197" s="699"/>
      <c r="CL197" s="699"/>
      <c r="CM197" s="699"/>
      <c r="CN197" s="699"/>
      <c r="CO197" s="699"/>
      <c r="CP197" s="699"/>
      <c r="CQ197" s="699"/>
      <c r="CR197" s="699"/>
      <c r="CS197" s="699"/>
      <c r="CT197" s="699"/>
      <c r="CU197" s="699"/>
      <c r="CV197" s="699"/>
      <c r="CW197" s="699"/>
      <c r="CX197" s="699"/>
      <c r="CY197" s="699"/>
      <c r="CZ197" s="699"/>
      <c r="DA197" s="699"/>
      <c r="DB197" s="699"/>
      <c r="DC197" s="699"/>
      <c r="DD197" s="699"/>
      <c r="DE197" s="699"/>
      <c r="DF197" s="699"/>
      <c r="DG197" s="699"/>
      <c r="DH197" s="699"/>
      <c r="DI197" s="699"/>
      <c r="DJ197" s="699"/>
      <c r="DK197" s="699"/>
      <c r="DL197" s="699"/>
      <c r="DM197" s="699"/>
      <c r="DN197" s="699"/>
      <c r="DO197" s="699"/>
      <c r="DP197" s="699"/>
      <c r="DQ197" s="699"/>
      <c r="DR197" s="699"/>
      <c r="DS197" s="699"/>
      <c r="DT197" s="699"/>
      <c r="DU197" s="699"/>
      <c r="DV197" s="699"/>
      <c r="DW197" s="699"/>
      <c r="DX197" s="699"/>
      <c r="DY197" s="699"/>
      <c r="DZ197" s="699"/>
      <c r="EA197" s="699"/>
      <c r="EB197" s="699"/>
      <c r="EC197" s="699"/>
    </row>
    <row r="198" spans="1:133" s="698" customFormat="1" ht="16.7" customHeight="1" x14ac:dyDescent="0.5">
      <c r="B198" s="448"/>
      <c r="C198" s="448"/>
      <c r="D198" s="449"/>
      <c r="E198" s="449"/>
      <c r="F198" s="850"/>
      <c r="G198" s="447"/>
      <c r="H198" s="447"/>
      <c r="I198" s="881"/>
      <c r="J198" s="881"/>
      <c r="K198" s="881"/>
      <c r="L198" s="881"/>
      <c r="M198" s="447"/>
      <c r="N198" s="860"/>
      <c r="O198" s="449"/>
      <c r="P198" s="449"/>
      <c r="Q198" s="850"/>
      <c r="R198" s="447"/>
      <c r="S198" s="447"/>
      <c r="T198" s="881"/>
      <c r="U198" s="881"/>
      <c r="V198" s="881"/>
      <c r="W198" s="881"/>
      <c r="X198" s="447"/>
      <c r="Y198" s="860"/>
      <c r="Z198" s="699"/>
      <c r="AA198" s="699"/>
      <c r="AB198" s="699"/>
      <c r="AC198" s="699"/>
      <c r="AD198" s="699"/>
      <c r="AE198" s="699"/>
      <c r="AF198" s="699"/>
      <c r="AG198" s="699"/>
      <c r="AH198" s="699"/>
      <c r="AI198" s="699"/>
      <c r="AJ198" s="699"/>
      <c r="AK198" s="699"/>
      <c r="AL198" s="699"/>
      <c r="AM198" s="699"/>
      <c r="AN198" s="699"/>
      <c r="AO198" s="699"/>
      <c r="AP198" s="699"/>
      <c r="AQ198" s="699"/>
      <c r="AR198" s="699"/>
      <c r="AS198" s="699"/>
      <c r="AT198" s="699"/>
      <c r="AU198" s="699"/>
      <c r="AV198" s="699"/>
      <c r="AW198" s="699"/>
      <c r="AX198" s="699"/>
      <c r="AY198" s="699"/>
      <c r="AZ198" s="699"/>
      <c r="BA198" s="699"/>
      <c r="BB198" s="699"/>
      <c r="BC198" s="699"/>
      <c r="BD198" s="699"/>
      <c r="BE198" s="699"/>
      <c r="BF198" s="699"/>
      <c r="BG198" s="699"/>
      <c r="BH198" s="699"/>
      <c r="BI198" s="699"/>
      <c r="BJ198" s="699"/>
      <c r="BK198" s="699"/>
      <c r="BL198" s="699"/>
      <c r="BM198" s="699"/>
      <c r="BN198" s="699"/>
      <c r="BO198" s="699"/>
      <c r="BP198" s="699"/>
      <c r="BQ198" s="699"/>
      <c r="BR198" s="699"/>
      <c r="BS198" s="699"/>
      <c r="BT198" s="699"/>
      <c r="BU198" s="699"/>
      <c r="BV198" s="699"/>
      <c r="BW198" s="699"/>
      <c r="BX198" s="699"/>
      <c r="BY198" s="699"/>
      <c r="BZ198" s="699"/>
      <c r="CA198" s="699"/>
      <c r="CB198" s="699"/>
      <c r="CC198" s="699"/>
      <c r="CD198" s="699"/>
      <c r="CE198" s="699"/>
      <c r="CF198" s="699"/>
      <c r="CG198" s="699"/>
      <c r="CH198" s="699"/>
      <c r="CI198" s="699"/>
      <c r="CJ198" s="699"/>
      <c r="CK198" s="699"/>
      <c r="CL198" s="699"/>
      <c r="CM198" s="699"/>
      <c r="CN198" s="699"/>
      <c r="CO198" s="699"/>
      <c r="CP198" s="699"/>
      <c r="CQ198" s="699"/>
      <c r="CR198" s="699"/>
      <c r="CS198" s="699"/>
      <c r="CT198" s="699"/>
      <c r="CU198" s="699"/>
      <c r="CV198" s="699"/>
      <c r="CW198" s="699"/>
      <c r="CX198" s="699"/>
      <c r="CY198" s="699"/>
      <c r="CZ198" s="699"/>
      <c r="DA198" s="699"/>
      <c r="DB198" s="699"/>
      <c r="DC198" s="699"/>
      <c r="DD198" s="699"/>
      <c r="DE198" s="699"/>
      <c r="DF198" s="699"/>
      <c r="DG198" s="699"/>
      <c r="DH198" s="699"/>
      <c r="DI198" s="699"/>
      <c r="DJ198" s="699"/>
      <c r="DK198" s="699"/>
      <c r="DL198" s="699"/>
      <c r="DM198" s="699"/>
      <c r="DN198" s="699"/>
      <c r="DO198" s="699"/>
      <c r="DP198" s="699"/>
      <c r="DQ198" s="699"/>
      <c r="DR198" s="699"/>
      <c r="DS198" s="699"/>
      <c r="DT198" s="699"/>
      <c r="DU198" s="699"/>
      <c r="DV198" s="699"/>
      <c r="DW198" s="699"/>
      <c r="DX198" s="699"/>
      <c r="DY198" s="699"/>
      <c r="DZ198" s="699"/>
      <c r="EA198" s="699"/>
      <c r="EB198" s="699"/>
      <c r="EC198" s="699"/>
    </row>
    <row r="199" spans="1:133" s="698" customFormat="1" ht="16.7" customHeight="1" x14ac:dyDescent="0.5">
      <c r="B199" s="448"/>
      <c r="C199" s="448"/>
      <c r="D199" s="449"/>
      <c r="E199" s="449"/>
      <c r="F199" s="850"/>
      <c r="G199" s="447"/>
      <c r="H199" s="447"/>
      <c r="I199" s="881"/>
      <c r="J199" s="881"/>
      <c r="K199" s="881"/>
      <c r="L199" s="881"/>
      <c r="M199" s="447"/>
      <c r="N199" s="860"/>
      <c r="O199" s="449"/>
      <c r="P199" s="449"/>
      <c r="Q199" s="850"/>
      <c r="R199" s="447"/>
      <c r="S199" s="447"/>
      <c r="T199" s="881"/>
      <c r="U199" s="881"/>
      <c r="V199" s="881"/>
      <c r="W199" s="881"/>
      <c r="X199" s="447"/>
      <c r="Y199" s="860"/>
      <c r="Z199" s="699"/>
      <c r="AA199" s="699"/>
      <c r="AB199" s="699"/>
      <c r="AC199" s="699"/>
      <c r="AD199" s="699"/>
      <c r="AE199" s="699"/>
      <c r="AF199" s="699"/>
      <c r="AG199" s="699"/>
      <c r="AH199" s="699"/>
      <c r="AI199" s="699"/>
      <c r="AJ199" s="699"/>
      <c r="AK199" s="699"/>
      <c r="AL199" s="699"/>
      <c r="AM199" s="699"/>
      <c r="AN199" s="699"/>
      <c r="AO199" s="699"/>
      <c r="AP199" s="699"/>
      <c r="AQ199" s="699"/>
      <c r="AR199" s="699"/>
      <c r="AS199" s="699"/>
      <c r="AT199" s="699"/>
      <c r="AU199" s="699"/>
      <c r="AV199" s="699"/>
      <c r="AW199" s="699"/>
      <c r="AX199" s="699"/>
      <c r="AY199" s="699"/>
      <c r="AZ199" s="699"/>
      <c r="BA199" s="699"/>
      <c r="BB199" s="699"/>
      <c r="BC199" s="699"/>
      <c r="BD199" s="699"/>
      <c r="BE199" s="699"/>
      <c r="BF199" s="699"/>
      <c r="BG199" s="699"/>
      <c r="BH199" s="699"/>
      <c r="BI199" s="699"/>
      <c r="BJ199" s="699"/>
      <c r="BK199" s="699"/>
      <c r="BL199" s="699"/>
      <c r="BM199" s="699"/>
      <c r="BN199" s="699"/>
      <c r="BO199" s="699"/>
      <c r="BP199" s="699"/>
      <c r="BQ199" s="699"/>
      <c r="BR199" s="699"/>
      <c r="BS199" s="699"/>
      <c r="BT199" s="699"/>
      <c r="BU199" s="699"/>
      <c r="BV199" s="699"/>
      <c r="BW199" s="699"/>
      <c r="BX199" s="699"/>
      <c r="BY199" s="699"/>
      <c r="BZ199" s="699"/>
      <c r="CA199" s="699"/>
      <c r="CB199" s="699"/>
      <c r="CC199" s="699"/>
      <c r="CD199" s="699"/>
      <c r="CE199" s="699"/>
      <c r="CF199" s="699"/>
      <c r="CG199" s="699"/>
      <c r="CH199" s="699"/>
      <c r="CI199" s="699"/>
      <c r="CJ199" s="699"/>
      <c r="CK199" s="699"/>
      <c r="CL199" s="699"/>
      <c r="CM199" s="699"/>
      <c r="CN199" s="699"/>
      <c r="CO199" s="699"/>
      <c r="CP199" s="699"/>
      <c r="CQ199" s="699"/>
      <c r="CR199" s="699"/>
      <c r="CS199" s="699"/>
      <c r="CT199" s="699"/>
      <c r="CU199" s="699"/>
      <c r="CV199" s="699"/>
      <c r="CW199" s="699"/>
      <c r="CX199" s="699"/>
      <c r="CY199" s="699"/>
      <c r="CZ199" s="699"/>
      <c r="DA199" s="699"/>
      <c r="DB199" s="699"/>
      <c r="DC199" s="699"/>
      <c r="DD199" s="699"/>
      <c r="DE199" s="699"/>
      <c r="DF199" s="699"/>
      <c r="DG199" s="699"/>
      <c r="DH199" s="699"/>
      <c r="DI199" s="699"/>
      <c r="DJ199" s="699"/>
      <c r="DK199" s="699"/>
      <c r="DL199" s="699"/>
      <c r="DM199" s="699"/>
      <c r="DN199" s="699"/>
      <c r="DO199" s="699"/>
      <c r="DP199" s="699"/>
      <c r="DQ199" s="699"/>
      <c r="DR199" s="699"/>
      <c r="DS199" s="699"/>
      <c r="DT199" s="699"/>
      <c r="DU199" s="699"/>
      <c r="DV199" s="699"/>
      <c r="DW199" s="699"/>
      <c r="DX199" s="699"/>
      <c r="DY199" s="699"/>
      <c r="DZ199" s="699"/>
      <c r="EA199" s="699"/>
      <c r="EB199" s="699"/>
      <c r="EC199" s="699"/>
    </row>
    <row r="200" spans="1:133" s="698" customFormat="1" ht="16.7" customHeight="1" x14ac:dyDescent="0.5">
      <c r="B200" s="448"/>
      <c r="C200" s="448"/>
      <c r="D200" s="449"/>
      <c r="E200" s="449"/>
      <c r="F200" s="850"/>
      <c r="G200" s="447"/>
      <c r="H200" s="447"/>
      <c r="I200" s="881"/>
      <c r="J200" s="881"/>
      <c r="K200" s="881"/>
      <c r="L200" s="881"/>
      <c r="M200" s="447"/>
      <c r="N200" s="860"/>
      <c r="O200" s="449"/>
      <c r="P200" s="449"/>
      <c r="Q200" s="850"/>
      <c r="R200" s="447"/>
      <c r="S200" s="447"/>
      <c r="T200" s="881"/>
      <c r="U200" s="881"/>
      <c r="V200" s="881"/>
      <c r="W200" s="881"/>
      <c r="X200" s="447"/>
      <c r="Y200" s="860"/>
      <c r="Z200" s="699"/>
      <c r="AA200" s="699"/>
      <c r="AB200" s="699"/>
      <c r="AC200" s="699"/>
      <c r="AD200" s="699"/>
      <c r="AE200" s="699"/>
      <c r="AF200" s="699"/>
      <c r="AG200" s="699"/>
      <c r="AH200" s="699"/>
      <c r="AI200" s="699"/>
      <c r="AJ200" s="699"/>
      <c r="AK200" s="699"/>
      <c r="AL200" s="699"/>
      <c r="AM200" s="699"/>
      <c r="AN200" s="699"/>
      <c r="AO200" s="699"/>
      <c r="AP200" s="699"/>
      <c r="AQ200" s="699"/>
      <c r="AR200" s="699"/>
      <c r="AS200" s="699"/>
      <c r="AT200" s="699"/>
      <c r="AU200" s="699"/>
      <c r="AV200" s="699"/>
      <c r="AW200" s="699"/>
      <c r="AX200" s="699"/>
      <c r="AY200" s="699"/>
      <c r="AZ200" s="699"/>
      <c r="BA200" s="699"/>
      <c r="BB200" s="699"/>
      <c r="BC200" s="699"/>
      <c r="BD200" s="699"/>
      <c r="BE200" s="699"/>
      <c r="BF200" s="699"/>
      <c r="BG200" s="699"/>
      <c r="BH200" s="699"/>
      <c r="BI200" s="699"/>
      <c r="BJ200" s="699"/>
      <c r="BK200" s="699"/>
      <c r="BL200" s="699"/>
      <c r="BM200" s="699"/>
      <c r="BN200" s="699"/>
      <c r="BO200" s="699"/>
      <c r="BP200" s="699"/>
      <c r="BQ200" s="699"/>
      <c r="BR200" s="699"/>
      <c r="BS200" s="699"/>
      <c r="BT200" s="699"/>
      <c r="BU200" s="699"/>
      <c r="BV200" s="699"/>
      <c r="BW200" s="699"/>
      <c r="BX200" s="699"/>
      <c r="BY200" s="699"/>
      <c r="BZ200" s="699"/>
      <c r="CA200" s="699"/>
      <c r="CB200" s="699"/>
      <c r="CC200" s="699"/>
      <c r="CD200" s="699"/>
      <c r="CE200" s="699"/>
      <c r="CF200" s="699"/>
      <c r="CG200" s="699"/>
      <c r="CH200" s="699"/>
      <c r="CI200" s="699"/>
      <c r="CJ200" s="699"/>
      <c r="CK200" s="699"/>
      <c r="CL200" s="699"/>
      <c r="CM200" s="699"/>
      <c r="CN200" s="699"/>
      <c r="CO200" s="699"/>
      <c r="CP200" s="699"/>
      <c r="CQ200" s="699"/>
      <c r="CR200" s="699"/>
      <c r="CS200" s="699"/>
      <c r="CT200" s="699"/>
      <c r="CU200" s="699"/>
      <c r="CV200" s="699"/>
      <c r="CW200" s="699"/>
      <c r="CX200" s="699"/>
      <c r="CY200" s="699"/>
      <c r="CZ200" s="699"/>
      <c r="DA200" s="699"/>
      <c r="DB200" s="699"/>
      <c r="DC200" s="699"/>
      <c r="DD200" s="699"/>
      <c r="DE200" s="699"/>
      <c r="DF200" s="699"/>
      <c r="DG200" s="699"/>
      <c r="DH200" s="699"/>
      <c r="DI200" s="699"/>
      <c r="DJ200" s="699"/>
      <c r="DK200" s="699"/>
      <c r="DL200" s="699"/>
      <c r="DM200" s="699"/>
      <c r="DN200" s="699"/>
      <c r="DO200" s="699"/>
      <c r="DP200" s="699"/>
      <c r="DQ200" s="699"/>
      <c r="DR200" s="699"/>
      <c r="DS200" s="699"/>
      <c r="DT200" s="699"/>
      <c r="DU200" s="699"/>
      <c r="DV200" s="699"/>
      <c r="DW200" s="699"/>
      <c r="DX200" s="699"/>
      <c r="DY200" s="699"/>
      <c r="DZ200" s="699"/>
      <c r="EA200" s="699"/>
      <c r="EB200" s="699"/>
      <c r="EC200" s="699"/>
    </row>
    <row r="201" spans="1:133" s="698" customFormat="1" ht="16.7" customHeight="1" x14ac:dyDescent="0.5">
      <c r="B201" s="448"/>
      <c r="C201" s="448"/>
      <c r="D201" s="449"/>
      <c r="E201" s="449"/>
      <c r="F201" s="850"/>
      <c r="G201" s="447"/>
      <c r="H201" s="447"/>
      <c r="I201" s="881"/>
      <c r="J201" s="881"/>
      <c r="K201" s="881"/>
      <c r="L201" s="881"/>
      <c r="M201" s="447"/>
      <c r="N201" s="860"/>
      <c r="O201" s="449"/>
      <c r="P201" s="449"/>
      <c r="Q201" s="850"/>
      <c r="R201" s="447"/>
      <c r="S201" s="447"/>
      <c r="T201" s="881"/>
      <c r="U201" s="881"/>
      <c r="V201" s="881"/>
      <c r="W201" s="881"/>
      <c r="X201" s="447"/>
      <c r="Y201" s="860"/>
      <c r="Z201" s="699"/>
      <c r="AA201" s="699"/>
      <c r="AB201" s="699"/>
      <c r="AC201" s="699"/>
      <c r="AD201" s="699"/>
      <c r="AE201" s="699"/>
      <c r="AF201" s="699"/>
      <c r="AG201" s="699"/>
      <c r="AH201" s="699"/>
      <c r="AI201" s="699"/>
      <c r="AJ201" s="699"/>
      <c r="AK201" s="699"/>
      <c r="AL201" s="699"/>
      <c r="AM201" s="699"/>
      <c r="AN201" s="699"/>
      <c r="AO201" s="699"/>
      <c r="AP201" s="699"/>
      <c r="AQ201" s="699"/>
      <c r="AR201" s="699"/>
      <c r="AS201" s="699"/>
      <c r="AT201" s="699"/>
      <c r="AU201" s="699"/>
      <c r="AV201" s="699"/>
      <c r="AW201" s="699"/>
      <c r="AX201" s="699"/>
      <c r="AY201" s="699"/>
      <c r="AZ201" s="699"/>
      <c r="BA201" s="699"/>
      <c r="BB201" s="699"/>
      <c r="BC201" s="699"/>
      <c r="BD201" s="699"/>
      <c r="BE201" s="699"/>
      <c r="BF201" s="699"/>
      <c r="BG201" s="699"/>
      <c r="BH201" s="699"/>
      <c r="BI201" s="699"/>
      <c r="BJ201" s="699"/>
      <c r="BK201" s="699"/>
      <c r="BL201" s="699"/>
      <c r="BM201" s="699"/>
      <c r="BN201" s="699"/>
      <c r="BO201" s="699"/>
      <c r="BP201" s="699"/>
      <c r="BQ201" s="699"/>
      <c r="BR201" s="699"/>
      <c r="BS201" s="699"/>
      <c r="BT201" s="699"/>
      <c r="BU201" s="699"/>
      <c r="BV201" s="699"/>
      <c r="BW201" s="699"/>
      <c r="BX201" s="699"/>
      <c r="BY201" s="699"/>
      <c r="BZ201" s="699"/>
      <c r="CA201" s="699"/>
      <c r="CB201" s="699"/>
      <c r="CC201" s="699"/>
      <c r="CD201" s="699"/>
      <c r="CE201" s="699"/>
      <c r="CF201" s="699"/>
      <c r="CG201" s="699"/>
      <c r="CH201" s="699"/>
      <c r="CI201" s="699"/>
      <c r="CJ201" s="699"/>
      <c r="CK201" s="699"/>
      <c r="CL201" s="699"/>
      <c r="CM201" s="699"/>
      <c r="CN201" s="699"/>
      <c r="CO201" s="699"/>
      <c r="CP201" s="699"/>
      <c r="CQ201" s="699"/>
      <c r="CR201" s="699"/>
      <c r="CS201" s="699"/>
      <c r="CT201" s="699"/>
      <c r="CU201" s="699"/>
      <c r="CV201" s="699"/>
      <c r="CW201" s="699"/>
      <c r="CX201" s="699"/>
      <c r="CY201" s="699"/>
      <c r="CZ201" s="699"/>
      <c r="DA201" s="699"/>
      <c r="DB201" s="699"/>
      <c r="DC201" s="699"/>
      <c r="DD201" s="699"/>
      <c r="DE201" s="699"/>
      <c r="DF201" s="699"/>
      <c r="DG201" s="699"/>
      <c r="DH201" s="699"/>
      <c r="DI201" s="699"/>
      <c r="DJ201" s="699"/>
      <c r="DK201" s="699"/>
      <c r="DL201" s="699"/>
      <c r="DM201" s="699"/>
      <c r="DN201" s="699"/>
      <c r="DO201" s="699"/>
      <c r="DP201" s="699"/>
      <c r="DQ201" s="699"/>
      <c r="DR201" s="699"/>
      <c r="DS201" s="699"/>
      <c r="DT201" s="699"/>
      <c r="DU201" s="699"/>
      <c r="DV201" s="699"/>
      <c r="DW201" s="699"/>
      <c r="DX201" s="699"/>
      <c r="DY201" s="699"/>
      <c r="DZ201" s="699"/>
      <c r="EA201" s="699"/>
      <c r="EB201" s="699"/>
      <c r="EC201" s="699"/>
    </row>
    <row r="202" spans="1:133" s="698" customFormat="1" ht="20.25" customHeight="1" x14ac:dyDescent="0.5">
      <c r="B202" s="448"/>
      <c r="C202" s="448"/>
      <c r="D202" s="449"/>
      <c r="E202" s="449"/>
      <c r="F202" s="850"/>
      <c r="G202" s="447"/>
      <c r="H202" s="447"/>
      <c r="I202" s="881"/>
      <c r="J202" s="881"/>
      <c r="K202" s="881"/>
      <c r="L202" s="881"/>
      <c r="M202" s="447"/>
      <c r="N202" s="860"/>
      <c r="O202" s="449"/>
      <c r="P202" s="449"/>
      <c r="Q202" s="850"/>
      <c r="R202" s="447"/>
      <c r="S202" s="447"/>
      <c r="T202" s="881"/>
      <c r="U202" s="881"/>
      <c r="V202" s="881"/>
      <c r="W202" s="881"/>
      <c r="X202" s="447"/>
      <c r="Y202" s="860"/>
      <c r="Z202" s="699"/>
      <c r="AA202" s="699"/>
      <c r="AB202" s="699"/>
      <c r="AC202" s="699"/>
      <c r="AD202" s="699"/>
      <c r="AE202" s="699"/>
      <c r="AF202" s="699"/>
      <c r="AG202" s="699"/>
      <c r="AH202" s="699"/>
      <c r="AI202" s="699"/>
      <c r="AJ202" s="699"/>
      <c r="AK202" s="699"/>
      <c r="AL202" s="699"/>
      <c r="AM202" s="699"/>
      <c r="AN202" s="699"/>
      <c r="AO202" s="699"/>
      <c r="AP202" s="699"/>
      <c r="AQ202" s="699"/>
      <c r="AR202" s="699"/>
      <c r="AS202" s="699"/>
      <c r="AT202" s="699"/>
      <c r="AU202" s="699"/>
      <c r="AV202" s="699"/>
      <c r="AW202" s="699"/>
      <c r="AX202" s="699"/>
      <c r="AY202" s="699"/>
      <c r="AZ202" s="699"/>
      <c r="BA202" s="699"/>
      <c r="BB202" s="699"/>
      <c r="BC202" s="699"/>
      <c r="BD202" s="699"/>
      <c r="BE202" s="699"/>
      <c r="BF202" s="699"/>
      <c r="BG202" s="699"/>
      <c r="BH202" s="699"/>
      <c r="BI202" s="699"/>
      <c r="BJ202" s="699"/>
      <c r="BK202" s="699"/>
      <c r="BL202" s="699"/>
      <c r="BM202" s="699"/>
      <c r="BN202" s="699"/>
      <c r="BO202" s="699"/>
      <c r="BP202" s="699"/>
      <c r="BQ202" s="699"/>
      <c r="BR202" s="699"/>
      <c r="BS202" s="699"/>
      <c r="BT202" s="699"/>
      <c r="BU202" s="699"/>
      <c r="BV202" s="699"/>
      <c r="BW202" s="699"/>
      <c r="BX202" s="699"/>
      <c r="BY202" s="699"/>
      <c r="BZ202" s="699"/>
      <c r="CA202" s="699"/>
      <c r="CB202" s="699"/>
      <c r="CC202" s="699"/>
      <c r="CD202" s="699"/>
      <c r="CE202" s="699"/>
      <c r="CF202" s="699"/>
      <c r="CG202" s="699"/>
      <c r="CH202" s="699"/>
      <c r="CI202" s="699"/>
      <c r="CJ202" s="699"/>
      <c r="CK202" s="699"/>
      <c r="CL202" s="699"/>
      <c r="CM202" s="699"/>
      <c r="CN202" s="699"/>
      <c r="CO202" s="699"/>
      <c r="CP202" s="699"/>
      <c r="CQ202" s="699"/>
      <c r="CR202" s="699"/>
      <c r="CS202" s="699"/>
      <c r="CT202" s="699"/>
      <c r="CU202" s="699"/>
      <c r="CV202" s="699"/>
      <c r="CW202" s="699"/>
      <c r="CX202" s="699"/>
      <c r="CY202" s="699"/>
      <c r="CZ202" s="699"/>
      <c r="DA202" s="699"/>
      <c r="DB202" s="699"/>
      <c r="DC202" s="699"/>
      <c r="DD202" s="699"/>
      <c r="DE202" s="699"/>
      <c r="DF202" s="699"/>
      <c r="DG202" s="699"/>
      <c r="DH202" s="699"/>
      <c r="DI202" s="699"/>
      <c r="DJ202" s="699"/>
      <c r="DK202" s="699"/>
      <c r="DL202" s="699"/>
      <c r="DM202" s="699"/>
      <c r="DN202" s="699"/>
      <c r="DO202" s="699"/>
      <c r="DP202" s="699"/>
      <c r="DQ202" s="699"/>
      <c r="DR202" s="699"/>
      <c r="DS202" s="699"/>
      <c r="DT202" s="699"/>
      <c r="DU202" s="699"/>
      <c r="DV202" s="699"/>
      <c r="DW202" s="699"/>
      <c r="DX202" s="699"/>
      <c r="DY202" s="699"/>
      <c r="DZ202" s="699"/>
      <c r="EA202" s="699"/>
      <c r="EB202" s="699"/>
      <c r="EC202" s="699"/>
    </row>
    <row r="203" spans="1:133" s="433" customFormat="1" ht="15.95" customHeight="1" x14ac:dyDescent="0.5">
      <c r="A203" s="862"/>
      <c r="B203" s="2320" t="s">
        <v>1112</v>
      </c>
      <c r="C203" s="2320"/>
      <c r="D203" s="2320"/>
      <c r="E203" s="2321"/>
      <c r="F203" s="2321"/>
      <c r="G203" s="2321"/>
      <c r="H203" s="2321"/>
      <c r="I203" s="2321"/>
      <c r="J203" s="2321"/>
      <c r="K203" s="2321"/>
      <c r="L203" s="2321"/>
      <c r="M203" s="2321"/>
      <c r="N203" s="2321"/>
      <c r="O203" s="2321"/>
      <c r="P203" s="2321"/>
      <c r="Q203" s="2321"/>
      <c r="R203" s="2321"/>
      <c r="S203" s="2321"/>
      <c r="T203" s="2321"/>
      <c r="U203" s="2321"/>
      <c r="V203" s="2321"/>
      <c r="W203" s="2321"/>
      <c r="X203" s="2321"/>
      <c r="Y203" s="2321"/>
    </row>
    <row r="204" spans="1:133" ht="15.95" customHeight="1" x14ac:dyDescent="0.5">
      <c r="B204" s="2322" t="s">
        <v>481</v>
      </c>
      <c r="C204" s="2337"/>
      <c r="D204" s="2328" t="s">
        <v>1</v>
      </c>
      <c r="E204" s="2329"/>
      <c r="F204" s="2329"/>
      <c r="G204" s="2329"/>
      <c r="H204" s="2329"/>
      <c r="I204" s="2329"/>
      <c r="J204" s="2329"/>
      <c r="K204" s="2329"/>
      <c r="L204" s="2329"/>
      <c r="M204" s="2329"/>
      <c r="N204" s="2330"/>
      <c r="O204" s="2329" t="s">
        <v>2</v>
      </c>
      <c r="P204" s="2329"/>
      <c r="Q204" s="2329"/>
      <c r="R204" s="2329"/>
      <c r="S204" s="2329"/>
      <c r="T204" s="2329"/>
      <c r="U204" s="2329"/>
      <c r="V204" s="2329"/>
      <c r="W204" s="2329"/>
      <c r="X204" s="2329"/>
      <c r="Y204" s="2331"/>
    </row>
    <row r="205" spans="1:133" ht="16.7" customHeight="1" x14ac:dyDescent="0.5">
      <c r="B205" s="2324"/>
      <c r="C205" s="2338"/>
      <c r="D205" s="2332" t="s">
        <v>3</v>
      </c>
      <c r="E205" s="2311" t="s">
        <v>479</v>
      </c>
      <c r="F205" s="2309" t="s">
        <v>946</v>
      </c>
      <c r="G205" s="2311" t="s">
        <v>947</v>
      </c>
      <c r="H205" s="2303" t="s">
        <v>948</v>
      </c>
      <c r="I205" s="2317" t="s">
        <v>1087</v>
      </c>
      <c r="J205" s="2299" t="s">
        <v>1040</v>
      </c>
      <c r="K205" s="2301" t="s">
        <v>949</v>
      </c>
      <c r="L205" s="2301" t="s">
        <v>1041</v>
      </c>
      <c r="M205" s="2303" t="s">
        <v>950</v>
      </c>
      <c r="N205" s="2313" t="s">
        <v>483</v>
      </c>
      <c r="O205" s="2315" t="s">
        <v>3</v>
      </c>
      <c r="P205" s="2311" t="s">
        <v>479</v>
      </c>
      <c r="Q205" s="2309" t="s">
        <v>946</v>
      </c>
      <c r="R205" s="2311" t="s">
        <v>947</v>
      </c>
      <c r="S205" s="2303" t="s">
        <v>948</v>
      </c>
      <c r="T205" s="2317" t="s">
        <v>1087</v>
      </c>
      <c r="U205" s="2299" t="s">
        <v>1040</v>
      </c>
      <c r="V205" s="2301" t="s">
        <v>949</v>
      </c>
      <c r="W205" s="2301" t="s">
        <v>1041</v>
      </c>
      <c r="X205" s="2303" t="s">
        <v>950</v>
      </c>
      <c r="Y205" s="2305" t="s">
        <v>483</v>
      </c>
    </row>
    <row r="206" spans="1:133" s="698" customFormat="1" ht="16.7" customHeight="1" x14ac:dyDescent="0.5">
      <c r="B206" s="2339"/>
      <c r="C206" s="2326"/>
      <c r="D206" s="2333"/>
      <c r="E206" s="2312"/>
      <c r="F206" s="2310"/>
      <c r="G206" s="2312"/>
      <c r="H206" s="2304"/>
      <c r="I206" s="2318"/>
      <c r="J206" s="2300"/>
      <c r="K206" s="2302"/>
      <c r="L206" s="2302"/>
      <c r="M206" s="2304"/>
      <c r="N206" s="2314"/>
      <c r="O206" s="2316"/>
      <c r="P206" s="2312"/>
      <c r="Q206" s="2310"/>
      <c r="R206" s="2312"/>
      <c r="S206" s="2304"/>
      <c r="T206" s="2318"/>
      <c r="U206" s="2300"/>
      <c r="V206" s="2302"/>
      <c r="W206" s="2302"/>
      <c r="X206" s="2304"/>
      <c r="Y206" s="2306"/>
      <c r="Z206" s="699"/>
      <c r="AA206" s="699"/>
      <c r="AB206" s="699"/>
      <c r="AC206" s="699"/>
      <c r="AD206" s="699"/>
      <c r="AE206" s="699"/>
      <c r="AF206" s="699"/>
      <c r="AG206" s="699"/>
      <c r="AH206" s="699"/>
      <c r="AI206" s="699"/>
      <c r="AJ206" s="699"/>
      <c r="AK206" s="699"/>
      <c r="AL206" s="699"/>
      <c r="AM206" s="699"/>
      <c r="AN206" s="699"/>
      <c r="AO206" s="699"/>
      <c r="AP206" s="699"/>
      <c r="AQ206" s="699"/>
      <c r="AR206" s="699"/>
      <c r="AS206" s="699"/>
      <c r="AT206" s="699"/>
      <c r="AU206" s="699"/>
      <c r="AV206" s="699"/>
      <c r="AW206" s="699"/>
      <c r="AX206" s="699"/>
      <c r="AY206" s="699"/>
      <c r="AZ206" s="699"/>
      <c r="BA206" s="699"/>
      <c r="BB206" s="699"/>
      <c r="BC206" s="699"/>
      <c r="BD206" s="699"/>
      <c r="BE206" s="699"/>
      <c r="BF206" s="699"/>
      <c r="BG206" s="699"/>
      <c r="BH206" s="699"/>
      <c r="BI206" s="699"/>
      <c r="BJ206" s="699"/>
      <c r="BK206" s="699"/>
      <c r="BL206" s="699"/>
      <c r="BM206" s="699"/>
      <c r="BN206" s="699"/>
      <c r="BO206" s="699"/>
      <c r="BP206" s="699"/>
      <c r="BQ206" s="699"/>
      <c r="BR206" s="699"/>
      <c r="BS206" s="699"/>
      <c r="BT206" s="699"/>
      <c r="BU206" s="699"/>
      <c r="BV206" s="699"/>
      <c r="BW206" s="699"/>
      <c r="BX206" s="699"/>
      <c r="BY206" s="699"/>
      <c r="BZ206" s="699"/>
      <c r="CA206" s="699"/>
      <c r="CB206" s="699"/>
      <c r="CC206" s="699"/>
      <c r="CD206" s="699"/>
      <c r="CE206" s="699"/>
      <c r="CF206" s="699"/>
      <c r="CG206" s="699"/>
      <c r="CH206" s="699"/>
      <c r="CI206" s="699"/>
      <c r="CJ206" s="699"/>
      <c r="CK206" s="699"/>
      <c r="CL206" s="699"/>
      <c r="CM206" s="699"/>
      <c r="CN206" s="699"/>
      <c r="CO206" s="699"/>
      <c r="CP206" s="699"/>
      <c r="CQ206" s="699"/>
      <c r="CR206" s="699"/>
      <c r="CS206" s="699"/>
      <c r="CT206" s="699"/>
      <c r="CU206" s="699"/>
      <c r="CV206" s="699"/>
      <c r="CW206" s="699"/>
      <c r="CX206" s="699"/>
      <c r="CY206" s="699"/>
      <c r="CZ206" s="699"/>
      <c r="DA206" s="699"/>
      <c r="DB206" s="699"/>
      <c r="DC206" s="699"/>
      <c r="DD206" s="699"/>
      <c r="DE206" s="699"/>
      <c r="DF206" s="699"/>
      <c r="DG206" s="699"/>
      <c r="DH206" s="699"/>
      <c r="DI206" s="699"/>
      <c r="DJ206" s="699"/>
      <c r="DK206" s="699"/>
      <c r="DL206" s="699"/>
      <c r="DM206" s="699"/>
      <c r="DN206" s="699"/>
      <c r="DO206" s="699"/>
      <c r="DP206" s="699"/>
      <c r="DQ206" s="699"/>
      <c r="DR206" s="699"/>
      <c r="DS206" s="699"/>
      <c r="DT206" s="699"/>
      <c r="DU206" s="699"/>
      <c r="DV206" s="699"/>
      <c r="DW206" s="699"/>
      <c r="DX206" s="699"/>
      <c r="DY206" s="699"/>
      <c r="DZ206" s="699"/>
      <c r="EA206" s="699"/>
      <c r="EB206" s="699"/>
      <c r="EC206" s="699"/>
    </row>
    <row r="207" spans="1:133" ht="16.7" customHeight="1" x14ac:dyDescent="0.5">
      <c r="A207" s="698">
        <v>1</v>
      </c>
      <c r="B207" s="383" t="s">
        <v>619</v>
      </c>
      <c r="C207" s="507" t="s">
        <v>620</v>
      </c>
      <c r="D207" s="537" t="s">
        <v>618</v>
      </c>
      <c r="E207" s="413">
        <v>1</v>
      </c>
      <c r="F207" s="538" t="s">
        <v>863</v>
      </c>
      <c r="G207" s="413">
        <v>5</v>
      </c>
      <c r="H207" s="400">
        <f>G207+G208+G209+G210+G211</f>
        <v>15</v>
      </c>
      <c r="I207" s="398">
        <v>1</v>
      </c>
      <c r="J207" s="398">
        <v>1</v>
      </c>
      <c r="K207" s="398">
        <v>1</v>
      </c>
      <c r="L207" s="398">
        <v>1</v>
      </c>
      <c r="M207" s="635">
        <f>SUM(H207:L207)</f>
        <v>19</v>
      </c>
      <c r="N207" s="595" t="s">
        <v>621</v>
      </c>
      <c r="O207" s="574" t="s">
        <v>410</v>
      </c>
      <c r="P207" s="413">
        <v>1</v>
      </c>
      <c r="Q207" s="538" t="s">
        <v>1103</v>
      </c>
      <c r="R207" s="413">
        <v>5</v>
      </c>
      <c r="S207" s="400">
        <f>R207+R208+R209+R210+R211</f>
        <v>15</v>
      </c>
      <c r="T207" s="398">
        <v>1</v>
      </c>
      <c r="U207" s="398">
        <v>1</v>
      </c>
      <c r="V207" s="398">
        <v>1</v>
      </c>
      <c r="W207" s="398">
        <v>1</v>
      </c>
      <c r="X207" s="635">
        <f>SUM(S207:W207)</f>
        <v>19</v>
      </c>
      <c r="Y207" s="620" t="s">
        <v>621</v>
      </c>
    </row>
    <row r="208" spans="1:133" ht="16.7" customHeight="1" x14ac:dyDescent="0.5">
      <c r="B208" s="432" t="s">
        <v>969</v>
      </c>
      <c r="C208" s="508"/>
      <c r="D208" s="539" t="s">
        <v>626</v>
      </c>
      <c r="E208" s="447">
        <v>1</v>
      </c>
      <c r="F208" s="540" t="s">
        <v>384</v>
      </c>
      <c r="G208" s="447">
        <v>4</v>
      </c>
      <c r="H208" s="327"/>
      <c r="I208" s="274"/>
      <c r="J208" s="274"/>
      <c r="K208" s="274"/>
      <c r="L208" s="274"/>
      <c r="M208" s="87"/>
      <c r="N208" s="596" t="s">
        <v>621</v>
      </c>
      <c r="O208" s="396" t="s">
        <v>635</v>
      </c>
      <c r="P208" s="447">
        <v>1</v>
      </c>
      <c r="Q208" s="540" t="s">
        <v>384</v>
      </c>
      <c r="R208" s="447">
        <v>4</v>
      </c>
      <c r="S208" s="327"/>
      <c r="T208" s="274"/>
      <c r="U208" s="274"/>
      <c r="V208" s="274"/>
      <c r="W208" s="274"/>
      <c r="X208" s="87"/>
      <c r="Y208" s="621" t="s">
        <v>621</v>
      </c>
    </row>
    <row r="209" spans="1:158" s="698" customFormat="1" ht="16.7" customHeight="1" x14ac:dyDescent="0.5">
      <c r="B209" s="381"/>
      <c r="C209" s="508"/>
      <c r="D209" s="539" t="s">
        <v>626</v>
      </c>
      <c r="E209" s="447">
        <v>1</v>
      </c>
      <c r="F209" s="540" t="s">
        <v>499</v>
      </c>
      <c r="G209" s="449">
        <v>1</v>
      </c>
      <c r="H209" s="320"/>
      <c r="I209" s="73"/>
      <c r="J209" s="73"/>
      <c r="K209" s="73"/>
      <c r="L209" s="73"/>
      <c r="M209" s="87"/>
      <c r="N209" s="596" t="s">
        <v>629</v>
      </c>
      <c r="O209" s="396" t="s">
        <v>635</v>
      </c>
      <c r="P209" s="447">
        <v>1</v>
      </c>
      <c r="Q209" s="540" t="s">
        <v>499</v>
      </c>
      <c r="R209" s="449">
        <v>1</v>
      </c>
      <c r="S209" s="320"/>
      <c r="T209" s="73"/>
      <c r="U209" s="73"/>
      <c r="V209" s="73"/>
      <c r="W209" s="73"/>
      <c r="X209" s="87"/>
      <c r="Y209" s="621" t="s">
        <v>629</v>
      </c>
      <c r="Z209" s="699"/>
      <c r="AA209" s="699"/>
      <c r="AB209" s="699"/>
      <c r="AC209" s="699"/>
      <c r="AD209" s="699"/>
      <c r="AE209" s="699"/>
      <c r="AF209" s="699"/>
      <c r="AG209" s="699"/>
      <c r="AH209" s="699"/>
      <c r="AI209" s="699"/>
      <c r="AJ209" s="699"/>
      <c r="AK209" s="699"/>
      <c r="AL209" s="699"/>
      <c r="AM209" s="699"/>
      <c r="AN209" s="699"/>
      <c r="AO209" s="699"/>
      <c r="AP209" s="699"/>
      <c r="AQ209" s="699"/>
      <c r="AR209" s="699"/>
      <c r="AS209" s="699"/>
      <c r="AT209" s="699"/>
      <c r="AU209" s="699"/>
      <c r="AV209" s="699"/>
      <c r="AW209" s="699"/>
      <c r="AX209" s="699"/>
      <c r="AY209" s="699"/>
      <c r="AZ209" s="699"/>
      <c r="BA209" s="699"/>
      <c r="BB209" s="699"/>
      <c r="BC209" s="699"/>
      <c r="BD209" s="699"/>
      <c r="BE209" s="699"/>
      <c r="BF209" s="699"/>
      <c r="BG209" s="699"/>
      <c r="BH209" s="699"/>
      <c r="BI209" s="699"/>
      <c r="BJ209" s="699"/>
      <c r="BK209" s="699"/>
      <c r="BL209" s="699"/>
      <c r="BM209" s="699"/>
      <c r="BN209" s="699"/>
      <c r="BO209" s="699"/>
      <c r="BP209" s="699"/>
      <c r="BQ209" s="699"/>
      <c r="BR209" s="699"/>
      <c r="BS209" s="699"/>
      <c r="BT209" s="699"/>
      <c r="BU209" s="699"/>
      <c r="BV209" s="699"/>
      <c r="BW209" s="699"/>
      <c r="BX209" s="699"/>
      <c r="BY209" s="699"/>
      <c r="BZ209" s="699"/>
      <c r="CA209" s="699"/>
      <c r="CB209" s="699"/>
      <c r="CC209" s="699"/>
      <c r="CD209" s="699"/>
      <c r="CE209" s="699"/>
      <c r="CF209" s="699"/>
      <c r="CG209" s="699"/>
      <c r="CH209" s="699"/>
      <c r="CI209" s="699"/>
      <c r="CJ209" s="699"/>
      <c r="CK209" s="699"/>
      <c r="CL209" s="699"/>
      <c r="CM209" s="699"/>
      <c r="CN209" s="699"/>
      <c r="CO209" s="699"/>
      <c r="CP209" s="699"/>
      <c r="CQ209" s="699"/>
      <c r="CR209" s="699"/>
      <c r="CS209" s="699"/>
      <c r="CT209" s="699"/>
      <c r="CU209" s="699"/>
      <c r="CV209" s="699"/>
      <c r="CW209" s="699"/>
      <c r="CX209" s="699"/>
      <c r="CY209" s="699"/>
      <c r="CZ209" s="699"/>
      <c r="DA209" s="699"/>
      <c r="DB209" s="699"/>
      <c r="DC209" s="699"/>
      <c r="DD209" s="699"/>
      <c r="DE209" s="699"/>
      <c r="DF209" s="699"/>
      <c r="DG209" s="699"/>
      <c r="DH209" s="699"/>
      <c r="DI209" s="699"/>
      <c r="DJ209" s="699"/>
      <c r="DK209" s="699"/>
      <c r="DL209" s="699"/>
      <c r="DM209" s="699"/>
      <c r="DN209" s="699"/>
      <c r="DO209" s="699"/>
      <c r="DP209" s="699"/>
      <c r="DQ209" s="699"/>
      <c r="DR209" s="699"/>
      <c r="DS209" s="699"/>
      <c r="DT209" s="699"/>
      <c r="DU209" s="699"/>
      <c r="DV209" s="699"/>
      <c r="DW209" s="699"/>
      <c r="DX209" s="699"/>
      <c r="DY209" s="699"/>
      <c r="DZ209" s="699"/>
      <c r="EA209" s="699"/>
      <c r="EB209" s="699"/>
      <c r="EC209" s="699"/>
      <c r="ED209" s="699"/>
      <c r="EE209" s="699"/>
      <c r="EF209" s="699"/>
      <c r="EG209" s="699"/>
      <c r="EH209" s="699"/>
      <c r="EI209" s="699"/>
      <c r="EJ209" s="699"/>
      <c r="EK209" s="699"/>
      <c r="EL209" s="699"/>
      <c r="EM209" s="699"/>
      <c r="EN209" s="699"/>
      <c r="EO209" s="699"/>
      <c r="EP209" s="699"/>
      <c r="EQ209" s="699"/>
      <c r="ER209" s="699"/>
      <c r="ES209" s="699"/>
      <c r="ET209" s="699"/>
      <c r="EU209" s="699"/>
      <c r="EV209" s="699"/>
      <c r="EW209" s="699"/>
      <c r="EX209" s="699"/>
      <c r="EY209" s="699"/>
      <c r="EZ209" s="699"/>
      <c r="FA209" s="699"/>
      <c r="FB209" s="699"/>
    </row>
    <row r="210" spans="1:158" s="698" customFormat="1" ht="16.7" customHeight="1" x14ac:dyDescent="0.5">
      <c r="B210" s="381"/>
      <c r="C210" s="508"/>
      <c r="D210" s="431" t="s">
        <v>630</v>
      </c>
      <c r="E210" s="449">
        <v>1</v>
      </c>
      <c r="F210" s="532" t="s">
        <v>390</v>
      </c>
      <c r="G210" s="449">
        <v>4</v>
      </c>
      <c r="H210" s="320"/>
      <c r="I210" s="73"/>
      <c r="J210" s="73"/>
      <c r="K210" s="73"/>
      <c r="L210" s="73"/>
      <c r="M210" s="87"/>
      <c r="N210" s="596" t="s">
        <v>621</v>
      </c>
      <c r="O210" s="420" t="s">
        <v>636</v>
      </c>
      <c r="P210" s="449">
        <v>1</v>
      </c>
      <c r="Q210" s="532" t="s">
        <v>390</v>
      </c>
      <c r="R210" s="449">
        <v>4</v>
      </c>
      <c r="S210" s="320"/>
      <c r="T210" s="73"/>
      <c r="U210" s="73"/>
      <c r="V210" s="73"/>
      <c r="W210" s="73"/>
      <c r="X210" s="87"/>
      <c r="Y210" s="621" t="s">
        <v>621</v>
      </c>
      <c r="Z210" s="699"/>
      <c r="AA210" s="699"/>
      <c r="AB210" s="699"/>
      <c r="AC210" s="699"/>
      <c r="AD210" s="699"/>
      <c r="AE210" s="699"/>
      <c r="AF210" s="699"/>
      <c r="AG210" s="699"/>
      <c r="AH210" s="699"/>
      <c r="AI210" s="699"/>
      <c r="AJ210" s="699"/>
      <c r="AK210" s="699"/>
      <c r="AL210" s="699"/>
      <c r="AM210" s="699"/>
      <c r="AN210" s="699"/>
      <c r="AO210" s="699"/>
      <c r="AP210" s="699"/>
      <c r="AQ210" s="699"/>
      <c r="AR210" s="699"/>
      <c r="AS210" s="699"/>
      <c r="AT210" s="699"/>
      <c r="AU210" s="699"/>
      <c r="AV210" s="699"/>
      <c r="AW210" s="699"/>
      <c r="AX210" s="699"/>
      <c r="AY210" s="699"/>
      <c r="AZ210" s="699"/>
      <c r="BA210" s="699"/>
      <c r="BB210" s="699"/>
      <c r="BC210" s="699"/>
      <c r="BD210" s="699"/>
      <c r="BE210" s="699"/>
      <c r="BF210" s="699"/>
      <c r="BG210" s="699"/>
      <c r="BH210" s="699"/>
      <c r="BI210" s="699"/>
      <c r="BJ210" s="699"/>
      <c r="BK210" s="699"/>
      <c r="BL210" s="699"/>
      <c r="BM210" s="699"/>
      <c r="BN210" s="699"/>
      <c r="BO210" s="699"/>
      <c r="BP210" s="699"/>
      <c r="BQ210" s="699"/>
      <c r="BR210" s="699"/>
      <c r="BS210" s="699"/>
      <c r="BT210" s="699"/>
      <c r="BU210" s="699"/>
      <c r="BV210" s="699"/>
      <c r="BW210" s="699"/>
      <c r="BX210" s="699"/>
      <c r="BY210" s="699"/>
      <c r="BZ210" s="699"/>
      <c r="CA210" s="699"/>
      <c r="CB210" s="699"/>
      <c r="CC210" s="699"/>
      <c r="CD210" s="699"/>
      <c r="CE210" s="699"/>
      <c r="CF210" s="699"/>
      <c r="CG210" s="699"/>
      <c r="CH210" s="699"/>
      <c r="CI210" s="699"/>
      <c r="CJ210" s="699"/>
      <c r="CK210" s="699"/>
      <c r="CL210" s="699"/>
      <c r="CM210" s="699"/>
      <c r="CN210" s="699"/>
      <c r="CO210" s="699"/>
      <c r="CP210" s="699"/>
      <c r="CQ210" s="699"/>
      <c r="CR210" s="699"/>
      <c r="CS210" s="699"/>
      <c r="CT210" s="699"/>
      <c r="CU210" s="699"/>
      <c r="CV210" s="699"/>
      <c r="CW210" s="699"/>
      <c r="CX210" s="699"/>
      <c r="CY210" s="699"/>
      <c r="CZ210" s="699"/>
      <c r="DA210" s="699"/>
      <c r="DB210" s="699"/>
      <c r="DC210" s="699"/>
      <c r="DD210" s="699"/>
      <c r="DE210" s="699"/>
      <c r="DF210" s="699"/>
      <c r="DG210" s="699"/>
      <c r="DH210" s="699"/>
      <c r="DI210" s="699"/>
      <c r="DJ210" s="699"/>
      <c r="DK210" s="699"/>
      <c r="DL210" s="699"/>
      <c r="DM210" s="699"/>
      <c r="DN210" s="699"/>
      <c r="DO210" s="699"/>
      <c r="DP210" s="699"/>
      <c r="DQ210" s="699"/>
      <c r="DR210" s="699"/>
      <c r="DS210" s="699"/>
      <c r="DT210" s="699"/>
      <c r="DU210" s="699"/>
      <c r="DV210" s="699"/>
      <c r="DW210" s="699"/>
      <c r="DX210" s="699"/>
      <c r="DY210" s="699"/>
      <c r="DZ210" s="699"/>
      <c r="EA210" s="699"/>
      <c r="EB210" s="699"/>
      <c r="EC210" s="699"/>
      <c r="ED210" s="699"/>
      <c r="EE210" s="699"/>
      <c r="EF210" s="699"/>
      <c r="EG210" s="699"/>
      <c r="EH210" s="699"/>
      <c r="EI210" s="699"/>
      <c r="EJ210" s="699"/>
      <c r="EK210" s="699"/>
      <c r="EL210" s="699"/>
      <c r="EM210" s="699"/>
      <c r="EN210" s="699"/>
      <c r="EO210" s="699"/>
      <c r="EP210" s="699"/>
      <c r="EQ210" s="699"/>
      <c r="ER210" s="699"/>
      <c r="ES210" s="699"/>
      <c r="ET210" s="699"/>
      <c r="EU210" s="699"/>
      <c r="EV210" s="699"/>
      <c r="EW210" s="699"/>
      <c r="EX210" s="699"/>
      <c r="EY210" s="699"/>
      <c r="EZ210" s="699"/>
      <c r="FA210" s="699"/>
      <c r="FB210" s="699"/>
    </row>
    <row r="211" spans="1:158" s="698" customFormat="1" ht="16.7" customHeight="1" x14ac:dyDescent="0.5">
      <c r="B211" s="541"/>
      <c r="C211" s="509"/>
      <c r="D211" s="525" t="s">
        <v>630</v>
      </c>
      <c r="E211" s="78">
        <v>1</v>
      </c>
      <c r="F211" s="531" t="s">
        <v>505</v>
      </c>
      <c r="G211" s="121">
        <v>1</v>
      </c>
      <c r="H211" s="336"/>
      <c r="I211" s="78"/>
      <c r="J211" s="78"/>
      <c r="K211" s="78"/>
      <c r="L211" s="78"/>
      <c r="M211" s="136"/>
      <c r="N211" s="580" t="s">
        <v>629</v>
      </c>
      <c r="O211" s="421" t="s">
        <v>636</v>
      </c>
      <c r="P211" s="78">
        <v>1</v>
      </c>
      <c r="Q211" s="531" t="s">
        <v>505</v>
      </c>
      <c r="R211" s="121">
        <v>1</v>
      </c>
      <c r="S211" s="336"/>
      <c r="T211" s="78"/>
      <c r="U211" s="78"/>
      <c r="V211" s="78"/>
      <c r="W211" s="78"/>
      <c r="X211" s="136"/>
      <c r="Y211" s="403" t="s">
        <v>629</v>
      </c>
      <c r="Z211" s="699"/>
      <c r="AA211" s="699"/>
      <c r="AB211" s="699"/>
      <c r="AC211" s="699"/>
      <c r="AD211" s="699"/>
      <c r="AE211" s="699"/>
      <c r="AF211" s="699"/>
      <c r="AG211" s="699"/>
      <c r="AH211" s="699"/>
      <c r="AI211" s="699"/>
      <c r="AJ211" s="699"/>
      <c r="AK211" s="699"/>
      <c r="AL211" s="699"/>
      <c r="AM211" s="699"/>
      <c r="AN211" s="699"/>
      <c r="AO211" s="699"/>
      <c r="AP211" s="699"/>
      <c r="AQ211" s="699"/>
      <c r="AR211" s="699"/>
      <c r="AS211" s="699"/>
      <c r="AT211" s="699"/>
      <c r="AU211" s="699"/>
      <c r="AV211" s="699"/>
      <c r="AW211" s="699"/>
      <c r="AX211" s="699"/>
      <c r="AY211" s="699"/>
      <c r="AZ211" s="699"/>
      <c r="BA211" s="699"/>
      <c r="BB211" s="699"/>
      <c r="BC211" s="699"/>
      <c r="BD211" s="699"/>
      <c r="BE211" s="699"/>
      <c r="BF211" s="699"/>
      <c r="BG211" s="699"/>
      <c r="BH211" s="699"/>
      <c r="BI211" s="699"/>
      <c r="BJ211" s="699"/>
      <c r="BK211" s="699"/>
      <c r="BL211" s="699"/>
      <c r="BM211" s="699"/>
      <c r="BN211" s="699"/>
      <c r="BO211" s="699"/>
      <c r="BP211" s="699"/>
      <c r="BQ211" s="699"/>
      <c r="BR211" s="699"/>
      <c r="BS211" s="699"/>
      <c r="BT211" s="699"/>
      <c r="BU211" s="699"/>
      <c r="BV211" s="699"/>
      <c r="BW211" s="699"/>
      <c r="BX211" s="699"/>
      <c r="BY211" s="699"/>
      <c r="BZ211" s="699"/>
      <c r="CA211" s="699"/>
      <c r="CB211" s="699"/>
      <c r="CC211" s="699"/>
      <c r="CD211" s="699"/>
      <c r="CE211" s="699"/>
      <c r="CF211" s="699"/>
      <c r="CG211" s="699"/>
      <c r="CH211" s="699"/>
      <c r="CI211" s="699"/>
      <c r="CJ211" s="699"/>
      <c r="CK211" s="699"/>
      <c r="CL211" s="699"/>
      <c r="CM211" s="699"/>
      <c r="CN211" s="699"/>
      <c r="CO211" s="699"/>
      <c r="CP211" s="699"/>
      <c r="CQ211" s="699"/>
      <c r="CR211" s="699"/>
      <c r="CS211" s="699"/>
      <c r="CT211" s="699"/>
      <c r="CU211" s="699"/>
      <c r="CV211" s="699"/>
      <c r="CW211" s="699"/>
      <c r="CX211" s="699"/>
      <c r="CY211" s="699"/>
      <c r="CZ211" s="699"/>
      <c r="DA211" s="699"/>
      <c r="DB211" s="699"/>
      <c r="DC211" s="699"/>
      <c r="DD211" s="699"/>
      <c r="DE211" s="699"/>
      <c r="DF211" s="699"/>
      <c r="DG211" s="699"/>
      <c r="DH211" s="699"/>
      <c r="DI211" s="699"/>
      <c r="DJ211" s="699"/>
      <c r="DK211" s="699"/>
      <c r="DL211" s="699"/>
      <c r="DM211" s="699"/>
      <c r="DN211" s="699"/>
      <c r="DO211" s="699"/>
      <c r="DP211" s="699"/>
      <c r="DQ211" s="699"/>
      <c r="DR211" s="699"/>
      <c r="DS211" s="699"/>
      <c r="DT211" s="699"/>
      <c r="DU211" s="699"/>
      <c r="DV211" s="699"/>
      <c r="DW211" s="699"/>
      <c r="DX211" s="699"/>
      <c r="DY211" s="699"/>
      <c r="DZ211" s="699"/>
      <c r="EA211" s="699"/>
      <c r="EB211" s="699"/>
      <c r="EC211" s="699"/>
      <c r="ED211" s="699"/>
      <c r="EE211" s="699"/>
      <c r="EF211" s="699"/>
      <c r="EG211" s="699"/>
      <c r="EH211" s="699"/>
      <c r="EI211" s="699"/>
      <c r="EJ211" s="699"/>
      <c r="EK211" s="699"/>
      <c r="EL211" s="699"/>
      <c r="EM211" s="699"/>
      <c r="EN211" s="699"/>
      <c r="EO211" s="699"/>
      <c r="EP211" s="699"/>
      <c r="EQ211" s="699"/>
      <c r="ER211" s="699"/>
      <c r="ES211" s="699"/>
      <c r="ET211" s="699"/>
      <c r="EU211" s="699"/>
      <c r="EV211" s="699"/>
      <c r="EW211" s="699"/>
      <c r="EX211" s="699"/>
      <c r="EY211" s="699"/>
      <c r="EZ211" s="699"/>
      <c r="FA211" s="699"/>
      <c r="FB211" s="699"/>
    </row>
    <row r="212" spans="1:158" s="698" customFormat="1" ht="16.7" customHeight="1" x14ac:dyDescent="0.5">
      <c r="A212" s="698">
        <v>2</v>
      </c>
      <c r="B212" s="383" t="s">
        <v>627</v>
      </c>
      <c r="C212" s="507" t="s">
        <v>628</v>
      </c>
      <c r="D212" s="537" t="s">
        <v>618</v>
      </c>
      <c r="E212" s="413">
        <v>1</v>
      </c>
      <c r="F212" s="538" t="s">
        <v>863</v>
      </c>
      <c r="G212" s="413">
        <v>5</v>
      </c>
      <c r="H212" s="400">
        <f>G212+G213+G214+G215+G216</f>
        <v>15</v>
      </c>
      <c r="I212" s="398">
        <v>1</v>
      </c>
      <c r="J212" s="398">
        <v>1</v>
      </c>
      <c r="K212" s="398">
        <v>1</v>
      </c>
      <c r="L212" s="398">
        <v>1</v>
      </c>
      <c r="M212" s="635">
        <f>SUM(H212:L212)</f>
        <v>19</v>
      </c>
      <c r="N212" s="595" t="s">
        <v>621</v>
      </c>
      <c r="O212" s="574" t="s">
        <v>410</v>
      </c>
      <c r="P212" s="413">
        <v>1</v>
      </c>
      <c r="Q212" s="538" t="s">
        <v>863</v>
      </c>
      <c r="R212" s="413">
        <v>5</v>
      </c>
      <c r="S212" s="400">
        <f>R212+R213+R214+R215+R216</f>
        <v>15</v>
      </c>
      <c r="T212" s="398">
        <v>1</v>
      </c>
      <c r="U212" s="398">
        <v>1</v>
      </c>
      <c r="V212" s="398">
        <v>1</v>
      </c>
      <c r="W212" s="398">
        <v>1</v>
      </c>
      <c r="X212" s="635">
        <f>SUM(S212:W212)</f>
        <v>19</v>
      </c>
      <c r="Y212" s="620" t="s">
        <v>621</v>
      </c>
      <c r="Z212" s="699"/>
      <c r="AA212" s="699"/>
      <c r="AB212" s="699"/>
      <c r="AC212" s="699"/>
      <c r="AD212" s="699"/>
      <c r="AE212" s="699"/>
      <c r="AF212" s="699"/>
      <c r="AG212" s="699"/>
      <c r="AH212" s="699"/>
      <c r="AI212" s="699"/>
      <c r="AJ212" s="699"/>
      <c r="AK212" s="699"/>
      <c r="AL212" s="699"/>
      <c r="AM212" s="699"/>
      <c r="AN212" s="699"/>
      <c r="AO212" s="699"/>
      <c r="AP212" s="699"/>
      <c r="AQ212" s="699"/>
      <c r="AR212" s="699"/>
      <c r="AS212" s="699"/>
      <c r="AT212" s="699"/>
      <c r="AU212" s="699"/>
      <c r="AV212" s="699"/>
      <c r="AW212" s="699"/>
      <c r="AX212" s="699"/>
      <c r="AY212" s="699"/>
      <c r="AZ212" s="699"/>
      <c r="BA212" s="699"/>
      <c r="BB212" s="699"/>
      <c r="BC212" s="699"/>
      <c r="BD212" s="699"/>
      <c r="BE212" s="699"/>
      <c r="BF212" s="699"/>
      <c r="BG212" s="699"/>
      <c r="BH212" s="699"/>
      <c r="BI212" s="699"/>
      <c r="BJ212" s="699"/>
      <c r="BK212" s="699"/>
      <c r="BL212" s="699"/>
      <c r="BM212" s="699"/>
      <c r="BN212" s="699"/>
      <c r="BO212" s="699"/>
      <c r="BP212" s="699"/>
      <c r="BQ212" s="699"/>
      <c r="BR212" s="699"/>
      <c r="BS212" s="699"/>
      <c r="BT212" s="699"/>
      <c r="BU212" s="699"/>
      <c r="BV212" s="699"/>
      <c r="BW212" s="699"/>
      <c r="BX212" s="699"/>
      <c r="BY212" s="699"/>
      <c r="BZ212" s="699"/>
      <c r="CA212" s="699"/>
      <c r="CB212" s="699"/>
      <c r="CC212" s="699"/>
      <c r="CD212" s="699"/>
      <c r="CE212" s="699"/>
      <c r="CF212" s="699"/>
      <c r="CG212" s="699"/>
      <c r="CH212" s="699"/>
      <c r="CI212" s="699"/>
      <c r="CJ212" s="699"/>
      <c r="CK212" s="699"/>
      <c r="CL212" s="699"/>
      <c r="CM212" s="699"/>
      <c r="CN212" s="699"/>
      <c r="CO212" s="699"/>
      <c r="CP212" s="699"/>
      <c r="CQ212" s="699"/>
      <c r="CR212" s="699"/>
      <c r="CS212" s="699"/>
      <c r="CT212" s="699"/>
      <c r="CU212" s="699"/>
      <c r="CV212" s="699"/>
      <c r="CW212" s="699"/>
      <c r="CX212" s="699"/>
      <c r="CY212" s="699"/>
      <c r="CZ212" s="699"/>
      <c r="DA212" s="699"/>
      <c r="DB212" s="699"/>
      <c r="DC212" s="699"/>
      <c r="DD212" s="699"/>
      <c r="DE212" s="699"/>
      <c r="DF212" s="699"/>
      <c r="DG212" s="699"/>
      <c r="DH212" s="699"/>
      <c r="DI212" s="699"/>
      <c r="DJ212" s="699"/>
      <c r="DK212" s="699"/>
      <c r="DL212" s="699"/>
      <c r="DM212" s="699"/>
      <c r="DN212" s="699"/>
      <c r="DO212" s="699"/>
      <c r="DP212" s="699"/>
      <c r="DQ212" s="699"/>
      <c r="DR212" s="699"/>
      <c r="DS212" s="699"/>
      <c r="DT212" s="699"/>
      <c r="DU212" s="699"/>
      <c r="DV212" s="699"/>
      <c r="DW212" s="699"/>
      <c r="DX212" s="699"/>
      <c r="DY212" s="699"/>
      <c r="DZ212" s="699"/>
      <c r="EA212" s="699"/>
      <c r="EB212" s="699"/>
      <c r="EC212" s="699"/>
    </row>
    <row r="213" spans="1:158" s="698" customFormat="1" ht="16.7" customHeight="1" x14ac:dyDescent="0.5">
      <c r="B213" s="381" t="s">
        <v>979</v>
      </c>
      <c r="C213" s="508"/>
      <c r="D213" s="539" t="s">
        <v>626</v>
      </c>
      <c r="E213" s="447">
        <v>1</v>
      </c>
      <c r="F213" s="540" t="s">
        <v>384</v>
      </c>
      <c r="G213" s="447">
        <v>4</v>
      </c>
      <c r="H213" s="327"/>
      <c r="I213" s="274"/>
      <c r="J213" s="274"/>
      <c r="K213" s="274"/>
      <c r="L213" s="274"/>
      <c r="M213" s="87"/>
      <c r="N213" s="596" t="s">
        <v>621</v>
      </c>
      <c r="O213" s="396" t="s">
        <v>635</v>
      </c>
      <c r="P213" s="447">
        <v>1</v>
      </c>
      <c r="Q213" s="540" t="s">
        <v>384</v>
      </c>
      <c r="R213" s="447">
        <v>4</v>
      </c>
      <c r="S213" s="327"/>
      <c r="T213" s="274"/>
      <c r="U213" s="274"/>
      <c r="V213" s="274"/>
      <c r="W213" s="274"/>
      <c r="X213" s="87"/>
      <c r="Y213" s="621" t="s">
        <v>621</v>
      </c>
      <c r="Z213" s="699"/>
      <c r="AA213" s="699"/>
      <c r="AB213" s="699"/>
      <c r="AC213" s="699"/>
      <c r="AD213" s="699"/>
      <c r="AE213" s="699"/>
      <c r="AF213" s="699"/>
      <c r="AG213" s="699"/>
      <c r="AH213" s="699"/>
      <c r="AI213" s="699"/>
      <c r="AJ213" s="699"/>
      <c r="AK213" s="699"/>
      <c r="AL213" s="699"/>
      <c r="AM213" s="699"/>
      <c r="AN213" s="699"/>
      <c r="AO213" s="699"/>
      <c r="AP213" s="699"/>
      <c r="AQ213" s="699"/>
      <c r="AR213" s="699"/>
      <c r="AS213" s="699"/>
      <c r="AT213" s="699"/>
      <c r="AU213" s="699"/>
      <c r="AV213" s="699"/>
      <c r="AW213" s="699"/>
      <c r="AX213" s="699"/>
      <c r="AY213" s="699"/>
      <c r="AZ213" s="699"/>
      <c r="BA213" s="699"/>
      <c r="BB213" s="699"/>
      <c r="BC213" s="699"/>
      <c r="BD213" s="699"/>
      <c r="BE213" s="699"/>
      <c r="BF213" s="699"/>
      <c r="BG213" s="699"/>
      <c r="BH213" s="699"/>
      <c r="BI213" s="699"/>
      <c r="BJ213" s="699"/>
      <c r="BK213" s="699"/>
      <c r="BL213" s="699"/>
      <c r="BM213" s="699"/>
      <c r="BN213" s="699"/>
      <c r="BO213" s="699"/>
      <c r="BP213" s="699"/>
      <c r="BQ213" s="699"/>
      <c r="BR213" s="699"/>
      <c r="BS213" s="699"/>
      <c r="BT213" s="699"/>
      <c r="BU213" s="699"/>
      <c r="BV213" s="699"/>
      <c r="BW213" s="699"/>
      <c r="BX213" s="699"/>
      <c r="BY213" s="699"/>
      <c r="BZ213" s="699"/>
      <c r="CA213" s="699"/>
      <c r="CB213" s="699"/>
      <c r="CC213" s="699"/>
      <c r="CD213" s="699"/>
      <c r="CE213" s="699"/>
      <c r="CF213" s="699"/>
      <c r="CG213" s="699"/>
      <c r="CH213" s="699"/>
      <c r="CI213" s="699"/>
      <c r="CJ213" s="699"/>
      <c r="CK213" s="699"/>
      <c r="CL213" s="699"/>
      <c r="CM213" s="699"/>
      <c r="CN213" s="699"/>
      <c r="CO213" s="699"/>
      <c r="CP213" s="699"/>
      <c r="CQ213" s="699"/>
      <c r="CR213" s="699"/>
      <c r="CS213" s="699"/>
      <c r="CT213" s="699"/>
      <c r="CU213" s="699"/>
      <c r="CV213" s="699"/>
      <c r="CW213" s="699"/>
      <c r="CX213" s="699"/>
      <c r="CY213" s="699"/>
      <c r="CZ213" s="699"/>
      <c r="DA213" s="699"/>
      <c r="DB213" s="699"/>
      <c r="DC213" s="699"/>
      <c r="DD213" s="699"/>
      <c r="DE213" s="699"/>
      <c r="DF213" s="699"/>
      <c r="DG213" s="699"/>
      <c r="DH213" s="699"/>
      <c r="DI213" s="699"/>
      <c r="DJ213" s="699"/>
      <c r="DK213" s="699"/>
      <c r="DL213" s="699"/>
      <c r="DM213" s="699"/>
      <c r="DN213" s="699"/>
      <c r="DO213" s="699"/>
      <c r="DP213" s="699"/>
      <c r="DQ213" s="699"/>
      <c r="DR213" s="699"/>
      <c r="DS213" s="699"/>
      <c r="DT213" s="699"/>
      <c r="DU213" s="699"/>
      <c r="DV213" s="699"/>
      <c r="DW213" s="699"/>
      <c r="DX213" s="699"/>
      <c r="DY213" s="699"/>
      <c r="DZ213" s="699"/>
      <c r="EA213" s="699"/>
      <c r="EB213" s="699"/>
      <c r="EC213" s="699"/>
    </row>
    <row r="214" spans="1:158" s="698" customFormat="1" ht="16.7" customHeight="1" x14ac:dyDescent="0.5">
      <c r="B214" s="381"/>
      <c r="C214" s="508"/>
      <c r="D214" s="539" t="s">
        <v>626</v>
      </c>
      <c r="E214" s="447">
        <v>1</v>
      </c>
      <c r="F214" s="540" t="s">
        <v>499</v>
      </c>
      <c r="G214" s="449">
        <v>1</v>
      </c>
      <c r="H214" s="320"/>
      <c r="I214" s="73"/>
      <c r="J214" s="73"/>
      <c r="K214" s="73"/>
      <c r="L214" s="73"/>
      <c r="M214" s="87"/>
      <c r="N214" s="596" t="s">
        <v>629</v>
      </c>
      <c r="O214" s="396" t="s">
        <v>635</v>
      </c>
      <c r="P214" s="447">
        <v>1</v>
      </c>
      <c r="Q214" s="540" t="s">
        <v>499</v>
      </c>
      <c r="R214" s="449">
        <v>1</v>
      </c>
      <c r="S214" s="320"/>
      <c r="T214" s="73"/>
      <c r="U214" s="73"/>
      <c r="V214" s="73"/>
      <c r="W214" s="73"/>
      <c r="X214" s="87"/>
      <c r="Y214" s="621" t="s">
        <v>629</v>
      </c>
      <c r="Z214" s="699"/>
      <c r="AA214" s="699"/>
      <c r="AB214" s="699"/>
      <c r="AC214" s="699"/>
      <c r="AD214" s="699"/>
      <c r="AE214" s="699"/>
      <c r="AF214" s="699"/>
      <c r="AG214" s="699"/>
      <c r="AH214" s="699"/>
      <c r="AI214" s="699"/>
      <c r="AJ214" s="699"/>
      <c r="AK214" s="699"/>
      <c r="AL214" s="699"/>
      <c r="AM214" s="699"/>
      <c r="AN214" s="699"/>
      <c r="AO214" s="699"/>
      <c r="AP214" s="699"/>
      <c r="AQ214" s="699"/>
      <c r="AR214" s="699"/>
      <c r="AS214" s="699"/>
      <c r="AT214" s="699"/>
      <c r="AU214" s="699"/>
      <c r="AV214" s="699"/>
      <c r="AW214" s="699"/>
      <c r="AX214" s="699"/>
      <c r="AY214" s="699"/>
      <c r="AZ214" s="699"/>
      <c r="BA214" s="699"/>
      <c r="BB214" s="699"/>
      <c r="BC214" s="699"/>
      <c r="BD214" s="699"/>
      <c r="BE214" s="699"/>
      <c r="BF214" s="699"/>
      <c r="BG214" s="699"/>
      <c r="BH214" s="699"/>
      <c r="BI214" s="699"/>
      <c r="BJ214" s="699"/>
      <c r="BK214" s="699"/>
      <c r="BL214" s="699"/>
      <c r="BM214" s="699"/>
      <c r="BN214" s="699"/>
      <c r="BO214" s="699"/>
      <c r="BP214" s="699"/>
      <c r="BQ214" s="699"/>
      <c r="BR214" s="699"/>
      <c r="BS214" s="699"/>
      <c r="BT214" s="699"/>
      <c r="BU214" s="699"/>
      <c r="BV214" s="699"/>
      <c r="BW214" s="699"/>
      <c r="BX214" s="699"/>
      <c r="BY214" s="699"/>
      <c r="BZ214" s="699"/>
      <c r="CA214" s="699"/>
      <c r="CB214" s="699"/>
      <c r="CC214" s="699"/>
      <c r="CD214" s="699"/>
      <c r="CE214" s="699"/>
      <c r="CF214" s="699"/>
      <c r="CG214" s="699"/>
      <c r="CH214" s="699"/>
      <c r="CI214" s="699"/>
      <c r="CJ214" s="699"/>
      <c r="CK214" s="699"/>
      <c r="CL214" s="699"/>
      <c r="CM214" s="699"/>
      <c r="CN214" s="699"/>
      <c r="CO214" s="699"/>
      <c r="CP214" s="699"/>
      <c r="CQ214" s="699"/>
      <c r="CR214" s="699"/>
      <c r="CS214" s="699"/>
      <c r="CT214" s="699"/>
      <c r="CU214" s="699"/>
      <c r="CV214" s="699"/>
      <c r="CW214" s="699"/>
      <c r="CX214" s="699"/>
      <c r="CY214" s="699"/>
      <c r="CZ214" s="699"/>
      <c r="DA214" s="699"/>
      <c r="DB214" s="699"/>
      <c r="DC214" s="699"/>
      <c r="DD214" s="699"/>
      <c r="DE214" s="699"/>
      <c r="DF214" s="699"/>
      <c r="DG214" s="699"/>
      <c r="DH214" s="699"/>
      <c r="DI214" s="699"/>
      <c r="DJ214" s="699"/>
      <c r="DK214" s="699"/>
      <c r="DL214" s="699"/>
      <c r="DM214" s="699"/>
      <c r="DN214" s="699"/>
      <c r="DO214" s="699"/>
      <c r="DP214" s="699"/>
      <c r="DQ214" s="699"/>
      <c r="DR214" s="699"/>
      <c r="DS214" s="699"/>
      <c r="DT214" s="699"/>
      <c r="DU214" s="699"/>
      <c r="DV214" s="699"/>
      <c r="DW214" s="699"/>
      <c r="DX214" s="699"/>
      <c r="DY214" s="699"/>
      <c r="DZ214" s="699"/>
      <c r="EA214" s="699"/>
      <c r="EB214" s="699"/>
      <c r="EC214" s="699"/>
    </row>
    <row r="215" spans="1:158" s="698" customFormat="1" ht="16.7" customHeight="1" x14ac:dyDescent="0.5">
      <c r="B215" s="432"/>
      <c r="C215" s="519"/>
      <c r="D215" s="431" t="s">
        <v>630</v>
      </c>
      <c r="E215" s="449">
        <v>1</v>
      </c>
      <c r="F215" s="532" t="s">
        <v>390</v>
      </c>
      <c r="G215" s="449">
        <v>4</v>
      </c>
      <c r="H215" s="320"/>
      <c r="I215" s="73"/>
      <c r="J215" s="73"/>
      <c r="K215" s="73"/>
      <c r="L215" s="73"/>
      <c r="M215" s="87"/>
      <c r="N215" s="596" t="s">
        <v>621</v>
      </c>
      <c r="O215" s="420" t="s">
        <v>636</v>
      </c>
      <c r="P215" s="449">
        <v>1</v>
      </c>
      <c r="Q215" s="532" t="s">
        <v>390</v>
      </c>
      <c r="R215" s="449">
        <v>4</v>
      </c>
      <c r="S215" s="320"/>
      <c r="T215" s="73"/>
      <c r="U215" s="73"/>
      <c r="V215" s="73"/>
      <c r="W215" s="73"/>
      <c r="X215" s="87"/>
      <c r="Y215" s="621" t="s">
        <v>621</v>
      </c>
      <c r="Z215" s="699"/>
      <c r="AA215" s="699"/>
      <c r="AB215" s="699"/>
      <c r="AC215" s="699"/>
      <c r="AD215" s="699"/>
      <c r="AE215" s="699"/>
      <c r="AF215" s="699"/>
      <c r="AG215" s="699"/>
      <c r="AH215" s="699"/>
      <c r="AI215" s="699"/>
      <c r="AJ215" s="699"/>
      <c r="AK215" s="699"/>
      <c r="AL215" s="699"/>
      <c r="AM215" s="699"/>
      <c r="AN215" s="699"/>
      <c r="AO215" s="699"/>
      <c r="AP215" s="699"/>
      <c r="AQ215" s="699"/>
      <c r="AR215" s="699"/>
      <c r="AS215" s="699"/>
      <c r="AT215" s="699"/>
      <c r="AU215" s="699"/>
      <c r="AV215" s="699"/>
      <c r="AW215" s="699"/>
      <c r="AX215" s="699"/>
      <c r="AY215" s="699"/>
      <c r="AZ215" s="699"/>
      <c r="BA215" s="699"/>
      <c r="BB215" s="699"/>
      <c r="BC215" s="699"/>
      <c r="BD215" s="699"/>
      <c r="BE215" s="699"/>
      <c r="BF215" s="699"/>
      <c r="BG215" s="699"/>
      <c r="BH215" s="699"/>
      <c r="BI215" s="699"/>
      <c r="BJ215" s="699"/>
      <c r="BK215" s="699"/>
      <c r="BL215" s="699"/>
      <c r="BM215" s="699"/>
      <c r="BN215" s="699"/>
      <c r="BO215" s="699"/>
      <c r="BP215" s="699"/>
      <c r="BQ215" s="699"/>
      <c r="BR215" s="699"/>
      <c r="BS215" s="699"/>
      <c r="BT215" s="699"/>
      <c r="BU215" s="699"/>
      <c r="BV215" s="699"/>
      <c r="BW215" s="699"/>
      <c r="BX215" s="699"/>
      <c r="BY215" s="699"/>
      <c r="BZ215" s="699"/>
      <c r="CA215" s="699"/>
      <c r="CB215" s="699"/>
      <c r="CC215" s="699"/>
      <c r="CD215" s="699"/>
      <c r="CE215" s="699"/>
      <c r="CF215" s="699"/>
      <c r="CG215" s="699"/>
      <c r="CH215" s="699"/>
      <c r="CI215" s="699"/>
      <c r="CJ215" s="699"/>
      <c r="CK215" s="699"/>
      <c r="CL215" s="699"/>
      <c r="CM215" s="699"/>
      <c r="CN215" s="699"/>
      <c r="CO215" s="699"/>
      <c r="CP215" s="699"/>
      <c r="CQ215" s="699"/>
      <c r="CR215" s="699"/>
      <c r="CS215" s="699"/>
      <c r="CT215" s="699"/>
      <c r="CU215" s="699"/>
      <c r="CV215" s="699"/>
      <c r="CW215" s="699"/>
      <c r="CX215" s="699"/>
      <c r="CY215" s="699"/>
      <c r="CZ215" s="699"/>
      <c r="DA215" s="699"/>
      <c r="DB215" s="699"/>
      <c r="DC215" s="699"/>
      <c r="DD215" s="699"/>
      <c r="DE215" s="699"/>
      <c r="DF215" s="699"/>
      <c r="DG215" s="699"/>
      <c r="DH215" s="699"/>
      <c r="DI215" s="699"/>
      <c r="DJ215" s="699"/>
      <c r="DK215" s="699"/>
      <c r="DL215" s="699"/>
      <c r="DM215" s="699"/>
      <c r="DN215" s="699"/>
      <c r="DO215" s="699"/>
      <c r="DP215" s="699"/>
      <c r="DQ215" s="699"/>
      <c r="DR215" s="699"/>
      <c r="DS215" s="699"/>
      <c r="DT215" s="699"/>
      <c r="DU215" s="699"/>
      <c r="DV215" s="699"/>
      <c r="DW215" s="699"/>
      <c r="DX215" s="699"/>
      <c r="DY215" s="699"/>
      <c r="DZ215" s="699"/>
      <c r="EA215" s="699"/>
      <c r="EB215" s="699"/>
      <c r="EC215" s="699"/>
    </row>
    <row r="216" spans="1:158" ht="16.7" customHeight="1" x14ac:dyDescent="0.5">
      <c r="B216" s="547"/>
      <c r="C216" s="522"/>
      <c r="D216" s="525" t="s">
        <v>630</v>
      </c>
      <c r="E216" s="78">
        <v>1</v>
      </c>
      <c r="F216" s="531" t="s">
        <v>505</v>
      </c>
      <c r="G216" s="121">
        <v>1</v>
      </c>
      <c r="H216" s="336"/>
      <c r="I216" s="78"/>
      <c r="J216" s="78"/>
      <c r="K216" s="78"/>
      <c r="L216" s="78"/>
      <c r="M216" s="136"/>
      <c r="N216" s="580" t="s">
        <v>629</v>
      </c>
      <c r="O216" s="421" t="s">
        <v>636</v>
      </c>
      <c r="P216" s="78">
        <v>1</v>
      </c>
      <c r="Q216" s="531" t="s">
        <v>505</v>
      </c>
      <c r="R216" s="121">
        <v>1</v>
      </c>
      <c r="S216" s="336"/>
      <c r="T216" s="78"/>
      <c r="U216" s="78"/>
      <c r="V216" s="78"/>
      <c r="W216" s="78"/>
      <c r="X216" s="136"/>
      <c r="Y216" s="403" t="s">
        <v>629</v>
      </c>
    </row>
    <row r="217" spans="1:158" s="698" customFormat="1" ht="16.7" customHeight="1" x14ac:dyDescent="0.5">
      <c r="A217" s="698">
        <v>3</v>
      </c>
      <c r="B217" s="381" t="s">
        <v>623</v>
      </c>
      <c r="C217" s="508" t="s">
        <v>564</v>
      </c>
      <c r="D217" s="539" t="s">
        <v>618</v>
      </c>
      <c r="E217" s="447">
        <v>1</v>
      </c>
      <c r="F217" s="540" t="s">
        <v>863</v>
      </c>
      <c r="G217" s="447">
        <v>5</v>
      </c>
      <c r="H217" s="670">
        <f>G217+G218+G219+G220+G221</f>
        <v>15</v>
      </c>
      <c r="I217" s="274">
        <v>1</v>
      </c>
      <c r="J217" s="274">
        <v>1</v>
      </c>
      <c r="K217" s="274">
        <v>1</v>
      </c>
      <c r="L217" s="274">
        <v>1</v>
      </c>
      <c r="M217" s="399">
        <f>SUM(H217:L217)</f>
        <v>19</v>
      </c>
      <c r="N217" s="596" t="s">
        <v>621</v>
      </c>
      <c r="O217" s="396" t="s">
        <v>410</v>
      </c>
      <c r="P217" s="447">
        <v>1</v>
      </c>
      <c r="Q217" s="540" t="s">
        <v>863</v>
      </c>
      <c r="R217" s="447">
        <v>5</v>
      </c>
      <c r="S217" s="327">
        <f>R217+R218+R219+R220+R221</f>
        <v>15</v>
      </c>
      <c r="T217" s="274">
        <v>1</v>
      </c>
      <c r="U217" s="274">
        <v>1</v>
      </c>
      <c r="V217" s="274">
        <v>1</v>
      </c>
      <c r="W217" s="274">
        <v>1</v>
      </c>
      <c r="X217" s="399">
        <f>SUM(S217:W217)</f>
        <v>19</v>
      </c>
      <c r="Y217" s="621" t="s">
        <v>621</v>
      </c>
      <c r="Z217" s="699"/>
      <c r="AA217" s="699"/>
      <c r="AB217" s="699"/>
      <c r="AC217" s="699"/>
      <c r="AD217" s="699"/>
      <c r="AE217" s="699"/>
      <c r="AF217" s="699"/>
      <c r="AG217" s="699"/>
      <c r="AH217" s="699"/>
      <c r="AI217" s="699"/>
      <c r="AJ217" s="699"/>
      <c r="AK217" s="699"/>
      <c r="AL217" s="699"/>
      <c r="AM217" s="699"/>
      <c r="AN217" s="699"/>
      <c r="AO217" s="699"/>
      <c r="AP217" s="699"/>
      <c r="AQ217" s="699"/>
      <c r="AR217" s="699"/>
      <c r="AS217" s="699"/>
      <c r="AT217" s="699"/>
      <c r="AU217" s="699"/>
      <c r="AV217" s="699"/>
      <c r="AW217" s="699"/>
      <c r="AX217" s="699"/>
      <c r="AY217" s="699"/>
      <c r="AZ217" s="699"/>
      <c r="BA217" s="699"/>
      <c r="BB217" s="699"/>
      <c r="BC217" s="699"/>
      <c r="BD217" s="699"/>
      <c r="BE217" s="699"/>
      <c r="BF217" s="699"/>
      <c r="BG217" s="699"/>
      <c r="BH217" s="699"/>
      <c r="BI217" s="699"/>
      <c r="BJ217" s="699"/>
      <c r="BK217" s="699"/>
      <c r="BL217" s="699"/>
      <c r="BM217" s="699"/>
      <c r="BN217" s="699"/>
      <c r="BO217" s="699"/>
      <c r="BP217" s="699"/>
      <c r="BQ217" s="699"/>
      <c r="BR217" s="699"/>
      <c r="BS217" s="699"/>
      <c r="BT217" s="699"/>
      <c r="BU217" s="699"/>
      <c r="BV217" s="699"/>
      <c r="BW217" s="699"/>
      <c r="BX217" s="699"/>
      <c r="BY217" s="699"/>
      <c r="BZ217" s="699"/>
      <c r="CA217" s="699"/>
      <c r="CB217" s="699"/>
      <c r="CC217" s="699"/>
      <c r="CD217" s="699"/>
      <c r="CE217" s="699"/>
      <c r="CF217" s="699"/>
      <c r="CG217" s="699"/>
      <c r="CH217" s="699"/>
      <c r="CI217" s="699"/>
      <c r="CJ217" s="699"/>
      <c r="CK217" s="699"/>
      <c r="CL217" s="699"/>
      <c r="CM217" s="699"/>
      <c r="CN217" s="699"/>
      <c r="CO217" s="699"/>
      <c r="CP217" s="699"/>
      <c r="CQ217" s="699"/>
      <c r="CR217" s="699"/>
      <c r="CS217" s="699"/>
      <c r="CT217" s="699"/>
      <c r="CU217" s="699"/>
      <c r="CV217" s="699"/>
      <c r="CW217" s="699"/>
      <c r="CX217" s="699"/>
      <c r="CY217" s="699"/>
      <c r="CZ217" s="699"/>
      <c r="DA217" s="699"/>
      <c r="DB217" s="699"/>
      <c r="DC217" s="699"/>
      <c r="DD217" s="699"/>
      <c r="DE217" s="699"/>
      <c r="DF217" s="699"/>
      <c r="DG217" s="699"/>
      <c r="DH217" s="699"/>
      <c r="DI217" s="699"/>
      <c r="DJ217" s="699"/>
      <c r="DK217" s="699"/>
      <c r="DL217" s="699"/>
      <c r="DM217" s="699"/>
      <c r="DN217" s="699"/>
      <c r="DO217" s="699"/>
      <c r="DP217" s="699"/>
      <c r="DQ217" s="699"/>
      <c r="DR217" s="699"/>
      <c r="DS217" s="699"/>
      <c r="DT217" s="699"/>
      <c r="DU217" s="699"/>
      <c r="DV217" s="699"/>
      <c r="DW217" s="699"/>
      <c r="DX217" s="699"/>
      <c r="DY217" s="699"/>
      <c r="DZ217" s="699"/>
      <c r="EA217" s="699"/>
      <c r="EB217" s="699"/>
      <c r="EC217" s="699"/>
      <c r="ED217" s="699"/>
      <c r="EE217" s="699"/>
      <c r="EF217" s="699"/>
      <c r="EG217" s="699"/>
      <c r="EH217" s="699"/>
      <c r="EI217" s="699"/>
      <c r="EJ217" s="699"/>
      <c r="EK217" s="699"/>
      <c r="EL217" s="699"/>
      <c r="EM217" s="699"/>
      <c r="EN217" s="699"/>
      <c r="EO217" s="699"/>
      <c r="EP217" s="699"/>
      <c r="EQ217" s="699"/>
      <c r="ER217" s="699"/>
      <c r="ES217" s="699"/>
      <c r="ET217" s="699"/>
      <c r="EU217" s="699"/>
      <c r="EV217" s="699"/>
      <c r="EW217" s="699"/>
      <c r="EX217" s="699"/>
      <c r="EY217" s="699"/>
      <c r="EZ217" s="699"/>
      <c r="FA217" s="699"/>
      <c r="FB217" s="699"/>
    </row>
    <row r="218" spans="1:158" s="698" customFormat="1" ht="16.7" customHeight="1" x14ac:dyDescent="0.5">
      <c r="B218" s="381" t="s">
        <v>996</v>
      </c>
      <c r="C218" s="519"/>
      <c r="D218" s="539" t="s">
        <v>626</v>
      </c>
      <c r="E218" s="447">
        <v>1</v>
      </c>
      <c r="F218" s="540" t="s">
        <v>384</v>
      </c>
      <c r="G218" s="274">
        <v>4</v>
      </c>
      <c r="H218" s="327"/>
      <c r="I218" s="274"/>
      <c r="J218" s="274"/>
      <c r="K218" s="274"/>
      <c r="L218" s="274"/>
      <c r="M218" s="87"/>
      <c r="N218" s="596" t="s">
        <v>621</v>
      </c>
      <c r="O218" s="396" t="s">
        <v>635</v>
      </c>
      <c r="P218" s="447">
        <v>1</v>
      </c>
      <c r="Q218" s="540" t="s">
        <v>384</v>
      </c>
      <c r="R218" s="447">
        <v>4</v>
      </c>
      <c r="S218" s="327"/>
      <c r="T218" s="274"/>
      <c r="U218" s="274"/>
      <c r="V218" s="274"/>
      <c r="W218" s="274"/>
      <c r="X218" s="87"/>
      <c r="Y218" s="621" t="s">
        <v>621</v>
      </c>
      <c r="Z218" s="699"/>
      <c r="AA218" s="699"/>
      <c r="AB218" s="699"/>
      <c r="AC218" s="699"/>
      <c r="AD218" s="699"/>
      <c r="AE218" s="699"/>
      <c r="AF218" s="699"/>
      <c r="AG218" s="699"/>
      <c r="AH218" s="699"/>
      <c r="AI218" s="699"/>
      <c r="AJ218" s="699"/>
      <c r="AK218" s="699"/>
      <c r="AL218" s="699"/>
      <c r="AM218" s="699"/>
      <c r="AN218" s="699"/>
      <c r="AO218" s="699"/>
      <c r="AP218" s="699"/>
      <c r="AQ218" s="699"/>
      <c r="AR218" s="699"/>
      <c r="AS218" s="699"/>
      <c r="AT218" s="699"/>
      <c r="AU218" s="699"/>
      <c r="AV218" s="699"/>
      <c r="AW218" s="699"/>
      <c r="AX218" s="699"/>
      <c r="AY218" s="699"/>
      <c r="AZ218" s="699"/>
      <c r="BA218" s="699"/>
      <c r="BB218" s="699"/>
      <c r="BC218" s="699"/>
      <c r="BD218" s="699"/>
      <c r="BE218" s="699"/>
      <c r="BF218" s="699"/>
      <c r="BG218" s="699"/>
      <c r="BH218" s="699"/>
      <c r="BI218" s="699"/>
      <c r="BJ218" s="699"/>
      <c r="BK218" s="699"/>
      <c r="BL218" s="699"/>
      <c r="BM218" s="699"/>
      <c r="BN218" s="699"/>
      <c r="BO218" s="699"/>
      <c r="BP218" s="699"/>
      <c r="BQ218" s="699"/>
      <c r="BR218" s="699"/>
      <c r="BS218" s="699"/>
      <c r="BT218" s="699"/>
      <c r="BU218" s="699"/>
      <c r="BV218" s="699"/>
      <c r="BW218" s="699"/>
      <c r="BX218" s="699"/>
      <c r="BY218" s="699"/>
      <c r="BZ218" s="699"/>
      <c r="CA218" s="699"/>
      <c r="CB218" s="699"/>
      <c r="CC218" s="699"/>
      <c r="CD218" s="699"/>
      <c r="CE218" s="699"/>
      <c r="CF218" s="699"/>
      <c r="CG218" s="699"/>
      <c r="CH218" s="699"/>
      <c r="CI218" s="699"/>
      <c r="CJ218" s="699"/>
      <c r="CK218" s="699"/>
      <c r="CL218" s="699"/>
      <c r="CM218" s="699"/>
      <c r="CN218" s="699"/>
      <c r="CO218" s="699"/>
      <c r="CP218" s="699"/>
      <c r="CQ218" s="699"/>
      <c r="CR218" s="699"/>
      <c r="CS218" s="699"/>
      <c r="CT218" s="699"/>
      <c r="CU218" s="699"/>
      <c r="CV218" s="699"/>
      <c r="CW218" s="699"/>
      <c r="CX218" s="699"/>
      <c r="CY218" s="699"/>
      <c r="CZ218" s="699"/>
      <c r="DA218" s="699"/>
      <c r="DB218" s="699"/>
      <c r="DC218" s="699"/>
      <c r="DD218" s="699"/>
      <c r="DE218" s="699"/>
      <c r="DF218" s="699"/>
      <c r="DG218" s="699"/>
      <c r="DH218" s="699"/>
      <c r="DI218" s="699"/>
      <c r="DJ218" s="699"/>
      <c r="DK218" s="699"/>
      <c r="DL218" s="699"/>
      <c r="DM218" s="699"/>
      <c r="DN218" s="699"/>
      <c r="DO218" s="699"/>
      <c r="DP218" s="699"/>
      <c r="DQ218" s="699"/>
      <c r="DR218" s="699"/>
      <c r="DS218" s="699"/>
      <c r="DT218" s="699"/>
      <c r="DU218" s="699"/>
      <c r="DV218" s="699"/>
      <c r="DW218" s="699"/>
      <c r="DX218" s="699"/>
      <c r="DY218" s="699"/>
      <c r="DZ218" s="699"/>
      <c r="EA218" s="699"/>
      <c r="EB218" s="699"/>
      <c r="EC218" s="699"/>
    </row>
    <row r="219" spans="1:158" s="698" customFormat="1" ht="16.7" customHeight="1" x14ac:dyDescent="0.5">
      <c r="B219" s="432"/>
      <c r="C219" s="519"/>
      <c r="D219" s="539" t="s">
        <v>626</v>
      </c>
      <c r="E219" s="447">
        <v>1</v>
      </c>
      <c r="F219" s="540" t="s">
        <v>499</v>
      </c>
      <c r="G219" s="449">
        <v>1</v>
      </c>
      <c r="H219" s="320"/>
      <c r="I219" s="73"/>
      <c r="J219" s="73"/>
      <c r="K219" s="73"/>
      <c r="L219" s="73"/>
      <c r="M219" s="87"/>
      <c r="N219" s="596" t="s">
        <v>629</v>
      </c>
      <c r="O219" s="396" t="s">
        <v>635</v>
      </c>
      <c r="P219" s="447">
        <v>1</v>
      </c>
      <c r="Q219" s="540" t="s">
        <v>499</v>
      </c>
      <c r="R219" s="449">
        <v>1</v>
      </c>
      <c r="S219" s="320"/>
      <c r="T219" s="73"/>
      <c r="U219" s="73"/>
      <c r="V219" s="73"/>
      <c r="W219" s="73"/>
      <c r="X219" s="87"/>
      <c r="Y219" s="621" t="s">
        <v>629</v>
      </c>
      <c r="Z219" s="699"/>
      <c r="AA219" s="699"/>
      <c r="AB219" s="699"/>
      <c r="AC219" s="699"/>
      <c r="AD219" s="699"/>
      <c r="AE219" s="699"/>
      <c r="AF219" s="699"/>
      <c r="AG219" s="699"/>
      <c r="AH219" s="699"/>
      <c r="AI219" s="699"/>
      <c r="AJ219" s="699"/>
      <c r="AK219" s="699"/>
      <c r="AL219" s="699"/>
      <c r="AM219" s="699"/>
      <c r="AN219" s="699"/>
      <c r="AO219" s="699"/>
      <c r="AP219" s="699"/>
      <c r="AQ219" s="699"/>
      <c r="AR219" s="699"/>
      <c r="AS219" s="699"/>
      <c r="AT219" s="699"/>
      <c r="AU219" s="699"/>
      <c r="AV219" s="699"/>
      <c r="AW219" s="699"/>
      <c r="AX219" s="699"/>
      <c r="AY219" s="699"/>
      <c r="AZ219" s="699"/>
      <c r="BA219" s="699"/>
      <c r="BB219" s="699"/>
      <c r="BC219" s="699"/>
      <c r="BD219" s="699"/>
      <c r="BE219" s="699"/>
      <c r="BF219" s="699"/>
      <c r="BG219" s="699"/>
      <c r="BH219" s="699"/>
      <c r="BI219" s="699"/>
      <c r="BJ219" s="699"/>
      <c r="BK219" s="699"/>
      <c r="BL219" s="699"/>
      <c r="BM219" s="699"/>
      <c r="BN219" s="699"/>
      <c r="BO219" s="699"/>
      <c r="BP219" s="699"/>
      <c r="BQ219" s="699"/>
      <c r="BR219" s="699"/>
      <c r="BS219" s="699"/>
      <c r="BT219" s="699"/>
      <c r="BU219" s="699"/>
      <c r="BV219" s="699"/>
      <c r="BW219" s="699"/>
      <c r="BX219" s="699"/>
      <c r="BY219" s="699"/>
      <c r="BZ219" s="699"/>
      <c r="CA219" s="699"/>
      <c r="CB219" s="699"/>
      <c r="CC219" s="699"/>
      <c r="CD219" s="699"/>
      <c r="CE219" s="699"/>
      <c r="CF219" s="699"/>
      <c r="CG219" s="699"/>
      <c r="CH219" s="699"/>
      <c r="CI219" s="699"/>
      <c r="CJ219" s="699"/>
      <c r="CK219" s="699"/>
      <c r="CL219" s="699"/>
      <c r="CM219" s="699"/>
      <c r="CN219" s="699"/>
      <c r="CO219" s="699"/>
      <c r="CP219" s="699"/>
      <c r="CQ219" s="699"/>
      <c r="CR219" s="699"/>
      <c r="CS219" s="699"/>
      <c r="CT219" s="699"/>
      <c r="CU219" s="699"/>
      <c r="CV219" s="699"/>
      <c r="CW219" s="699"/>
      <c r="CX219" s="699"/>
      <c r="CY219" s="699"/>
      <c r="CZ219" s="699"/>
      <c r="DA219" s="699"/>
      <c r="DB219" s="699"/>
      <c r="DC219" s="699"/>
      <c r="DD219" s="699"/>
      <c r="DE219" s="699"/>
      <c r="DF219" s="699"/>
      <c r="DG219" s="699"/>
      <c r="DH219" s="699"/>
      <c r="DI219" s="699"/>
      <c r="DJ219" s="699"/>
      <c r="DK219" s="699"/>
      <c r="DL219" s="699"/>
      <c r="DM219" s="699"/>
      <c r="DN219" s="699"/>
      <c r="DO219" s="699"/>
      <c r="DP219" s="699"/>
      <c r="DQ219" s="699"/>
      <c r="DR219" s="699"/>
      <c r="DS219" s="699"/>
      <c r="DT219" s="699"/>
      <c r="DU219" s="699"/>
      <c r="DV219" s="699"/>
      <c r="DW219" s="699"/>
      <c r="DX219" s="699"/>
      <c r="DY219" s="699"/>
      <c r="DZ219" s="699"/>
      <c r="EA219" s="699"/>
      <c r="EB219" s="699"/>
      <c r="EC219" s="699"/>
    </row>
    <row r="220" spans="1:158" s="698" customFormat="1" ht="16.7" customHeight="1" x14ac:dyDescent="0.5">
      <c r="B220" s="432"/>
      <c r="C220" s="519"/>
      <c r="D220" s="431" t="s">
        <v>630</v>
      </c>
      <c r="E220" s="449">
        <v>1</v>
      </c>
      <c r="F220" s="532" t="s">
        <v>390</v>
      </c>
      <c r="G220" s="449">
        <v>4</v>
      </c>
      <c r="H220" s="320"/>
      <c r="I220" s="73"/>
      <c r="J220" s="73"/>
      <c r="K220" s="73"/>
      <c r="L220" s="73"/>
      <c r="M220" s="87"/>
      <c r="N220" s="596" t="s">
        <v>621</v>
      </c>
      <c r="O220" s="420" t="s">
        <v>636</v>
      </c>
      <c r="P220" s="449">
        <v>1</v>
      </c>
      <c r="Q220" s="532" t="s">
        <v>390</v>
      </c>
      <c r="R220" s="449">
        <v>4</v>
      </c>
      <c r="S220" s="320"/>
      <c r="T220" s="73"/>
      <c r="U220" s="73"/>
      <c r="V220" s="73"/>
      <c r="W220" s="73"/>
      <c r="X220" s="87"/>
      <c r="Y220" s="621" t="s">
        <v>621</v>
      </c>
      <c r="Z220" s="699"/>
      <c r="AA220" s="699"/>
      <c r="AB220" s="699"/>
      <c r="AC220" s="699"/>
      <c r="AD220" s="699"/>
      <c r="AE220" s="699"/>
      <c r="AF220" s="699"/>
      <c r="AG220" s="699"/>
      <c r="AH220" s="699"/>
      <c r="AI220" s="699"/>
      <c r="AJ220" s="699"/>
      <c r="AK220" s="699"/>
      <c r="AL220" s="699"/>
      <c r="AM220" s="699"/>
      <c r="AN220" s="699"/>
      <c r="AO220" s="699"/>
      <c r="AP220" s="699"/>
      <c r="AQ220" s="699"/>
      <c r="AR220" s="699"/>
      <c r="AS220" s="699"/>
      <c r="AT220" s="699"/>
      <c r="AU220" s="699"/>
      <c r="AV220" s="699"/>
      <c r="AW220" s="699"/>
      <c r="AX220" s="699"/>
      <c r="AY220" s="699"/>
      <c r="AZ220" s="699"/>
      <c r="BA220" s="699"/>
      <c r="BB220" s="699"/>
      <c r="BC220" s="699"/>
      <c r="BD220" s="699"/>
      <c r="BE220" s="699"/>
      <c r="BF220" s="699"/>
      <c r="BG220" s="699"/>
      <c r="BH220" s="699"/>
      <c r="BI220" s="699"/>
      <c r="BJ220" s="699"/>
      <c r="BK220" s="699"/>
      <c r="BL220" s="699"/>
      <c r="BM220" s="699"/>
      <c r="BN220" s="699"/>
      <c r="BO220" s="699"/>
      <c r="BP220" s="699"/>
      <c r="BQ220" s="699"/>
      <c r="BR220" s="699"/>
      <c r="BS220" s="699"/>
      <c r="BT220" s="699"/>
      <c r="BU220" s="699"/>
      <c r="BV220" s="699"/>
      <c r="BW220" s="699"/>
      <c r="BX220" s="699"/>
      <c r="BY220" s="699"/>
      <c r="BZ220" s="699"/>
      <c r="CA220" s="699"/>
      <c r="CB220" s="699"/>
      <c r="CC220" s="699"/>
      <c r="CD220" s="699"/>
      <c r="CE220" s="699"/>
      <c r="CF220" s="699"/>
      <c r="CG220" s="699"/>
      <c r="CH220" s="699"/>
      <c r="CI220" s="699"/>
      <c r="CJ220" s="699"/>
      <c r="CK220" s="699"/>
      <c r="CL220" s="699"/>
      <c r="CM220" s="699"/>
      <c r="CN220" s="699"/>
      <c r="CO220" s="699"/>
      <c r="CP220" s="699"/>
      <c r="CQ220" s="699"/>
      <c r="CR220" s="699"/>
      <c r="CS220" s="699"/>
      <c r="CT220" s="699"/>
      <c r="CU220" s="699"/>
      <c r="CV220" s="699"/>
      <c r="CW220" s="699"/>
      <c r="CX220" s="699"/>
      <c r="CY220" s="699"/>
      <c r="CZ220" s="699"/>
      <c r="DA220" s="699"/>
      <c r="DB220" s="699"/>
      <c r="DC220" s="699"/>
      <c r="DD220" s="699"/>
      <c r="DE220" s="699"/>
      <c r="DF220" s="699"/>
      <c r="DG220" s="699"/>
      <c r="DH220" s="699"/>
      <c r="DI220" s="699"/>
      <c r="DJ220" s="699"/>
      <c r="DK220" s="699"/>
      <c r="DL220" s="699"/>
      <c r="DM220" s="699"/>
      <c r="DN220" s="699"/>
      <c r="DO220" s="699"/>
      <c r="DP220" s="699"/>
      <c r="DQ220" s="699"/>
      <c r="DR220" s="699"/>
      <c r="DS220" s="699"/>
      <c r="DT220" s="699"/>
      <c r="DU220" s="699"/>
      <c r="DV220" s="699"/>
      <c r="DW220" s="699"/>
      <c r="DX220" s="699"/>
      <c r="DY220" s="699"/>
      <c r="DZ220" s="699"/>
      <c r="EA220" s="699"/>
      <c r="EB220" s="699"/>
      <c r="EC220" s="699"/>
    </row>
    <row r="221" spans="1:158" s="698" customFormat="1" ht="16.5" customHeight="1" x14ac:dyDescent="0.5">
      <c r="B221" s="547"/>
      <c r="C221" s="522"/>
      <c r="D221" s="525" t="s">
        <v>630</v>
      </c>
      <c r="E221" s="78">
        <v>1</v>
      </c>
      <c r="F221" s="531" t="s">
        <v>505</v>
      </c>
      <c r="G221" s="121">
        <v>1</v>
      </c>
      <c r="H221" s="336"/>
      <c r="I221" s="78"/>
      <c r="J221" s="78"/>
      <c r="K221" s="78"/>
      <c r="L221" s="78"/>
      <c r="M221" s="136"/>
      <c r="N221" s="580" t="s">
        <v>629</v>
      </c>
      <c r="O221" s="421" t="s">
        <v>636</v>
      </c>
      <c r="P221" s="78">
        <v>1</v>
      </c>
      <c r="Q221" s="531" t="s">
        <v>505</v>
      </c>
      <c r="R221" s="121">
        <v>1</v>
      </c>
      <c r="S221" s="336"/>
      <c r="T221" s="78"/>
      <c r="U221" s="78"/>
      <c r="V221" s="78"/>
      <c r="W221" s="78"/>
      <c r="X221" s="136"/>
      <c r="Y221" s="403" t="s">
        <v>629</v>
      </c>
      <c r="Z221" s="699"/>
      <c r="AA221" s="699"/>
      <c r="AB221" s="699"/>
      <c r="AC221" s="699"/>
      <c r="AD221" s="699"/>
      <c r="AE221" s="699"/>
      <c r="AF221" s="699"/>
      <c r="AG221" s="699"/>
      <c r="AH221" s="699"/>
      <c r="AI221" s="699"/>
      <c r="AJ221" s="699"/>
      <c r="AK221" s="699"/>
      <c r="AL221" s="699"/>
      <c r="AM221" s="699"/>
      <c r="AN221" s="699"/>
      <c r="AO221" s="699"/>
      <c r="AP221" s="699"/>
      <c r="AQ221" s="699"/>
      <c r="AR221" s="699"/>
      <c r="AS221" s="699"/>
      <c r="AT221" s="699"/>
      <c r="AU221" s="699"/>
      <c r="AV221" s="699"/>
      <c r="AW221" s="699"/>
      <c r="AX221" s="699"/>
      <c r="AY221" s="699"/>
      <c r="AZ221" s="699"/>
      <c r="BA221" s="699"/>
      <c r="BB221" s="699"/>
      <c r="BC221" s="699"/>
      <c r="BD221" s="699"/>
      <c r="BE221" s="699"/>
      <c r="BF221" s="699"/>
      <c r="BG221" s="699"/>
      <c r="BH221" s="699"/>
      <c r="BI221" s="699"/>
      <c r="BJ221" s="699"/>
      <c r="BK221" s="699"/>
      <c r="BL221" s="699"/>
      <c r="BM221" s="699"/>
      <c r="BN221" s="699"/>
      <c r="BO221" s="699"/>
      <c r="BP221" s="699"/>
      <c r="BQ221" s="699"/>
      <c r="BR221" s="699"/>
      <c r="BS221" s="699"/>
      <c r="BT221" s="699"/>
      <c r="BU221" s="699"/>
      <c r="BV221" s="699"/>
      <c r="BW221" s="699"/>
      <c r="BX221" s="699"/>
      <c r="BY221" s="699"/>
      <c r="BZ221" s="699"/>
      <c r="CA221" s="699"/>
      <c r="CB221" s="699"/>
      <c r="CC221" s="699"/>
      <c r="CD221" s="699"/>
      <c r="CE221" s="699"/>
      <c r="CF221" s="699"/>
      <c r="CG221" s="699"/>
      <c r="CH221" s="699"/>
      <c r="CI221" s="699"/>
      <c r="CJ221" s="699"/>
      <c r="CK221" s="699"/>
      <c r="CL221" s="699"/>
      <c r="CM221" s="699"/>
      <c r="CN221" s="699"/>
      <c r="CO221" s="699"/>
      <c r="CP221" s="699"/>
      <c r="CQ221" s="699"/>
      <c r="CR221" s="699"/>
      <c r="CS221" s="699"/>
      <c r="CT221" s="699"/>
      <c r="CU221" s="699"/>
      <c r="CV221" s="699"/>
      <c r="CW221" s="699"/>
      <c r="CX221" s="699"/>
      <c r="CY221" s="699"/>
      <c r="CZ221" s="699"/>
      <c r="DA221" s="699"/>
      <c r="DB221" s="699"/>
      <c r="DC221" s="699"/>
      <c r="DD221" s="699"/>
      <c r="DE221" s="699"/>
      <c r="DF221" s="699"/>
      <c r="DG221" s="699"/>
      <c r="DH221" s="699"/>
      <c r="DI221" s="699"/>
      <c r="DJ221" s="699"/>
      <c r="DK221" s="699"/>
      <c r="DL221" s="699"/>
      <c r="DM221" s="699"/>
      <c r="DN221" s="699"/>
      <c r="DO221" s="699"/>
      <c r="DP221" s="699"/>
      <c r="DQ221" s="699"/>
      <c r="DR221" s="699"/>
      <c r="DS221" s="699"/>
      <c r="DT221" s="699"/>
      <c r="DU221" s="699"/>
      <c r="DV221" s="699"/>
      <c r="DW221" s="699"/>
      <c r="DX221" s="699"/>
      <c r="DY221" s="699"/>
      <c r="DZ221" s="699"/>
      <c r="EA221" s="699"/>
      <c r="EB221" s="699"/>
      <c r="EC221" s="699"/>
    </row>
    <row r="222" spans="1:158" s="698" customFormat="1" ht="16.7" customHeight="1" x14ac:dyDescent="0.5">
      <c r="A222" s="698">
        <v>4</v>
      </c>
      <c r="B222" s="383" t="s">
        <v>624</v>
      </c>
      <c r="C222" s="507" t="s">
        <v>625</v>
      </c>
      <c r="D222" s="537" t="s">
        <v>626</v>
      </c>
      <c r="E222" s="413">
        <v>1</v>
      </c>
      <c r="F222" s="538" t="s">
        <v>384</v>
      </c>
      <c r="G222" s="398">
        <v>4</v>
      </c>
      <c r="H222" s="400">
        <f>G222+G223+G224+G225</f>
        <v>10</v>
      </c>
      <c r="I222" s="398">
        <v>1</v>
      </c>
      <c r="J222" s="398">
        <v>1</v>
      </c>
      <c r="K222" s="398">
        <v>1</v>
      </c>
      <c r="L222" s="398">
        <v>1</v>
      </c>
      <c r="M222" s="635">
        <f>SUM(H222:L222)</f>
        <v>14</v>
      </c>
      <c r="N222" s="595" t="s">
        <v>621</v>
      </c>
      <c r="O222" s="574" t="s">
        <v>410</v>
      </c>
      <c r="P222" s="413">
        <v>1</v>
      </c>
      <c r="Q222" s="538" t="s">
        <v>863</v>
      </c>
      <c r="R222" s="413">
        <v>5</v>
      </c>
      <c r="S222" s="400">
        <f>R222+R223+R224+R225</f>
        <v>10</v>
      </c>
      <c r="T222" s="398">
        <v>1</v>
      </c>
      <c r="U222" s="398">
        <v>1</v>
      </c>
      <c r="V222" s="398">
        <v>1</v>
      </c>
      <c r="W222" s="398">
        <v>1</v>
      </c>
      <c r="X222" s="635">
        <f>SUM(S222:W222)</f>
        <v>14</v>
      </c>
      <c r="Y222" s="620" t="s">
        <v>621</v>
      </c>
      <c r="Z222" s="699"/>
      <c r="AA222" s="699"/>
      <c r="AB222" s="699"/>
      <c r="AC222" s="699"/>
      <c r="AD222" s="699"/>
      <c r="AE222" s="699"/>
      <c r="AF222" s="699"/>
      <c r="AG222" s="699"/>
      <c r="AH222" s="699"/>
      <c r="AI222" s="699"/>
      <c r="AJ222" s="699"/>
      <c r="AK222" s="699"/>
      <c r="AL222" s="699"/>
      <c r="AM222" s="699"/>
      <c r="AN222" s="699"/>
      <c r="AO222" s="699"/>
      <c r="AP222" s="699"/>
      <c r="AQ222" s="699"/>
      <c r="AR222" s="699"/>
      <c r="AS222" s="699"/>
      <c r="AT222" s="699"/>
      <c r="AU222" s="699"/>
      <c r="AV222" s="699"/>
      <c r="AW222" s="699"/>
      <c r="AX222" s="699"/>
      <c r="AY222" s="699"/>
      <c r="AZ222" s="699"/>
      <c r="BA222" s="699"/>
      <c r="BB222" s="699"/>
      <c r="BC222" s="699"/>
      <c r="BD222" s="699"/>
      <c r="BE222" s="699"/>
      <c r="BF222" s="699"/>
      <c r="BG222" s="699"/>
      <c r="BH222" s="699"/>
      <c r="BI222" s="699"/>
      <c r="BJ222" s="699"/>
      <c r="BK222" s="699"/>
      <c r="BL222" s="699"/>
      <c r="BM222" s="699"/>
      <c r="BN222" s="699"/>
      <c r="BO222" s="699"/>
      <c r="BP222" s="699"/>
      <c r="BQ222" s="699"/>
      <c r="BR222" s="699"/>
      <c r="BS222" s="699"/>
      <c r="BT222" s="699"/>
      <c r="BU222" s="699"/>
      <c r="BV222" s="699"/>
      <c r="BW222" s="699"/>
      <c r="BX222" s="699"/>
      <c r="BY222" s="699"/>
      <c r="BZ222" s="699"/>
      <c r="CA222" s="699"/>
      <c r="CB222" s="699"/>
      <c r="CC222" s="699"/>
      <c r="CD222" s="699"/>
      <c r="CE222" s="699"/>
      <c r="CF222" s="699"/>
      <c r="CG222" s="699"/>
      <c r="CH222" s="699"/>
      <c r="CI222" s="699"/>
      <c r="CJ222" s="699"/>
      <c r="CK222" s="699"/>
      <c r="CL222" s="699"/>
      <c r="CM222" s="699"/>
      <c r="CN222" s="699"/>
      <c r="CO222" s="699"/>
      <c r="CP222" s="699"/>
      <c r="CQ222" s="699"/>
      <c r="CR222" s="699"/>
      <c r="CS222" s="699"/>
      <c r="CT222" s="699"/>
      <c r="CU222" s="699"/>
      <c r="CV222" s="699"/>
      <c r="CW222" s="699"/>
      <c r="CX222" s="699"/>
      <c r="CY222" s="699"/>
      <c r="CZ222" s="699"/>
      <c r="DA222" s="699"/>
      <c r="DB222" s="699"/>
      <c r="DC222" s="699"/>
      <c r="DD222" s="699"/>
      <c r="DE222" s="699"/>
      <c r="DF222" s="699"/>
      <c r="DG222" s="699"/>
      <c r="DH222" s="699"/>
      <c r="DI222" s="699"/>
      <c r="DJ222" s="699"/>
      <c r="DK222" s="699"/>
      <c r="DL222" s="699"/>
      <c r="DM222" s="699"/>
      <c r="DN222" s="699"/>
      <c r="DO222" s="699"/>
      <c r="DP222" s="699"/>
      <c r="DQ222" s="699"/>
      <c r="DR222" s="699"/>
      <c r="DS222" s="699"/>
      <c r="DT222" s="699"/>
      <c r="DU222" s="699"/>
      <c r="DV222" s="699"/>
      <c r="DW222" s="699"/>
      <c r="DX222" s="699"/>
      <c r="DY222" s="699"/>
      <c r="DZ222" s="699"/>
      <c r="EA222" s="699"/>
      <c r="EB222" s="699"/>
      <c r="EC222" s="699"/>
    </row>
    <row r="223" spans="1:158" s="698" customFormat="1" ht="16.7" customHeight="1" x14ac:dyDescent="0.5">
      <c r="B223" s="381" t="s">
        <v>980</v>
      </c>
      <c r="C223" s="508"/>
      <c r="D223" s="539" t="s">
        <v>626</v>
      </c>
      <c r="E223" s="447">
        <v>1</v>
      </c>
      <c r="F223" s="540" t="s">
        <v>499</v>
      </c>
      <c r="G223" s="449">
        <v>1</v>
      </c>
      <c r="H223" s="327"/>
      <c r="I223" s="274"/>
      <c r="J223" s="274"/>
      <c r="K223" s="274"/>
      <c r="L223" s="274"/>
      <c r="M223" s="87"/>
      <c r="N223" s="596" t="s">
        <v>629</v>
      </c>
      <c r="O223" s="420" t="s">
        <v>636</v>
      </c>
      <c r="P223" s="447">
        <v>1</v>
      </c>
      <c r="Q223" s="532" t="s">
        <v>390</v>
      </c>
      <c r="R223" s="449">
        <v>4</v>
      </c>
      <c r="S223" s="320"/>
      <c r="T223" s="73"/>
      <c r="U223" s="73"/>
      <c r="V223" s="73"/>
      <c r="W223" s="73"/>
      <c r="X223" s="87"/>
      <c r="Y223" s="621" t="s">
        <v>621</v>
      </c>
      <c r="Z223" s="699"/>
      <c r="AA223" s="699"/>
      <c r="AB223" s="699"/>
      <c r="AC223" s="699"/>
      <c r="AD223" s="699"/>
      <c r="AE223" s="699"/>
      <c r="AF223" s="699"/>
      <c r="AG223" s="699"/>
      <c r="AH223" s="699"/>
      <c r="AI223" s="699"/>
      <c r="AJ223" s="699"/>
      <c r="AK223" s="699"/>
      <c r="AL223" s="699"/>
      <c r="AM223" s="699"/>
      <c r="AN223" s="699"/>
      <c r="AO223" s="699"/>
      <c r="AP223" s="699"/>
      <c r="AQ223" s="699"/>
      <c r="AR223" s="699"/>
      <c r="AS223" s="699"/>
      <c r="AT223" s="699"/>
      <c r="AU223" s="699"/>
      <c r="AV223" s="699"/>
      <c r="AW223" s="699"/>
      <c r="AX223" s="699"/>
      <c r="AY223" s="699"/>
      <c r="AZ223" s="699"/>
      <c r="BA223" s="699"/>
      <c r="BB223" s="699"/>
      <c r="BC223" s="699"/>
      <c r="BD223" s="699"/>
      <c r="BE223" s="699"/>
      <c r="BF223" s="699"/>
      <c r="BG223" s="699"/>
      <c r="BH223" s="699"/>
      <c r="BI223" s="699"/>
      <c r="BJ223" s="699"/>
      <c r="BK223" s="699"/>
      <c r="BL223" s="699"/>
      <c r="BM223" s="699"/>
      <c r="BN223" s="699"/>
      <c r="BO223" s="699"/>
      <c r="BP223" s="699"/>
      <c r="BQ223" s="699"/>
      <c r="BR223" s="699"/>
      <c r="BS223" s="699"/>
      <c r="BT223" s="699"/>
      <c r="BU223" s="699"/>
      <c r="BV223" s="699"/>
      <c r="BW223" s="699"/>
      <c r="BX223" s="699"/>
      <c r="BY223" s="699"/>
      <c r="BZ223" s="699"/>
      <c r="CA223" s="699"/>
      <c r="CB223" s="699"/>
      <c r="CC223" s="699"/>
      <c r="CD223" s="699"/>
      <c r="CE223" s="699"/>
      <c r="CF223" s="699"/>
      <c r="CG223" s="699"/>
      <c r="CH223" s="699"/>
      <c r="CI223" s="699"/>
      <c r="CJ223" s="699"/>
      <c r="CK223" s="699"/>
      <c r="CL223" s="699"/>
      <c r="CM223" s="699"/>
      <c r="CN223" s="699"/>
      <c r="CO223" s="699"/>
      <c r="CP223" s="699"/>
      <c r="CQ223" s="699"/>
      <c r="CR223" s="699"/>
      <c r="CS223" s="699"/>
      <c r="CT223" s="699"/>
      <c r="CU223" s="699"/>
      <c r="CV223" s="699"/>
      <c r="CW223" s="699"/>
      <c r="CX223" s="699"/>
      <c r="CY223" s="699"/>
      <c r="CZ223" s="699"/>
      <c r="DA223" s="699"/>
      <c r="DB223" s="699"/>
      <c r="DC223" s="699"/>
      <c r="DD223" s="699"/>
      <c r="DE223" s="699"/>
      <c r="DF223" s="699"/>
      <c r="DG223" s="699"/>
      <c r="DH223" s="699"/>
      <c r="DI223" s="699"/>
      <c r="DJ223" s="699"/>
      <c r="DK223" s="699"/>
      <c r="DL223" s="699"/>
      <c r="DM223" s="699"/>
      <c r="DN223" s="699"/>
      <c r="DO223" s="699"/>
      <c r="DP223" s="699"/>
      <c r="DQ223" s="699"/>
      <c r="DR223" s="699"/>
      <c r="DS223" s="699"/>
      <c r="DT223" s="699"/>
      <c r="DU223" s="699"/>
      <c r="DV223" s="699"/>
      <c r="DW223" s="699"/>
      <c r="DX223" s="699"/>
      <c r="DY223" s="699"/>
      <c r="DZ223" s="699"/>
      <c r="EA223" s="699"/>
      <c r="EB223" s="699"/>
      <c r="EC223" s="699"/>
    </row>
    <row r="224" spans="1:158" s="698" customFormat="1" ht="16.7" customHeight="1" x14ac:dyDescent="0.5">
      <c r="B224" s="381"/>
      <c r="C224" s="519"/>
      <c r="D224" s="431" t="s">
        <v>630</v>
      </c>
      <c r="E224" s="449">
        <v>1</v>
      </c>
      <c r="F224" s="532" t="s">
        <v>390</v>
      </c>
      <c r="G224" s="420">
        <v>4</v>
      </c>
      <c r="H224" s="320"/>
      <c r="I224" s="73"/>
      <c r="J224" s="73"/>
      <c r="K224" s="73"/>
      <c r="L224" s="73"/>
      <c r="M224" s="87"/>
      <c r="N224" s="596" t="s">
        <v>621</v>
      </c>
      <c r="O224" s="420" t="s">
        <v>636</v>
      </c>
      <c r="P224" s="447">
        <v>1</v>
      </c>
      <c r="Q224" s="532" t="s">
        <v>505</v>
      </c>
      <c r="R224" s="449">
        <v>1</v>
      </c>
      <c r="S224" s="320"/>
      <c r="T224" s="73"/>
      <c r="U224" s="73"/>
      <c r="V224" s="73"/>
      <c r="W224" s="73"/>
      <c r="X224" s="87"/>
      <c r="Y224" s="606" t="s">
        <v>629</v>
      </c>
      <c r="Z224" s="699"/>
      <c r="AA224" s="699"/>
      <c r="AB224" s="699"/>
      <c r="AC224" s="699"/>
      <c r="AD224" s="699"/>
      <c r="AE224" s="699"/>
      <c r="AF224" s="699"/>
      <c r="AG224" s="699"/>
      <c r="AH224" s="699"/>
      <c r="AI224" s="699"/>
      <c r="AJ224" s="699"/>
      <c r="AK224" s="699"/>
      <c r="AL224" s="699"/>
      <c r="AM224" s="699"/>
      <c r="AN224" s="699"/>
      <c r="AO224" s="699"/>
      <c r="AP224" s="699"/>
      <c r="AQ224" s="699"/>
      <c r="AR224" s="699"/>
      <c r="AS224" s="699"/>
      <c r="AT224" s="699"/>
      <c r="AU224" s="699"/>
      <c r="AV224" s="699"/>
      <c r="AW224" s="699"/>
      <c r="AX224" s="699"/>
      <c r="AY224" s="699"/>
      <c r="AZ224" s="699"/>
      <c r="BA224" s="699"/>
      <c r="BB224" s="699"/>
      <c r="BC224" s="699"/>
      <c r="BD224" s="699"/>
      <c r="BE224" s="699"/>
      <c r="BF224" s="699"/>
      <c r="BG224" s="699"/>
      <c r="BH224" s="699"/>
      <c r="BI224" s="699"/>
      <c r="BJ224" s="699"/>
      <c r="BK224" s="699"/>
      <c r="BL224" s="699"/>
      <c r="BM224" s="699"/>
      <c r="BN224" s="699"/>
      <c r="BO224" s="699"/>
      <c r="BP224" s="699"/>
      <c r="BQ224" s="699"/>
      <c r="BR224" s="699"/>
      <c r="BS224" s="699"/>
      <c r="BT224" s="699"/>
      <c r="BU224" s="699"/>
      <c r="BV224" s="699"/>
      <c r="BW224" s="699"/>
      <c r="BX224" s="699"/>
      <c r="BY224" s="699"/>
      <c r="BZ224" s="699"/>
      <c r="CA224" s="699"/>
      <c r="CB224" s="699"/>
      <c r="CC224" s="699"/>
      <c r="CD224" s="699"/>
      <c r="CE224" s="699"/>
      <c r="CF224" s="699"/>
      <c r="CG224" s="699"/>
      <c r="CH224" s="699"/>
      <c r="CI224" s="699"/>
      <c r="CJ224" s="699"/>
      <c r="CK224" s="699"/>
      <c r="CL224" s="699"/>
      <c r="CM224" s="699"/>
      <c r="CN224" s="699"/>
      <c r="CO224" s="699"/>
      <c r="CP224" s="699"/>
      <c r="CQ224" s="699"/>
      <c r="CR224" s="699"/>
      <c r="CS224" s="699"/>
      <c r="CT224" s="699"/>
      <c r="CU224" s="699"/>
      <c r="CV224" s="699"/>
      <c r="CW224" s="699"/>
      <c r="CX224" s="699"/>
      <c r="CY224" s="699"/>
      <c r="CZ224" s="699"/>
      <c r="DA224" s="699"/>
      <c r="DB224" s="699"/>
      <c r="DC224" s="699"/>
      <c r="DD224" s="699"/>
      <c r="DE224" s="699"/>
      <c r="DF224" s="699"/>
      <c r="DG224" s="699"/>
      <c r="DH224" s="699"/>
      <c r="DI224" s="699"/>
      <c r="DJ224" s="699"/>
      <c r="DK224" s="699"/>
      <c r="DL224" s="699"/>
      <c r="DM224" s="699"/>
      <c r="DN224" s="699"/>
      <c r="DO224" s="699"/>
      <c r="DP224" s="699"/>
      <c r="DQ224" s="699"/>
      <c r="DR224" s="699"/>
      <c r="DS224" s="699"/>
      <c r="DT224" s="699"/>
      <c r="DU224" s="699"/>
      <c r="DV224" s="699"/>
      <c r="DW224" s="699"/>
      <c r="DX224" s="699"/>
      <c r="DY224" s="699"/>
      <c r="DZ224" s="699"/>
      <c r="EA224" s="699"/>
      <c r="EB224" s="699"/>
      <c r="EC224" s="699"/>
    </row>
    <row r="225" spans="1:133" s="698" customFormat="1" ht="16.7" customHeight="1" x14ac:dyDescent="0.5">
      <c r="B225" s="541"/>
      <c r="C225" s="522"/>
      <c r="D225" s="525" t="s">
        <v>630</v>
      </c>
      <c r="E225" s="78">
        <v>1</v>
      </c>
      <c r="F225" s="531" t="s">
        <v>505</v>
      </c>
      <c r="G225" s="421">
        <v>1</v>
      </c>
      <c r="H225" s="336"/>
      <c r="I225" s="78"/>
      <c r="J225" s="78"/>
      <c r="K225" s="78"/>
      <c r="L225" s="78"/>
      <c r="M225" s="136"/>
      <c r="N225" s="580" t="s">
        <v>629</v>
      </c>
      <c r="O225" s="421"/>
      <c r="P225" s="121"/>
      <c r="Q225" s="531"/>
      <c r="R225" s="121"/>
      <c r="S225" s="336"/>
      <c r="T225" s="78"/>
      <c r="U225" s="78"/>
      <c r="V225" s="78"/>
      <c r="W225" s="78"/>
      <c r="X225" s="136"/>
      <c r="Y225" s="403"/>
      <c r="Z225" s="699"/>
      <c r="AA225" s="699"/>
      <c r="AB225" s="699"/>
      <c r="AC225" s="699"/>
      <c r="AD225" s="699"/>
      <c r="AE225" s="699"/>
      <c r="AF225" s="699"/>
      <c r="AG225" s="699"/>
      <c r="AH225" s="699"/>
      <c r="AI225" s="699"/>
      <c r="AJ225" s="699"/>
      <c r="AK225" s="699"/>
      <c r="AL225" s="699"/>
      <c r="AM225" s="699"/>
      <c r="AN225" s="699"/>
      <c r="AO225" s="699"/>
      <c r="AP225" s="699"/>
      <c r="AQ225" s="699"/>
      <c r="AR225" s="699"/>
      <c r="AS225" s="699"/>
      <c r="AT225" s="699"/>
      <c r="AU225" s="699"/>
      <c r="AV225" s="699"/>
      <c r="AW225" s="699"/>
      <c r="AX225" s="699"/>
      <c r="AY225" s="699"/>
      <c r="AZ225" s="699"/>
      <c r="BA225" s="699"/>
      <c r="BB225" s="699"/>
      <c r="BC225" s="699"/>
      <c r="BD225" s="699"/>
      <c r="BE225" s="699"/>
      <c r="BF225" s="699"/>
      <c r="BG225" s="699"/>
      <c r="BH225" s="699"/>
      <c r="BI225" s="699"/>
      <c r="BJ225" s="699"/>
      <c r="BK225" s="699"/>
      <c r="BL225" s="699"/>
      <c r="BM225" s="699"/>
      <c r="BN225" s="699"/>
      <c r="BO225" s="699"/>
      <c r="BP225" s="699"/>
      <c r="BQ225" s="699"/>
      <c r="BR225" s="699"/>
      <c r="BS225" s="699"/>
      <c r="BT225" s="699"/>
      <c r="BU225" s="699"/>
      <c r="BV225" s="699"/>
      <c r="BW225" s="699"/>
      <c r="BX225" s="699"/>
      <c r="BY225" s="699"/>
      <c r="BZ225" s="699"/>
      <c r="CA225" s="699"/>
      <c r="CB225" s="699"/>
      <c r="CC225" s="699"/>
      <c r="CD225" s="699"/>
      <c r="CE225" s="699"/>
      <c r="CF225" s="699"/>
      <c r="CG225" s="699"/>
      <c r="CH225" s="699"/>
      <c r="CI225" s="699"/>
      <c r="CJ225" s="699"/>
      <c r="CK225" s="699"/>
      <c r="CL225" s="699"/>
      <c r="CM225" s="699"/>
      <c r="CN225" s="699"/>
      <c r="CO225" s="699"/>
      <c r="CP225" s="699"/>
      <c r="CQ225" s="699"/>
      <c r="CR225" s="699"/>
      <c r="CS225" s="699"/>
      <c r="CT225" s="699"/>
      <c r="CU225" s="699"/>
      <c r="CV225" s="699"/>
      <c r="CW225" s="699"/>
      <c r="CX225" s="699"/>
      <c r="CY225" s="699"/>
      <c r="CZ225" s="699"/>
      <c r="DA225" s="699"/>
      <c r="DB225" s="699"/>
      <c r="DC225" s="699"/>
      <c r="DD225" s="699"/>
      <c r="DE225" s="699"/>
      <c r="DF225" s="699"/>
      <c r="DG225" s="699"/>
      <c r="DH225" s="699"/>
      <c r="DI225" s="699"/>
      <c r="DJ225" s="699"/>
      <c r="DK225" s="699"/>
      <c r="DL225" s="699"/>
      <c r="DM225" s="699"/>
      <c r="DN225" s="699"/>
      <c r="DO225" s="699"/>
      <c r="DP225" s="699"/>
      <c r="DQ225" s="699"/>
      <c r="DR225" s="699"/>
      <c r="DS225" s="699"/>
      <c r="DT225" s="699"/>
      <c r="DU225" s="699"/>
      <c r="DV225" s="699"/>
      <c r="DW225" s="699"/>
      <c r="DX225" s="699"/>
      <c r="DY225" s="699"/>
      <c r="DZ225" s="699"/>
      <c r="EA225" s="699"/>
      <c r="EB225" s="699"/>
      <c r="EC225" s="699"/>
    </row>
    <row r="226" spans="1:133" ht="20.25" customHeight="1" x14ac:dyDescent="0.5">
      <c r="B226" s="2319" t="s">
        <v>947</v>
      </c>
      <c r="C226" s="2297"/>
      <c r="D226" s="2297"/>
      <c r="E226" s="2297"/>
      <c r="F226" s="2297"/>
      <c r="G226" s="2298"/>
      <c r="H226" s="852">
        <f>SUM(H207:H225)</f>
        <v>55</v>
      </c>
      <c r="I226" s="853"/>
      <c r="J226" s="853"/>
      <c r="K226" s="853"/>
      <c r="L226" s="853"/>
      <c r="M226" s="854"/>
      <c r="N226" s="855"/>
      <c r="O226" s="856"/>
      <c r="P226" s="853"/>
      <c r="Q226" s="857"/>
      <c r="R226" s="858"/>
      <c r="S226" s="852">
        <f>SUM(S207:S225)</f>
        <v>55</v>
      </c>
      <c r="T226" s="853"/>
      <c r="U226" s="853"/>
      <c r="V226" s="853"/>
      <c r="W226" s="853"/>
      <c r="X226" s="854"/>
      <c r="Y226" s="859"/>
    </row>
    <row r="227" spans="1:133" ht="20.25" customHeight="1" x14ac:dyDescent="0.5">
      <c r="B227" s="2294" t="s">
        <v>1115</v>
      </c>
      <c r="C227" s="2295"/>
      <c r="D227" s="2295"/>
      <c r="E227" s="2295"/>
      <c r="F227" s="2295"/>
      <c r="G227" s="2296"/>
      <c r="H227" s="410">
        <f>H226/4</f>
        <v>13.75</v>
      </c>
      <c r="I227" s="132"/>
      <c r="J227" s="132"/>
      <c r="K227" s="132"/>
      <c r="L227" s="132"/>
      <c r="M227" s="687"/>
      <c r="N227" s="603"/>
      <c r="O227" s="121"/>
      <c r="P227" s="132"/>
      <c r="Q227" s="553"/>
      <c r="R227" s="331"/>
      <c r="S227" s="410">
        <f>S226/4</f>
        <v>13.75</v>
      </c>
      <c r="T227" s="132"/>
      <c r="U227" s="132"/>
      <c r="V227" s="132"/>
      <c r="W227" s="132"/>
      <c r="X227" s="687"/>
      <c r="Y227" s="632"/>
    </row>
    <row r="228" spans="1:133" ht="20.25" customHeight="1" x14ac:dyDescent="0.5">
      <c r="B228" s="449"/>
      <c r="C228" s="449"/>
      <c r="D228" s="449"/>
      <c r="E228" s="449"/>
      <c r="F228" s="449"/>
      <c r="G228" s="449"/>
      <c r="H228" s="849"/>
      <c r="I228" s="449"/>
      <c r="J228" s="449"/>
      <c r="K228" s="449"/>
      <c r="L228" s="449"/>
      <c r="M228" s="849"/>
      <c r="N228" s="851"/>
      <c r="O228" s="449"/>
      <c r="P228" s="449"/>
      <c r="Q228" s="850"/>
      <c r="R228" s="449"/>
      <c r="S228" s="849"/>
      <c r="T228" s="449"/>
      <c r="U228" s="449"/>
      <c r="V228" s="449"/>
      <c r="W228" s="449"/>
      <c r="X228" s="849"/>
      <c r="Y228" s="851"/>
    </row>
    <row r="229" spans="1:133" ht="20.25" customHeight="1" x14ac:dyDescent="0.5">
      <c r="B229" s="449"/>
      <c r="C229" s="449"/>
      <c r="D229" s="449"/>
      <c r="E229" s="449"/>
      <c r="F229" s="449"/>
      <c r="G229" s="449"/>
      <c r="H229" s="849"/>
      <c r="I229" s="449"/>
      <c r="J229" s="449"/>
      <c r="K229" s="449"/>
      <c r="L229" s="449"/>
      <c r="M229" s="849"/>
      <c r="N229" s="851"/>
      <c r="O229" s="449"/>
      <c r="P229" s="449"/>
      <c r="Q229" s="850"/>
      <c r="R229" s="449"/>
      <c r="S229" s="849"/>
      <c r="T229" s="449"/>
      <c r="U229" s="449"/>
      <c r="V229" s="449"/>
      <c r="W229" s="449"/>
      <c r="X229" s="849"/>
      <c r="Y229" s="851"/>
    </row>
    <row r="230" spans="1:133" ht="20.25" customHeight="1" x14ac:dyDescent="0.5">
      <c r="B230" s="449"/>
      <c r="C230" s="449"/>
      <c r="D230" s="449"/>
      <c r="E230" s="449"/>
      <c r="F230" s="449"/>
      <c r="G230" s="449"/>
      <c r="H230" s="849"/>
      <c r="I230" s="449"/>
      <c r="J230" s="449"/>
      <c r="K230" s="449"/>
      <c r="L230" s="449"/>
      <c r="M230" s="849"/>
      <c r="N230" s="851"/>
      <c r="O230" s="449"/>
      <c r="P230" s="449"/>
      <c r="Q230" s="850"/>
      <c r="R230" s="449"/>
      <c r="S230" s="849"/>
      <c r="T230" s="449"/>
      <c r="U230" s="449"/>
      <c r="V230" s="449"/>
      <c r="W230" s="449"/>
      <c r="X230" s="849"/>
      <c r="Y230" s="851"/>
    </row>
    <row r="231" spans="1:133" ht="20.25" customHeight="1" x14ac:dyDescent="0.5">
      <c r="B231" s="449"/>
      <c r="C231" s="449"/>
      <c r="D231" s="449"/>
      <c r="E231" s="449"/>
      <c r="F231" s="449"/>
      <c r="G231" s="449"/>
      <c r="H231" s="849"/>
      <c r="I231" s="449"/>
      <c r="J231" s="449"/>
      <c r="K231" s="449"/>
      <c r="L231" s="449"/>
      <c r="M231" s="849"/>
      <c r="N231" s="851"/>
      <c r="O231" s="449"/>
      <c r="P231" s="449"/>
      <c r="Q231" s="850"/>
      <c r="R231" s="449"/>
      <c r="S231" s="849"/>
      <c r="T231" s="449"/>
      <c r="U231" s="449"/>
      <c r="V231" s="449"/>
      <c r="W231" s="449"/>
      <c r="X231" s="849"/>
      <c r="Y231" s="851"/>
    </row>
    <row r="232" spans="1:133" ht="20.25" customHeight="1" x14ac:dyDescent="0.5">
      <c r="B232" s="449"/>
      <c r="C232" s="449"/>
      <c r="D232" s="449"/>
      <c r="E232" s="449"/>
      <c r="F232" s="449"/>
      <c r="G232" s="449"/>
      <c r="H232" s="849"/>
      <c r="I232" s="449"/>
      <c r="J232" s="449"/>
      <c r="K232" s="449"/>
      <c r="L232" s="449"/>
      <c r="M232" s="849"/>
      <c r="N232" s="851"/>
      <c r="O232" s="449"/>
      <c r="P232" s="449"/>
      <c r="Q232" s="850"/>
      <c r="R232" s="449"/>
      <c r="S232" s="849"/>
      <c r="T232" s="449"/>
      <c r="U232" s="449"/>
      <c r="V232" s="449"/>
      <c r="W232" s="449"/>
      <c r="X232" s="849"/>
      <c r="Y232" s="851"/>
    </row>
    <row r="233" spans="1:133" ht="20.25" customHeight="1" x14ac:dyDescent="0.5">
      <c r="B233" s="449"/>
      <c r="C233" s="449"/>
      <c r="D233" s="449"/>
      <c r="E233" s="449"/>
      <c r="F233" s="449"/>
      <c r="G233" s="449"/>
      <c r="H233" s="849"/>
      <c r="I233" s="449"/>
      <c r="J233" s="449"/>
      <c r="K233" s="449"/>
      <c r="L233" s="449"/>
      <c r="M233" s="849"/>
      <c r="N233" s="851"/>
      <c r="O233" s="449"/>
      <c r="P233" s="449"/>
      <c r="Q233" s="850"/>
      <c r="R233" s="449"/>
      <c r="S233" s="849"/>
      <c r="T233" s="449"/>
      <c r="U233" s="449"/>
      <c r="V233" s="449"/>
      <c r="W233" s="449"/>
      <c r="X233" s="849"/>
      <c r="Y233" s="851"/>
    </row>
    <row r="234" spans="1:133" ht="20.25" customHeight="1" x14ac:dyDescent="0.5">
      <c r="B234" s="449"/>
      <c r="C234" s="449"/>
      <c r="D234" s="449"/>
      <c r="E234" s="449"/>
      <c r="F234" s="449"/>
      <c r="G234" s="449"/>
      <c r="H234" s="849"/>
      <c r="I234" s="449"/>
      <c r="J234" s="449"/>
      <c r="K234" s="449"/>
      <c r="L234" s="449"/>
      <c r="M234" s="849"/>
      <c r="N234" s="851"/>
      <c r="O234" s="449"/>
      <c r="P234" s="449"/>
      <c r="Q234" s="850"/>
      <c r="R234" s="449"/>
      <c r="S234" s="849"/>
      <c r="T234" s="449"/>
      <c r="U234" s="449"/>
      <c r="V234" s="449"/>
      <c r="W234" s="449"/>
      <c r="X234" s="849"/>
      <c r="Y234" s="851"/>
    </row>
    <row r="235" spans="1:133" s="433" customFormat="1" ht="15.95" customHeight="1" x14ac:dyDescent="0.5">
      <c r="A235" s="862"/>
      <c r="B235" s="2320" t="s">
        <v>1113</v>
      </c>
      <c r="C235" s="2320"/>
      <c r="D235" s="2320"/>
      <c r="E235" s="2321"/>
      <c r="F235" s="2321"/>
      <c r="G235" s="2321"/>
      <c r="H235" s="2321"/>
      <c r="I235" s="2321"/>
      <c r="J235" s="2321"/>
      <c r="K235" s="2321"/>
      <c r="L235" s="2321"/>
      <c r="M235" s="2321"/>
      <c r="N235" s="2321"/>
      <c r="O235" s="2321"/>
      <c r="P235" s="2321"/>
      <c r="Q235" s="2321"/>
      <c r="R235" s="2321"/>
      <c r="S235" s="2321"/>
      <c r="T235" s="2321"/>
      <c r="U235" s="2321"/>
      <c r="V235" s="2321"/>
      <c r="W235" s="2321"/>
      <c r="X235" s="2321"/>
      <c r="Y235" s="2321"/>
    </row>
    <row r="236" spans="1:133" ht="15.95" customHeight="1" x14ac:dyDescent="0.5">
      <c r="B236" s="2322" t="s">
        <v>481</v>
      </c>
      <c r="C236" s="2337"/>
      <c r="D236" s="2328" t="s">
        <v>1</v>
      </c>
      <c r="E236" s="2329"/>
      <c r="F236" s="2329"/>
      <c r="G236" s="2329"/>
      <c r="H236" s="2329"/>
      <c r="I236" s="2329"/>
      <c r="J236" s="2329"/>
      <c r="K236" s="2329"/>
      <c r="L236" s="2329"/>
      <c r="M236" s="2329"/>
      <c r="N236" s="2330"/>
      <c r="O236" s="2329" t="s">
        <v>2</v>
      </c>
      <c r="P236" s="2329"/>
      <c r="Q236" s="2329"/>
      <c r="R236" s="2329"/>
      <c r="S236" s="2329"/>
      <c r="T236" s="2329"/>
      <c r="U236" s="2329"/>
      <c r="V236" s="2329"/>
      <c r="W236" s="2329"/>
      <c r="X236" s="2329"/>
      <c r="Y236" s="2331"/>
    </row>
    <row r="237" spans="1:133" ht="16.7" customHeight="1" x14ac:dyDescent="0.5">
      <c r="B237" s="2324"/>
      <c r="C237" s="2338"/>
      <c r="D237" s="2332" t="s">
        <v>3</v>
      </c>
      <c r="E237" s="2311" t="s">
        <v>479</v>
      </c>
      <c r="F237" s="2309" t="s">
        <v>946</v>
      </c>
      <c r="G237" s="2311" t="s">
        <v>947</v>
      </c>
      <c r="H237" s="2303" t="s">
        <v>948</v>
      </c>
      <c r="I237" s="2317" t="s">
        <v>1087</v>
      </c>
      <c r="J237" s="2299" t="s">
        <v>1040</v>
      </c>
      <c r="K237" s="2301" t="s">
        <v>949</v>
      </c>
      <c r="L237" s="2301" t="s">
        <v>1041</v>
      </c>
      <c r="M237" s="2303" t="s">
        <v>950</v>
      </c>
      <c r="N237" s="2313" t="s">
        <v>483</v>
      </c>
      <c r="O237" s="2315" t="s">
        <v>3</v>
      </c>
      <c r="P237" s="2311" t="s">
        <v>479</v>
      </c>
      <c r="Q237" s="2309" t="s">
        <v>946</v>
      </c>
      <c r="R237" s="2311" t="s">
        <v>947</v>
      </c>
      <c r="S237" s="2303" t="s">
        <v>948</v>
      </c>
      <c r="T237" s="2317" t="s">
        <v>1087</v>
      </c>
      <c r="U237" s="2299" t="s">
        <v>1040</v>
      </c>
      <c r="V237" s="2301" t="s">
        <v>949</v>
      </c>
      <c r="W237" s="2301" t="s">
        <v>1041</v>
      </c>
      <c r="X237" s="2303" t="s">
        <v>950</v>
      </c>
      <c r="Y237" s="2305" t="s">
        <v>483</v>
      </c>
    </row>
    <row r="238" spans="1:133" s="698" customFormat="1" ht="16.7" customHeight="1" x14ac:dyDescent="0.5">
      <c r="B238" s="2339"/>
      <c r="C238" s="2326"/>
      <c r="D238" s="2333"/>
      <c r="E238" s="2312"/>
      <c r="F238" s="2310"/>
      <c r="G238" s="2312"/>
      <c r="H238" s="2304"/>
      <c r="I238" s="2318"/>
      <c r="J238" s="2300"/>
      <c r="K238" s="2302"/>
      <c r="L238" s="2302"/>
      <c r="M238" s="2304"/>
      <c r="N238" s="2314"/>
      <c r="O238" s="2316"/>
      <c r="P238" s="2312"/>
      <c r="Q238" s="2310"/>
      <c r="R238" s="2312"/>
      <c r="S238" s="2304"/>
      <c r="T238" s="2318"/>
      <c r="U238" s="2300"/>
      <c r="V238" s="2302"/>
      <c r="W238" s="2302"/>
      <c r="X238" s="2304"/>
      <c r="Y238" s="2306"/>
      <c r="Z238" s="699"/>
      <c r="AA238" s="699"/>
      <c r="AB238" s="699"/>
      <c r="AC238" s="699"/>
      <c r="AD238" s="699"/>
      <c r="AE238" s="699"/>
      <c r="AF238" s="699"/>
      <c r="AG238" s="699"/>
      <c r="AH238" s="699"/>
      <c r="AI238" s="699"/>
      <c r="AJ238" s="699"/>
      <c r="AK238" s="699"/>
      <c r="AL238" s="699"/>
      <c r="AM238" s="699"/>
      <c r="AN238" s="699"/>
      <c r="AO238" s="699"/>
      <c r="AP238" s="699"/>
      <c r="AQ238" s="699"/>
      <c r="AR238" s="699"/>
      <c r="AS238" s="699"/>
      <c r="AT238" s="699"/>
      <c r="AU238" s="699"/>
      <c r="AV238" s="699"/>
      <c r="AW238" s="699"/>
      <c r="AX238" s="699"/>
      <c r="AY238" s="699"/>
      <c r="AZ238" s="699"/>
      <c r="BA238" s="699"/>
      <c r="BB238" s="699"/>
      <c r="BC238" s="699"/>
      <c r="BD238" s="699"/>
      <c r="BE238" s="699"/>
      <c r="BF238" s="699"/>
      <c r="BG238" s="699"/>
      <c r="BH238" s="699"/>
      <c r="BI238" s="699"/>
      <c r="BJ238" s="699"/>
      <c r="BK238" s="699"/>
      <c r="BL238" s="699"/>
      <c r="BM238" s="699"/>
      <c r="BN238" s="699"/>
      <c r="BO238" s="699"/>
      <c r="BP238" s="699"/>
      <c r="BQ238" s="699"/>
      <c r="BR238" s="699"/>
      <c r="BS238" s="699"/>
      <c r="BT238" s="699"/>
      <c r="BU238" s="699"/>
      <c r="BV238" s="699"/>
      <c r="BW238" s="699"/>
      <c r="BX238" s="699"/>
      <c r="BY238" s="699"/>
      <c r="BZ238" s="699"/>
      <c r="CA238" s="699"/>
      <c r="CB238" s="699"/>
      <c r="CC238" s="699"/>
      <c r="CD238" s="699"/>
      <c r="CE238" s="699"/>
      <c r="CF238" s="699"/>
      <c r="CG238" s="699"/>
      <c r="CH238" s="699"/>
      <c r="CI238" s="699"/>
      <c r="CJ238" s="699"/>
      <c r="CK238" s="699"/>
      <c r="CL238" s="699"/>
      <c r="CM238" s="699"/>
      <c r="CN238" s="699"/>
      <c r="CO238" s="699"/>
      <c r="CP238" s="699"/>
      <c r="CQ238" s="699"/>
      <c r="CR238" s="699"/>
      <c r="CS238" s="699"/>
      <c r="CT238" s="699"/>
      <c r="CU238" s="699"/>
      <c r="CV238" s="699"/>
      <c r="CW238" s="699"/>
      <c r="CX238" s="699"/>
      <c r="CY238" s="699"/>
      <c r="CZ238" s="699"/>
      <c r="DA238" s="699"/>
      <c r="DB238" s="699"/>
      <c r="DC238" s="699"/>
      <c r="DD238" s="699"/>
      <c r="DE238" s="699"/>
      <c r="DF238" s="699"/>
      <c r="DG238" s="699"/>
      <c r="DH238" s="699"/>
      <c r="DI238" s="699"/>
      <c r="DJ238" s="699"/>
      <c r="DK238" s="699"/>
      <c r="DL238" s="699"/>
      <c r="DM238" s="699"/>
      <c r="DN238" s="699"/>
      <c r="DO238" s="699"/>
      <c r="DP238" s="699"/>
      <c r="DQ238" s="699"/>
      <c r="DR238" s="699"/>
      <c r="DS238" s="699"/>
      <c r="DT238" s="699"/>
      <c r="DU238" s="699"/>
      <c r="DV238" s="699"/>
      <c r="DW238" s="699"/>
      <c r="DX238" s="699"/>
      <c r="DY238" s="699"/>
      <c r="DZ238" s="699"/>
      <c r="EA238" s="699"/>
      <c r="EB238" s="699"/>
      <c r="EC238" s="699"/>
    </row>
    <row r="239" spans="1:133" ht="16.7" customHeight="1" x14ac:dyDescent="0.5">
      <c r="B239" s="383" t="s">
        <v>638</v>
      </c>
      <c r="C239" s="507" t="s">
        <v>835</v>
      </c>
      <c r="D239" s="671" t="s">
        <v>1090</v>
      </c>
      <c r="E239" s="140">
        <v>2</v>
      </c>
      <c r="F239" s="533" t="s">
        <v>367</v>
      </c>
      <c r="G239" s="398">
        <v>6</v>
      </c>
      <c r="H239" s="655">
        <f>G239+G240+G241</f>
        <v>16</v>
      </c>
      <c r="I239" s="263">
        <v>1</v>
      </c>
      <c r="J239" s="263">
        <v>1</v>
      </c>
      <c r="K239" s="263">
        <v>1</v>
      </c>
      <c r="L239" s="263">
        <v>1</v>
      </c>
      <c r="M239" s="399">
        <f>SUM(H239:L239)</f>
        <v>20</v>
      </c>
      <c r="N239" s="2340" t="s">
        <v>1017</v>
      </c>
      <c r="O239" s="672" t="s">
        <v>1091</v>
      </c>
      <c r="P239" s="131">
        <v>2</v>
      </c>
      <c r="Q239" s="532" t="s">
        <v>559</v>
      </c>
      <c r="R239" s="274">
        <v>10</v>
      </c>
      <c r="S239" s="655">
        <f>R239+R240+R241</f>
        <v>16</v>
      </c>
      <c r="T239" s="263">
        <v>1</v>
      </c>
      <c r="U239" s="263">
        <v>1</v>
      </c>
      <c r="V239" s="263">
        <v>1</v>
      </c>
      <c r="W239" s="263">
        <v>1</v>
      </c>
      <c r="X239" s="399">
        <f>SUM(S239:W239)</f>
        <v>20</v>
      </c>
      <c r="Y239" s="2343" t="s">
        <v>1017</v>
      </c>
    </row>
    <row r="240" spans="1:133" s="698" customFormat="1" ht="16.7" customHeight="1" x14ac:dyDescent="0.5">
      <c r="B240" s="381" t="s">
        <v>997</v>
      </c>
      <c r="C240" s="508"/>
      <c r="D240" s="673" t="s">
        <v>1091</v>
      </c>
      <c r="E240" s="449">
        <v>2</v>
      </c>
      <c r="F240" s="532" t="s">
        <v>370</v>
      </c>
      <c r="G240" s="399" t="s">
        <v>1092</v>
      </c>
      <c r="H240" s="274"/>
      <c r="I240" s="263"/>
      <c r="J240" s="263"/>
      <c r="K240" s="263"/>
      <c r="L240" s="263"/>
      <c r="M240" s="274"/>
      <c r="N240" s="2341"/>
      <c r="O240" s="73" t="s">
        <v>865</v>
      </c>
      <c r="P240" s="131">
        <v>2</v>
      </c>
      <c r="Q240" s="532" t="s">
        <v>955</v>
      </c>
      <c r="R240" s="274">
        <v>6</v>
      </c>
      <c r="S240" s="274"/>
      <c r="T240" s="263"/>
      <c r="U240" s="263"/>
      <c r="V240" s="263"/>
      <c r="W240" s="263"/>
      <c r="X240" s="274"/>
      <c r="Y240" s="2344"/>
      <c r="Z240" s="699"/>
      <c r="AA240" s="699"/>
      <c r="AB240" s="699"/>
      <c r="AC240" s="699"/>
      <c r="AD240" s="699"/>
      <c r="AE240" s="699"/>
      <c r="AF240" s="699"/>
      <c r="AG240" s="699"/>
      <c r="AH240" s="699"/>
      <c r="AI240" s="699"/>
      <c r="AJ240" s="699"/>
      <c r="AK240" s="699"/>
      <c r="AL240" s="699"/>
      <c r="AM240" s="699"/>
      <c r="AN240" s="699"/>
      <c r="AO240" s="699"/>
      <c r="AP240" s="699"/>
      <c r="AQ240" s="699"/>
      <c r="AR240" s="699"/>
      <c r="AS240" s="699"/>
      <c r="AT240" s="699"/>
      <c r="AU240" s="699"/>
      <c r="AV240" s="699"/>
      <c r="AW240" s="699"/>
      <c r="AX240" s="699"/>
      <c r="AY240" s="699"/>
      <c r="AZ240" s="699"/>
      <c r="BA240" s="699"/>
      <c r="BB240" s="699"/>
      <c r="BC240" s="699"/>
      <c r="BD240" s="699"/>
      <c r="BE240" s="699"/>
      <c r="BF240" s="699"/>
      <c r="BG240" s="699"/>
      <c r="BH240" s="699"/>
      <c r="BI240" s="699"/>
      <c r="BJ240" s="699"/>
      <c r="BK240" s="699"/>
      <c r="BL240" s="699"/>
      <c r="BM240" s="699"/>
      <c r="BN240" s="699"/>
      <c r="BO240" s="699"/>
      <c r="BP240" s="699"/>
      <c r="BQ240" s="699"/>
      <c r="BR240" s="699"/>
      <c r="BS240" s="699"/>
      <c r="BT240" s="699"/>
      <c r="BU240" s="699"/>
      <c r="BV240" s="699"/>
      <c r="BW240" s="699"/>
      <c r="BX240" s="699"/>
      <c r="BY240" s="699"/>
      <c r="BZ240" s="699"/>
      <c r="CA240" s="699"/>
      <c r="CB240" s="699"/>
      <c r="CC240" s="699"/>
      <c r="CD240" s="699"/>
      <c r="CE240" s="699"/>
      <c r="CF240" s="699"/>
      <c r="CG240" s="699"/>
      <c r="CH240" s="699"/>
      <c r="CI240" s="699"/>
      <c r="CJ240" s="699"/>
      <c r="CK240" s="699"/>
      <c r="CL240" s="699"/>
      <c r="CM240" s="699"/>
      <c r="CN240" s="699"/>
      <c r="CO240" s="699"/>
      <c r="CP240" s="699"/>
      <c r="CQ240" s="699"/>
      <c r="CR240" s="699"/>
      <c r="CS240" s="699"/>
      <c r="CT240" s="699"/>
      <c r="CU240" s="699"/>
      <c r="CV240" s="699"/>
      <c r="CW240" s="699"/>
      <c r="CX240" s="699"/>
      <c r="CY240" s="699"/>
      <c r="CZ240" s="699"/>
      <c r="DA240" s="699"/>
      <c r="DB240" s="699"/>
      <c r="DC240" s="699"/>
      <c r="DD240" s="699"/>
      <c r="DE240" s="699"/>
      <c r="DF240" s="699"/>
      <c r="DG240" s="699"/>
      <c r="DH240" s="699"/>
      <c r="DI240" s="699"/>
      <c r="DJ240" s="699"/>
      <c r="DK240" s="699"/>
      <c r="DL240" s="699"/>
      <c r="DM240" s="699"/>
      <c r="DN240" s="699"/>
      <c r="DO240" s="699"/>
      <c r="DP240" s="699"/>
      <c r="DQ240" s="699"/>
      <c r="DR240" s="699"/>
      <c r="DS240" s="699"/>
      <c r="DT240" s="699"/>
      <c r="DU240" s="699"/>
      <c r="DV240" s="699"/>
      <c r="DW240" s="699"/>
      <c r="DX240" s="699"/>
      <c r="DY240" s="699"/>
      <c r="DZ240" s="699"/>
      <c r="EA240" s="699"/>
      <c r="EB240" s="699"/>
      <c r="EC240" s="699"/>
    </row>
    <row r="241" spans="1:133" s="698" customFormat="1" ht="16.7" customHeight="1" x14ac:dyDescent="0.5">
      <c r="B241" s="382"/>
      <c r="C241" s="509"/>
      <c r="D241" s="555" t="s">
        <v>864</v>
      </c>
      <c r="E241" s="121">
        <v>2</v>
      </c>
      <c r="F241" s="531" t="s">
        <v>935</v>
      </c>
      <c r="G241" s="309">
        <v>4</v>
      </c>
      <c r="H241" s="309"/>
      <c r="I241" s="312"/>
      <c r="J241" s="312"/>
      <c r="K241" s="312"/>
      <c r="L241" s="312"/>
      <c r="M241" s="309"/>
      <c r="N241" s="2342"/>
      <c r="O241" s="576"/>
      <c r="P241" s="132"/>
      <c r="Q241" s="531"/>
      <c r="R241" s="309"/>
      <c r="S241" s="309"/>
      <c r="T241" s="312"/>
      <c r="U241" s="312"/>
      <c r="V241" s="312"/>
      <c r="W241" s="312"/>
      <c r="X241" s="309"/>
      <c r="Y241" s="629"/>
      <c r="Z241" s="699"/>
      <c r="AA241" s="699"/>
      <c r="AB241" s="699"/>
      <c r="AC241" s="699"/>
      <c r="AD241" s="699"/>
      <c r="AE241" s="699"/>
      <c r="AF241" s="699"/>
      <c r="AG241" s="699"/>
      <c r="AH241" s="699"/>
      <c r="AI241" s="699"/>
      <c r="AJ241" s="699"/>
      <c r="AK241" s="699"/>
      <c r="AL241" s="699"/>
      <c r="AM241" s="699"/>
      <c r="AN241" s="699"/>
      <c r="AO241" s="699"/>
      <c r="AP241" s="699"/>
      <c r="AQ241" s="699"/>
      <c r="AR241" s="699"/>
      <c r="AS241" s="699"/>
      <c r="AT241" s="699"/>
      <c r="AU241" s="699"/>
      <c r="AV241" s="699"/>
      <c r="AW241" s="699"/>
      <c r="AX241" s="699"/>
      <c r="AY241" s="699"/>
      <c r="AZ241" s="699"/>
      <c r="BA241" s="699"/>
      <c r="BB241" s="699"/>
      <c r="BC241" s="699"/>
      <c r="BD241" s="699"/>
      <c r="BE241" s="699"/>
      <c r="BF241" s="699"/>
      <c r="BG241" s="699"/>
      <c r="BH241" s="699"/>
      <c r="BI241" s="699"/>
      <c r="BJ241" s="699"/>
      <c r="BK241" s="699"/>
      <c r="BL241" s="699"/>
      <c r="BM241" s="699"/>
      <c r="BN241" s="699"/>
      <c r="BO241" s="699"/>
      <c r="BP241" s="699"/>
      <c r="BQ241" s="699"/>
      <c r="BR241" s="699"/>
      <c r="BS241" s="699"/>
      <c r="BT241" s="699"/>
      <c r="BU241" s="699"/>
      <c r="BV241" s="699"/>
      <c r="BW241" s="699"/>
      <c r="BX241" s="699"/>
      <c r="BY241" s="699"/>
      <c r="BZ241" s="699"/>
      <c r="CA241" s="699"/>
      <c r="CB241" s="699"/>
      <c r="CC241" s="699"/>
      <c r="CD241" s="699"/>
      <c r="CE241" s="699"/>
      <c r="CF241" s="699"/>
      <c r="CG241" s="699"/>
      <c r="CH241" s="699"/>
      <c r="CI241" s="699"/>
      <c r="CJ241" s="699"/>
      <c r="CK241" s="699"/>
      <c r="CL241" s="699"/>
      <c r="CM241" s="699"/>
      <c r="CN241" s="699"/>
      <c r="CO241" s="699"/>
      <c r="CP241" s="699"/>
      <c r="CQ241" s="699"/>
      <c r="CR241" s="699"/>
      <c r="CS241" s="699"/>
      <c r="CT241" s="699"/>
      <c r="CU241" s="699"/>
      <c r="CV241" s="699"/>
      <c r="CW241" s="699"/>
      <c r="CX241" s="699"/>
      <c r="CY241" s="699"/>
      <c r="CZ241" s="699"/>
      <c r="DA241" s="699"/>
      <c r="DB241" s="699"/>
      <c r="DC241" s="699"/>
      <c r="DD241" s="699"/>
      <c r="DE241" s="699"/>
      <c r="DF241" s="699"/>
      <c r="DG241" s="699"/>
      <c r="DH241" s="699"/>
      <c r="DI241" s="699"/>
      <c r="DJ241" s="699"/>
      <c r="DK241" s="699"/>
      <c r="DL241" s="699"/>
      <c r="DM241" s="699"/>
      <c r="DN241" s="699"/>
      <c r="DO241" s="699"/>
      <c r="DP241" s="699"/>
      <c r="DQ241" s="699"/>
      <c r="DR241" s="699"/>
      <c r="DS241" s="699"/>
      <c r="DT241" s="699"/>
      <c r="DU241" s="699"/>
      <c r="DV241" s="699"/>
      <c r="DW241" s="699"/>
      <c r="DX241" s="699"/>
      <c r="DY241" s="699"/>
      <c r="DZ241" s="699"/>
      <c r="EA241" s="699"/>
      <c r="EB241" s="699"/>
      <c r="EC241" s="699"/>
    </row>
    <row r="242" spans="1:133" s="698" customFormat="1" ht="16.7" customHeight="1" x14ac:dyDescent="0.5">
      <c r="B242" s="383" t="s">
        <v>639</v>
      </c>
      <c r="C242" s="507" t="s">
        <v>836</v>
      </c>
      <c r="D242" s="671" t="s">
        <v>1090</v>
      </c>
      <c r="E242" s="140">
        <v>2</v>
      </c>
      <c r="F242" s="533" t="s">
        <v>365</v>
      </c>
      <c r="G242" s="398">
        <v>4</v>
      </c>
      <c r="H242" s="398">
        <f>G242+G243</f>
        <v>12</v>
      </c>
      <c r="I242" s="387">
        <v>1</v>
      </c>
      <c r="J242" s="387">
        <v>1</v>
      </c>
      <c r="K242" s="387">
        <v>1</v>
      </c>
      <c r="L242" s="387">
        <v>1</v>
      </c>
      <c r="M242" s="635">
        <f>SUM(H242:L242)</f>
        <v>16</v>
      </c>
      <c r="N242" s="2340" t="s">
        <v>1017</v>
      </c>
      <c r="O242" s="674" t="s">
        <v>1090</v>
      </c>
      <c r="P242" s="140">
        <v>2</v>
      </c>
      <c r="Q242" s="533" t="s">
        <v>917</v>
      </c>
      <c r="R242" s="398">
        <v>6</v>
      </c>
      <c r="S242" s="398">
        <f>R242+R243</f>
        <v>14</v>
      </c>
      <c r="T242" s="387">
        <v>1</v>
      </c>
      <c r="U242" s="387">
        <v>1</v>
      </c>
      <c r="V242" s="387">
        <v>1</v>
      </c>
      <c r="W242" s="387">
        <v>1</v>
      </c>
      <c r="X242" s="635">
        <f>SUM(S242:W242)</f>
        <v>18</v>
      </c>
      <c r="Y242" s="2345" t="s">
        <v>1017</v>
      </c>
      <c r="Z242" s="699"/>
      <c r="AA242" s="699"/>
      <c r="AB242" s="699"/>
      <c r="AC242" s="699"/>
      <c r="AD242" s="699"/>
      <c r="AE242" s="699"/>
      <c r="AF242" s="699"/>
      <c r="AG242" s="699"/>
      <c r="AH242" s="699"/>
      <c r="AI242" s="699"/>
      <c r="AJ242" s="699"/>
      <c r="AK242" s="699"/>
      <c r="AL242" s="699"/>
      <c r="AM242" s="699"/>
      <c r="AN242" s="699"/>
      <c r="AO242" s="699"/>
      <c r="AP242" s="699"/>
      <c r="AQ242" s="699"/>
      <c r="AR242" s="699"/>
      <c r="AS242" s="699"/>
      <c r="AT242" s="699"/>
      <c r="AU242" s="699"/>
      <c r="AV242" s="699"/>
      <c r="AW242" s="699"/>
      <c r="AX242" s="699"/>
      <c r="AY242" s="699"/>
      <c r="AZ242" s="699"/>
      <c r="BA242" s="699"/>
      <c r="BB242" s="699"/>
      <c r="BC242" s="699"/>
      <c r="BD242" s="699"/>
      <c r="BE242" s="699"/>
      <c r="BF242" s="699"/>
      <c r="BG242" s="699"/>
      <c r="BH242" s="699"/>
      <c r="BI242" s="699"/>
      <c r="BJ242" s="699"/>
      <c r="BK242" s="699"/>
      <c r="BL242" s="699"/>
      <c r="BM242" s="699"/>
      <c r="BN242" s="699"/>
      <c r="BO242" s="699"/>
      <c r="BP242" s="699"/>
      <c r="BQ242" s="699"/>
      <c r="BR242" s="699"/>
      <c r="BS242" s="699"/>
      <c r="BT242" s="699"/>
      <c r="BU242" s="699"/>
      <c r="BV242" s="699"/>
      <c r="BW242" s="699"/>
      <c r="BX242" s="699"/>
      <c r="BY242" s="699"/>
      <c r="BZ242" s="699"/>
      <c r="CA242" s="699"/>
      <c r="CB242" s="699"/>
      <c r="CC242" s="699"/>
      <c r="CD242" s="699"/>
      <c r="CE242" s="699"/>
      <c r="CF242" s="699"/>
      <c r="CG242" s="699"/>
      <c r="CH242" s="699"/>
      <c r="CI242" s="699"/>
      <c r="CJ242" s="699"/>
      <c r="CK242" s="699"/>
      <c r="CL242" s="699"/>
      <c r="CM242" s="699"/>
      <c r="CN242" s="699"/>
      <c r="CO242" s="699"/>
      <c r="CP242" s="699"/>
      <c r="CQ242" s="699"/>
      <c r="CR242" s="699"/>
      <c r="CS242" s="699"/>
      <c r="CT242" s="699"/>
      <c r="CU242" s="699"/>
      <c r="CV242" s="699"/>
      <c r="CW242" s="699"/>
      <c r="CX242" s="699"/>
      <c r="CY242" s="699"/>
      <c r="CZ242" s="699"/>
      <c r="DA242" s="699"/>
      <c r="DB242" s="699"/>
      <c r="DC242" s="699"/>
      <c r="DD242" s="699"/>
      <c r="DE242" s="699"/>
      <c r="DF242" s="699"/>
      <c r="DG242" s="699"/>
      <c r="DH242" s="699"/>
      <c r="DI242" s="699"/>
      <c r="DJ242" s="699"/>
      <c r="DK242" s="699"/>
      <c r="DL242" s="699"/>
      <c r="DM242" s="699"/>
      <c r="DN242" s="699"/>
      <c r="DO242" s="699"/>
      <c r="DP242" s="699"/>
      <c r="DQ242" s="699"/>
      <c r="DR242" s="699"/>
      <c r="DS242" s="699"/>
      <c r="DT242" s="699"/>
      <c r="DU242" s="699"/>
      <c r="DV242" s="699"/>
      <c r="DW242" s="699"/>
      <c r="DX242" s="699"/>
      <c r="DY242" s="699"/>
      <c r="DZ242" s="699"/>
      <c r="EA242" s="699"/>
      <c r="EB242" s="699"/>
      <c r="EC242" s="699"/>
    </row>
    <row r="243" spans="1:133" s="698" customFormat="1" ht="16.7" customHeight="1" x14ac:dyDescent="0.5">
      <c r="B243" s="382" t="s">
        <v>999</v>
      </c>
      <c r="C243" s="509"/>
      <c r="D243" s="675" t="s">
        <v>1093</v>
      </c>
      <c r="E243" s="121">
        <v>2</v>
      </c>
      <c r="F243" s="531" t="s">
        <v>374</v>
      </c>
      <c r="G243" s="309">
        <v>8</v>
      </c>
      <c r="H243" s="309"/>
      <c r="I243" s="312"/>
      <c r="J243" s="312"/>
      <c r="K243" s="312"/>
      <c r="L243" s="312"/>
      <c r="M243" s="309"/>
      <c r="N243" s="2342"/>
      <c r="O243" s="676" t="s">
        <v>1093</v>
      </c>
      <c r="P243" s="132">
        <v>2</v>
      </c>
      <c r="Q243" s="531" t="s">
        <v>373</v>
      </c>
      <c r="R243" s="309">
        <v>8</v>
      </c>
      <c r="S243" s="309"/>
      <c r="T243" s="312"/>
      <c r="U243" s="312"/>
      <c r="V243" s="312"/>
      <c r="W243" s="312"/>
      <c r="X243" s="309"/>
      <c r="Y243" s="2346"/>
      <c r="Z243" s="699"/>
      <c r="AA243" s="699"/>
      <c r="AB243" s="699"/>
      <c r="AC243" s="699"/>
      <c r="AD243" s="699"/>
      <c r="AE243" s="699"/>
      <c r="AF243" s="699"/>
      <c r="AG243" s="699"/>
      <c r="AH243" s="699"/>
      <c r="AI243" s="699"/>
      <c r="AJ243" s="699"/>
      <c r="AK243" s="699"/>
      <c r="AL243" s="699"/>
      <c r="AM243" s="699"/>
      <c r="AN243" s="699"/>
      <c r="AO243" s="699"/>
      <c r="AP243" s="699"/>
      <c r="AQ243" s="699"/>
      <c r="AR243" s="699"/>
      <c r="AS243" s="699"/>
      <c r="AT243" s="699"/>
      <c r="AU243" s="699"/>
      <c r="AV243" s="699"/>
      <c r="AW243" s="699"/>
      <c r="AX243" s="699"/>
      <c r="AY243" s="699"/>
      <c r="AZ243" s="699"/>
      <c r="BA243" s="699"/>
      <c r="BB243" s="699"/>
      <c r="BC243" s="699"/>
      <c r="BD243" s="699"/>
      <c r="BE243" s="699"/>
      <c r="BF243" s="699"/>
      <c r="BG243" s="699"/>
      <c r="BH243" s="699"/>
      <c r="BI243" s="699"/>
      <c r="BJ243" s="699"/>
      <c r="BK243" s="699"/>
      <c r="BL243" s="699"/>
      <c r="BM243" s="699"/>
      <c r="BN243" s="699"/>
      <c r="BO243" s="699"/>
      <c r="BP243" s="699"/>
      <c r="BQ243" s="699"/>
      <c r="BR243" s="699"/>
      <c r="BS243" s="699"/>
      <c r="BT243" s="699"/>
      <c r="BU243" s="699"/>
      <c r="BV243" s="699"/>
      <c r="BW243" s="699"/>
      <c r="BX243" s="699"/>
      <c r="BY243" s="699"/>
      <c r="BZ243" s="699"/>
      <c r="CA243" s="699"/>
      <c r="CB243" s="699"/>
      <c r="CC243" s="699"/>
      <c r="CD243" s="699"/>
      <c r="CE243" s="699"/>
      <c r="CF243" s="699"/>
      <c r="CG243" s="699"/>
      <c r="CH243" s="699"/>
      <c r="CI243" s="699"/>
      <c r="CJ243" s="699"/>
      <c r="CK243" s="699"/>
      <c r="CL243" s="699"/>
      <c r="CM243" s="699"/>
      <c r="CN243" s="699"/>
      <c r="CO243" s="699"/>
      <c r="CP243" s="699"/>
      <c r="CQ243" s="699"/>
      <c r="CR243" s="699"/>
      <c r="CS243" s="699"/>
      <c r="CT243" s="699"/>
      <c r="CU243" s="699"/>
      <c r="CV243" s="699"/>
      <c r="CW243" s="699"/>
      <c r="CX243" s="699"/>
      <c r="CY243" s="699"/>
      <c r="CZ243" s="699"/>
      <c r="DA243" s="699"/>
      <c r="DB243" s="699"/>
      <c r="DC243" s="699"/>
      <c r="DD243" s="699"/>
      <c r="DE243" s="699"/>
      <c r="DF243" s="699"/>
      <c r="DG243" s="699"/>
      <c r="DH243" s="699"/>
      <c r="DI243" s="699"/>
      <c r="DJ243" s="699"/>
      <c r="DK243" s="699"/>
      <c r="DL243" s="699"/>
      <c r="DM243" s="699"/>
      <c r="DN243" s="699"/>
      <c r="DO243" s="699"/>
      <c r="DP243" s="699"/>
      <c r="DQ243" s="699"/>
      <c r="DR243" s="699"/>
      <c r="DS243" s="699"/>
      <c r="DT243" s="699"/>
      <c r="DU243" s="699"/>
      <c r="DV243" s="699"/>
      <c r="DW243" s="699"/>
      <c r="DX243" s="699"/>
      <c r="DY243" s="699"/>
      <c r="DZ243" s="699"/>
      <c r="EA243" s="699"/>
      <c r="EB243" s="699"/>
      <c r="EC243" s="699"/>
    </row>
    <row r="244" spans="1:133" s="433" customFormat="1" ht="15.95" customHeight="1" x14ac:dyDescent="0.5">
      <c r="A244" s="698"/>
      <c r="B244" s="795" t="s">
        <v>640</v>
      </c>
      <c r="C244" s="378" t="s">
        <v>1101</v>
      </c>
      <c r="D244" s="757" t="s">
        <v>117</v>
      </c>
      <c r="E244" s="848">
        <v>1</v>
      </c>
      <c r="F244" s="755" t="s">
        <v>418</v>
      </c>
      <c r="G244" s="439">
        <v>2</v>
      </c>
      <c r="H244" s="439"/>
      <c r="I244" s="761"/>
      <c r="J244" s="761"/>
      <c r="K244" s="761"/>
      <c r="L244" s="761"/>
      <c r="M244" s="439"/>
      <c r="N244" s="761"/>
      <c r="O244" s="438" t="s">
        <v>123</v>
      </c>
      <c r="P244" s="437">
        <v>1</v>
      </c>
      <c r="Q244" s="756" t="s">
        <v>418</v>
      </c>
      <c r="R244" s="439">
        <v>2</v>
      </c>
      <c r="S244" s="439"/>
      <c r="T244" s="761"/>
      <c r="U244" s="761"/>
      <c r="V244" s="761"/>
      <c r="W244" s="761"/>
      <c r="X244" s="439"/>
      <c r="Y244" s="761"/>
    </row>
    <row r="245" spans="1:133" ht="20.25" customHeight="1" x14ac:dyDescent="0.5">
      <c r="B245" s="2319" t="s">
        <v>947</v>
      </c>
      <c r="C245" s="2297"/>
      <c r="D245" s="2297"/>
      <c r="E245" s="2297"/>
      <c r="F245" s="2297"/>
      <c r="G245" s="2298"/>
      <c r="H245" s="883">
        <f>SUM(H239:H244)</f>
        <v>28</v>
      </c>
      <c r="I245" s="853"/>
      <c r="J245" s="853"/>
      <c r="K245" s="853"/>
      <c r="L245" s="853"/>
      <c r="M245" s="854"/>
      <c r="N245" s="855"/>
      <c r="O245" s="856"/>
      <c r="P245" s="853"/>
      <c r="Q245" s="857"/>
      <c r="R245" s="858"/>
      <c r="S245" s="883">
        <f>SUM(S239:S244)</f>
        <v>30</v>
      </c>
      <c r="T245" s="853"/>
      <c r="U245" s="853"/>
      <c r="V245" s="853"/>
      <c r="W245" s="853"/>
      <c r="X245" s="854"/>
      <c r="Y245" s="859"/>
    </row>
    <row r="246" spans="1:133" ht="20.25" customHeight="1" x14ac:dyDescent="0.5">
      <c r="B246" s="2294" t="s">
        <v>1115</v>
      </c>
      <c r="C246" s="2295"/>
      <c r="D246" s="2295"/>
      <c r="E246" s="2295"/>
      <c r="F246" s="2295"/>
      <c r="G246" s="2296"/>
      <c r="H246" s="410">
        <f>H245/2</f>
        <v>14</v>
      </c>
      <c r="I246" s="132"/>
      <c r="J246" s="132"/>
      <c r="K246" s="132"/>
      <c r="L246" s="132"/>
      <c r="M246" s="687"/>
      <c r="N246" s="603"/>
      <c r="O246" s="121"/>
      <c r="P246" s="132"/>
      <c r="Q246" s="553"/>
      <c r="R246" s="331"/>
      <c r="S246" s="410">
        <f>S245/2</f>
        <v>15</v>
      </c>
      <c r="T246" s="132"/>
      <c r="U246" s="132"/>
      <c r="V246" s="132"/>
      <c r="W246" s="132"/>
      <c r="X246" s="687"/>
      <c r="Y246" s="632"/>
    </row>
    <row r="247" spans="1:133" ht="20.25" customHeight="1" x14ac:dyDescent="0.5">
      <c r="B247" s="449"/>
      <c r="C247" s="449"/>
      <c r="D247" s="449"/>
      <c r="E247" s="449"/>
      <c r="F247" s="449"/>
      <c r="G247" s="449"/>
      <c r="H247" s="849"/>
      <c r="I247" s="449"/>
      <c r="J247" s="449"/>
      <c r="K247" s="449"/>
      <c r="L247" s="449"/>
      <c r="M247" s="849"/>
      <c r="N247" s="851"/>
      <c r="O247" s="449"/>
      <c r="P247" s="449"/>
      <c r="Q247" s="850"/>
      <c r="R247" s="449"/>
      <c r="S247" s="849"/>
      <c r="T247" s="449"/>
      <c r="U247" s="449"/>
      <c r="V247" s="449"/>
      <c r="W247" s="449"/>
      <c r="X247" s="849"/>
      <c r="Y247" s="851"/>
    </row>
    <row r="248" spans="1:133" ht="20.25" customHeight="1" x14ac:dyDescent="0.5">
      <c r="B248" s="449"/>
      <c r="C248" s="449"/>
      <c r="D248" s="449"/>
      <c r="E248" s="449"/>
      <c r="F248" s="449"/>
      <c r="G248" s="449"/>
      <c r="H248" s="849"/>
      <c r="I248" s="449"/>
      <c r="J248" s="449"/>
      <c r="K248" s="449"/>
      <c r="L248" s="449"/>
      <c r="M248" s="849"/>
      <c r="N248" s="851"/>
      <c r="O248" s="449"/>
      <c r="P248" s="449"/>
      <c r="Q248" s="850"/>
      <c r="R248" s="449"/>
      <c r="S248" s="849"/>
      <c r="T248" s="449"/>
      <c r="U248" s="449"/>
      <c r="V248" s="449"/>
      <c r="W248" s="449"/>
      <c r="X248" s="849"/>
      <c r="Y248" s="851"/>
    </row>
    <row r="249" spans="1:133" ht="20.25" customHeight="1" x14ac:dyDescent="0.5">
      <c r="B249" s="449"/>
      <c r="C249" s="449"/>
      <c r="D249" s="449"/>
      <c r="E249" s="449"/>
      <c r="F249" s="449"/>
      <c r="G249" s="449"/>
      <c r="H249" s="849"/>
      <c r="I249" s="449"/>
      <c r="J249" s="449"/>
      <c r="K249" s="449"/>
      <c r="L249" s="449"/>
      <c r="M249" s="849"/>
      <c r="N249" s="851"/>
      <c r="O249" s="449"/>
      <c r="P249" s="449"/>
      <c r="Q249" s="850"/>
      <c r="R249" s="449"/>
      <c r="S249" s="849"/>
      <c r="T249" s="449"/>
      <c r="U249" s="449"/>
      <c r="V249" s="449"/>
      <c r="W249" s="449"/>
      <c r="X249" s="849"/>
      <c r="Y249" s="851"/>
    </row>
    <row r="250" spans="1:133" ht="20.25" customHeight="1" x14ac:dyDescent="0.5">
      <c r="B250" s="449"/>
      <c r="C250" s="449"/>
      <c r="D250" s="449"/>
      <c r="E250" s="449"/>
      <c r="F250" s="449"/>
      <c r="G250" s="449"/>
      <c r="H250" s="849"/>
      <c r="I250" s="449"/>
      <c r="J250" s="449"/>
      <c r="K250" s="449"/>
      <c r="L250" s="449"/>
      <c r="M250" s="849"/>
      <c r="N250" s="851"/>
      <c r="O250" s="449"/>
      <c r="P250" s="449"/>
      <c r="Q250" s="850"/>
      <c r="R250" s="449"/>
      <c r="S250" s="849"/>
      <c r="T250" s="449"/>
      <c r="U250" s="449"/>
      <c r="V250" s="449"/>
      <c r="W250" s="449"/>
      <c r="X250" s="849"/>
      <c r="Y250" s="851"/>
    </row>
    <row r="251" spans="1:133" ht="20.25" customHeight="1" x14ac:dyDescent="0.5">
      <c r="B251" s="449"/>
      <c r="C251" s="449"/>
      <c r="D251" s="449"/>
      <c r="E251" s="449"/>
      <c r="F251" s="449"/>
      <c r="G251" s="449"/>
      <c r="H251" s="849"/>
      <c r="I251" s="449"/>
      <c r="J251" s="449"/>
      <c r="K251" s="449"/>
      <c r="L251" s="449"/>
      <c r="M251" s="849"/>
      <c r="N251" s="851"/>
      <c r="O251" s="449"/>
      <c r="P251" s="449"/>
      <c r="Q251" s="850"/>
      <c r="R251" s="449"/>
      <c r="S251" s="849"/>
      <c r="T251" s="449"/>
      <c r="U251" s="449"/>
      <c r="V251" s="449"/>
      <c r="W251" s="449"/>
      <c r="X251" s="849"/>
      <c r="Y251" s="851"/>
    </row>
    <row r="252" spans="1:133" ht="20.25" customHeight="1" x14ac:dyDescent="0.5">
      <c r="B252" s="449"/>
      <c r="C252" s="449"/>
      <c r="D252" s="449"/>
      <c r="E252" s="449"/>
      <c r="F252" s="449"/>
      <c r="G252" s="449"/>
      <c r="H252" s="849"/>
      <c r="I252" s="449"/>
      <c r="J252" s="449"/>
      <c r="K252" s="449"/>
      <c r="L252" s="449"/>
      <c r="M252" s="849"/>
      <c r="N252" s="851"/>
      <c r="O252" s="449"/>
      <c r="P252" s="449"/>
      <c r="Q252" s="850"/>
      <c r="R252" s="449"/>
      <c r="S252" s="849"/>
      <c r="T252" s="449"/>
      <c r="U252" s="449"/>
      <c r="V252" s="449"/>
      <c r="W252" s="449"/>
      <c r="X252" s="849"/>
      <c r="Y252" s="851"/>
    </row>
    <row r="253" spans="1:133" ht="20.25" customHeight="1" x14ac:dyDescent="0.5">
      <c r="B253" s="449"/>
      <c r="C253" s="449"/>
      <c r="D253" s="449"/>
      <c r="E253" s="449"/>
      <c r="F253" s="449"/>
      <c r="G253" s="449"/>
      <c r="H253" s="849"/>
      <c r="I253" s="449"/>
      <c r="J253" s="449"/>
      <c r="K253" s="449"/>
      <c r="L253" s="449"/>
      <c r="M253" s="849"/>
      <c r="N253" s="851"/>
      <c r="O253" s="449"/>
      <c r="P253" s="449"/>
      <c r="Q253" s="850"/>
      <c r="R253" s="449"/>
      <c r="S253" s="849"/>
      <c r="T253" s="449"/>
      <c r="U253" s="449"/>
      <c r="V253" s="449"/>
      <c r="W253" s="449"/>
      <c r="X253" s="849"/>
      <c r="Y253" s="851"/>
    </row>
    <row r="254" spans="1:133" ht="20.25" customHeight="1" x14ac:dyDescent="0.5">
      <c r="B254" s="449"/>
      <c r="C254" s="449"/>
      <c r="D254" s="449"/>
      <c r="E254" s="449"/>
      <c r="F254" s="449"/>
      <c r="G254" s="449"/>
      <c r="H254" s="849"/>
      <c r="I254" s="449"/>
      <c r="J254" s="449"/>
      <c r="K254" s="449"/>
      <c r="L254" s="449"/>
      <c r="M254" s="849"/>
      <c r="N254" s="851"/>
      <c r="O254" s="449"/>
      <c r="P254" s="449"/>
      <c r="Q254" s="850"/>
      <c r="R254" s="449"/>
      <c r="S254" s="849"/>
      <c r="T254" s="449"/>
      <c r="U254" s="449"/>
      <c r="V254" s="449"/>
      <c r="W254" s="449"/>
      <c r="X254" s="849"/>
      <c r="Y254" s="851"/>
    </row>
    <row r="255" spans="1:133" ht="20.25" customHeight="1" x14ac:dyDescent="0.5">
      <c r="B255" s="449"/>
      <c r="C255" s="449"/>
      <c r="D255" s="449"/>
      <c r="E255" s="449"/>
      <c r="F255" s="449"/>
      <c r="G255" s="449"/>
      <c r="H255" s="849"/>
      <c r="I255" s="449"/>
      <c r="J255" s="449"/>
      <c r="K255" s="449"/>
      <c r="L255" s="449"/>
      <c r="M255" s="849"/>
      <c r="N255" s="851"/>
      <c r="O255" s="449"/>
      <c r="P255" s="449"/>
      <c r="Q255" s="850"/>
      <c r="R255" s="449"/>
      <c r="S255" s="849"/>
      <c r="T255" s="449"/>
      <c r="U255" s="449"/>
      <c r="V255" s="449"/>
      <c r="W255" s="449"/>
      <c r="X255" s="849"/>
      <c r="Y255" s="851"/>
    </row>
    <row r="256" spans="1:133" ht="20.25" customHeight="1" x14ac:dyDescent="0.5">
      <c r="B256" s="449"/>
      <c r="C256" s="449"/>
      <c r="D256" s="449"/>
      <c r="E256" s="449"/>
      <c r="F256" s="449"/>
      <c r="G256" s="449"/>
      <c r="H256" s="849"/>
      <c r="I256" s="449"/>
      <c r="J256" s="449"/>
      <c r="K256" s="449"/>
      <c r="L256" s="449"/>
      <c r="M256" s="849"/>
      <c r="N256" s="851"/>
      <c r="O256" s="449"/>
      <c r="P256" s="449"/>
      <c r="Q256" s="850"/>
      <c r="R256" s="449"/>
      <c r="S256" s="849"/>
      <c r="T256" s="449"/>
      <c r="U256" s="449"/>
      <c r="V256" s="449"/>
      <c r="W256" s="449"/>
      <c r="X256" s="849"/>
      <c r="Y256" s="851"/>
    </row>
    <row r="257" spans="1:158" ht="20.25" customHeight="1" x14ac:dyDescent="0.5">
      <c r="B257" s="449"/>
      <c r="C257" s="449"/>
      <c r="D257" s="449"/>
      <c r="E257" s="449"/>
      <c r="F257" s="449"/>
      <c r="G257" s="449"/>
      <c r="H257" s="849"/>
      <c r="I257" s="449"/>
      <c r="J257" s="449"/>
      <c r="K257" s="449"/>
      <c r="L257" s="449"/>
      <c r="M257" s="849"/>
      <c r="N257" s="851"/>
      <c r="O257" s="449"/>
      <c r="P257" s="449"/>
      <c r="Q257" s="850"/>
      <c r="R257" s="449"/>
      <c r="S257" s="849"/>
      <c r="T257" s="449"/>
      <c r="U257" s="449"/>
      <c r="V257" s="449"/>
      <c r="W257" s="449"/>
      <c r="X257" s="849"/>
      <c r="Y257" s="851"/>
    </row>
    <row r="258" spans="1:158" ht="20.25" customHeight="1" x14ac:dyDescent="0.5">
      <c r="B258" s="449"/>
      <c r="C258" s="449"/>
      <c r="D258" s="449"/>
      <c r="E258" s="449"/>
      <c r="F258" s="449"/>
      <c r="G258" s="449"/>
      <c r="H258" s="849"/>
      <c r="I258" s="449"/>
      <c r="J258" s="449"/>
      <c r="K258" s="449"/>
      <c r="L258" s="449"/>
      <c r="M258" s="849"/>
      <c r="N258" s="851"/>
      <c r="O258" s="449"/>
      <c r="P258" s="449"/>
      <c r="Q258" s="850"/>
      <c r="R258" s="449"/>
      <c r="S258" s="849"/>
      <c r="T258" s="449"/>
      <c r="U258" s="449"/>
      <c r="V258" s="449"/>
      <c r="W258" s="449"/>
      <c r="X258" s="849"/>
      <c r="Y258" s="851"/>
    </row>
    <row r="259" spans="1:158" ht="20.25" customHeight="1" x14ac:dyDescent="0.5">
      <c r="B259" s="449"/>
      <c r="C259" s="449"/>
      <c r="D259" s="449"/>
      <c r="E259" s="449"/>
      <c r="F259" s="449"/>
      <c r="G259" s="449"/>
      <c r="H259" s="849"/>
      <c r="I259" s="449"/>
      <c r="J259" s="449"/>
      <c r="K259" s="449"/>
      <c r="L259" s="449"/>
      <c r="M259" s="849"/>
      <c r="N259" s="851"/>
      <c r="O259" s="449"/>
      <c r="P259" s="449"/>
      <c r="Q259" s="850"/>
      <c r="R259" s="449"/>
      <c r="S259" s="849"/>
      <c r="T259" s="449"/>
      <c r="U259" s="449"/>
      <c r="V259" s="449"/>
      <c r="W259" s="449"/>
      <c r="X259" s="849"/>
      <c r="Y259" s="851"/>
    </row>
    <row r="260" spans="1:158" ht="20.25" customHeight="1" x14ac:dyDescent="0.5">
      <c r="B260" s="449"/>
      <c r="C260" s="449"/>
      <c r="D260" s="449"/>
      <c r="E260" s="449"/>
      <c r="F260" s="449"/>
      <c r="G260" s="449"/>
      <c r="H260" s="849"/>
      <c r="I260" s="449"/>
      <c r="J260" s="449"/>
      <c r="K260" s="449"/>
      <c r="L260" s="449"/>
      <c r="M260" s="849"/>
      <c r="N260" s="851"/>
      <c r="O260" s="449"/>
      <c r="P260" s="449"/>
      <c r="Q260" s="850"/>
      <c r="R260" s="449"/>
      <c r="S260" s="849"/>
      <c r="T260" s="449"/>
      <c r="U260" s="449"/>
      <c r="V260" s="449"/>
      <c r="W260" s="449"/>
      <c r="X260" s="849"/>
      <c r="Y260" s="851"/>
    </row>
    <row r="261" spans="1:158" ht="20.25" customHeight="1" x14ac:dyDescent="0.5">
      <c r="B261" s="449"/>
      <c r="C261" s="449"/>
      <c r="D261" s="449"/>
      <c r="E261" s="449"/>
      <c r="F261" s="449"/>
      <c r="G261" s="449"/>
      <c r="H261" s="849"/>
      <c r="I261" s="449"/>
      <c r="J261" s="449"/>
      <c r="K261" s="449"/>
      <c r="L261" s="449"/>
      <c r="M261" s="849"/>
      <c r="N261" s="851"/>
      <c r="O261" s="449"/>
      <c r="P261" s="449"/>
      <c r="Q261" s="850"/>
      <c r="R261" s="449"/>
      <c r="S261" s="849"/>
      <c r="T261" s="449"/>
      <c r="U261" s="449"/>
      <c r="V261" s="449"/>
      <c r="W261" s="449"/>
      <c r="X261" s="849"/>
      <c r="Y261" s="851"/>
    </row>
    <row r="262" spans="1:158" ht="20.25" customHeight="1" x14ac:dyDescent="0.5">
      <c r="B262" s="449"/>
      <c r="C262" s="449"/>
      <c r="D262" s="449"/>
      <c r="E262" s="449"/>
      <c r="F262" s="449"/>
      <c r="G262" s="449"/>
      <c r="H262" s="849"/>
      <c r="I262" s="449"/>
      <c r="J262" s="449"/>
      <c r="K262" s="449"/>
      <c r="L262" s="449"/>
      <c r="M262" s="849"/>
      <c r="N262" s="851"/>
      <c r="O262" s="449"/>
      <c r="P262" s="449"/>
      <c r="Q262" s="850"/>
      <c r="R262" s="449"/>
      <c r="S262" s="849"/>
      <c r="T262" s="449"/>
      <c r="U262" s="449"/>
      <c r="V262" s="449"/>
      <c r="W262" s="449"/>
      <c r="X262" s="849"/>
      <c r="Y262" s="851"/>
    </row>
    <row r="263" spans="1:158" ht="20.25" customHeight="1" x14ac:dyDescent="0.5">
      <c r="B263" s="449"/>
      <c r="C263" s="449"/>
      <c r="D263" s="449"/>
      <c r="E263" s="449"/>
      <c r="F263" s="449"/>
      <c r="G263" s="449"/>
      <c r="H263" s="849"/>
      <c r="I263" s="449"/>
      <c r="J263" s="449"/>
      <c r="K263" s="449"/>
      <c r="L263" s="449"/>
      <c r="M263" s="849"/>
      <c r="N263" s="851"/>
      <c r="O263" s="449"/>
      <c r="P263" s="449"/>
      <c r="Q263" s="850"/>
      <c r="R263" s="449"/>
      <c r="S263" s="849"/>
      <c r="T263" s="449"/>
      <c r="U263" s="449"/>
      <c r="V263" s="449"/>
      <c r="W263" s="449"/>
      <c r="X263" s="849"/>
      <c r="Y263" s="851"/>
    </row>
    <row r="264" spans="1:158" s="433" customFormat="1" ht="15.95" customHeight="1" x14ac:dyDescent="0.5">
      <c r="A264" s="862"/>
      <c r="B264" s="2320" t="s">
        <v>1110</v>
      </c>
      <c r="C264" s="2320"/>
      <c r="D264" s="2320"/>
      <c r="E264" s="2321"/>
      <c r="F264" s="2321"/>
      <c r="G264" s="2321"/>
      <c r="H264" s="2321"/>
      <c r="I264" s="2321"/>
      <c r="J264" s="2321"/>
      <c r="K264" s="2321"/>
      <c r="L264" s="2321"/>
      <c r="M264" s="2321"/>
      <c r="N264" s="2321"/>
      <c r="O264" s="2321"/>
      <c r="P264" s="2321"/>
      <c r="Q264" s="2321"/>
      <c r="R264" s="2321"/>
      <c r="S264" s="2321"/>
      <c r="T264" s="2321"/>
      <c r="U264" s="2321"/>
      <c r="V264" s="2321"/>
      <c r="W264" s="2321"/>
      <c r="X264" s="2321"/>
      <c r="Y264" s="2321"/>
    </row>
    <row r="265" spans="1:158" ht="15.95" customHeight="1" x14ac:dyDescent="0.5">
      <c r="B265" s="2322" t="s">
        <v>481</v>
      </c>
      <c r="C265" s="2337"/>
      <c r="D265" s="2328" t="s">
        <v>1</v>
      </c>
      <c r="E265" s="2329"/>
      <c r="F265" s="2329"/>
      <c r="G265" s="2329"/>
      <c r="H265" s="2329"/>
      <c r="I265" s="2329"/>
      <c r="J265" s="2329"/>
      <c r="K265" s="2329"/>
      <c r="L265" s="2329"/>
      <c r="M265" s="2329"/>
      <c r="N265" s="2330"/>
      <c r="O265" s="2329" t="s">
        <v>2</v>
      </c>
      <c r="P265" s="2329"/>
      <c r="Q265" s="2329"/>
      <c r="R265" s="2329"/>
      <c r="S265" s="2329"/>
      <c r="T265" s="2329"/>
      <c r="U265" s="2329"/>
      <c r="V265" s="2329"/>
      <c r="W265" s="2329"/>
      <c r="X265" s="2329"/>
      <c r="Y265" s="2331"/>
    </row>
    <row r="266" spans="1:158" ht="16.7" customHeight="1" x14ac:dyDescent="0.5">
      <c r="B266" s="2324"/>
      <c r="C266" s="2338"/>
      <c r="D266" s="2332" t="s">
        <v>3</v>
      </c>
      <c r="E266" s="2311" t="s">
        <v>479</v>
      </c>
      <c r="F266" s="2309" t="s">
        <v>946</v>
      </c>
      <c r="G266" s="2311" t="s">
        <v>947</v>
      </c>
      <c r="H266" s="2303" t="s">
        <v>948</v>
      </c>
      <c r="I266" s="2317" t="s">
        <v>1087</v>
      </c>
      <c r="J266" s="2299" t="s">
        <v>1040</v>
      </c>
      <c r="K266" s="2301" t="s">
        <v>949</v>
      </c>
      <c r="L266" s="2301" t="s">
        <v>1041</v>
      </c>
      <c r="M266" s="2303" t="s">
        <v>950</v>
      </c>
      <c r="N266" s="2313" t="s">
        <v>483</v>
      </c>
      <c r="O266" s="2315" t="s">
        <v>3</v>
      </c>
      <c r="P266" s="2311" t="s">
        <v>479</v>
      </c>
      <c r="Q266" s="2309" t="s">
        <v>946</v>
      </c>
      <c r="R266" s="2311" t="s">
        <v>947</v>
      </c>
      <c r="S266" s="2303" t="s">
        <v>948</v>
      </c>
      <c r="T266" s="2317" t="s">
        <v>1087</v>
      </c>
      <c r="U266" s="2299" t="s">
        <v>1040</v>
      </c>
      <c r="V266" s="2301" t="s">
        <v>949</v>
      </c>
      <c r="W266" s="2301" t="s">
        <v>1041</v>
      </c>
      <c r="X266" s="2303" t="s">
        <v>950</v>
      </c>
      <c r="Y266" s="2305" t="s">
        <v>483</v>
      </c>
    </row>
    <row r="267" spans="1:158" s="698" customFormat="1" ht="16.7" customHeight="1" x14ac:dyDescent="0.5">
      <c r="B267" s="2339"/>
      <c r="C267" s="2326"/>
      <c r="D267" s="2333"/>
      <c r="E267" s="2312"/>
      <c r="F267" s="2310"/>
      <c r="G267" s="2312"/>
      <c r="H267" s="2304"/>
      <c r="I267" s="2318"/>
      <c r="J267" s="2300"/>
      <c r="K267" s="2302"/>
      <c r="L267" s="2302"/>
      <c r="M267" s="2304"/>
      <c r="N267" s="2314"/>
      <c r="O267" s="2316"/>
      <c r="P267" s="2312"/>
      <c r="Q267" s="2310"/>
      <c r="R267" s="2312"/>
      <c r="S267" s="2304"/>
      <c r="T267" s="2318"/>
      <c r="U267" s="2300"/>
      <c r="V267" s="2302"/>
      <c r="W267" s="2302"/>
      <c r="X267" s="2304"/>
      <c r="Y267" s="2306"/>
      <c r="Z267" s="699"/>
      <c r="AA267" s="699"/>
      <c r="AB267" s="699"/>
      <c r="AC267" s="699"/>
      <c r="AD267" s="699"/>
      <c r="AE267" s="699"/>
      <c r="AF267" s="699"/>
      <c r="AG267" s="699"/>
      <c r="AH267" s="699"/>
      <c r="AI267" s="699"/>
      <c r="AJ267" s="699"/>
      <c r="AK267" s="699"/>
      <c r="AL267" s="699"/>
      <c r="AM267" s="699"/>
      <c r="AN267" s="699"/>
      <c r="AO267" s="699"/>
      <c r="AP267" s="699"/>
      <c r="AQ267" s="699"/>
      <c r="AR267" s="699"/>
      <c r="AS267" s="699"/>
      <c r="AT267" s="699"/>
      <c r="AU267" s="699"/>
      <c r="AV267" s="699"/>
      <c r="AW267" s="699"/>
      <c r="AX267" s="699"/>
      <c r="AY267" s="699"/>
      <c r="AZ267" s="699"/>
      <c r="BA267" s="699"/>
      <c r="BB267" s="699"/>
      <c r="BC267" s="699"/>
      <c r="BD267" s="699"/>
      <c r="BE267" s="699"/>
      <c r="BF267" s="699"/>
      <c r="BG267" s="699"/>
      <c r="BH267" s="699"/>
      <c r="BI267" s="699"/>
      <c r="BJ267" s="699"/>
      <c r="BK267" s="699"/>
      <c r="BL267" s="699"/>
      <c r="BM267" s="699"/>
      <c r="BN267" s="699"/>
      <c r="BO267" s="699"/>
      <c r="BP267" s="699"/>
      <c r="BQ267" s="699"/>
      <c r="BR267" s="699"/>
      <c r="BS267" s="699"/>
      <c r="BT267" s="699"/>
      <c r="BU267" s="699"/>
      <c r="BV267" s="699"/>
      <c r="BW267" s="699"/>
      <c r="BX267" s="699"/>
      <c r="BY267" s="699"/>
      <c r="BZ267" s="699"/>
      <c r="CA267" s="699"/>
      <c r="CB267" s="699"/>
      <c r="CC267" s="699"/>
      <c r="CD267" s="699"/>
      <c r="CE267" s="699"/>
      <c r="CF267" s="699"/>
      <c r="CG267" s="699"/>
      <c r="CH267" s="699"/>
      <c r="CI267" s="699"/>
      <c r="CJ267" s="699"/>
      <c r="CK267" s="699"/>
      <c r="CL267" s="699"/>
      <c r="CM267" s="699"/>
      <c r="CN267" s="699"/>
      <c r="CO267" s="699"/>
      <c r="CP267" s="699"/>
      <c r="CQ267" s="699"/>
      <c r="CR267" s="699"/>
      <c r="CS267" s="699"/>
      <c r="CT267" s="699"/>
      <c r="CU267" s="699"/>
      <c r="CV267" s="699"/>
      <c r="CW267" s="699"/>
      <c r="CX267" s="699"/>
      <c r="CY267" s="699"/>
      <c r="CZ267" s="699"/>
      <c r="DA267" s="699"/>
      <c r="DB267" s="699"/>
      <c r="DC267" s="699"/>
      <c r="DD267" s="699"/>
      <c r="DE267" s="699"/>
      <c r="DF267" s="699"/>
      <c r="DG267" s="699"/>
      <c r="DH267" s="699"/>
      <c r="DI267" s="699"/>
      <c r="DJ267" s="699"/>
      <c r="DK267" s="699"/>
      <c r="DL267" s="699"/>
      <c r="DM267" s="699"/>
      <c r="DN267" s="699"/>
      <c r="DO267" s="699"/>
      <c r="DP267" s="699"/>
      <c r="DQ267" s="699"/>
      <c r="DR267" s="699"/>
      <c r="DS267" s="699"/>
      <c r="DT267" s="699"/>
      <c r="DU267" s="699"/>
      <c r="DV267" s="699"/>
      <c r="DW267" s="699"/>
      <c r="DX267" s="699"/>
      <c r="DY267" s="699"/>
      <c r="DZ267" s="699"/>
      <c r="EA267" s="699"/>
      <c r="EB267" s="699"/>
      <c r="EC267" s="699"/>
    </row>
    <row r="268" spans="1:158" s="698" customFormat="1" ht="16.7" customHeight="1" x14ac:dyDescent="0.5">
      <c r="A268" s="698">
        <v>1</v>
      </c>
      <c r="B268" s="1537" t="s">
        <v>1687</v>
      </c>
      <c r="C268" s="1538" t="s">
        <v>1719</v>
      </c>
      <c r="D268" s="510" t="s">
        <v>646</v>
      </c>
      <c r="E268" s="391" t="s">
        <v>458</v>
      </c>
      <c r="F268" s="533" t="s">
        <v>936</v>
      </c>
      <c r="G268" s="398">
        <f>6*2</f>
        <v>12</v>
      </c>
      <c r="H268" s="398">
        <f>G268+G269</f>
        <v>18</v>
      </c>
      <c r="I268" s="398">
        <v>1</v>
      </c>
      <c r="J268" s="398">
        <v>1</v>
      </c>
      <c r="K268" s="398">
        <v>1</v>
      </c>
      <c r="L268" s="635" t="s">
        <v>110</v>
      </c>
      <c r="M268" s="398">
        <f>SUM(H268:L268)</f>
        <v>21</v>
      </c>
      <c r="N268" s="590"/>
      <c r="O268" s="140" t="s">
        <v>428</v>
      </c>
      <c r="P268" s="391" t="s">
        <v>458</v>
      </c>
      <c r="Q268" s="533" t="s">
        <v>936</v>
      </c>
      <c r="R268" s="398">
        <f>6*2</f>
        <v>12</v>
      </c>
      <c r="S268" s="398">
        <f>R268+R269</f>
        <v>18</v>
      </c>
      <c r="T268" s="398">
        <v>1</v>
      </c>
      <c r="U268" s="398">
        <v>1</v>
      </c>
      <c r="V268" s="398">
        <v>1</v>
      </c>
      <c r="W268" s="635" t="s">
        <v>110</v>
      </c>
      <c r="X268" s="398">
        <f>SUM(S268:W268)</f>
        <v>21</v>
      </c>
      <c r="Y268" s="615"/>
      <c r="Z268" s="699" t="s">
        <v>1633</v>
      </c>
      <c r="AA268" s="699"/>
      <c r="AB268" s="699"/>
      <c r="AC268" s="699"/>
      <c r="AD268" s="699"/>
      <c r="AE268" s="699"/>
      <c r="AF268" s="699"/>
      <c r="AG268" s="699"/>
      <c r="AH268" s="699"/>
      <c r="AI268" s="699"/>
      <c r="AJ268" s="699"/>
      <c r="AK268" s="699"/>
      <c r="AL268" s="699"/>
      <c r="AM268" s="699"/>
      <c r="AN268" s="699"/>
      <c r="AO268" s="699"/>
      <c r="AP268" s="699"/>
      <c r="AQ268" s="699"/>
      <c r="AR268" s="699"/>
      <c r="AS268" s="699"/>
      <c r="AT268" s="699"/>
      <c r="AU268" s="699"/>
      <c r="AV268" s="699"/>
      <c r="AW268" s="699"/>
      <c r="AX268" s="699"/>
      <c r="AY268" s="699"/>
      <c r="AZ268" s="699"/>
      <c r="BA268" s="699"/>
      <c r="BB268" s="699"/>
      <c r="BC268" s="699"/>
      <c r="BD268" s="699"/>
      <c r="BE268" s="699"/>
      <c r="BF268" s="699"/>
      <c r="BG268" s="699"/>
      <c r="BH268" s="699"/>
      <c r="BI268" s="699"/>
      <c r="BJ268" s="699"/>
      <c r="BK268" s="699"/>
      <c r="BL268" s="699"/>
      <c r="BM268" s="699"/>
      <c r="BN268" s="699"/>
      <c r="BO268" s="699"/>
      <c r="BP268" s="699"/>
      <c r="BQ268" s="699"/>
      <c r="BR268" s="699"/>
      <c r="BS268" s="699"/>
      <c r="BT268" s="699"/>
      <c r="BU268" s="699"/>
      <c r="BV268" s="699"/>
      <c r="BW268" s="699"/>
      <c r="BX268" s="699"/>
      <c r="BY268" s="699"/>
      <c r="BZ268" s="699"/>
      <c r="CA268" s="699"/>
      <c r="CB268" s="699"/>
      <c r="CC268" s="699"/>
      <c r="CD268" s="699"/>
      <c r="CE268" s="699"/>
      <c r="CF268" s="699"/>
      <c r="CG268" s="699"/>
      <c r="CH268" s="699"/>
      <c r="CI268" s="699"/>
      <c r="CJ268" s="699"/>
      <c r="CK268" s="699"/>
      <c r="CL268" s="699"/>
      <c r="CM268" s="699"/>
      <c r="CN268" s="699"/>
      <c r="CO268" s="699"/>
      <c r="CP268" s="699"/>
      <c r="CQ268" s="699"/>
      <c r="CR268" s="699"/>
      <c r="CS268" s="699"/>
      <c r="CT268" s="699"/>
      <c r="CU268" s="699"/>
      <c r="CV268" s="699"/>
      <c r="CW268" s="699"/>
      <c r="CX268" s="699"/>
      <c r="CY268" s="699"/>
      <c r="CZ268" s="699"/>
      <c r="DA268" s="699"/>
      <c r="DB268" s="699"/>
      <c r="DC268" s="699"/>
      <c r="DD268" s="699"/>
      <c r="DE268" s="699"/>
      <c r="DF268" s="699"/>
      <c r="DG268" s="699"/>
      <c r="DH268" s="699"/>
      <c r="DI268" s="699"/>
      <c r="DJ268" s="699"/>
      <c r="DK268" s="699"/>
      <c r="DL268" s="699"/>
      <c r="DM268" s="699"/>
      <c r="DN268" s="699"/>
      <c r="DO268" s="699"/>
      <c r="DP268" s="699"/>
      <c r="DQ268" s="699"/>
      <c r="DR268" s="699"/>
      <c r="DS268" s="699"/>
      <c r="DT268" s="699"/>
      <c r="DU268" s="699"/>
      <c r="DV268" s="699"/>
      <c r="DW268" s="699"/>
      <c r="DX268" s="699"/>
      <c r="DY268" s="699"/>
      <c r="DZ268" s="699"/>
      <c r="EA268" s="699"/>
      <c r="EB268" s="699"/>
      <c r="EC268" s="699"/>
    </row>
    <row r="269" spans="1:158" s="698" customFormat="1" ht="16.7" customHeight="1" x14ac:dyDescent="0.5">
      <c r="B269" s="639" t="s">
        <v>981</v>
      </c>
      <c r="C269" s="522"/>
      <c r="D269" s="512" t="s">
        <v>646</v>
      </c>
      <c r="E269" s="392" t="s">
        <v>427</v>
      </c>
      <c r="F269" s="531" t="s">
        <v>937</v>
      </c>
      <c r="G269" s="309">
        <f>2*3</f>
        <v>6</v>
      </c>
      <c r="H269" s="309"/>
      <c r="I269" s="309"/>
      <c r="J269" s="309"/>
      <c r="K269" s="309"/>
      <c r="L269" s="309"/>
      <c r="M269" s="309"/>
      <c r="N269" s="587"/>
      <c r="O269" s="1343" t="s">
        <v>428</v>
      </c>
      <c r="P269" s="392" t="s">
        <v>427</v>
      </c>
      <c r="Q269" s="531" t="s">
        <v>937</v>
      </c>
      <c r="R269" s="309">
        <f>2*3</f>
        <v>6</v>
      </c>
      <c r="S269" s="309"/>
      <c r="T269" s="309"/>
      <c r="U269" s="309"/>
      <c r="V269" s="309"/>
      <c r="W269" s="309"/>
      <c r="X269" s="309"/>
      <c r="Y269" s="612"/>
      <c r="Z269" s="699"/>
      <c r="AA269" s="699"/>
      <c r="AB269" s="699"/>
      <c r="AC269" s="699"/>
      <c r="AD269" s="699"/>
      <c r="AE269" s="699"/>
      <c r="AF269" s="699"/>
      <c r="AG269" s="699"/>
      <c r="AH269" s="699"/>
      <c r="AI269" s="699"/>
      <c r="AJ269" s="699"/>
      <c r="AK269" s="699"/>
      <c r="AL269" s="699"/>
      <c r="AM269" s="699"/>
      <c r="AN269" s="699"/>
      <c r="AO269" s="699"/>
      <c r="AP269" s="699"/>
      <c r="AQ269" s="699"/>
      <c r="AR269" s="699"/>
      <c r="AS269" s="699"/>
      <c r="AT269" s="699"/>
      <c r="AU269" s="699"/>
      <c r="AV269" s="699"/>
      <c r="AW269" s="699"/>
      <c r="AX269" s="699"/>
      <c r="AY269" s="699"/>
      <c r="AZ269" s="699"/>
      <c r="BA269" s="699"/>
      <c r="BB269" s="699"/>
      <c r="BC269" s="699"/>
      <c r="BD269" s="699"/>
      <c r="BE269" s="699"/>
      <c r="BF269" s="699"/>
      <c r="BG269" s="699"/>
      <c r="BH269" s="699"/>
      <c r="BI269" s="699"/>
      <c r="BJ269" s="699"/>
      <c r="BK269" s="699"/>
      <c r="BL269" s="699"/>
      <c r="BM269" s="699"/>
      <c r="BN269" s="699"/>
      <c r="BO269" s="699"/>
      <c r="BP269" s="699"/>
      <c r="BQ269" s="699"/>
      <c r="BR269" s="699"/>
      <c r="BS269" s="699"/>
      <c r="BT269" s="699"/>
      <c r="BU269" s="699"/>
      <c r="BV269" s="699"/>
      <c r="BW269" s="699"/>
      <c r="BX269" s="699"/>
      <c r="BY269" s="699"/>
      <c r="BZ269" s="699"/>
      <c r="CA269" s="699"/>
      <c r="CB269" s="699"/>
      <c r="CC269" s="699"/>
      <c r="CD269" s="699"/>
      <c r="CE269" s="699"/>
      <c r="CF269" s="699"/>
      <c r="CG269" s="699"/>
      <c r="CH269" s="699"/>
      <c r="CI269" s="699"/>
      <c r="CJ269" s="699"/>
      <c r="CK269" s="699"/>
      <c r="CL269" s="699"/>
      <c r="CM269" s="699"/>
      <c r="CN269" s="699"/>
      <c r="CO269" s="699"/>
      <c r="CP269" s="699"/>
      <c r="CQ269" s="699"/>
      <c r="CR269" s="699"/>
      <c r="CS269" s="699"/>
      <c r="CT269" s="699"/>
      <c r="CU269" s="699"/>
      <c r="CV269" s="699"/>
      <c r="CW269" s="699"/>
      <c r="CX269" s="699"/>
      <c r="CY269" s="699"/>
      <c r="CZ269" s="699"/>
      <c r="DA269" s="699"/>
      <c r="DB269" s="699"/>
      <c r="DC269" s="699"/>
      <c r="DD269" s="699"/>
      <c r="DE269" s="699"/>
      <c r="DF269" s="699"/>
      <c r="DG269" s="699"/>
      <c r="DH269" s="699"/>
      <c r="DI269" s="699"/>
      <c r="DJ269" s="699"/>
      <c r="DK269" s="699"/>
      <c r="DL269" s="699"/>
      <c r="DM269" s="699"/>
      <c r="DN269" s="699"/>
      <c r="DO269" s="699"/>
      <c r="DP269" s="699"/>
      <c r="DQ269" s="699"/>
      <c r="DR269" s="699"/>
      <c r="DS269" s="699"/>
      <c r="DT269" s="699"/>
      <c r="DU269" s="699"/>
      <c r="DV269" s="699"/>
      <c r="DW269" s="699"/>
      <c r="DX269" s="699"/>
      <c r="DY269" s="699"/>
      <c r="DZ269" s="699"/>
      <c r="EA269" s="699"/>
      <c r="EB269" s="699"/>
      <c r="EC269" s="699"/>
    </row>
    <row r="270" spans="1:158" s="698" customFormat="1" ht="16.7" customHeight="1" x14ac:dyDescent="0.5">
      <c r="A270" s="698">
        <v>2</v>
      </c>
      <c r="B270" s="432" t="s">
        <v>650</v>
      </c>
      <c r="C270" s="519" t="s">
        <v>655</v>
      </c>
      <c r="D270" s="510" t="s">
        <v>646</v>
      </c>
      <c r="E270" s="391" t="s">
        <v>110</v>
      </c>
      <c r="F270" s="533" t="s">
        <v>365</v>
      </c>
      <c r="G270" s="398">
        <f>2*1</f>
        <v>2</v>
      </c>
      <c r="H270" s="274">
        <f>G270+G271</f>
        <v>18</v>
      </c>
      <c r="I270" s="274">
        <v>1</v>
      </c>
      <c r="J270" s="274">
        <v>1</v>
      </c>
      <c r="K270" s="274">
        <v>1</v>
      </c>
      <c r="L270" s="399" t="s">
        <v>110</v>
      </c>
      <c r="M270" s="398">
        <f>SUM(H270:L270)</f>
        <v>21</v>
      </c>
      <c r="N270" s="590"/>
      <c r="O270" s="140" t="s">
        <v>428</v>
      </c>
      <c r="P270" s="391" t="s">
        <v>110</v>
      </c>
      <c r="Q270" s="533" t="s">
        <v>365</v>
      </c>
      <c r="R270" s="398">
        <f>2*1</f>
        <v>2</v>
      </c>
      <c r="S270" s="274">
        <f>R270+R271</f>
        <v>18</v>
      </c>
      <c r="T270" s="274">
        <v>1</v>
      </c>
      <c r="U270" s="274">
        <v>1</v>
      </c>
      <c r="V270" s="274">
        <v>1</v>
      </c>
      <c r="W270" s="399" t="s">
        <v>110</v>
      </c>
      <c r="X270" s="398">
        <f>SUM(S270:W270)</f>
        <v>21</v>
      </c>
      <c r="Y270" s="615"/>
      <c r="Z270" s="699"/>
      <c r="AA270" s="699"/>
      <c r="AB270" s="699"/>
      <c r="AC270" s="699"/>
      <c r="AD270" s="699"/>
      <c r="AE270" s="699"/>
      <c r="AF270" s="699"/>
      <c r="AG270" s="699"/>
      <c r="AH270" s="699"/>
      <c r="AI270" s="699"/>
      <c r="AJ270" s="699"/>
      <c r="AK270" s="699"/>
      <c r="AL270" s="699"/>
      <c r="AM270" s="699"/>
      <c r="AN270" s="699"/>
      <c r="AO270" s="699"/>
      <c r="AP270" s="699"/>
      <c r="AQ270" s="699"/>
      <c r="AR270" s="699"/>
      <c r="AS270" s="699"/>
      <c r="AT270" s="699"/>
      <c r="AU270" s="699"/>
      <c r="AV270" s="699"/>
      <c r="AW270" s="699"/>
      <c r="AX270" s="699"/>
      <c r="AY270" s="699"/>
      <c r="AZ270" s="699"/>
      <c r="BA270" s="699"/>
      <c r="BB270" s="699"/>
      <c r="BC270" s="699"/>
      <c r="BD270" s="699"/>
      <c r="BE270" s="699"/>
      <c r="BF270" s="699"/>
      <c r="BG270" s="699"/>
      <c r="BH270" s="699"/>
      <c r="BI270" s="699"/>
      <c r="BJ270" s="699"/>
      <c r="BK270" s="699"/>
      <c r="BL270" s="699"/>
      <c r="BM270" s="699"/>
      <c r="BN270" s="699"/>
      <c r="BO270" s="699"/>
      <c r="BP270" s="699"/>
      <c r="BQ270" s="699"/>
      <c r="BR270" s="699"/>
      <c r="BS270" s="699"/>
      <c r="BT270" s="699"/>
      <c r="BU270" s="699"/>
      <c r="BV270" s="699"/>
      <c r="BW270" s="699"/>
      <c r="BX270" s="699"/>
      <c r="BY270" s="699"/>
      <c r="BZ270" s="699"/>
      <c r="CA270" s="699"/>
      <c r="CB270" s="699"/>
      <c r="CC270" s="699"/>
      <c r="CD270" s="699"/>
      <c r="CE270" s="699"/>
      <c r="CF270" s="699"/>
      <c r="CG270" s="699"/>
      <c r="CH270" s="699"/>
      <c r="CI270" s="699"/>
      <c r="CJ270" s="699"/>
      <c r="CK270" s="699"/>
      <c r="CL270" s="699"/>
      <c r="CM270" s="699"/>
      <c r="CN270" s="699"/>
      <c r="CO270" s="699"/>
      <c r="CP270" s="699"/>
      <c r="CQ270" s="699"/>
      <c r="CR270" s="699"/>
      <c r="CS270" s="699"/>
      <c r="CT270" s="699"/>
      <c r="CU270" s="699"/>
      <c r="CV270" s="699"/>
      <c r="CW270" s="699"/>
      <c r="CX270" s="699"/>
      <c r="CY270" s="699"/>
      <c r="CZ270" s="699"/>
      <c r="DA270" s="699"/>
      <c r="DB270" s="699"/>
      <c r="DC270" s="699"/>
      <c r="DD270" s="699"/>
      <c r="DE270" s="699"/>
      <c r="DF270" s="699"/>
      <c r="DG270" s="699"/>
      <c r="DH270" s="699"/>
      <c r="DI270" s="699"/>
      <c r="DJ270" s="699"/>
      <c r="DK270" s="699"/>
      <c r="DL270" s="699"/>
      <c r="DM270" s="699"/>
      <c r="DN270" s="699"/>
      <c r="DO270" s="699"/>
      <c r="DP270" s="699"/>
      <c r="DQ270" s="699"/>
      <c r="DR270" s="699"/>
      <c r="DS270" s="699"/>
      <c r="DT270" s="699"/>
      <c r="DU270" s="699"/>
      <c r="DV270" s="699"/>
      <c r="DW270" s="699"/>
      <c r="DX270" s="699"/>
      <c r="DY270" s="699"/>
      <c r="DZ270" s="699"/>
      <c r="EA270" s="699"/>
      <c r="EB270" s="699"/>
      <c r="EC270" s="699"/>
    </row>
    <row r="271" spans="1:158" s="698" customFormat="1" ht="16.7" customHeight="1" x14ac:dyDescent="0.5">
      <c r="B271" s="382" t="s">
        <v>990</v>
      </c>
      <c r="C271" s="522"/>
      <c r="D271" s="512" t="s">
        <v>429</v>
      </c>
      <c r="E271" s="392" t="s">
        <v>458</v>
      </c>
      <c r="F271" s="531" t="s">
        <v>384</v>
      </c>
      <c r="G271" s="309">
        <f>8*2</f>
        <v>16</v>
      </c>
      <c r="H271" s="309"/>
      <c r="I271" s="309"/>
      <c r="J271" s="309"/>
      <c r="K271" s="309"/>
      <c r="L271" s="309"/>
      <c r="M271" s="309"/>
      <c r="N271" s="587"/>
      <c r="O271" s="1343" t="s">
        <v>431</v>
      </c>
      <c r="P271" s="392" t="s">
        <v>458</v>
      </c>
      <c r="Q271" s="531" t="s">
        <v>384</v>
      </c>
      <c r="R271" s="309">
        <f>8*2</f>
        <v>16</v>
      </c>
      <c r="S271" s="309"/>
      <c r="T271" s="309"/>
      <c r="U271" s="309"/>
      <c r="V271" s="309"/>
      <c r="W271" s="309"/>
      <c r="X271" s="309"/>
      <c r="Y271" s="612"/>
      <c r="Z271" s="699"/>
      <c r="AA271" s="699"/>
      <c r="AB271" s="699"/>
      <c r="AC271" s="699"/>
      <c r="AD271" s="699"/>
      <c r="AE271" s="699"/>
      <c r="AF271" s="699"/>
      <c r="AG271" s="699"/>
      <c r="AH271" s="699"/>
      <c r="AI271" s="699"/>
      <c r="AJ271" s="699"/>
      <c r="AK271" s="699"/>
      <c r="AL271" s="699"/>
      <c r="AM271" s="699"/>
      <c r="AN271" s="699"/>
      <c r="AO271" s="699"/>
      <c r="AP271" s="699"/>
      <c r="AQ271" s="699"/>
      <c r="AR271" s="699"/>
      <c r="AS271" s="699"/>
      <c r="AT271" s="699"/>
      <c r="AU271" s="699"/>
      <c r="AV271" s="699"/>
      <c r="AW271" s="699"/>
      <c r="AX271" s="699"/>
      <c r="AY271" s="699"/>
      <c r="AZ271" s="699"/>
      <c r="BA271" s="699"/>
      <c r="BB271" s="699"/>
      <c r="BC271" s="699"/>
      <c r="BD271" s="699"/>
      <c r="BE271" s="699"/>
      <c r="BF271" s="699"/>
      <c r="BG271" s="699"/>
      <c r="BH271" s="699"/>
      <c r="BI271" s="699"/>
      <c r="BJ271" s="699"/>
      <c r="BK271" s="699"/>
      <c r="BL271" s="699"/>
      <c r="BM271" s="699"/>
      <c r="BN271" s="699"/>
      <c r="BO271" s="699"/>
      <c r="BP271" s="699"/>
      <c r="BQ271" s="699"/>
      <c r="BR271" s="699"/>
      <c r="BS271" s="699"/>
      <c r="BT271" s="699"/>
      <c r="BU271" s="699"/>
      <c r="BV271" s="699"/>
      <c r="BW271" s="699"/>
      <c r="BX271" s="699"/>
      <c r="BY271" s="699"/>
      <c r="BZ271" s="699"/>
      <c r="CA271" s="699"/>
      <c r="CB271" s="699"/>
      <c r="CC271" s="699"/>
      <c r="CD271" s="699"/>
      <c r="CE271" s="699"/>
      <c r="CF271" s="699"/>
      <c r="CG271" s="699"/>
      <c r="CH271" s="699"/>
      <c r="CI271" s="699"/>
      <c r="CJ271" s="699"/>
      <c r="CK271" s="699"/>
      <c r="CL271" s="699"/>
      <c r="CM271" s="699"/>
      <c r="CN271" s="699"/>
      <c r="CO271" s="699"/>
      <c r="CP271" s="699"/>
      <c r="CQ271" s="699"/>
      <c r="CR271" s="699"/>
      <c r="CS271" s="699"/>
      <c r="CT271" s="699"/>
      <c r="CU271" s="699"/>
      <c r="CV271" s="699"/>
      <c r="CW271" s="699"/>
      <c r="CX271" s="699"/>
      <c r="CY271" s="699"/>
      <c r="CZ271" s="699"/>
      <c r="DA271" s="699"/>
      <c r="DB271" s="699"/>
      <c r="DC271" s="699"/>
      <c r="DD271" s="699"/>
      <c r="DE271" s="699"/>
      <c r="DF271" s="699"/>
      <c r="DG271" s="699"/>
      <c r="DH271" s="699"/>
      <c r="DI271" s="699"/>
      <c r="DJ271" s="699"/>
      <c r="DK271" s="699"/>
      <c r="DL271" s="699"/>
      <c r="DM271" s="699"/>
      <c r="DN271" s="699"/>
      <c r="DO271" s="699"/>
      <c r="DP271" s="699"/>
      <c r="DQ271" s="699"/>
      <c r="DR271" s="699"/>
      <c r="DS271" s="699"/>
      <c r="DT271" s="699"/>
      <c r="DU271" s="699"/>
      <c r="DV271" s="699"/>
      <c r="DW271" s="699"/>
      <c r="DX271" s="699"/>
      <c r="DY271" s="699"/>
      <c r="DZ271" s="699"/>
      <c r="EA271" s="699"/>
      <c r="EB271" s="699"/>
      <c r="EC271" s="699"/>
    </row>
    <row r="272" spans="1:158" s="698" customFormat="1" ht="16.7" customHeight="1" x14ac:dyDescent="0.5">
      <c r="A272" s="698">
        <v>3</v>
      </c>
      <c r="B272" s="515" t="s">
        <v>649</v>
      </c>
      <c r="C272" s="516" t="s">
        <v>658</v>
      </c>
      <c r="D272" s="510" t="s">
        <v>432</v>
      </c>
      <c r="E272" s="677" t="s">
        <v>458</v>
      </c>
      <c r="F272" s="533" t="s">
        <v>1634</v>
      </c>
      <c r="G272" s="678">
        <v>14</v>
      </c>
      <c r="H272" s="398">
        <f>G272+G273</f>
        <v>17</v>
      </c>
      <c r="I272" s="398">
        <v>1</v>
      </c>
      <c r="J272" s="398">
        <v>1</v>
      </c>
      <c r="K272" s="398">
        <v>1</v>
      </c>
      <c r="L272" s="635" t="s">
        <v>110</v>
      </c>
      <c r="M272" s="398">
        <f>SUM(H272:L272)</f>
        <v>20</v>
      </c>
      <c r="N272" s="590"/>
      <c r="O272" s="140" t="s">
        <v>433</v>
      </c>
      <c r="P272" s="677" t="s">
        <v>458</v>
      </c>
      <c r="Q272" s="533" t="s">
        <v>1634</v>
      </c>
      <c r="R272" s="678">
        <v>14</v>
      </c>
      <c r="S272" s="398">
        <f>R272+R273</f>
        <v>17</v>
      </c>
      <c r="T272" s="398">
        <v>1</v>
      </c>
      <c r="U272" s="398">
        <v>1</v>
      </c>
      <c r="V272" s="398">
        <v>1</v>
      </c>
      <c r="W272" s="635" t="s">
        <v>110</v>
      </c>
      <c r="X272" s="398">
        <f>SUM(S272:W272)</f>
        <v>20</v>
      </c>
      <c r="Y272" s="615"/>
      <c r="Z272" s="699"/>
      <c r="AA272" s="699"/>
      <c r="AB272" s="699"/>
      <c r="AC272" s="699"/>
      <c r="AD272" s="699"/>
      <c r="AE272" s="699"/>
      <c r="AF272" s="699"/>
      <c r="AG272" s="699"/>
      <c r="AH272" s="699"/>
      <c r="AI272" s="699"/>
      <c r="AJ272" s="699"/>
      <c r="AK272" s="699"/>
      <c r="AL272" s="699"/>
      <c r="AM272" s="699"/>
      <c r="AN272" s="699"/>
      <c r="AO272" s="699"/>
      <c r="AP272" s="699"/>
      <c r="AQ272" s="699"/>
      <c r="AR272" s="699"/>
      <c r="AS272" s="699"/>
      <c r="AT272" s="699"/>
      <c r="AU272" s="699"/>
      <c r="AV272" s="699"/>
      <c r="AW272" s="699"/>
      <c r="AX272" s="699"/>
      <c r="AY272" s="699"/>
      <c r="AZ272" s="699"/>
      <c r="BA272" s="699"/>
      <c r="BB272" s="699"/>
      <c r="BC272" s="699"/>
      <c r="BD272" s="699"/>
      <c r="BE272" s="699"/>
      <c r="BF272" s="699"/>
      <c r="BG272" s="699"/>
      <c r="BH272" s="699"/>
      <c r="BI272" s="699"/>
      <c r="BJ272" s="699"/>
      <c r="BK272" s="699"/>
      <c r="BL272" s="699"/>
      <c r="BM272" s="699"/>
      <c r="BN272" s="699"/>
      <c r="BO272" s="699"/>
      <c r="BP272" s="699"/>
      <c r="BQ272" s="699"/>
      <c r="BR272" s="699"/>
      <c r="BS272" s="699"/>
      <c r="BT272" s="699"/>
      <c r="BU272" s="699"/>
      <c r="BV272" s="699"/>
      <c r="BW272" s="699"/>
      <c r="BX272" s="699"/>
      <c r="BY272" s="699"/>
      <c r="BZ272" s="699"/>
      <c r="CA272" s="699"/>
      <c r="CB272" s="699"/>
      <c r="CC272" s="699"/>
      <c r="CD272" s="699"/>
      <c r="CE272" s="699"/>
      <c r="CF272" s="699"/>
      <c r="CG272" s="699"/>
      <c r="CH272" s="699"/>
      <c r="CI272" s="699"/>
      <c r="CJ272" s="699"/>
      <c r="CK272" s="699"/>
      <c r="CL272" s="699"/>
      <c r="CM272" s="699"/>
      <c r="CN272" s="699"/>
      <c r="CO272" s="699"/>
      <c r="CP272" s="699"/>
      <c r="CQ272" s="699"/>
      <c r="CR272" s="699"/>
      <c r="CS272" s="699"/>
      <c r="CT272" s="699"/>
      <c r="CU272" s="699"/>
      <c r="CV272" s="699"/>
      <c r="CW272" s="699"/>
      <c r="CX272" s="699"/>
      <c r="CY272" s="699"/>
      <c r="CZ272" s="699"/>
      <c r="DA272" s="699"/>
      <c r="DB272" s="699"/>
      <c r="DC272" s="699"/>
      <c r="DD272" s="699"/>
      <c r="DE272" s="699"/>
      <c r="DF272" s="699"/>
      <c r="DG272" s="699"/>
      <c r="DH272" s="699"/>
      <c r="DI272" s="699"/>
      <c r="DJ272" s="699"/>
      <c r="DK272" s="699"/>
      <c r="DL272" s="699"/>
      <c r="DM272" s="699"/>
      <c r="DN272" s="699"/>
      <c r="DO272" s="699"/>
      <c r="DP272" s="699"/>
      <c r="DQ272" s="699"/>
      <c r="DR272" s="699"/>
      <c r="DS272" s="699"/>
      <c r="DT272" s="699"/>
      <c r="DU272" s="699"/>
      <c r="DV272" s="699"/>
      <c r="DW272" s="699"/>
      <c r="DX272" s="699"/>
      <c r="DY272" s="699"/>
      <c r="DZ272" s="699"/>
      <c r="EA272" s="699"/>
      <c r="EB272" s="699"/>
      <c r="EC272" s="699"/>
      <c r="ED272" s="699"/>
      <c r="EE272" s="699"/>
      <c r="EF272" s="699"/>
      <c r="EG272" s="699"/>
      <c r="EH272" s="699"/>
      <c r="EI272" s="699"/>
      <c r="EJ272" s="699"/>
      <c r="EK272" s="699"/>
      <c r="EL272" s="699"/>
      <c r="EM272" s="699"/>
      <c r="EN272" s="699"/>
      <c r="EO272" s="699"/>
      <c r="EP272" s="699"/>
      <c r="EQ272" s="699"/>
      <c r="ER272" s="699"/>
      <c r="ES272" s="699"/>
      <c r="ET272" s="699"/>
      <c r="EU272" s="699"/>
      <c r="EV272" s="699"/>
      <c r="EW272" s="699"/>
      <c r="EX272" s="699"/>
      <c r="EY272" s="699"/>
      <c r="EZ272" s="699"/>
      <c r="FA272" s="699"/>
      <c r="FB272" s="699"/>
    </row>
    <row r="273" spans="1:158" s="698" customFormat="1" ht="15.95" customHeight="1" x14ac:dyDescent="0.5">
      <c r="B273" s="382" t="s">
        <v>1002</v>
      </c>
      <c r="C273" s="522"/>
      <c r="D273" s="512"/>
      <c r="E273" s="1539" t="s">
        <v>427</v>
      </c>
      <c r="F273" s="899" t="s">
        <v>730</v>
      </c>
      <c r="G273" s="1540">
        <v>3</v>
      </c>
      <c r="H273" s="309"/>
      <c r="I273" s="309"/>
      <c r="J273" s="309"/>
      <c r="K273" s="309"/>
      <c r="L273" s="309"/>
      <c r="M273" s="309"/>
      <c r="N273" s="587"/>
      <c r="O273" s="1343"/>
      <c r="P273" s="1539" t="s">
        <v>427</v>
      </c>
      <c r="Q273" s="899" t="s">
        <v>730</v>
      </c>
      <c r="R273" s="1540">
        <v>3</v>
      </c>
      <c r="S273" s="309"/>
      <c r="T273" s="309"/>
      <c r="U273" s="309"/>
      <c r="V273" s="309"/>
      <c r="W273" s="309"/>
      <c r="X273" s="309"/>
      <c r="Y273" s="612"/>
      <c r="Z273" s="699"/>
      <c r="AA273" s="699"/>
      <c r="AB273" s="699"/>
      <c r="AC273" s="699"/>
      <c r="AD273" s="699"/>
      <c r="AE273" s="699"/>
      <c r="AF273" s="699"/>
      <c r="AG273" s="699"/>
      <c r="AH273" s="699"/>
      <c r="AI273" s="699"/>
      <c r="AJ273" s="699"/>
      <c r="AK273" s="699"/>
      <c r="AL273" s="699"/>
      <c r="AM273" s="699"/>
      <c r="AN273" s="699"/>
      <c r="AO273" s="699"/>
      <c r="AP273" s="699"/>
      <c r="AQ273" s="699"/>
      <c r="AR273" s="699"/>
      <c r="AS273" s="699"/>
      <c r="AT273" s="699"/>
      <c r="AU273" s="699"/>
      <c r="AV273" s="699"/>
      <c r="AW273" s="699"/>
      <c r="AX273" s="699"/>
      <c r="AY273" s="699"/>
      <c r="AZ273" s="699"/>
      <c r="BA273" s="699"/>
      <c r="BB273" s="699"/>
      <c r="BC273" s="699"/>
      <c r="BD273" s="699"/>
      <c r="BE273" s="699"/>
      <c r="BF273" s="699"/>
      <c r="BG273" s="699"/>
      <c r="BH273" s="699"/>
      <c r="BI273" s="699"/>
      <c r="BJ273" s="699"/>
      <c r="BK273" s="699"/>
      <c r="BL273" s="699"/>
      <c r="BM273" s="699"/>
      <c r="BN273" s="699"/>
      <c r="BO273" s="699"/>
      <c r="BP273" s="699"/>
      <c r="BQ273" s="699"/>
      <c r="BR273" s="699"/>
      <c r="BS273" s="699"/>
      <c r="BT273" s="699"/>
      <c r="BU273" s="699"/>
      <c r="BV273" s="699"/>
      <c r="BW273" s="699"/>
      <c r="BX273" s="699"/>
      <c r="BY273" s="699"/>
      <c r="BZ273" s="699"/>
      <c r="CA273" s="699"/>
      <c r="CB273" s="699"/>
      <c r="CC273" s="699"/>
      <c r="CD273" s="699"/>
      <c r="CE273" s="699"/>
      <c r="CF273" s="699"/>
      <c r="CG273" s="699"/>
      <c r="CH273" s="699"/>
      <c r="CI273" s="699"/>
      <c r="CJ273" s="699"/>
      <c r="CK273" s="699"/>
      <c r="CL273" s="699"/>
      <c r="CM273" s="699"/>
      <c r="CN273" s="699"/>
      <c r="CO273" s="699"/>
      <c r="CP273" s="699"/>
      <c r="CQ273" s="699"/>
      <c r="CR273" s="699"/>
      <c r="CS273" s="699"/>
      <c r="CT273" s="699"/>
      <c r="CU273" s="699"/>
      <c r="CV273" s="699"/>
      <c r="CW273" s="699"/>
      <c r="CX273" s="699"/>
      <c r="CY273" s="699"/>
      <c r="CZ273" s="699"/>
      <c r="DA273" s="699"/>
      <c r="DB273" s="699"/>
      <c r="DC273" s="699"/>
      <c r="DD273" s="699"/>
      <c r="DE273" s="699"/>
      <c r="DF273" s="699"/>
      <c r="DG273" s="699"/>
      <c r="DH273" s="699"/>
      <c r="DI273" s="699"/>
      <c r="DJ273" s="699"/>
      <c r="DK273" s="699"/>
      <c r="DL273" s="699"/>
      <c r="DM273" s="699"/>
      <c r="DN273" s="699"/>
      <c r="DO273" s="699"/>
      <c r="DP273" s="699"/>
      <c r="DQ273" s="699"/>
      <c r="DR273" s="699"/>
      <c r="DS273" s="699"/>
      <c r="DT273" s="699"/>
      <c r="DU273" s="699"/>
      <c r="DV273" s="699"/>
      <c r="DW273" s="699"/>
      <c r="DX273" s="699"/>
      <c r="DY273" s="699"/>
      <c r="DZ273" s="699"/>
      <c r="EA273" s="699"/>
      <c r="EB273" s="699"/>
      <c r="EC273" s="699"/>
      <c r="ED273" s="699"/>
      <c r="EE273" s="699"/>
      <c r="EF273" s="699"/>
      <c r="EG273" s="699"/>
      <c r="EH273" s="699"/>
      <c r="EI273" s="699"/>
      <c r="EJ273" s="699"/>
      <c r="EK273" s="699"/>
      <c r="EL273" s="699"/>
      <c r="EM273" s="699"/>
      <c r="EN273" s="699"/>
      <c r="EO273" s="699"/>
      <c r="EP273" s="699"/>
      <c r="EQ273" s="699"/>
      <c r="ER273" s="699"/>
      <c r="ES273" s="699"/>
      <c r="ET273" s="699"/>
      <c r="EU273" s="699"/>
      <c r="EV273" s="699"/>
      <c r="EW273" s="699"/>
      <c r="EX273" s="699"/>
      <c r="EY273" s="699"/>
      <c r="EZ273" s="699"/>
      <c r="FA273" s="699"/>
      <c r="FB273" s="699"/>
    </row>
    <row r="274" spans="1:158" s="698" customFormat="1" ht="16.7" customHeight="1" x14ac:dyDescent="0.5">
      <c r="A274" s="698">
        <v>4</v>
      </c>
      <c r="B274" s="515" t="s">
        <v>656</v>
      </c>
      <c r="C274" s="516" t="s">
        <v>657</v>
      </c>
      <c r="D274" s="510" t="s">
        <v>432</v>
      </c>
      <c r="E274" s="677" t="s">
        <v>110</v>
      </c>
      <c r="F274" s="1541" t="s">
        <v>374</v>
      </c>
      <c r="G274" s="398">
        <v>4</v>
      </c>
      <c r="H274" s="398">
        <f>G274+G275</f>
        <v>13</v>
      </c>
      <c r="I274" s="398">
        <v>1</v>
      </c>
      <c r="J274" s="398">
        <v>1</v>
      </c>
      <c r="K274" s="398">
        <v>1</v>
      </c>
      <c r="L274" s="635" t="s">
        <v>110</v>
      </c>
      <c r="M274" s="398">
        <f>SUM(H274:L274)</f>
        <v>16</v>
      </c>
      <c r="N274" s="590"/>
      <c r="O274" s="140" t="s">
        <v>433</v>
      </c>
      <c r="P274" s="677" t="s">
        <v>110</v>
      </c>
      <c r="Q274" s="1541" t="s">
        <v>374</v>
      </c>
      <c r="R274" s="398">
        <v>4</v>
      </c>
      <c r="S274" s="398">
        <f>R274+R275</f>
        <v>13</v>
      </c>
      <c r="T274" s="398">
        <v>1</v>
      </c>
      <c r="U274" s="398">
        <v>1</v>
      </c>
      <c r="V274" s="398">
        <v>1</v>
      </c>
      <c r="W274" s="635" t="s">
        <v>110</v>
      </c>
      <c r="X274" s="398">
        <f>SUM(S274:W274)</f>
        <v>16</v>
      </c>
      <c r="Y274" s="615"/>
      <c r="Z274" s="699"/>
      <c r="AA274" s="699"/>
      <c r="AB274" s="699"/>
      <c r="AC274" s="699"/>
      <c r="AD274" s="699"/>
      <c r="AE274" s="699"/>
      <c r="AF274" s="699"/>
      <c r="AG274" s="699"/>
      <c r="AH274" s="699"/>
      <c r="AI274" s="699"/>
      <c r="AJ274" s="699"/>
      <c r="AK274" s="699"/>
      <c r="AL274" s="699"/>
      <c r="AM274" s="699"/>
      <c r="AN274" s="699"/>
      <c r="AO274" s="699"/>
      <c r="AP274" s="699"/>
      <c r="AQ274" s="699"/>
      <c r="AR274" s="699"/>
      <c r="AS274" s="699"/>
      <c r="AT274" s="699"/>
      <c r="AU274" s="699"/>
      <c r="AV274" s="699"/>
      <c r="AW274" s="699"/>
      <c r="AX274" s="699"/>
      <c r="AY274" s="699"/>
      <c r="AZ274" s="699"/>
      <c r="BA274" s="699"/>
      <c r="BB274" s="699"/>
      <c r="BC274" s="699"/>
      <c r="BD274" s="699"/>
      <c r="BE274" s="699"/>
      <c r="BF274" s="699"/>
      <c r="BG274" s="699"/>
      <c r="BH274" s="699"/>
      <c r="BI274" s="699"/>
      <c r="BJ274" s="699"/>
      <c r="BK274" s="699"/>
      <c r="BL274" s="699"/>
      <c r="BM274" s="699"/>
      <c r="BN274" s="699"/>
      <c r="BO274" s="699"/>
      <c r="BP274" s="699"/>
      <c r="BQ274" s="699"/>
      <c r="BR274" s="699"/>
      <c r="BS274" s="699"/>
      <c r="BT274" s="699"/>
      <c r="BU274" s="699"/>
      <c r="BV274" s="699"/>
      <c r="BW274" s="699"/>
      <c r="BX274" s="699"/>
      <c r="BY274" s="699"/>
      <c r="BZ274" s="699"/>
      <c r="CA274" s="699"/>
      <c r="CB274" s="699"/>
      <c r="CC274" s="699"/>
      <c r="CD274" s="699"/>
      <c r="CE274" s="699"/>
      <c r="CF274" s="699"/>
      <c r="CG274" s="699"/>
      <c r="CH274" s="699"/>
      <c r="CI274" s="699"/>
      <c r="CJ274" s="699"/>
      <c r="CK274" s="699"/>
      <c r="CL274" s="699"/>
      <c r="CM274" s="699"/>
      <c r="CN274" s="699"/>
      <c r="CO274" s="699"/>
      <c r="CP274" s="699"/>
      <c r="CQ274" s="699"/>
      <c r="CR274" s="699"/>
      <c r="CS274" s="699"/>
      <c r="CT274" s="699"/>
      <c r="CU274" s="699"/>
      <c r="CV274" s="699"/>
      <c r="CW274" s="699"/>
      <c r="CX274" s="699"/>
      <c r="CY274" s="699"/>
      <c r="CZ274" s="699"/>
      <c r="DA274" s="699"/>
      <c r="DB274" s="699"/>
      <c r="DC274" s="699"/>
      <c r="DD274" s="699"/>
      <c r="DE274" s="699"/>
      <c r="DF274" s="699"/>
      <c r="DG274" s="699"/>
      <c r="DH274" s="699"/>
      <c r="DI274" s="699"/>
      <c r="DJ274" s="699"/>
      <c r="DK274" s="699"/>
      <c r="DL274" s="699"/>
      <c r="DM274" s="699"/>
      <c r="DN274" s="699"/>
      <c r="DO274" s="699"/>
      <c r="DP274" s="699"/>
      <c r="DQ274" s="699"/>
      <c r="DR274" s="699"/>
      <c r="DS274" s="699"/>
      <c r="DT274" s="699"/>
      <c r="DU274" s="699"/>
      <c r="DV274" s="699"/>
      <c r="DW274" s="699"/>
      <c r="DX274" s="699"/>
      <c r="DY274" s="699"/>
      <c r="DZ274" s="699"/>
      <c r="EA274" s="699"/>
      <c r="EB274" s="699"/>
      <c r="EC274" s="699"/>
    </row>
    <row r="275" spans="1:158" s="698" customFormat="1" ht="16.7" customHeight="1" x14ac:dyDescent="0.5">
      <c r="B275" s="382" t="s">
        <v>1008</v>
      </c>
      <c r="C275" s="522"/>
      <c r="D275" s="512" t="s">
        <v>866</v>
      </c>
      <c r="E275" s="393" t="s">
        <v>110</v>
      </c>
      <c r="F275" s="899" t="s">
        <v>1635</v>
      </c>
      <c r="G275" s="309">
        <v>9</v>
      </c>
      <c r="H275" s="309"/>
      <c r="I275" s="309"/>
      <c r="J275" s="309"/>
      <c r="K275" s="309"/>
      <c r="L275" s="309"/>
      <c r="M275" s="309"/>
      <c r="N275" s="587"/>
      <c r="O275" s="1343" t="s">
        <v>867</v>
      </c>
      <c r="P275" s="393" t="s">
        <v>110</v>
      </c>
      <c r="Q275" s="899" t="s">
        <v>1635</v>
      </c>
      <c r="R275" s="309">
        <v>9</v>
      </c>
      <c r="S275" s="309"/>
      <c r="T275" s="309"/>
      <c r="U275" s="309"/>
      <c r="V275" s="309"/>
      <c r="W275" s="309"/>
      <c r="X275" s="309"/>
      <c r="Y275" s="612"/>
      <c r="Z275" s="699"/>
      <c r="AA275" s="699"/>
      <c r="AB275" s="699"/>
      <c r="AC275" s="699"/>
      <c r="AD275" s="699"/>
      <c r="AE275" s="699"/>
      <c r="AF275" s="699"/>
      <c r="AG275" s="699"/>
      <c r="AH275" s="699"/>
      <c r="AI275" s="699"/>
      <c r="AJ275" s="699"/>
      <c r="AK275" s="699"/>
      <c r="AL275" s="699"/>
      <c r="AM275" s="699"/>
      <c r="AN275" s="699"/>
      <c r="AO275" s="699"/>
      <c r="AP275" s="699"/>
      <c r="AQ275" s="699"/>
      <c r="AR275" s="699"/>
      <c r="AS275" s="699"/>
      <c r="AT275" s="699"/>
      <c r="AU275" s="699"/>
      <c r="AV275" s="699"/>
      <c r="AW275" s="699"/>
      <c r="AX275" s="699"/>
      <c r="AY275" s="699"/>
      <c r="AZ275" s="699"/>
      <c r="BA275" s="699"/>
      <c r="BB275" s="699"/>
      <c r="BC275" s="699"/>
      <c r="BD275" s="699"/>
      <c r="BE275" s="699"/>
      <c r="BF275" s="699"/>
      <c r="BG275" s="699"/>
      <c r="BH275" s="699"/>
      <c r="BI275" s="699"/>
      <c r="BJ275" s="699"/>
      <c r="BK275" s="699"/>
      <c r="BL275" s="699"/>
      <c r="BM275" s="699"/>
      <c r="BN275" s="699"/>
      <c r="BO275" s="699"/>
      <c r="BP275" s="699"/>
      <c r="BQ275" s="699"/>
      <c r="BR275" s="699"/>
      <c r="BS275" s="699"/>
      <c r="BT275" s="699"/>
      <c r="BU275" s="699"/>
      <c r="BV275" s="699"/>
      <c r="BW275" s="699"/>
      <c r="BX275" s="699"/>
      <c r="BY275" s="699"/>
      <c r="BZ275" s="699"/>
      <c r="CA275" s="699"/>
      <c r="CB275" s="699"/>
      <c r="CC275" s="699"/>
      <c r="CD275" s="699"/>
      <c r="CE275" s="699"/>
      <c r="CF275" s="699"/>
      <c r="CG275" s="699"/>
      <c r="CH275" s="699"/>
      <c r="CI275" s="699"/>
      <c r="CJ275" s="699"/>
      <c r="CK275" s="699"/>
      <c r="CL275" s="699"/>
      <c r="CM275" s="699"/>
      <c r="CN275" s="699"/>
      <c r="CO275" s="699"/>
      <c r="CP275" s="699"/>
      <c r="CQ275" s="699"/>
      <c r="CR275" s="699"/>
      <c r="CS275" s="699"/>
      <c r="CT275" s="699"/>
      <c r="CU275" s="699"/>
      <c r="CV275" s="699"/>
      <c r="CW275" s="699"/>
      <c r="CX275" s="699"/>
      <c r="CY275" s="699"/>
      <c r="CZ275" s="699"/>
      <c r="DA275" s="699"/>
      <c r="DB275" s="699"/>
      <c r="DC275" s="699"/>
      <c r="DD275" s="699"/>
      <c r="DE275" s="699"/>
      <c r="DF275" s="699"/>
      <c r="DG275" s="699"/>
      <c r="DH275" s="699"/>
      <c r="DI275" s="699"/>
      <c r="DJ275" s="699"/>
      <c r="DK275" s="699"/>
      <c r="DL275" s="699"/>
      <c r="DM275" s="699"/>
      <c r="DN275" s="699"/>
      <c r="DO275" s="699"/>
      <c r="DP275" s="699"/>
      <c r="DQ275" s="699"/>
      <c r="DR275" s="699"/>
      <c r="DS275" s="699"/>
      <c r="DT275" s="699"/>
      <c r="DU275" s="699"/>
      <c r="DV275" s="699"/>
      <c r="DW275" s="699"/>
      <c r="DX275" s="699"/>
      <c r="DY275" s="699"/>
      <c r="DZ275" s="699"/>
      <c r="EA275" s="699"/>
      <c r="EB275" s="699"/>
      <c r="EC275" s="699"/>
    </row>
    <row r="276" spans="1:158" s="698" customFormat="1" ht="16.7" customHeight="1" x14ac:dyDescent="0.5">
      <c r="B276" s="916" t="s">
        <v>1243</v>
      </c>
      <c r="C276" s="917" t="s">
        <v>648</v>
      </c>
      <c r="D276" s="918" t="s">
        <v>646</v>
      </c>
      <c r="E276" s="1542" t="s">
        <v>110</v>
      </c>
      <c r="F276" s="1543" t="s">
        <v>1244</v>
      </c>
      <c r="G276" s="430">
        <v>4</v>
      </c>
      <c r="H276" s="430"/>
      <c r="I276" s="430"/>
      <c r="J276" s="430"/>
      <c r="K276" s="430"/>
      <c r="L276" s="1544"/>
      <c r="M276" s="430"/>
      <c r="N276" s="920"/>
      <c r="O276" s="918" t="s">
        <v>428</v>
      </c>
      <c r="P276" s="1542" t="s">
        <v>110</v>
      </c>
      <c r="Q276" s="1543" t="s">
        <v>1244</v>
      </c>
      <c r="R276" s="430">
        <v>4</v>
      </c>
      <c r="S276" s="430"/>
      <c r="T276" s="430"/>
      <c r="U276" s="430"/>
      <c r="V276" s="430"/>
      <c r="W276" s="1544"/>
      <c r="X276" s="430"/>
      <c r="Y276" s="921"/>
      <c r="Z276" s="699"/>
      <c r="AA276" s="699"/>
      <c r="AB276" s="699"/>
      <c r="AC276" s="699"/>
      <c r="AD276" s="699"/>
      <c r="AE276" s="699"/>
      <c r="AF276" s="699"/>
      <c r="AG276" s="699"/>
      <c r="AH276" s="699"/>
      <c r="AI276" s="699"/>
      <c r="AJ276" s="699"/>
      <c r="AK276" s="699"/>
      <c r="AL276" s="699"/>
      <c r="AM276" s="699"/>
      <c r="AN276" s="699"/>
      <c r="AO276" s="699"/>
      <c r="AP276" s="699"/>
      <c r="AQ276" s="699"/>
      <c r="AR276" s="699"/>
      <c r="AS276" s="699"/>
      <c r="AT276" s="699"/>
      <c r="AU276" s="699"/>
      <c r="AV276" s="699"/>
      <c r="AW276" s="699"/>
      <c r="AX276" s="699"/>
      <c r="AY276" s="699"/>
      <c r="AZ276" s="699"/>
      <c r="BA276" s="699"/>
      <c r="BB276" s="699"/>
      <c r="BC276" s="699"/>
      <c r="BD276" s="699"/>
      <c r="BE276" s="699"/>
      <c r="BF276" s="699"/>
      <c r="BG276" s="699"/>
      <c r="BH276" s="699"/>
      <c r="BI276" s="699"/>
      <c r="BJ276" s="699"/>
      <c r="BK276" s="699"/>
      <c r="BL276" s="699"/>
      <c r="BM276" s="699"/>
      <c r="BN276" s="699"/>
      <c r="BO276" s="699"/>
      <c r="BP276" s="699"/>
      <c r="BQ276" s="699"/>
      <c r="BR276" s="699"/>
      <c r="BS276" s="699"/>
      <c r="BT276" s="699"/>
      <c r="BU276" s="699"/>
      <c r="BV276" s="699"/>
      <c r="BW276" s="699"/>
      <c r="BX276" s="699"/>
      <c r="BY276" s="699"/>
      <c r="BZ276" s="699"/>
      <c r="CA276" s="699"/>
      <c r="CB276" s="699"/>
      <c r="CC276" s="699"/>
      <c r="CD276" s="699"/>
      <c r="CE276" s="699"/>
      <c r="CF276" s="699"/>
      <c r="CG276" s="699"/>
      <c r="CH276" s="699"/>
      <c r="CI276" s="699"/>
      <c r="CJ276" s="699"/>
      <c r="CK276" s="699"/>
      <c r="CL276" s="699"/>
      <c r="CM276" s="699"/>
      <c r="CN276" s="699"/>
      <c r="CO276" s="699"/>
      <c r="CP276" s="699"/>
      <c r="CQ276" s="699"/>
      <c r="CR276" s="699"/>
      <c r="CS276" s="699"/>
      <c r="CT276" s="699"/>
      <c r="CU276" s="699"/>
      <c r="CV276" s="699"/>
      <c r="CW276" s="699"/>
      <c r="CX276" s="699"/>
      <c r="CY276" s="699"/>
      <c r="CZ276" s="699"/>
      <c r="DA276" s="699"/>
      <c r="DB276" s="699"/>
      <c r="DC276" s="699"/>
      <c r="DD276" s="699"/>
      <c r="DE276" s="699"/>
      <c r="DF276" s="699"/>
      <c r="DG276" s="699"/>
      <c r="DH276" s="699"/>
      <c r="DI276" s="699"/>
      <c r="DJ276" s="699"/>
      <c r="DK276" s="699"/>
      <c r="DL276" s="699"/>
      <c r="DM276" s="699"/>
      <c r="DN276" s="699"/>
      <c r="DO276" s="699"/>
      <c r="DP276" s="699"/>
      <c r="DQ276" s="699"/>
      <c r="DR276" s="699"/>
      <c r="DS276" s="699"/>
      <c r="DT276" s="699"/>
      <c r="DU276" s="699"/>
      <c r="DV276" s="699"/>
      <c r="DW276" s="699"/>
      <c r="DX276" s="699"/>
      <c r="DY276" s="699"/>
      <c r="DZ276" s="699"/>
      <c r="EA276" s="699"/>
      <c r="EB276" s="699"/>
      <c r="EC276" s="699"/>
    </row>
    <row r="277" spans="1:158" s="1545" customFormat="1" ht="16.7" customHeight="1" x14ac:dyDescent="0.5">
      <c r="B277" s="1546" t="s">
        <v>1636</v>
      </c>
      <c r="C277" s="1547"/>
      <c r="D277" s="1548" t="s">
        <v>432</v>
      </c>
      <c r="E277" s="1549" t="s">
        <v>110</v>
      </c>
      <c r="F277" s="1550" t="s">
        <v>376</v>
      </c>
      <c r="G277" s="1551">
        <v>3</v>
      </c>
      <c r="H277" s="1551"/>
      <c r="I277" s="1551"/>
      <c r="J277" s="1551"/>
      <c r="K277" s="1551"/>
      <c r="L277" s="1552"/>
      <c r="M277" s="1551"/>
      <c r="N277" s="1553"/>
      <c r="O277" s="1548" t="s">
        <v>433</v>
      </c>
      <c r="P277" s="1549" t="s">
        <v>110</v>
      </c>
      <c r="Q277" s="1550" t="s">
        <v>376</v>
      </c>
      <c r="R277" s="1551">
        <v>3</v>
      </c>
      <c r="S277" s="1551"/>
      <c r="T277" s="1551"/>
      <c r="U277" s="1551"/>
      <c r="V277" s="1551"/>
      <c r="W277" s="1552"/>
      <c r="X277" s="1551"/>
      <c r="Y277" s="1554"/>
      <c r="Z277" s="1555"/>
      <c r="AA277" s="1555"/>
      <c r="AB277" s="1555"/>
      <c r="AC277" s="1555"/>
      <c r="AD277" s="1555"/>
      <c r="AE277" s="1555"/>
      <c r="AF277" s="1555"/>
      <c r="AG277" s="1555"/>
      <c r="AH277" s="1555"/>
      <c r="AI277" s="1555"/>
      <c r="AJ277" s="1555"/>
      <c r="AK277" s="1555"/>
      <c r="AL277" s="1555"/>
      <c r="AM277" s="1555"/>
      <c r="AN277" s="1555"/>
      <c r="AO277" s="1555"/>
      <c r="AP277" s="1555"/>
      <c r="AQ277" s="1555"/>
      <c r="AR277" s="1555"/>
      <c r="AS277" s="1555"/>
      <c r="AT277" s="1555"/>
      <c r="AU277" s="1555"/>
      <c r="AV277" s="1555"/>
      <c r="AW277" s="1555"/>
      <c r="AX277" s="1555"/>
      <c r="AY277" s="1555"/>
      <c r="AZ277" s="1555"/>
      <c r="BA277" s="1555"/>
      <c r="BB277" s="1555"/>
      <c r="BC277" s="1555"/>
      <c r="BD277" s="1555"/>
      <c r="BE277" s="1555"/>
      <c r="BF277" s="1555"/>
      <c r="BG277" s="1555"/>
      <c r="BH277" s="1555"/>
      <c r="BI277" s="1555"/>
      <c r="BJ277" s="1555"/>
      <c r="BK277" s="1555"/>
      <c r="BL277" s="1555"/>
      <c r="BM277" s="1555"/>
      <c r="BN277" s="1555"/>
      <c r="BO277" s="1555"/>
      <c r="BP277" s="1555"/>
      <c r="BQ277" s="1555"/>
      <c r="BR277" s="1555"/>
      <c r="BS277" s="1555"/>
      <c r="BT277" s="1555"/>
      <c r="BU277" s="1555"/>
      <c r="BV277" s="1555"/>
      <c r="BW277" s="1555"/>
      <c r="BX277" s="1555"/>
      <c r="BY277" s="1555"/>
      <c r="BZ277" s="1555"/>
      <c r="CA277" s="1555"/>
      <c r="CB277" s="1555"/>
      <c r="CC277" s="1555"/>
      <c r="CD277" s="1555"/>
      <c r="CE277" s="1555"/>
      <c r="CF277" s="1555"/>
      <c r="CG277" s="1555"/>
      <c r="CH277" s="1555"/>
      <c r="CI277" s="1555"/>
      <c r="CJ277" s="1555"/>
      <c r="CK277" s="1555"/>
      <c r="CL277" s="1555"/>
      <c r="CM277" s="1555"/>
      <c r="CN277" s="1555"/>
      <c r="CO277" s="1555"/>
      <c r="CP277" s="1555"/>
      <c r="CQ277" s="1555"/>
      <c r="CR277" s="1555"/>
      <c r="CS277" s="1555"/>
      <c r="CT277" s="1555"/>
      <c r="CU277" s="1555"/>
      <c r="CV277" s="1555"/>
      <c r="CW277" s="1555"/>
      <c r="CX277" s="1555"/>
      <c r="CY277" s="1555"/>
      <c r="CZ277" s="1555"/>
      <c r="DA277" s="1555"/>
      <c r="DB277" s="1555"/>
      <c r="DC277" s="1555"/>
      <c r="DD277" s="1555"/>
      <c r="DE277" s="1555"/>
      <c r="DF277" s="1555"/>
      <c r="DG277" s="1555"/>
      <c r="DH277" s="1555"/>
      <c r="DI277" s="1555"/>
      <c r="DJ277" s="1555"/>
      <c r="DK277" s="1555"/>
      <c r="DL277" s="1555"/>
      <c r="DM277" s="1555"/>
      <c r="DN277" s="1555"/>
      <c r="DO277" s="1555"/>
      <c r="DP277" s="1555"/>
      <c r="DQ277" s="1555"/>
      <c r="DR277" s="1555"/>
      <c r="DS277" s="1555"/>
      <c r="DT277" s="1555"/>
      <c r="DU277" s="1555"/>
      <c r="DV277" s="1555"/>
      <c r="DW277" s="1555"/>
      <c r="DX277" s="1555"/>
      <c r="DY277" s="1555"/>
      <c r="DZ277" s="1555"/>
      <c r="EA277" s="1555"/>
      <c r="EB277" s="1555"/>
      <c r="EC277" s="1555"/>
    </row>
    <row r="278" spans="1:158" s="698" customFormat="1" ht="16.7" customHeight="1" x14ac:dyDescent="0.5">
      <c r="B278" s="900" t="s">
        <v>653</v>
      </c>
      <c r="C278" s="901" t="s">
        <v>654</v>
      </c>
      <c r="D278" s="902" t="s">
        <v>429</v>
      </c>
      <c r="E278" s="903" t="s">
        <v>110</v>
      </c>
      <c r="F278" s="904" t="s">
        <v>384</v>
      </c>
      <c r="G278" s="905">
        <v>8</v>
      </c>
      <c r="H278" s="905"/>
      <c r="I278" s="905"/>
      <c r="J278" s="905"/>
      <c r="K278" s="905"/>
      <c r="L278" s="906"/>
      <c r="M278" s="905"/>
      <c r="N278" s="907"/>
      <c r="O278" s="902" t="s">
        <v>431</v>
      </c>
      <c r="P278" s="903" t="s">
        <v>110</v>
      </c>
      <c r="Q278" s="904" t="s">
        <v>384</v>
      </c>
      <c r="R278" s="905">
        <v>8</v>
      </c>
      <c r="S278" s="905"/>
      <c r="T278" s="905"/>
      <c r="U278" s="905"/>
      <c r="V278" s="905"/>
      <c r="W278" s="906"/>
      <c r="X278" s="905"/>
      <c r="Y278" s="908"/>
      <c r="Z278" s="699"/>
      <c r="AA278" s="699"/>
      <c r="AB278" s="699"/>
      <c r="AC278" s="699"/>
      <c r="AD278" s="699"/>
      <c r="AE278" s="699"/>
      <c r="AF278" s="699"/>
      <c r="AG278" s="699"/>
      <c r="AH278" s="699"/>
      <c r="AI278" s="699"/>
      <c r="AJ278" s="699"/>
      <c r="AK278" s="699"/>
      <c r="AL278" s="699"/>
      <c r="AM278" s="699"/>
      <c r="AN278" s="699"/>
      <c r="AO278" s="699"/>
      <c r="AP278" s="699"/>
      <c r="AQ278" s="699"/>
      <c r="AR278" s="699"/>
      <c r="AS278" s="699"/>
      <c r="AT278" s="699"/>
      <c r="AU278" s="699"/>
      <c r="AV278" s="699"/>
      <c r="AW278" s="699"/>
      <c r="AX278" s="699"/>
      <c r="AY278" s="699"/>
      <c r="AZ278" s="699"/>
      <c r="BA278" s="699"/>
      <c r="BB278" s="699"/>
      <c r="BC278" s="699"/>
      <c r="BD278" s="699"/>
      <c r="BE278" s="699"/>
      <c r="BF278" s="699"/>
      <c r="BG278" s="699"/>
      <c r="BH278" s="699"/>
      <c r="BI278" s="699"/>
      <c r="BJ278" s="699"/>
      <c r="BK278" s="699"/>
      <c r="BL278" s="699"/>
      <c r="BM278" s="699"/>
      <c r="BN278" s="699"/>
      <c r="BO278" s="699"/>
      <c r="BP278" s="699"/>
      <c r="BQ278" s="699"/>
      <c r="BR278" s="699"/>
      <c r="BS278" s="699"/>
      <c r="BT278" s="699"/>
      <c r="BU278" s="699"/>
      <c r="BV278" s="699"/>
      <c r="BW278" s="699"/>
      <c r="BX278" s="699"/>
      <c r="BY278" s="699"/>
      <c r="BZ278" s="699"/>
      <c r="CA278" s="699"/>
      <c r="CB278" s="699"/>
      <c r="CC278" s="699"/>
      <c r="CD278" s="699"/>
      <c r="CE278" s="699"/>
      <c r="CF278" s="699"/>
      <c r="CG278" s="699"/>
      <c r="CH278" s="699"/>
      <c r="CI278" s="699"/>
      <c r="CJ278" s="699"/>
      <c r="CK278" s="699"/>
      <c r="CL278" s="699"/>
      <c r="CM278" s="699"/>
      <c r="CN278" s="699"/>
      <c r="CO278" s="699"/>
      <c r="CP278" s="699"/>
      <c r="CQ278" s="699"/>
      <c r="CR278" s="699"/>
      <c r="CS278" s="699"/>
      <c r="CT278" s="699"/>
      <c r="CU278" s="699"/>
      <c r="CV278" s="699"/>
      <c r="CW278" s="699"/>
      <c r="CX278" s="699"/>
      <c r="CY278" s="699"/>
      <c r="CZ278" s="699"/>
      <c r="DA278" s="699"/>
      <c r="DB278" s="699"/>
      <c r="DC278" s="699"/>
      <c r="DD278" s="699"/>
      <c r="DE278" s="699"/>
      <c r="DF278" s="699"/>
      <c r="DG278" s="699"/>
      <c r="DH278" s="699"/>
      <c r="DI278" s="699"/>
      <c r="DJ278" s="699"/>
      <c r="DK278" s="699"/>
      <c r="DL278" s="699"/>
      <c r="DM278" s="699"/>
      <c r="DN278" s="699"/>
      <c r="DO278" s="699"/>
      <c r="DP278" s="699"/>
      <c r="DQ278" s="699"/>
      <c r="DR278" s="699"/>
      <c r="DS278" s="699"/>
      <c r="DT278" s="699"/>
      <c r="DU278" s="699"/>
      <c r="DV278" s="699"/>
      <c r="DW278" s="699"/>
      <c r="DX278" s="699"/>
      <c r="DY278" s="699"/>
      <c r="DZ278" s="699"/>
      <c r="EA278" s="699"/>
      <c r="EB278" s="699"/>
      <c r="EC278" s="699"/>
    </row>
    <row r="279" spans="1:158" ht="20.25" customHeight="1" x14ac:dyDescent="0.5">
      <c r="B279" s="2319" t="s">
        <v>947</v>
      </c>
      <c r="C279" s="2297"/>
      <c r="D279" s="2297"/>
      <c r="E279" s="2297"/>
      <c r="F279" s="2297"/>
      <c r="G279" s="2298"/>
      <c r="H279" s="861">
        <f>SUM(H268:H275)</f>
        <v>66</v>
      </c>
      <c r="I279" s="853"/>
      <c r="J279" s="853"/>
      <c r="K279" s="853"/>
      <c r="L279" s="853"/>
      <c r="M279" s="854"/>
      <c r="N279" s="855"/>
      <c r="O279" s="1342"/>
      <c r="P279" s="853"/>
      <c r="Q279" s="857"/>
      <c r="R279" s="858"/>
      <c r="S279" s="861">
        <f>SUM(S268:S275)</f>
        <v>66</v>
      </c>
      <c r="T279" s="853"/>
      <c r="U279" s="853"/>
      <c r="V279" s="853"/>
      <c r="W279" s="853"/>
      <c r="X279" s="854"/>
      <c r="Y279" s="859"/>
    </row>
    <row r="280" spans="1:158" ht="20.25" customHeight="1" x14ac:dyDescent="0.5">
      <c r="B280" s="2294" t="s">
        <v>1115</v>
      </c>
      <c r="C280" s="2295"/>
      <c r="D280" s="2295"/>
      <c r="E280" s="2295"/>
      <c r="F280" s="2295"/>
      <c r="G280" s="2296"/>
      <c r="H280" s="864">
        <f>H279/4</f>
        <v>16.5</v>
      </c>
      <c r="I280" s="132"/>
      <c r="J280" s="132"/>
      <c r="K280" s="132"/>
      <c r="L280" s="132"/>
      <c r="M280" s="687"/>
      <c r="N280" s="603"/>
      <c r="O280" s="1343"/>
      <c r="P280" s="132"/>
      <c r="Q280" s="553"/>
      <c r="R280" s="331"/>
      <c r="S280" s="864">
        <f>S279/4</f>
        <v>16.5</v>
      </c>
      <c r="T280" s="132"/>
      <c r="U280" s="132"/>
      <c r="V280" s="132"/>
      <c r="W280" s="132"/>
      <c r="X280" s="687"/>
      <c r="Y280" s="632"/>
    </row>
    <row r="281" spans="1:158" ht="20.25" customHeight="1" x14ac:dyDescent="0.5">
      <c r="B281" s="449"/>
      <c r="C281" s="449"/>
      <c r="D281" s="449"/>
      <c r="E281" s="449"/>
      <c r="F281" s="449"/>
      <c r="G281" s="449"/>
      <c r="H281" s="882"/>
      <c r="I281" s="449"/>
      <c r="J281" s="449"/>
      <c r="K281" s="449"/>
      <c r="L281" s="449"/>
      <c r="M281" s="849"/>
      <c r="N281" s="851"/>
      <c r="O281" s="449"/>
      <c r="P281" s="449"/>
      <c r="Q281" s="850"/>
      <c r="R281" s="449"/>
      <c r="S281" s="882"/>
      <c r="T281" s="449"/>
      <c r="U281" s="449"/>
      <c r="V281" s="449"/>
      <c r="W281" s="449"/>
      <c r="X281" s="849"/>
      <c r="Y281" s="851"/>
    </row>
    <row r="282" spans="1:158" ht="20.25" customHeight="1" x14ac:dyDescent="0.5">
      <c r="B282" s="449"/>
      <c r="C282" s="449"/>
      <c r="D282" s="449"/>
      <c r="E282" s="449"/>
      <c r="F282" s="449"/>
      <c r="G282" s="449"/>
      <c r="H282" s="882"/>
      <c r="I282" s="449"/>
      <c r="J282" s="449"/>
      <c r="K282" s="449"/>
      <c r="L282" s="449"/>
      <c r="M282" s="849"/>
      <c r="N282" s="851"/>
      <c r="O282" s="449"/>
      <c r="P282" s="449"/>
      <c r="Q282" s="850"/>
      <c r="R282" s="449"/>
      <c r="S282" s="882"/>
      <c r="T282" s="449"/>
      <c r="U282" s="449"/>
      <c r="V282" s="449"/>
      <c r="W282" s="449"/>
      <c r="X282" s="849"/>
      <c r="Y282" s="851"/>
    </row>
    <row r="283" spans="1:158" s="433" customFormat="1" ht="15.95" customHeight="1" x14ac:dyDescent="0.5">
      <c r="A283" s="862"/>
      <c r="B283" s="2320" t="s">
        <v>1116</v>
      </c>
      <c r="C283" s="2320"/>
      <c r="D283" s="2320"/>
      <c r="E283" s="2321"/>
      <c r="F283" s="2321"/>
      <c r="G283" s="2321"/>
      <c r="H283" s="2321"/>
      <c r="I283" s="2321"/>
      <c r="J283" s="2321"/>
      <c r="K283" s="2321"/>
      <c r="L283" s="2321"/>
      <c r="M283" s="2321"/>
      <c r="N283" s="2321"/>
      <c r="O283" s="2321"/>
      <c r="P283" s="2321"/>
      <c r="Q283" s="2321"/>
      <c r="R283" s="2321"/>
      <c r="S283" s="2321"/>
      <c r="T283" s="2321"/>
      <c r="U283" s="2321"/>
      <c r="V283" s="2321"/>
      <c r="W283" s="2321"/>
      <c r="X283" s="2321"/>
      <c r="Y283" s="2321"/>
    </row>
    <row r="284" spans="1:158" ht="15.95" customHeight="1" x14ac:dyDescent="0.5">
      <c r="B284" s="2322" t="s">
        <v>481</v>
      </c>
      <c r="C284" s="2337"/>
      <c r="D284" s="2328" t="s">
        <v>1</v>
      </c>
      <c r="E284" s="2329"/>
      <c r="F284" s="2329"/>
      <c r="G284" s="2329"/>
      <c r="H284" s="2329"/>
      <c r="I284" s="2329"/>
      <c r="J284" s="2329"/>
      <c r="K284" s="2329"/>
      <c r="L284" s="2329"/>
      <c r="M284" s="2329"/>
      <c r="N284" s="2330"/>
      <c r="O284" s="2329" t="s">
        <v>2</v>
      </c>
      <c r="P284" s="2329"/>
      <c r="Q284" s="2329"/>
      <c r="R284" s="2329"/>
      <c r="S284" s="2329"/>
      <c r="T284" s="2329"/>
      <c r="U284" s="2329"/>
      <c r="V284" s="2329"/>
      <c r="W284" s="2329"/>
      <c r="X284" s="2329"/>
      <c r="Y284" s="2331"/>
    </row>
    <row r="285" spans="1:158" ht="16.7" customHeight="1" x14ac:dyDescent="0.5">
      <c r="B285" s="2324"/>
      <c r="C285" s="2338"/>
      <c r="D285" s="2332" t="s">
        <v>3</v>
      </c>
      <c r="E285" s="2311" t="s">
        <v>479</v>
      </c>
      <c r="F285" s="2309" t="s">
        <v>946</v>
      </c>
      <c r="G285" s="2311" t="s">
        <v>947</v>
      </c>
      <c r="H285" s="2303" t="s">
        <v>948</v>
      </c>
      <c r="I285" s="2317" t="s">
        <v>1087</v>
      </c>
      <c r="J285" s="2299" t="s">
        <v>1040</v>
      </c>
      <c r="K285" s="2301" t="s">
        <v>949</v>
      </c>
      <c r="L285" s="2301" t="s">
        <v>1041</v>
      </c>
      <c r="M285" s="2303" t="s">
        <v>950</v>
      </c>
      <c r="N285" s="2313" t="s">
        <v>483</v>
      </c>
      <c r="O285" s="2315" t="s">
        <v>3</v>
      </c>
      <c r="P285" s="2311" t="s">
        <v>479</v>
      </c>
      <c r="Q285" s="2309" t="s">
        <v>946</v>
      </c>
      <c r="R285" s="2311" t="s">
        <v>947</v>
      </c>
      <c r="S285" s="2303" t="s">
        <v>948</v>
      </c>
      <c r="T285" s="2317" t="s">
        <v>1087</v>
      </c>
      <c r="U285" s="2299" t="s">
        <v>1040</v>
      </c>
      <c r="V285" s="2301" t="s">
        <v>949</v>
      </c>
      <c r="W285" s="2301" t="s">
        <v>1041</v>
      </c>
      <c r="X285" s="2303" t="s">
        <v>950</v>
      </c>
      <c r="Y285" s="2305" t="s">
        <v>483</v>
      </c>
    </row>
    <row r="286" spans="1:158" s="698" customFormat="1" ht="16.7" customHeight="1" x14ac:dyDescent="0.5">
      <c r="B286" s="2339"/>
      <c r="C286" s="2326"/>
      <c r="D286" s="2333"/>
      <c r="E286" s="2312"/>
      <c r="F286" s="2310"/>
      <c r="G286" s="2312"/>
      <c r="H286" s="2304"/>
      <c r="I286" s="2318"/>
      <c r="J286" s="2300"/>
      <c r="K286" s="2302"/>
      <c r="L286" s="2302"/>
      <c r="M286" s="2304"/>
      <c r="N286" s="2314"/>
      <c r="O286" s="2316"/>
      <c r="P286" s="2312"/>
      <c r="Q286" s="2310"/>
      <c r="R286" s="2312"/>
      <c r="S286" s="2304"/>
      <c r="T286" s="2318"/>
      <c r="U286" s="2300"/>
      <c r="V286" s="2302"/>
      <c r="W286" s="2302"/>
      <c r="X286" s="2304"/>
      <c r="Y286" s="2306"/>
      <c r="Z286" s="699"/>
      <c r="AA286" s="699"/>
      <c r="AB286" s="699"/>
      <c r="AC286" s="699"/>
      <c r="AD286" s="699"/>
      <c r="AE286" s="699"/>
      <c r="AF286" s="699"/>
      <c r="AG286" s="699"/>
      <c r="AH286" s="699"/>
      <c r="AI286" s="699"/>
      <c r="AJ286" s="699"/>
      <c r="AK286" s="699"/>
      <c r="AL286" s="699"/>
      <c r="AM286" s="699"/>
      <c r="AN286" s="699"/>
      <c r="AO286" s="699"/>
      <c r="AP286" s="699"/>
      <c r="AQ286" s="699"/>
      <c r="AR286" s="699"/>
      <c r="AS286" s="699"/>
      <c r="AT286" s="699"/>
      <c r="AU286" s="699"/>
      <c r="AV286" s="699"/>
      <c r="AW286" s="699"/>
      <c r="AX286" s="699"/>
      <c r="AY286" s="699"/>
      <c r="AZ286" s="699"/>
      <c r="BA286" s="699"/>
      <c r="BB286" s="699"/>
      <c r="BC286" s="699"/>
      <c r="BD286" s="699"/>
      <c r="BE286" s="699"/>
      <c r="BF286" s="699"/>
      <c r="BG286" s="699"/>
      <c r="BH286" s="699"/>
      <c r="BI286" s="699"/>
      <c r="BJ286" s="699"/>
      <c r="BK286" s="699"/>
      <c r="BL286" s="699"/>
      <c r="BM286" s="699"/>
      <c r="BN286" s="699"/>
      <c r="BO286" s="699"/>
      <c r="BP286" s="699"/>
      <c r="BQ286" s="699"/>
      <c r="BR286" s="699"/>
      <c r="BS286" s="699"/>
      <c r="BT286" s="699"/>
      <c r="BU286" s="699"/>
      <c r="BV286" s="699"/>
      <c r="BW286" s="699"/>
      <c r="BX286" s="699"/>
      <c r="BY286" s="699"/>
      <c r="BZ286" s="699"/>
      <c r="CA286" s="699"/>
      <c r="CB286" s="699"/>
      <c r="CC286" s="699"/>
      <c r="CD286" s="699"/>
      <c r="CE286" s="699"/>
      <c r="CF286" s="699"/>
      <c r="CG286" s="699"/>
      <c r="CH286" s="699"/>
      <c r="CI286" s="699"/>
      <c r="CJ286" s="699"/>
      <c r="CK286" s="699"/>
      <c r="CL286" s="699"/>
      <c r="CM286" s="699"/>
      <c r="CN286" s="699"/>
      <c r="CO286" s="699"/>
      <c r="CP286" s="699"/>
      <c r="CQ286" s="699"/>
      <c r="CR286" s="699"/>
      <c r="CS286" s="699"/>
      <c r="CT286" s="699"/>
      <c r="CU286" s="699"/>
      <c r="CV286" s="699"/>
      <c r="CW286" s="699"/>
      <c r="CX286" s="699"/>
      <c r="CY286" s="699"/>
      <c r="CZ286" s="699"/>
      <c r="DA286" s="699"/>
      <c r="DB286" s="699"/>
      <c r="DC286" s="699"/>
      <c r="DD286" s="699"/>
      <c r="DE286" s="699"/>
      <c r="DF286" s="699"/>
      <c r="DG286" s="699"/>
      <c r="DH286" s="699"/>
      <c r="DI286" s="699"/>
      <c r="DJ286" s="699"/>
      <c r="DK286" s="699"/>
      <c r="DL286" s="699"/>
      <c r="DM286" s="699"/>
      <c r="DN286" s="699"/>
      <c r="DO286" s="699"/>
      <c r="DP286" s="699"/>
      <c r="DQ286" s="699"/>
      <c r="DR286" s="699"/>
      <c r="DS286" s="699"/>
      <c r="DT286" s="699"/>
      <c r="DU286" s="699"/>
      <c r="DV286" s="699"/>
      <c r="DW286" s="699"/>
      <c r="DX286" s="699"/>
      <c r="DY286" s="699"/>
      <c r="DZ286" s="699"/>
      <c r="EA286" s="699"/>
      <c r="EB286" s="699"/>
      <c r="EC286" s="699"/>
    </row>
    <row r="287" spans="1:158" ht="16.7" customHeight="1" x14ac:dyDescent="0.5">
      <c r="B287" s="724" t="s">
        <v>663</v>
      </c>
      <c r="C287" s="725" t="s">
        <v>664</v>
      </c>
      <c r="D287" s="726" t="s">
        <v>456</v>
      </c>
      <c r="E287" s="727" t="s">
        <v>110</v>
      </c>
      <c r="F287" s="728" t="s">
        <v>863</v>
      </c>
      <c r="G287" s="729">
        <f>10*1</f>
        <v>10</v>
      </c>
      <c r="H287" s="710">
        <f>G287+G288+G289</f>
        <v>16</v>
      </c>
      <c r="I287" s="710">
        <v>1</v>
      </c>
      <c r="J287" s="710">
        <v>1</v>
      </c>
      <c r="K287" s="710">
        <v>1</v>
      </c>
      <c r="L287" s="710">
        <v>1</v>
      </c>
      <c r="M287" s="706">
        <f>SUM(H287:L287)</f>
        <v>20</v>
      </c>
      <c r="N287" s="730"/>
      <c r="O287" s="731" t="s">
        <v>457</v>
      </c>
      <c r="P287" s="727" t="s">
        <v>110</v>
      </c>
      <c r="Q287" s="728" t="s">
        <v>863</v>
      </c>
      <c r="R287" s="729">
        <f>10*1</f>
        <v>10</v>
      </c>
      <c r="S287" s="710">
        <f>R287+R288+R289</f>
        <v>16</v>
      </c>
      <c r="T287" s="710">
        <v>1</v>
      </c>
      <c r="U287" s="710">
        <v>1</v>
      </c>
      <c r="V287" s="710">
        <v>1</v>
      </c>
      <c r="W287" s="710">
        <v>1</v>
      </c>
      <c r="X287" s="706">
        <f>SUM(S287:W287)</f>
        <v>20</v>
      </c>
      <c r="Y287" s="732"/>
    </row>
    <row r="288" spans="1:158" ht="16.7" customHeight="1" x14ac:dyDescent="0.5">
      <c r="B288" s="715" t="s">
        <v>974</v>
      </c>
      <c r="C288" s="708"/>
      <c r="D288" s="709" t="s">
        <v>219</v>
      </c>
      <c r="E288" s="719" t="s">
        <v>110</v>
      </c>
      <c r="F288" s="733" t="s">
        <v>499</v>
      </c>
      <c r="G288" s="710">
        <v>3</v>
      </c>
      <c r="H288" s="710"/>
      <c r="I288" s="710"/>
      <c r="J288" s="710"/>
      <c r="K288" s="710"/>
      <c r="L288" s="710"/>
      <c r="M288" s="710"/>
      <c r="N288" s="720"/>
      <c r="O288" s="716" t="s">
        <v>221</v>
      </c>
      <c r="P288" s="719" t="s">
        <v>110</v>
      </c>
      <c r="Q288" s="733" t="s">
        <v>499</v>
      </c>
      <c r="R288" s="710">
        <v>3</v>
      </c>
      <c r="S288" s="710"/>
      <c r="T288" s="710"/>
      <c r="U288" s="710"/>
      <c r="V288" s="710"/>
      <c r="W288" s="710"/>
      <c r="X288" s="710"/>
      <c r="Y288" s="721"/>
    </row>
    <row r="289" spans="1:133" s="698" customFormat="1" ht="16.7" customHeight="1" x14ac:dyDescent="0.5">
      <c r="B289" s="711"/>
      <c r="C289" s="712"/>
      <c r="D289" s="78" t="s">
        <v>459</v>
      </c>
      <c r="E289" s="395" t="s">
        <v>294</v>
      </c>
      <c r="F289" s="749" t="s">
        <v>460</v>
      </c>
      <c r="G289" s="309">
        <v>3</v>
      </c>
      <c r="H289" s="714"/>
      <c r="I289" s="714"/>
      <c r="J289" s="714"/>
      <c r="K289" s="714"/>
      <c r="L289" s="714"/>
      <c r="M289" s="714"/>
      <c r="N289" s="717"/>
      <c r="O289" s="713" t="s">
        <v>461</v>
      </c>
      <c r="P289" s="395" t="s">
        <v>294</v>
      </c>
      <c r="Q289" s="749" t="s">
        <v>460</v>
      </c>
      <c r="R289" s="309">
        <v>3</v>
      </c>
      <c r="S289" s="714"/>
      <c r="T289" s="714"/>
      <c r="U289" s="714"/>
      <c r="V289" s="714"/>
      <c r="W289" s="714"/>
      <c r="X289" s="714"/>
      <c r="Y289" s="718"/>
      <c r="Z289" s="699"/>
      <c r="AA289" s="699"/>
      <c r="AB289" s="699"/>
      <c r="AC289" s="699"/>
      <c r="AD289" s="699"/>
      <c r="AE289" s="699"/>
      <c r="AF289" s="699"/>
      <c r="AG289" s="699"/>
      <c r="AH289" s="699"/>
      <c r="AI289" s="699"/>
      <c r="AJ289" s="699"/>
      <c r="AK289" s="699"/>
      <c r="AL289" s="699"/>
      <c r="AM289" s="699"/>
      <c r="AN289" s="699"/>
      <c r="AO289" s="699"/>
      <c r="AP289" s="699"/>
      <c r="AQ289" s="699"/>
      <c r="AR289" s="699"/>
      <c r="AS289" s="699"/>
      <c r="AT289" s="699"/>
      <c r="AU289" s="699"/>
      <c r="AV289" s="699"/>
      <c r="AW289" s="699"/>
      <c r="AX289" s="699"/>
      <c r="AY289" s="699"/>
      <c r="AZ289" s="699"/>
      <c r="BA289" s="699"/>
      <c r="BB289" s="699"/>
      <c r="BC289" s="699"/>
      <c r="BD289" s="699"/>
      <c r="BE289" s="699"/>
      <c r="BF289" s="699"/>
      <c r="BG289" s="699"/>
      <c r="BH289" s="699"/>
      <c r="BI289" s="699"/>
      <c r="BJ289" s="699"/>
      <c r="BK289" s="699"/>
      <c r="BL289" s="699"/>
      <c r="BM289" s="699"/>
      <c r="BN289" s="699"/>
      <c r="BO289" s="699"/>
      <c r="BP289" s="699"/>
      <c r="BQ289" s="699"/>
      <c r="BR289" s="699"/>
      <c r="BS289" s="699"/>
      <c r="BT289" s="699"/>
      <c r="BU289" s="699"/>
      <c r="BV289" s="699"/>
      <c r="BW289" s="699"/>
      <c r="BX289" s="699"/>
      <c r="BY289" s="699"/>
      <c r="BZ289" s="699"/>
      <c r="CA289" s="699"/>
      <c r="CB289" s="699"/>
      <c r="CC289" s="699"/>
      <c r="CD289" s="699"/>
      <c r="CE289" s="699"/>
      <c r="CF289" s="699"/>
      <c r="CG289" s="699"/>
      <c r="CH289" s="699"/>
      <c r="CI289" s="699"/>
      <c r="CJ289" s="699"/>
      <c r="CK289" s="699"/>
      <c r="CL289" s="699"/>
      <c r="CM289" s="699"/>
      <c r="CN289" s="699"/>
      <c r="CO289" s="699"/>
      <c r="CP289" s="699"/>
      <c r="CQ289" s="699"/>
      <c r="CR289" s="699"/>
      <c r="CS289" s="699"/>
      <c r="CT289" s="699"/>
      <c r="CU289" s="699"/>
      <c r="CV289" s="699"/>
      <c r="CW289" s="699"/>
      <c r="CX289" s="699"/>
      <c r="CY289" s="699"/>
      <c r="CZ289" s="699"/>
      <c r="DA289" s="699"/>
      <c r="DB289" s="699"/>
      <c r="DC289" s="699"/>
      <c r="DD289" s="699"/>
      <c r="DE289" s="699"/>
      <c r="DF289" s="699"/>
      <c r="DG289" s="699"/>
      <c r="DH289" s="699"/>
      <c r="DI289" s="699"/>
      <c r="DJ289" s="699"/>
      <c r="DK289" s="699"/>
      <c r="DL289" s="699"/>
      <c r="DM289" s="699"/>
      <c r="DN289" s="699"/>
      <c r="DO289" s="699"/>
      <c r="DP289" s="699"/>
      <c r="DQ289" s="699"/>
      <c r="DR289" s="699"/>
      <c r="DS289" s="699"/>
      <c r="DT289" s="699"/>
      <c r="DU289" s="699"/>
      <c r="DV289" s="699"/>
      <c r="DW289" s="699"/>
      <c r="DX289" s="699"/>
      <c r="DY289" s="699"/>
      <c r="DZ289" s="699"/>
      <c r="EA289" s="699"/>
      <c r="EB289" s="699"/>
      <c r="EC289" s="699"/>
    </row>
    <row r="290" spans="1:133" s="698" customFormat="1" ht="16.7" customHeight="1" x14ac:dyDescent="0.5">
      <c r="B290" s="432" t="s">
        <v>668</v>
      </c>
      <c r="C290" s="519" t="s">
        <v>669</v>
      </c>
      <c r="D290" s="520" t="s">
        <v>464</v>
      </c>
      <c r="E290" s="352" t="s">
        <v>294</v>
      </c>
      <c r="F290" s="545" t="s">
        <v>466</v>
      </c>
      <c r="G290" s="274">
        <v>3</v>
      </c>
      <c r="H290" s="274">
        <f>G290+G291+G292</f>
        <v>16</v>
      </c>
      <c r="I290" s="274">
        <v>1</v>
      </c>
      <c r="J290" s="274">
        <v>1</v>
      </c>
      <c r="K290" s="274">
        <v>1</v>
      </c>
      <c r="L290" s="274">
        <v>1</v>
      </c>
      <c r="M290" s="273">
        <f>SUM(H290:L290)</f>
        <v>20</v>
      </c>
      <c r="N290" s="594"/>
      <c r="O290" s="73" t="s">
        <v>467</v>
      </c>
      <c r="P290" s="352" t="s">
        <v>294</v>
      </c>
      <c r="Q290" s="545" t="s">
        <v>466</v>
      </c>
      <c r="R290" s="274">
        <v>3</v>
      </c>
      <c r="S290" s="274">
        <f>R290+R291+R292</f>
        <v>16</v>
      </c>
      <c r="T290" s="274">
        <v>1</v>
      </c>
      <c r="U290" s="274">
        <v>1</v>
      </c>
      <c r="V290" s="274">
        <v>1</v>
      </c>
      <c r="W290" s="274">
        <v>1</v>
      </c>
      <c r="X290" s="273">
        <f>SUM(S290:W290)</f>
        <v>20</v>
      </c>
      <c r="Y290" s="619"/>
      <c r="Z290" s="699"/>
      <c r="AA290" s="699"/>
      <c r="AB290" s="699"/>
      <c r="AC290" s="699"/>
      <c r="AD290" s="699"/>
      <c r="AE290" s="699"/>
      <c r="AF290" s="699"/>
      <c r="AG290" s="699"/>
      <c r="AH290" s="699"/>
      <c r="AI290" s="699"/>
      <c r="AJ290" s="699"/>
      <c r="AK290" s="699"/>
      <c r="AL290" s="699"/>
      <c r="AM290" s="699"/>
      <c r="AN290" s="699"/>
      <c r="AO290" s="699"/>
      <c r="AP290" s="699"/>
      <c r="AQ290" s="699"/>
      <c r="AR290" s="699"/>
      <c r="AS290" s="699"/>
      <c r="AT290" s="699"/>
      <c r="AU290" s="699"/>
      <c r="AV290" s="699"/>
      <c r="AW290" s="699"/>
      <c r="AX290" s="699"/>
      <c r="AY290" s="699"/>
      <c r="AZ290" s="699"/>
      <c r="BA290" s="699"/>
      <c r="BB290" s="699"/>
      <c r="BC290" s="699"/>
      <c r="BD290" s="699"/>
      <c r="BE290" s="699"/>
      <c r="BF290" s="699"/>
      <c r="BG290" s="699"/>
      <c r="BH290" s="699"/>
      <c r="BI290" s="699"/>
      <c r="BJ290" s="699"/>
      <c r="BK290" s="699"/>
      <c r="BL290" s="699"/>
      <c r="BM290" s="699"/>
      <c r="BN290" s="699"/>
      <c r="BO290" s="699"/>
      <c r="BP290" s="699"/>
      <c r="BQ290" s="699"/>
      <c r="BR290" s="699"/>
      <c r="BS290" s="699"/>
      <c r="BT290" s="699"/>
      <c r="BU290" s="699"/>
      <c r="BV290" s="699"/>
      <c r="BW290" s="699"/>
      <c r="BX290" s="699"/>
      <c r="BY290" s="699"/>
      <c r="BZ290" s="699"/>
      <c r="CA290" s="699"/>
      <c r="CB290" s="699"/>
      <c r="CC290" s="699"/>
      <c r="CD290" s="699"/>
      <c r="CE290" s="699"/>
      <c r="CF290" s="699"/>
      <c r="CG290" s="699"/>
      <c r="CH290" s="699"/>
      <c r="CI290" s="699"/>
      <c r="CJ290" s="699"/>
      <c r="CK290" s="699"/>
      <c r="CL290" s="699"/>
      <c r="CM290" s="699"/>
      <c r="CN290" s="699"/>
      <c r="CO290" s="699"/>
      <c r="CP290" s="699"/>
      <c r="CQ290" s="699"/>
      <c r="CR290" s="699"/>
      <c r="CS290" s="699"/>
      <c r="CT290" s="699"/>
      <c r="CU290" s="699"/>
      <c r="CV290" s="699"/>
      <c r="CW290" s="699"/>
      <c r="CX290" s="699"/>
      <c r="CY290" s="699"/>
      <c r="CZ290" s="699"/>
      <c r="DA290" s="699"/>
      <c r="DB290" s="699"/>
      <c r="DC290" s="699"/>
      <c r="DD290" s="699"/>
      <c r="DE290" s="699"/>
      <c r="DF290" s="699"/>
      <c r="DG290" s="699"/>
      <c r="DH290" s="699"/>
      <c r="DI290" s="699"/>
      <c r="DJ290" s="699"/>
      <c r="DK290" s="699"/>
      <c r="DL290" s="699"/>
      <c r="DM290" s="699"/>
      <c r="DN290" s="699"/>
      <c r="DO290" s="699"/>
      <c r="DP290" s="699"/>
      <c r="DQ290" s="699"/>
      <c r="DR290" s="699"/>
      <c r="DS290" s="699"/>
      <c r="DT290" s="699"/>
      <c r="DU290" s="699"/>
      <c r="DV290" s="699"/>
      <c r="DW290" s="699"/>
      <c r="DX290" s="699"/>
      <c r="DY290" s="699"/>
      <c r="DZ290" s="699"/>
      <c r="EA290" s="699"/>
      <c r="EB290" s="699"/>
      <c r="EC290" s="699"/>
    </row>
    <row r="291" spans="1:133" s="698" customFormat="1" ht="16.7" customHeight="1" x14ac:dyDescent="0.5">
      <c r="B291" s="432" t="s">
        <v>1010</v>
      </c>
      <c r="C291" s="519"/>
      <c r="D291" s="520" t="s">
        <v>223</v>
      </c>
      <c r="E291" s="352" t="s">
        <v>110</v>
      </c>
      <c r="F291" s="545" t="s">
        <v>1096</v>
      </c>
      <c r="G291" s="274">
        <f>8+3</f>
        <v>11</v>
      </c>
      <c r="H291" s="274"/>
      <c r="I291" s="274"/>
      <c r="J291" s="274"/>
      <c r="K291" s="274"/>
      <c r="L291" s="274"/>
      <c r="M291" s="274"/>
      <c r="N291" s="594"/>
      <c r="O291" s="73" t="s">
        <v>225</v>
      </c>
      <c r="P291" s="352" t="s">
        <v>110</v>
      </c>
      <c r="Q291" s="545" t="s">
        <v>1096</v>
      </c>
      <c r="R291" s="274">
        <f>8+3</f>
        <v>11</v>
      </c>
      <c r="S291" s="274"/>
      <c r="T291" s="274"/>
      <c r="U291" s="274"/>
      <c r="V291" s="274"/>
      <c r="W291" s="274"/>
      <c r="X291" s="274"/>
      <c r="Y291" s="619"/>
      <c r="Z291" s="699"/>
      <c r="AA291" s="699"/>
      <c r="AB291" s="699"/>
      <c r="AC291" s="699"/>
      <c r="AD291" s="699"/>
      <c r="AE291" s="699"/>
      <c r="AF291" s="699"/>
      <c r="AG291" s="699"/>
      <c r="AH291" s="699"/>
      <c r="AI291" s="699"/>
      <c r="AJ291" s="699"/>
      <c r="AK291" s="699"/>
      <c r="AL291" s="699"/>
      <c r="AM291" s="699"/>
      <c r="AN291" s="699"/>
      <c r="AO291" s="699"/>
      <c r="AP291" s="699"/>
      <c r="AQ291" s="699"/>
      <c r="AR291" s="699"/>
      <c r="AS291" s="699"/>
      <c r="AT291" s="699"/>
      <c r="AU291" s="699"/>
      <c r="AV291" s="699"/>
      <c r="AW291" s="699"/>
      <c r="AX291" s="699"/>
      <c r="AY291" s="699"/>
      <c r="AZ291" s="699"/>
      <c r="BA291" s="699"/>
      <c r="BB291" s="699"/>
      <c r="BC291" s="699"/>
      <c r="BD291" s="699"/>
      <c r="BE291" s="699"/>
      <c r="BF291" s="699"/>
      <c r="BG291" s="699"/>
      <c r="BH291" s="699"/>
      <c r="BI291" s="699"/>
      <c r="BJ291" s="699"/>
      <c r="BK291" s="699"/>
      <c r="BL291" s="699"/>
      <c r="BM291" s="699"/>
      <c r="BN291" s="699"/>
      <c r="BO291" s="699"/>
      <c r="BP291" s="699"/>
      <c r="BQ291" s="699"/>
      <c r="BR291" s="699"/>
      <c r="BS291" s="699"/>
      <c r="BT291" s="699"/>
      <c r="BU291" s="699"/>
      <c r="BV291" s="699"/>
      <c r="BW291" s="699"/>
      <c r="BX291" s="699"/>
      <c r="BY291" s="699"/>
      <c r="BZ291" s="699"/>
      <c r="CA291" s="699"/>
      <c r="CB291" s="699"/>
      <c r="CC291" s="699"/>
      <c r="CD291" s="699"/>
      <c r="CE291" s="699"/>
      <c r="CF291" s="699"/>
      <c r="CG291" s="699"/>
      <c r="CH291" s="699"/>
      <c r="CI291" s="699"/>
      <c r="CJ291" s="699"/>
      <c r="CK291" s="699"/>
      <c r="CL291" s="699"/>
      <c r="CM291" s="699"/>
      <c r="CN291" s="699"/>
      <c r="CO291" s="699"/>
      <c r="CP291" s="699"/>
      <c r="CQ291" s="699"/>
      <c r="CR291" s="699"/>
      <c r="CS291" s="699"/>
      <c r="CT291" s="699"/>
      <c r="CU291" s="699"/>
      <c r="CV291" s="699"/>
      <c r="CW291" s="699"/>
      <c r="CX291" s="699"/>
      <c r="CY291" s="699"/>
      <c r="CZ291" s="699"/>
      <c r="DA291" s="699"/>
      <c r="DB291" s="699"/>
      <c r="DC291" s="699"/>
      <c r="DD291" s="699"/>
      <c r="DE291" s="699"/>
      <c r="DF291" s="699"/>
      <c r="DG291" s="699"/>
      <c r="DH291" s="699"/>
      <c r="DI291" s="699"/>
      <c r="DJ291" s="699"/>
      <c r="DK291" s="699"/>
      <c r="DL291" s="699"/>
      <c r="DM291" s="699"/>
      <c r="DN291" s="699"/>
      <c r="DO291" s="699"/>
      <c r="DP291" s="699"/>
      <c r="DQ291" s="699"/>
      <c r="DR291" s="699"/>
      <c r="DS291" s="699"/>
      <c r="DT291" s="699"/>
      <c r="DU291" s="699"/>
      <c r="DV291" s="699"/>
      <c r="DW291" s="699"/>
      <c r="DX291" s="699"/>
      <c r="DY291" s="699"/>
      <c r="DZ291" s="699"/>
      <c r="EA291" s="699"/>
      <c r="EB291" s="699"/>
      <c r="EC291" s="699"/>
    </row>
    <row r="292" spans="1:133" s="698" customFormat="1" ht="16.7" customHeight="1" x14ac:dyDescent="0.5">
      <c r="B292" s="639"/>
      <c r="C292" s="522"/>
      <c r="D292" s="523" t="s">
        <v>1043</v>
      </c>
      <c r="E292" s="395" t="s">
        <v>458</v>
      </c>
      <c r="F292" s="546" t="s">
        <v>869</v>
      </c>
      <c r="G292" s="309">
        <v>2</v>
      </c>
      <c r="H292" s="309"/>
      <c r="I292" s="309"/>
      <c r="J292" s="309"/>
      <c r="K292" s="309"/>
      <c r="L292" s="309"/>
      <c r="M292" s="309"/>
      <c r="N292" s="587"/>
      <c r="O292" s="78" t="s">
        <v>868</v>
      </c>
      <c r="P292" s="395" t="s">
        <v>458</v>
      </c>
      <c r="Q292" s="546" t="s">
        <v>869</v>
      </c>
      <c r="R292" s="309">
        <v>2</v>
      </c>
      <c r="S292" s="309"/>
      <c r="T292" s="309"/>
      <c r="U292" s="309"/>
      <c r="V292" s="309"/>
      <c r="W292" s="309"/>
      <c r="X292" s="309"/>
      <c r="Y292" s="612"/>
      <c r="Z292" s="699"/>
      <c r="AA292" s="699"/>
      <c r="AB292" s="699"/>
      <c r="AC292" s="699"/>
      <c r="AD292" s="699"/>
      <c r="AE292" s="699"/>
      <c r="AF292" s="699"/>
      <c r="AG292" s="699"/>
      <c r="AH292" s="699"/>
      <c r="AI292" s="699"/>
      <c r="AJ292" s="699"/>
      <c r="AK292" s="699"/>
      <c r="AL292" s="699"/>
      <c r="AM292" s="699"/>
      <c r="AN292" s="699"/>
      <c r="AO292" s="699"/>
      <c r="AP292" s="699"/>
      <c r="AQ292" s="699"/>
      <c r="AR292" s="699"/>
      <c r="AS292" s="699"/>
      <c r="AT292" s="699"/>
      <c r="AU292" s="699"/>
      <c r="AV292" s="699"/>
      <c r="AW292" s="699"/>
      <c r="AX292" s="699"/>
      <c r="AY292" s="699"/>
      <c r="AZ292" s="699"/>
      <c r="BA292" s="699"/>
      <c r="BB292" s="699"/>
      <c r="BC292" s="699"/>
      <c r="BD292" s="699"/>
      <c r="BE292" s="699"/>
      <c r="BF292" s="699"/>
      <c r="BG292" s="699"/>
      <c r="BH292" s="699"/>
      <c r="BI292" s="699"/>
      <c r="BJ292" s="699"/>
      <c r="BK292" s="699"/>
      <c r="BL292" s="699"/>
      <c r="BM292" s="699"/>
      <c r="BN292" s="699"/>
      <c r="BO292" s="699"/>
      <c r="BP292" s="699"/>
      <c r="BQ292" s="699"/>
      <c r="BR292" s="699"/>
      <c r="BS292" s="699"/>
      <c r="BT292" s="699"/>
      <c r="BU292" s="699"/>
      <c r="BV292" s="699"/>
      <c r="BW292" s="699"/>
      <c r="BX292" s="699"/>
      <c r="BY292" s="699"/>
      <c r="BZ292" s="699"/>
      <c r="CA292" s="699"/>
      <c r="CB292" s="699"/>
      <c r="CC292" s="699"/>
      <c r="CD292" s="699"/>
      <c r="CE292" s="699"/>
      <c r="CF292" s="699"/>
      <c r="CG292" s="699"/>
      <c r="CH292" s="699"/>
      <c r="CI292" s="699"/>
      <c r="CJ292" s="699"/>
      <c r="CK292" s="699"/>
      <c r="CL292" s="699"/>
      <c r="CM292" s="699"/>
      <c r="CN292" s="699"/>
      <c r="CO292" s="699"/>
      <c r="CP292" s="699"/>
      <c r="CQ292" s="699"/>
      <c r="CR292" s="699"/>
      <c r="CS292" s="699"/>
      <c r="CT292" s="699"/>
      <c r="CU292" s="699"/>
      <c r="CV292" s="699"/>
      <c r="CW292" s="699"/>
      <c r="CX292" s="699"/>
      <c r="CY292" s="699"/>
      <c r="CZ292" s="699"/>
      <c r="DA292" s="699"/>
      <c r="DB292" s="699"/>
      <c r="DC292" s="699"/>
      <c r="DD292" s="699"/>
      <c r="DE292" s="699"/>
      <c r="DF292" s="699"/>
      <c r="DG292" s="699"/>
      <c r="DH292" s="699"/>
      <c r="DI292" s="699"/>
      <c r="DJ292" s="699"/>
      <c r="DK292" s="699"/>
      <c r="DL292" s="699"/>
      <c r="DM292" s="699"/>
      <c r="DN292" s="699"/>
      <c r="DO292" s="699"/>
      <c r="DP292" s="699"/>
      <c r="DQ292" s="699"/>
      <c r="DR292" s="699"/>
      <c r="DS292" s="699"/>
      <c r="DT292" s="699"/>
      <c r="DU292" s="699"/>
      <c r="DV292" s="699"/>
      <c r="DW292" s="699"/>
      <c r="DX292" s="699"/>
      <c r="DY292" s="699"/>
      <c r="DZ292" s="699"/>
      <c r="EA292" s="699"/>
      <c r="EB292" s="699"/>
      <c r="EC292" s="699"/>
    </row>
    <row r="293" spans="1:133" s="698" customFormat="1" ht="16.7" customHeight="1" x14ac:dyDescent="0.5">
      <c r="B293" s="432" t="s">
        <v>665</v>
      </c>
      <c r="C293" s="519" t="s">
        <v>666</v>
      </c>
      <c r="D293" s="520" t="s">
        <v>219</v>
      </c>
      <c r="E293" s="352" t="s">
        <v>110</v>
      </c>
      <c r="F293" s="545" t="s">
        <v>1245</v>
      </c>
      <c r="G293" s="274">
        <v>7</v>
      </c>
      <c r="H293" s="274"/>
      <c r="I293" s="274"/>
      <c r="J293" s="274"/>
      <c r="K293" s="274"/>
      <c r="L293" s="274"/>
      <c r="M293" s="273"/>
      <c r="N293" s="594"/>
      <c r="O293" s="520" t="s">
        <v>221</v>
      </c>
      <c r="P293" s="352" t="s">
        <v>110</v>
      </c>
      <c r="Q293" s="545" t="s">
        <v>1245</v>
      </c>
      <c r="R293" s="274">
        <v>7</v>
      </c>
      <c r="S293" s="274"/>
      <c r="T293" s="274"/>
      <c r="U293" s="274"/>
      <c r="V293" s="274"/>
      <c r="W293" s="274"/>
      <c r="X293" s="273"/>
      <c r="Y293" s="619"/>
      <c r="Z293" s="699"/>
      <c r="AA293" s="699"/>
      <c r="AB293" s="699"/>
      <c r="AC293" s="699"/>
      <c r="AD293" s="699"/>
      <c r="AE293" s="699"/>
      <c r="AF293" s="699"/>
      <c r="AG293" s="699"/>
      <c r="AH293" s="699"/>
      <c r="AI293" s="699"/>
      <c r="AJ293" s="699"/>
      <c r="AK293" s="699"/>
      <c r="AL293" s="699"/>
      <c r="AM293" s="699"/>
      <c r="AN293" s="699"/>
      <c r="AO293" s="699"/>
      <c r="AP293" s="699"/>
      <c r="AQ293" s="699"/>
      <c r="AR293" s="699"/>
      <c r="AS293" s="699"/>
      <c r="AT293" s="699"/>
      <c r="AU293" s="699"/>
      <c r="AV293" s="699"/>
      <c r="AW293" s="699"/>
      <c r="AX293" s="699"/>
      <c r="AY293" s="699"/>
      <c r="AZ293" s="699"/>
      <c r="BA293" s="699"/>
      <c r="BB293" s="699"/>
      <c r="BC293" s="699"/>
      <c r="BD293" s="699"/>
      <c r="BE293" s="699"/>
      <c r="BF293" s="699"/>
      <c r="BG293" s="699"/>
      <c r="BH293" s="699"/>
      <c r="BI293" s="699"/>
      <c r="BJ293" s="699"/>
      <c r="BK293" s="699"/>
      <c r="BL293" s="699"/>
      <c r="BM293" s="699"/>
      <c r="BN293" s="699"/>
      <c r="BO293" s="699"/>
      <c r="BP293" s="699"/>
      <c r="BQ293" s="699"/>
      <c r="BR293" s="699"/>
      <c r="BS293" s="699"/>
      <c r="BT293" s="699"/>
      <c r="BU293" s="699"/>
      <c r="BV293" s="699"/>
      <c r="BW293" s="699"/>
      <c r="BX293" s="699"/>
      <c r="BY293" s="699"/>
      <c r="BZ293" s="699"/>
      <c r="CA293" s="699"/>
      <c r="CB293" s="699"/>
      <c r="CC293" s="699"/>
      <c r="CD293" s="699"/>
      <c r="CE293" s="699"/>
      <c r="CF293" s="699"/>
      <c r="CG293" s="699"/>
      <c r="CH293" s="699"/>
      <c r="CI293" s="699"/>
      <c r="CJ293" s="699"/>
      <c r="CK293" s="699"/>
      <c r="CL293" s="699"/>
      <c r="CM293" s="699"/>
      <c r="CN293" s="699"/>
      <c r="CO293" s="699"/>
      <c r="CP293" s="699"/>
      <c r="CQ293" s="699"/>
      <c r="CR293" s="699"/>
      <c r="CS293" s="699"/>
      <c r="CT293" s="699"/>
      <c r="CU293" s="699"/>
      <c r="CV293" s="699"/>
      <c r="CW293" s="699"/>
      <c r="CX293" s="699"/>
      <c r="CY293" s="699"/>
      <c r="CZ293" s="699"/>
      <c r="DA293" s="699"/>
      <c r="DB293" s="699"/>
      <c r="DC293" s="699"/>
      <c r="DD293" s="699"/>
      <c r="DE293" s="699"/>
      <c r="DF293" s="699"/>
      <c r="DG293" s="699"/>
      <c r="DH293" s="699"/>
      <c r="DI293" s="699"/>
      <c r="DJ293" s="699"/>
      <c r="DK293" s="699"/>
      <c r="DL293" s="699"/>
      <c r="DM293" s="699"/>
      <c r="DN293" s="699"/>
      <c r="DO293" s="699"/>
      <c r="DP293" s="699"/>
      <c r="DQ293" s="699"/>
      <c r="DR293" s="699"/>
      <c r="DS293" s="699"/>
      <c r="DT293" s="699"/>
      <c r="DU293" s="699"/>
      <c r="DV293" s="699"/>
      <c r="DW293" s="699"/>
      <c r="DX293" s="699"/>
      <c r="DY293" s="699"/>
      <c r="DZ293" s="699"/>
      <c r="EA293" s="699"/>
      <c r="EB293" s="699"/>
      <c r="EC293" s="699"/>
    </row>
    <row r="294" spans="1:133" ht="20.25" customHeight="1" x14ac:dyDescent="0.5">
      <c r="B294" s="2319" t="s">
        <v>947</v>
      </c>
      <c r="C294" s="2297"/>
      <c r="D294" s="2297"/>
      <c r="E294" s="2297"/>
      <c r="F294" s="2297"/>
      <c r="G294" s="2298"/>
      <c r="H294" s="852">
        <f>SUM(H287:H292)</f>
        <v>32</v>
      </c>
      <c r="I294" s="853"/>
      <c r="J294" s="853"/>
      <c r="K294" s="853"/>
      <c r="L294" s="853"/>
      <c r="M294" s="854"/>
      <c r="N294" s="855"/>
      <c r="O294" s="856"/>
      <c r="P294" s="853"/>
      <c r="Q294" s="857"/>
      <c r="R294" s="858"/>
      <c r="S294" s="861">
        <f>SUM(S285:S292)</f>
        <v>32</v>
      </c>
      <c r="T294" s="853"/>
      <c r="U294" s="853"/>
      <c r="V294" s="853"/>
      <c r="W294" s="853"/>
      <c r="X294" s="854"/>
      <c r="Y294" s="859"/>
    </row>
    <row r="295" spans="1:133" ht="20.25" customHeight="1" x14ac:dyDescent="0.5">
      <c r="B295" s="2294" t="s">
        <v>1115</v>
      </c>
      <c r="C295" s="2295"/>
      <c r="D295" s="2295"/>
      <c r="E295" s="2295"/>
      <c r="F295" s="2295"/>
      <c r="G295" s="2296"/>
      <c r="H295" s="410">
        <f>H294/2</f>
        <v>16</v>
      </c>
      <c r="I295" s="132"/>
      <c r="J295" s="132"/>
      <c r="K295" s="132"/>
      <c r="L295" s="132"/>
      <c r="M295" s="687"/>
      <c r="N295" s="603"/>
      <c r="O295" s="121"/>
      <c r="P295" s="132"/>
      <c r="Q295" s="553"/>
      <c r="R295" s="331"/>
      <c r="S295" s="864">
        <f>S294/4</f>
        <v>8</v>
      </c>
      <c r="T295" s="132"/>
      <c r="U295" s="132"/>
      <c r="V295" s="132"/>
      <c r="W295" s="132"/>
      <c r="X295" s="687"/>
      <c r="Y295" s="632"/>
    </row>
    <row r="296" spans="1:133" s="433" customFormat="1" ht="15.95" customHeight="1" x14ac:dyDescent="0.5">
      <c r="A296" s="698"/>
      <c r="B296" s="2320" t="s">
        <v>1117</v>
      </c>
      <c r="C296" s="2320"/>
      <c r="D296" s="2320"/>
      <c r="E296" s="2321"/>
      <c r="F296" s="2321"/>
      <c r="G296" s="2321"/>
      <c r="H296" s="2321"/>
      <c r="I296" s="2321"/>
      <c r="J296" s="2321"/>
      <c r="K296" s="2321"/>
      <c r="L296" s="2321"/>
      <c r="M296" s="2321"/>
      <c r="N296" s="2321"/>
      <c r="O296" s="2321"/>
      <c r="P296" s="2321"/>
      <c r="Q296" s="2321"/>
      <c r="R296" s="2321"/>
      <c r="S296" s="2321"/>
      <c r="T296" s="2321"/>
      <c r="U296" s="2321"/>
      <c r="V296" s="2321"/>
      <c r="W296" s="2321"/>
      <c r="X296" s="2321"/>
      <c r="Y296" s="2321"/>
    </row>
    <row r="297" spans="1:133" ht="15.95" customHeight="1" x14ac:dyDescent="0.5">
      <c r="B297" s="2322" t="s">
        <v>481</v>
      </c>
      <c r="C297" s="2337"/>
      <c r="D297" s="2328" t="s">
        <v>1</v>
      </c>
      <c r="E297" s="2329"/>
      <c r="F297" s="2329"/>
      <c r="G297" s="2329"/>
      <c r="H297" s="2329"/>
      <c r="I297" s="2329"/>
      <c r="J297" s="2329"/>
      <c r="K297" s="2329"/>
      <c r="L297" s="2329"/>
      <c r="M297" s="2329"/>
      <c r="N297" s="2330"/>
      <c r="O297" s="2329" t="s">
        <v>2</v>
      </c>
      <c r="P297" s="2329"/>
      <c r="Q297" s="2329"/>
      <c r="R297" s="2329"/>
      <c r="S297" s="2329"/>
      <c r="T297" s="2329"/>
      <c r="U297" s="2329"/>
      <c r="V297" s="2329"/>
      <c r="W297" s="2329"/>
      <c r="X297" s="2329"/>
      <c r="Y297" s="2331"/>
    </row>
    <row r="298" spans="1:133" ht="16.7" customHeight="1" x14ac:dyDescent="0.5">
      <c r="B298" s="2324"/>
      <c r="C298" s="2338"/>
      <c r="D298" s="2332" t="s">
        <v>3</v>
      </c>
      <c r="E298" s="2311" t="s">
        <v>479</v>
      </c>
      <c r="F298" s="2309" t="s">
        <v>946</v>
      </c>
      <c r="G298" s="2311" t="s">
        <v>947</v>
      </c>
      <c r="H298" s="2303" t="s">
        <v>948</v>
      </c>
      <c r="I298" s="2317" t="s">
        <v>1087</v>
      </c>
      <c r="J298" s="2299" t="s">
        <v>1040</v>
      </c>
      <c r="K298" s="2301" t="s">
        <v>949</v>
      </c>
      <c r="L298" s="2301" t="s">
        <v>1041</v>
      </c>
      <c r="M298" s="2303" t="s">
        <v>950</v>
      </c>
      <c r="N298" s="2313" t="s">
        <v>483</v>
      </c>
      <c r="O298" s="2315" t="s">
        <v>3</v>
      </c>
      <c r="P298" s="2311" t="s">
        <v>479</v>
      </c>
      <c r="Q298" s="2309" t="s">
        <v>946</v>
      </c>
      <c r="R298" s="2311" t="s">
        <v>947</v>
      </c>
      <c r="S298" s="2303" t="s">
        <v>948</v>
      </c>
      <c r="T298" s="2317" t="s">
        <v>1087</v>
      </c>
      <c r="U298" s="2299" t="s">
        <v>1040</v>
      </c>
      <c r="V298" s="2301" t="s">
        <v>949</v>
      </c>
      <c r="W298" s="2301" t="s">
        <v>1041</v>
      </c>
      <c r="X298" s="2303" t="s">
        <v>950</v>
      </c>
      <c r="Y298" s="2305" t="s">
        <v>483</v>
      </c>
    </row>
    <row r="299" spans="1:133" s="698" customFormat="1" ht="16.7" customHeight="1" x14ac:dyDescent="0.5">
      <c r="B299" s="2339"/>
      <c r="C299" s="2326"/>
      <c r="D299" s="2333"/>
      <c r="E299" s="2312"/>
      <c r="F299" s="2310"/>
      <c r="G299" s="2312"/>
      <c r="H299" s="2304"/>
      <c r="I299" s="2318"/>
      <c r="J299" s="2300"/>
      <c r="K299" s="2302"/>
      <c r="L299" s="2302"/>
      <c r="M299" s="2304"/>
      <c r="N299" s="2314"/>
      <c r="O299" s="2316"/>
      <c r="P299" s="2312"/>
      <c r="Q299" s="2310"/>
      <c r="R299" s="2312"/>
      <c r="S299" s="2304"/>
      <c r="T299" s="2318"/>
      <c r="U299" s="2300"/>
      <c r="V299" s="2302"/>
      <c r="W299" s="2302"/>
      <c r="X299" s="2304"/>
      <c r="Y299" s="2306"/>
      <c r="Z299" s="699"/>
      <c r="AA299" s="699"/>
      <c r="AB299" s="699"/>
      <c r="AC299" s="699"/>
      <c r="AD299" s="699"/>
      <c r="AE299" s="699"/>
      <c r="AF299" s="699"/>
      <c r="AG299" s="699"/>
      <c r="AH299" s="699"/>
      <c r="AI299" s="699"/>
      <c r="AJ299" s="699"/>
      <c r="AK299" s="699"/>
      <c r="AL299" s="699"/>
      <c r="AM299" s="699"/>
      <c r="AN299" s="699"/>
      <c r="AO299" s="699"/>
      <c r="AP299" s="699"/>
      <c r="AQ299" s="699"/>
      <c r="AR299" s="699"/>
      <c r="AS299" s="699"/>
      <c r="AT299" s="699"/>
      <c r="AU299" s="699"/>
      <c r="AV299" s="699"/>
      <c r="AW299" s="699"/>
      <c r="AX299" s="699"/>
      <c r="AY299" s="699"/>
      <c r="AZ299" s="699"/>
      <c r="BA299" s="699"/>
      <c r="BB299" s="699"/>
      <c r="BC299" s="699"/>
      <c r="BD299" s="699"/>
      <c r="BE299" s="699"/>
      <c r="BF299" s="699"/>
      <c r="BG299" s="699"/>
      <c r="BH299" s="699"/>
      <c r="BI299" s="699"/>
      <c r="BJ299" s="699"/>
      <c r="BK299" s="699"/>
      <c r="BL299" s="699"/>
      <c r="BM299" s="699"/>
      <c r="BN299" s="699"/>
      <c r="BO299" s="699"/>
      <c r="BP299" s="699"/>
      <c r="BQ299" s="699"/>
      <c r="BR299" s="699"/>
      <c r="BS299" s="699"/>
      <c r="BT299" s="699"/>
      <c r="BU299" s="699"/>
      <c r="BV299" s="699"/>
      <c r="BW299" s="699"/>
      <c r="BX299" s="699"/>
      <c r="BY299" s="699"/>
      <c r="BZ299" s="699"/>
      <c r="CA299" s="699"/>
      <c r="CB299" s="699"/>
      <c r="CC299" s="699"/>
      <c r="CD299" s="699"/>
      <c r="CE299" s="699"/>
      <c r="CF299" s="699"/>
      <c r="CG299" s="699"/>
      <c r="CH299" s="699"/>
      <c r="CI299" s="699"/>
      <c r="CJ299" s="699"/>
      <c r="CK299" s="699"/>
      <c r="CL299" s="699"/>
      <c r="CM299" s="699"/>
      <c r="CN299" s="699"/>
      <c r="CO299" s="699"/>
      <c r="CP299" s="699"/>
      <c r="CQ299" s="699"/>
      <c r="CR299" s="699"/>
      <c r="CS299" s="699"/>
      <c r="CT299" s="699"/>
      <c r="CU299" s="699"/>
      <c r="CV299" s="699"/>
      <c r="CW299" s="699"/>
      <c r="CX299" s="699"/>
      <c r="CY299" s="699"/>
      <c r="CZ299" s="699"/>
      <c r="DA299" s="699"/>
      <c r="DB299" s="699"/>
      <c r="DC299" s="699"/>
      <c r="DD299" s="699"/>
      <c r="DE299" s="699"/>
      <c r="DF299" s="699"/>
      <c r="DG299" s="699"/>
      <c r="DH299" s="699"/>
      <c r="DI299" s="699"/>
      <c r="DJ299" s="699"/>
      <c r="DK299" s="699"/>
      <c r="DL299" s="699"/>
      <c r="DM299" s="699"/>
      <c r="DN299" s="699"/>
      <c r="DO299" s="699"/>
      <c r="DP299" s="699"/>
      <c r="DQ299" s="699"/>
      <c r="DR299" s="699"/>
      <c r="DS299" s="699"/>
      <c r="DT299" s="699"/>
      <c r="DU299" s="699"/>
      <c r="DV299" s="699"/>
      <c r="DW299" s="699"/>
      <c r="DX299" s="699"/>
      <c r="DY299" s="699"/>
      <c r="DZ299" s="699"/>
      <c r="EA299" s="699"/>
      <c r="EB299" s="699"/>
      <c r="EC299" s="699"/>
    </row>
    <row r="300" spans="1:133" s="723" customFormat="1" ht="15.95" customHeight="1" x14ac:dyDescent="0.5">
      <c r="A300" s="863"/>
      <c r="B300" s="432" t="s">
        <v>877</v>
      </c>
      <c r="C300" s="440"/>
      <c r="D300" s="565" t="s">
        <v>887</v>
      </c>
      <c r="E300" s="73">
        <v>5</v>
      </c>
      <c r="F300" s="87" t="s">
        <v>700</v>
      </c>
      <c r="G300" s="274">
        <f>3*5</f>
        <v>15</v>
      </c>
      <c r="H300" s="274">
        <f>G300+G301</f>
        <v>15</v>
      </c>
      <c r="I300" s="274"/>
      <c r="J300" s="274"/>
      <c r="K300" s="274"/>
      <c r="L300" s="399"/>
      <c r="M300" s="398">
        <f>SUM(H300:L300)</f>
        <v>15</v>
      </c>
      <c r="N300" s="604"/>
      <c r="O300" s="87" t="s">
        <v>884</v>
      </c>
      <c r="P300" s="73">
        <v>5</v>
      </c>
      <c r="Q300" s="87" t="s">
        <v>700</v>
      </c>
      <c r="R300" s="274">
        <f>3*5</f>
        <v>15</v>
      </c>
      <c r="S300" s="274">
        <f>R300+R301</f>
        <v>15</v>
      </c>
      <c r="T300" s="274"/>
      <c r="U300" s="274"/>
      <c r="V300" s="274"/>
      <c r="W300" s="399"/>
      <c r="X300" s="398">
        <f>SUM(S300:W300)</f>
        <v>15</v>
      </c>
      <c r="Y300" s="633"/>
    </row>
    <row r="301" spans="1:133" s="738" customFormat="1" ht="15.95" customHeight="1" x14ac:dyDescent="0.5">
      <c r="A301" s="739"/>
      <c r="B301" s="688" t="s">
        <v>953</v>
      </c>
      <c r="C301" s="689"/>
      <c r="D301" s="690"/>
      <c r="E301" s="691"/>
      <c r="F301" s="692"/>
      <c r="G301" s="693"/>
      <c r="H301" s="694"/>
      <c r="I301" s="694"/>
      <c r="J301" s="694"/>
      <c r="K301" s="694"/>
      <c r="L301" s="694"/>
      <c r="M301" s="694"/>
      <c r="N301" s="695"/>
      <c r="O301" s="692"/>
      <c r="P301" s="691"/>
      <c r="Q301" s="692"/>
      <c r="R301" s="693"/>
      <c r="S301" s="694"/>
      <c r="T301" s="694"/>
      <c r="U301" s="694"/>
      <c r="V301" s="694"/>
      <c r="W301" s="694"/>
      <c r="X301" s="694"/>
      <c r="Y301" s="696"/>
    </row>
    <row r="302" spans="1:133" s="698" customFormat="1" ht="15.95" customHeight="1" x14ac:dyDescent="0.5">
      <c r="B302" s="515" t="s">
        <v>878</v>
      </c>
      <c r="C302" s="577"/>
      <c r="D302" s="634" t="s">
        <v>888</v>
      </c>
      <c r="E302" s="398">
        <v>5</v>
      </c>
      <c r="F302" s="144" t="s">
        <v>690</v>
      </c>
      <c r="G302" s="398">
        <f>2*5</f>
        <v>10</v>
      </c>
      <c r="H302" s="398">
        <f>G302+G303</f>
        <v>20</v>
      </c>
      <c r="I302" s="398"/>
      <c r="J302" s="398"/>
      <c r="K302" s="398"/>
      <c r="L302" s="635"/>
      <c r="M302" s="398">
        <f>SUM(H302:L302)</f>
        <v>20</v>
      </c>
      <c r="N302" s="789"/>
      <c r="O302" s="144" t="s">
        <v>885</v>
      </c>
      <c r="P302" s="398">
        <v>5</v>
      </c>
      <c r="Q302" s="144" t="s">
        <v>690</v>
      </c>
      <c r="R302" s="398">
        <f>2*5</f>
        <v>10</v>
      </c>
      <c r="S302" s="398">
        <f>R302+R303</f>
        <v>20</v>
      </c>
      <c r="T302" s="398"/>
      <c r="U302" s="398"/>
      <c r="V302" s="398"/>
      <c r="W302" s="635"/>
      <c r="X302" s="398">
        <f>SUM(S302:W302)</f>
        <v>20</v>
      </c>
      <c r="Y302" s="790"/>
      <c r="Z302" s="699"/>
      <c r="AA302" s="699"/>
      <c r="AB302" s="699"/>
      <c r="AC302" s="699"/>
      <c r="AD302" s="699"/>
      <c r="AE302" s="699"/>
      <c r="AF302" s="699"/>
      <c r="AG302" s="699"/>
      <c r="AH302" s="699"/>
      <c r="AI302" s="699"/>
      <c r="AJ302" s="699"/>
      <c r="AK302" s="699"/>
      <c r="AL302" s="699"/>
      <c r="AM302" s="699"/>
      <c r="AN302" s="699"/>
      <c r="AO302" s="699"/>
      <c r="AP302" s="699"/>
      <c r="AQ302" s="699"/>
      <c r="AR302" s="699"/>
      <c r="AS302" s="699"/>
      <c r="AT302" s="699"/>
      <c r="AU302" s="699"/>
      <c r="AV302" s="699"/>
      <c r="AW302" s="699"/>
      <c r="AX302" s="699"/>
      <c r="AY302" s="699"/>
      <c r="AZ302" s="699"/>
      <c r="BA302" s="699"/>
      <c r="BB302" s="699"/>
      <c r="BC302" s="699"/>
      <c r="BD302" s="699"/>
      <c r="BE302" s="699"/>
      <c r="BF302" s="699"/>
      <c r="BG302" s="699"/>
      <c r="BH302" s="699"/>
      <c r="BI302" s="699"/>
      <c r="BJ302" s="699"/>
      <c r="BK302" s="699"/>
      <c r="BL302" s="699"/>
      <c r="BM302" s="699"/>
      <c r="BN302" s="699"/>
      <c r="BO302" s="699"/>
      <c r="BP302" s="699"/>
      <c r="BQ302" s="699"/>
      <c r="BR302" s="699"/>
      <c r="BS302" s="699"/>
      <c r="BT302" s="699"/>
      <c r="BU302" s="699"/>
      <c r="BV302" s="699"/>
      <c r="BW302" s="699"/>
      <c r="BX302" s="699"/>
      <c r="BY302" s="699"/>
      <c r="BZ302" s="699"/>
      <c r="CA302" s="699"/>
      <c r="CB302" s="699"/>
      <c r="CC302" s="699"/>
      <c r="CD302" s="699"/>
      <c r="CE302" s="699"/>
      <c r="CF302" s="699"/>
      <c r="CG302" s="699"/>
      <c r="CH302" s="699"/>
      <c r="CI302" s="699"/>
      <c r="CJ302" s="699"/>
      <c r="CK302" s="699"/>
      <c r="CL302" s="699"/>
      <c r="CM302" s="699"/>
      <c r="CN302" s="699"/>
      <c r="CO302" s="699"/>
      <c r="CP302" s="699"/>
      <c r="CQ302" s="699"/>
      <c r="CR302" s="699"/>
      <c r="CS302" s="699"/>
      <c r="CT302" s="699"/>
      <c r="CU302" s="699"/>
      <c r="CV302" s="699"/>
      <c r="CW302" s="699"/>
      <c r="CX302" s="699"/>
      <c r="CY302" s="699"/>
      <c r="CZ302" s="699"/>
      <c r="DA302" s="699"/>
      <c r="DB302" s="699"/>
      <c r="DC302" s="699"/>
      <c r="DD302" s="699"/>
      <c r="DE302" s="699"/>
      <c r="DF302" s="699"/>
      <c r="DG302" s="699"/>
      <c r="DH302" s="699"/>
      <c r="DI302" s="699"/>
      <c r="DJ302" s="699"/>
      <c r="DK302" s="699"/>
      <c r="DL302" s="699"/>
      <c r="DM302" s="699"/>
      <c r="DN302" s="699"/>
      <c r="DO302" s="699"/>
      <c r="DP302" s="699"/>
      <c r="DQ302" s="699"/>
      <c r="DR302" s="699"/>
      <c r="DS302" s="699"/>
      <c r="DT302" s="699"/>
      <c r="DU302" s="699"/>
      <c r="DV302" s="699"/>
      <c r="DW302" s="699"/>
      <c r="DX302" s="699"/>
      <c r="DY302" s="699"/>
      <c r="DZ302" s="699"/>
      <c r="EA302" s="699"/>
      <c r="EB302" s="699"/>
      <c r="EC302" s="699"/>
    </row>
    <row r="303" spans="1:133" s="739" customFormat="1" ht="15.95" customHeight="1" x14ac:dyDescent="0.5">
      <c r="B303" s="688" t="s">
        <v>953</v>
      </c>
      <c r="C303" s="689"/>
      <c r="D303" s="566" t="s">
        <v>889</v>
      </c>
      <c r="E303" s="309">
        <v>5</v>
      </c>
      <c r="F303" s="136" t="s">
        <v>697</v>
      </c>
      <c r="G303" s="309">
        <f>2*5</f>
        <v>10</v>
      </c>
      <c r="H303" s="307"/>
      <c r="I303" s="307"/>
      <c r="J303" s="307"/>
      <c r="K303" s="307"/>
      <c r="L303" s="307"/>
      <c r="M303" s="307"/>
      <c r="N303" s="791"/>
      <c r="O303" s="136" t="s">
        <v>886</v>
      </c>
      <c r="P303" s="309">
        <v>5</v>
      </c>
      <c r="Q303" s="136" t="s">
        <v>697</v>
      </c>
      <c r="R303" s="309">
        <f>2*5</f>
        <v>10</v>
      </c>
      <c r="S303" s="307"/>
      <c r="T303" s="307"/>
      <c r="U303" s="307"/>
      <c r="V303" s="307"/>
      <c r="W303" s="307"/>
      <c r="X303" s="307"/>
      <c r="Y303" s="792"/>
      <c r="Z303" s="738"/>
      <c r="AA303" s="738"/>
      <c r="AB303" s="738"/>
      <c r="AC303" s="738"/>
      <c r="AD303" s="738"/>
      <c r="AE303" s="738"/>
      <c r="AF303" s="738"/>
      <c r="AG303" s="738"/>
      <c r="AH303" s="738"/>
      <c r="AI303" s="738"/>
      <c r="AJ303" s="738"/>
      <c r="AK303" s="738"/>
      <c r="AL303" s="738"/>
      <c r="AM303" s="738"/>
      <c r="AN303" s="738"/>
      <c r="AO303" s="738"/>
      <c r="AP303" s="738"/>
      <c r="AQ303" s="738"/>
      <c r="AR303" s="738"/>
      <c r="AS303" s="738"/>
      <c r="AT303" s="738"/>
      <c r="AU303" s="738"/>
      <c r="AV303" s="738"/>
      <c r="AW303" s="738"/>
      <c r="AX303" s="738"/>
      <c r="AY303" s="738"/>
      <c r="AZ303" s="738"/>
      <c r="BA303" s="738"/>
      <c r="BB303" s="738"/>
      <c r="BC303" s="738"/>
      <c r="BD303" s="738"/>
      <c r="BE303" s="738"/>
      <c r="BF303" s="738"/>
      <c r="BG303" s="738"/>
      <c r="BH303" s="738"/>
      <c r="BI303" s="738"/>
      <c r="BJ303" s="738"/>
      <c r="BK303" s="738"/>
      <c r="BL303" s="738"/>
      <c r="BM303" s="738"/>
      <c r="BN303" s="738"/>
      <c r="BO303" s="738"/>
      <c r="BP303" s="738"/>
      <c r="BQ303" s="738"/>
      <c r="BR303" s="738"/>
      <c r="BS303" s="738"/>
      <c r="BT303" s="738"/>
      <c r="BU303" s="738"/>
      <c r="BV303" s="738"/>
      <c r="BW303" s="738"/>
      <c r="BX303" s="738"/>
      <c r="BY303" s="738"/>
      <c r="BZ303" s="738"/>
      <c r="CA303" s="738"/>
      <c r="CB303" s="738"/>
      <c r="CC303" s="738"/>
      <c r="CD303" s="738"/>
      <c r="CE303" s="738"/>
      <c r="CF303" s="738"/>
      <c r="CG303" s="738"/>
      <c r="CH303" s="738"/>
      <c r="CI303" s="738"/>
      <c r="CJ303" s="738"/>
      <c r="CK303" s="738"/>
      <c r="CL303" s="738"/>
      <c r="CM303" s="738"/>
      <c r="CN303" s="738"/>
      <c r="CO303" s="738"/>
      <c r="CP303" s="738"/>
      <c r="CQ303" s="738"/>
      <c r="CR303" s="738"/>
      <c r="CS303" s="738"/>
      <c r="CT303" s="738"/>
      <c r="CU303" s="738"/>
      <c r="CV303" s="738"/>
      <c r="CW303" s="738"/>
      <c r="CX303" s="738"/>
      <c r="CY303" s="738"/>
      <c r="CZ303" s="738"/>
      <c r="DA303" s="738"/>
      <c r="DB303" s="738"/>
      <c r="DC303" s="738"/>
      <c r="DD303" s="738"/>
      <c r="DE303" s="738"/>
      <c r="DF303" s="738"/>
      <c r="DG303" s="738"/>
      <c r="DH303" s="738"/>
      <c r="DI303" s="738"/>
      <c r="DJ303" s="738"/>
      <c r="DK303" s="738"/>
      <c r="DL303" s="738"/>
      <c r="DM303" s="738"/>
      <c r="DN303" s="738"/>
      <c r="DO303" s="738"/>
      <c r="DP303" s="738"/>
      <c r="DQ303" s="738"/>
      <c r="DR303" s="738"/>
      <c r="DS303" s="738"/>
      <c r="DT303" s="738"/>
      <c r="DU303" s="738"/>
      <c r="DV303" s="738"/>
      <c r="DW303" s="738"/>
      <c r="DX303" s="738"/>
      <c r="DY303" s="738"/>
      <c r="DZ303" s="738"/>
      <c r="EA303" s="738"/>
      <c r="EB303" s="738"/>
      <c r="EC303" s="738"/>
    </row>
    <row r="304" spans="1:133" s="698" customFormat="1" ht="15.95" customHeight="1" x14ac:dyDescent="0.5">
      <c r="B304" s="432" t="s">
        <v>879</v>
      </c>
      <c r="C304" s="440"/>
      <c r="D304" s="565" t="s">
        <v>888</v>
      </c>
      <c r="E304" s="274">
        <v>5</v>
      </c>
      <c r="F304" s="87" t="s">
        <v>690</v>
      </c>
      <c r="G304" s="274">
        <f>2*5</f>
        <v>10</v>
      </c>
      <c r="H304" s="274">
        <f>G304+G305</f>
        <v>25</v>
      </c>
      <c r="I304" s="274"/>
      <c r="J304" s="274"/>
      <c r="K304" s="274"/>
      <c r="L304" s="399"/>
      <c r="M304" s="398">
        <f>SUM(H304:L304)</f>
        <v>25</v>
      </c>
      <c r="N304" s="793"/>
      <c r="O304" s="87" t="s">
        <v>885</v>
      </c>
      <c r="P304" s="274">
        <v>5</v>
      </c>
      <c r="Q304" s="87" t="s">
        <v>690</v>
      </c>
      <c r="R304" s="274">
        <f>2*5</f>
        <v>10</v>
      </c>
      <c r="S304" s="274">
        <f>R304+R305</f>
        <v>25</v>
      </c>
      <c r="T304" s="274"/>
      <c r="U304" s="274"/>
      <c r="V304" s="274"/>
      <c r="W304" s="399"/>
      <c r="X304" s="398">
        <f>SUM(S304:W304)</f>
        <v>25</v>
      </c>
      <c r="Y304" s="794"/>
      <c r="Z304" s="699"/>
      <c r="AA304" s="699"/>
      <c r="AB304" s="699"/>
      <c r="AC304" s="699"/>
      <c r="AD304" s="699"/>
      <c r="AE304" s="699"/>
      <c r="AF304" s="699"/>
      <c r="AG304" s="699"/>
      <c r="AH304" s="699"/>
      <c r="AI304" s="699"/>
      <c r="AJ304" s="699"/>
      <c r="AK304" s="699"/>
      <c r="AL304" s="699"/>
      <c r="AM304" s="699"/>
      <c r="AN304" s="699"/>
      <c r="AO304" s="699"/>
      <c r="AP304" s="699"/>
      <c r="AQ304" s="699"/>
      <c r="AR304" s="699"/>
      <c r="AS304" s="699"/>
      <c r="AT304" s="699"/>
      <c r="AU304" s="699"/>
      <c r="AV304" s="699"/>
      <c r="AW304" s="699"/>
      <c r="AX304" s="699"/>
      <c r="AY304" s="699"/>
      <c r="AZ304" s="699"/>
      <c r="BA304" s="699"/>
      <c r="BB304" s="699"/>
      <c r="BC304" s="699"/>
      <c r="BD304" s="699"/>
      <c r="BE304" s="699"/>
      <c r="BF304" s="699"/>
      <c r="BG304" s="699"/>
      <c r="BH304" s="699"/>
      <c r="BI304" s="699"/>
      <c r="BJ304" s="699"/>
      <c r="BK304" s="699"/>
      <c r="BL304" s="699"/>
      <c r="BM304" s="699"/>
      <c r="BN304" s="699"/>
      <c r="BO304" s="699"/>
      <c r="BP304" s="699"/>
      <c r="BQ304" s="699"/>
      <c r="BR304" s="699"/>
      <c r="BS304" s="699"/>
      <c r="BT304" s="699"/>
      <c r="BU304" s="699"/>
      <c r="BV304" s="699"/>
      <c r="BW304" s="699"/>
      <c r="BX304" s="699"/>
      <c r="BY304" s="699"/>
      <c r="BZ304" s="699"/>
      <c r="CA304" s="699"/>
      <c r="CB304" s="699"/>
      <c r="CC304" s="699"/>
      <c r="CD304" s="699"/>
      <c r="CE304" s="699"/>
      <c r="CF304" s="699"/>
      <c r="CG304" s="699"/>
      <c r="CH304" s="699"/>
      <c r="CI304" s="699"/>
      <c r="CJ304" s="699"/>
      <c r="CK304" s="699"/>
      <c r="CL304" s="699"/>
      <c r="CM304" s="699"/>
      <c r="CN304" s="699"/>
      <c r="CO304" s="699"/>
      <c r="CP304" s="699"/>
      <c r="CQ304" s="699"/>
      <c r="CR304" s="699"/>
      <c r="CS304" s="699"/>
      <c r="CT304" s="699"/>
      <c r="CU304" s="699"/>
      <c r="CV304" s="699"/>
      <c r="CW304" s="699"/>
      <c r="CX304" s="699"/>
      <c r="CY304" s="699"/>
      <c r="CZ304" s="699"/>
      <c r="DA304" s="699"/>
      <c r="DB304" s="699"/>
      <c r="DC304" s="699"/>
      <c r="DD304" s="699"/>
      <c r="DE304" s="699"/>
      <c r="DF304" s="699"/>
      <c r="DG304" s="699"/>
      <c r="DH304" s="699"/>
      <c r="DI304" s="699"/>
      <c r="DJ304" s="699"/>
      <c r="DK304" s="699"/>
      <c r="DL304" s="699"/>
      <c r="DM304" s="699"/>
      <c r="DN304" s="699"/>
      <c r="DO304" s="699"/>
      <c r="DP304" s="699"/>
      <c r="DQ304" s="699"/>
      <c r="DR304" s="699"/>
      <c r="DS304" s="699"/>
      <c r="DT304" s="699"/>
      <c r="DU304" s="699"/>
      <c r="DV304" s="699"/>
      <c r="DW304" s="699"/>
      <c r="DX304" s="699"/>
      <c r="DY304" s="699"/>
      <c r="DZ304" s="699"/>
      <c r="EA304" s="699"/>
      <c r="EB304" s="699"/>
      <c r="EC304" s="699"/>
    </row>
    <row r="305" spans="1:158" s="739" customFormat="1" ht="15.95" customHeight="1" x14ac:dyDescent="0.5">
      <c r="B305" s="688" t="s">
        <v>953</v>
      </c>
      <c r="C305" s="689"/>
      <c r="D305" s="566" t="s">
        <v>887</v>
      </c>
      <c r="E305" s="78">
        <v>5</v>
      </c>
      <c r="F305" s="136" t="s">
        <v>700</v>
      </c>
      <c r="G305" s="309">
        <f>3*5</f>
        <v>15</v>
      </c>
      <c r="H305" s="307"/>
      <c r="I305" s="307"/>
      <c r="J305" s="307"/>
      <c r="K305" s="307"/>
      <c r="L305" s="307"/>
      <c r="M305" s="307"/>
      <c r="N305" s="791"/>
      <c r="O305" s="136" t="s">
        <v>884</v>
      </c>
      <c r="P305" s="78">
        <v>5</v>
      </c>
      <c r="Q305" s="136" t="s">
        <v>700</v>
      </c>
      <c r="R305" s="309">
        <f>3*5</f>
        <v>15</v>
      </c>
      <c r="S305" s="307"/>
      <c r="T305" s="307"/>
      <c r="U305" s="307"/>
      <c r="V305" s="307"/>
      <c r="W305" s="307"/>
      <c r="X305" s="307"/>
      <c r="Y305" s="792"/>
      <c r="Z305" s="738"/>
      <c r="AA305" s="738"/>
      <c r="AB305" s="738"/>
      <c r="AC305" s="738"/>
      <c r="AD305" s="738"/>
      <c r="AE305" s="738"/>
      <c r="AF305" s="738"/>
      <c r="AG305" s="738"/>
      <c r="AH305" s="738"/>
      <c r="AI305" s="738"/>
      <c r="AJ305" s="738"/>
      <c r="AK305" s="738"/>
      <c r="AL305" s="738"/>
      <c r="AM305" s="738"/>
      <c r="AN305" s="738"/>
      <c r="AO305" s="738"/>
      <c r="AP305" s="738"/>
      <c r="AQ305" s="738"/>
      <c r="AR305" s="738"/>
      <c r="AS305" s="738"/>
      <c r="AT305" s="738"/>
      <c r="AU305" s="738"/>
      <c r="AV305" s="738"/>
      <c r="AW305" s="738"/>
      <c r="AX305" s="738"/>
      <c r="AY305" s="738"/>
      <c r="AZ305" s="738"/>
      <c r="BA305" s="738"/>
      <c r="BB305" s="738"/>
      <c r="BC305" s="738"/>
      <c r="BD305" s="738"/>
      <c r="BE305" s="738"/>
      <c r="BF305" s="738"/>
      <c r="BG305" s="738"/>
      <c r="BH305" s="738"/>
      <c r="BI305" s="738"/>
      <c r="BJ305" s="738"/>
      <c r="BK305" s="738"/>
      <c r="BL305" s="738"/>
      <c r="BM305" s="738"/>
      <c r="BN305" s="738"/>
      <c r="BO305" s="738"/>
      <c r="BP305" s="738"/>
      <c r="BQ305" s="738"/>
      <c r="BR305" s="738"/>
      <c r="BS305" s="738"/>
      <c r="BT305" s="738"/>
      <c r="BU305" s="738"/>
      <c r="BV305" s="738"/>
      <c r="BW305" s="738"/>
      <c r="BX305" s="738"/>
      <c r="BY305" s="738"/>
      <c r="BZ305" s="738"/>
      <c r="CA305" s="738"/>
      <c r="CB305" s="738"/>
      <c r="CC305" s="738"/>
      <c r="CD305" s="738"/>
      <c r="CE305" s="738"/>
      <c r="CF305" s="738"/>
      <c r="CG305" s="738"/>
      <c r="CH305" s="738"/>
      <c r="CI305" s="738"/>
      <c r="CJ305" s="738"/>
      <c r="CK305" s="738"/>
      <c r="CL305" s="738"/>
      <c r="CM305" s="738"/>
      <c r="CN305" s="738"/>
      <c r="CO305" s="738"/>
      <c r="CP305" s="738"/>
      <c r="CQ305" s="738"/>
      <c r="CR305" s="738"/>
      <c r="CS305" s="738"/>
      <c r="CT305" s="738"/>
      <c r="CU305" s="738"/>
      <c r="CV305" s="738"/>
      <c r="CW305" s="738"/>
      <c r="CX305" s="738"/>
      <c r="CY305" s="738"/>
      <c r="CZ305" s="738"/>
      <c r="DA305" s="738"/>
      <c r="DB305" s="738"/>
      <c r="DC305" s="738"/>
      <c r="DD305" s="738"/>
      <c r="DE305" s="738"/>
      <c r="DF305" s="738"/>
      <c r="DG305" s="738"/>
      <c r="DH305" s="738"/>
      <c r="DI305" s="738"/>
      <c r="DJ305" s="738"/>
      <c r="DK305" s="738"/>
      <c r="DL305" s="738"/>
      <c r="DM305" s="738"/>
      <c r="DN305" s="738"/>
      <c r="DO305" s="738"/>
      <c r="DP305" s="738"/>
      <c r="DQ305" s="738"/>
      <c r="DR305" s="738"/>
      <c r="DS305" s="738"/>
      <c r="DT305" s="738"/>
      <c r="DU305" s="738"/>
      <c r="DV305" s="738"/>
      <c r="DW305" s="738"/>
      <c r="DX305" s="738"/>
      <c r="DY305" s="738"/>
      <c r="DZ305" s="738"/>
      <c r="EA305" s="738"/>
      <c r="EB305" s="738"/>
      <c r="EC305" s="738"/>
      <c r="ED305" s="738"/>
      <c r="EE305" s="738"/>
      <c r="EF305" s="738"/>
      <c r="EG305" s="738"/>
      <c r="EH305" s="738"/>
      <c r="EI305" s="738"/>
      <c r="EJ305" s="738"/>
      <c r="EK305" s="738"/>
      <c r="EL305" s="738"/>
      <c r="EM305" s="738"/>
      <c r="EN305" s="738"/>
      <c r="EO305" s="738"/>
      <c r="EP305" s="738"/>
      <c r="EQ305" s="738"/>
      <c r="ER305" s="738"/>
      <c r="ES305" s="738"/>
      <c r="ET305" s="738"/>
      <c r="EU305" s="738"/>
      <c r="EV305" s="738"/>
      <c r="EW305" s="738"/>
      <c r="EX305" s="738"/>
      <c r="EY305" s="738"/>
      <c r="EZ305" s="738"/>
      <c r="FA305" s="738"/>
      <c r="FB305" s="738"/>
    </row>
    <row r="306" spans="1:158" s="698" customFormat="1" ht="15.95" customHeight="1" x14ac:dyDescent="0.5">
      <c r="B306" s="432" t="s">
        <v>880</v>
      </c>
      <c r="C306" s="440"/>
      <c r="D306" s="565" t="s">
        <v>888</v>
      </c>
      <c r="E306" s="274">
        <v>5</v>
      </c>
      <c r="F306" s="87" t="s">
        <v>690</v>
      </c>
      <c r="G306" s="274">
        <f>2*5</f>
        <v>10</v>
      </c>
      <c r="H306" s="274">
        <f>G306+G307</f>
        <v>20</v>
      </c>
      <c r="I306" s="274"/>
      <c r="J306" s="274"/>
      <c r="K306" s="274"/>
      <c r="L306" s="399"/>
      <c r="M306" s="398">
        <f>SUM(H306:L306)</f>
        <v>20</v>
      </c>
      <c r="N306" s="793"/>
      <c r="O306" s="87" t="s">
        <v>885</v>
      </c>
      <c r="P306" s="274">
        <v>5</v>
      </c>
      <c r="Q306" s="87" t="s">
        <v>690</v>
      </c>
      <c r="R306" s="274">
        <f>2*5</f>
        <v>10</v>
      </c>
      <c r="S306" s="274">
        <f>R306+R307</f>
        <v>20</v>
      </c>
      <c r="T306" s="274"/>
      <c r="U306" s="274"/>
      <c r="V306" s="274"/>
      <c r="W306" s="399"/>
      <c r="X306" s="398">
        <f>SUM(S306:W306)</f>
        <v>20</v>
      </c>
      <c r="Y306" s="794"/>
      <c r="Z306" s="699"/>
      <c r="AA306" s="699"/>
      <c r="AB306" s="699"/>
      <c r="AC306" s="699"/>
      <c r="AD306" s="699"/>
      <c r="AE306" s="699"/>
      <c r="AF306" s="699"/>
      <c r="AG306" s="699"/>
      <c r="AH306" s="699"/>
      <c r="AI306" s="699"/>
      <c r="AJ306" s="699"/>
      <c r="AK306" s="699"/>
      <c r="AL306" s="699"/>
      <c r="AM306" s="699"/>
      <c r="AN306" s="699"/>
      <c r="AO306" s="699"/>
      <c r="AP306" s="699"/>
      <c r="AQ306" s="699"/>
      <c r="AR306" s="699"/>
      <c r="AS306" s="699"/>
      <c r="AT306" s="699"/>
      <c r="AU306" s="699"/>
      <c r="AV306" s="699"/>
      <c r="AW306" s="699"/>
      <c r="AX306" s="699"/>
      <c r="AY306" s="699"/>
      <c r="AZ306" s="699"/>
      <c r="BA306" s="699"/>
      <c r="BB306" s="699"/>
      <c r="BC306" s="699"/>
      <c r="BD306" s="699"/>
      <c r="BE306" s="699"/>
      <c r="BF306" s="699"/>
      <c r="BG306" s="699"/>
      <c r="BH306" s="699"/>
      <c r="BI306" s="699"/>
      <c r="BJ306" s="699"/>
      <c r="BK306" s="699"/>
      <c r="BL306" s="699"/>
      <c r="BM306" s="699"/>
      <c r="BN306" s="699"/>
      <c r="BO306" s="699"/>
      <c r="BP306" s="699"/>
      <c r="BQ306" s="699"/>
      <c r="BR306" s="699"/>
      <c r="BS306" s="699"/>
      <c r="BT306" s="699"/>
      <c r="BU306" s="699"/>
      <c r="BV306" s="699"/>
      <c r="BW306" s="699"/>
      <c r="BX306" s="699"/>
      <c r="BY306" s="699"/>
      <c r="BZ306" s="699"/>
      <c r="CA306" s="699"/>
      <c r="CB306" s="699"/>
      <c r="CC306" s="699"/>
      <c r="CD306" s="699"/>
      <c r="CE306" s="699"/>
      <c r="CF306" s="699"/>
      <c r="CG306" s="699"/>
      <c r="CH306" s="699"/>
      <c r="CI306" s="699"/>
      <c r="CJ306" s="699"/>
      <c r="CK306" s="699"/>
      <c r="CL306" s="699"/>
      <c r="CM306" s="699"/>
      <c r="CN306" s="699"/>
      <c r="CO306" s="699"/>
      <c r="CP306" s="699"/>
      <c r="CQ306" s="699"/>
      <c r="CR306" s="699"/>
      <c r="CS306" s="699"/>
      <c r="CT306" s="699"/>
      <c r="CU306" s="699"/>
      <c r="CV306" s="699"/>
      <c r="CW306" s="699"/>
      <c r="CX306" s="699"/>
      <c r="CY306" s="699"/>
      <c r="CZ306" s="699"/>
      <c r="DA306" s="699"/>
      <c r="DB306" s="699"/>
      <c r="DC306" s="699"/>
      <c r="DD306" s="699"/>
      <c r="DE306" s="699"/>
      <c r="DF306" s="699"/>
      <c r="DG306" s="699"/>
      <c r="DH306" s="699"/>
      <c r="DI306" s="699"/>
      <c r="DJ306" s="699"/>
      <c r="DK306" s="699"/>
      <c r="DL306" s="699"/>
      <c r="DM306" s="699"/>
      <c r="DN306" s="699"/>
      <c r="DO306" s="699"/>
      <c r="DP306" s="699"/>
      <c r="DQ306" s="699"/>
      <c r="DR306" s="699"/>
      <c r="DS306" s="699"/>
      <c r="DT306" s="699"/>
      <c r="DU306" s="699"/>
      <c r="DV306" s="699"/>
      <c r="DW306" s="699"/>
      <c r="DX306" s="699"/>
      <c r="DY306" s="699"/>
      <c r="DZ306" s="699"/>
      <c r="EA306" s="699"/>
      <c r="EB306" s="699"/>
      <c r="EC306" s="699"/>
      <c r="ED306" s="699"/>
      <c r="EE306" s="699"/>
      <c r="EF306" s="699"/>
      <c r="EG306" s="699"/>
      <c r="EH306" s="699"/>
      <c r="EI306" s="699"/>
      <c r="EJ306" s="699"/>
      <c r="EK306" s="699"/>
      <c r="EL306" s="699"/>
      <c r="EM306" s="699"/>
      <c r="EN306" s="699"/>
      <c r="EO306" s="699"/>
      <c r="EP306" s="699"/>
      <c r="EQ306" s="699"/>
      <c r="ER306" s="699"/>
      <c r="ES306" s="699"/>
      <c r="ET306" s="699"/>
      <c r="EU306" s="699"/>
      <c r="EV306" s="699"/>
      <c r="EW306" s="699"/>
      <c r="EX306" s="699"/>
      <c r="EY306" s="699"/>
      <c r="EZ306" s="699"/>
      <c r="FA306" s="699"/>
      <c r="FB306" s="699"/>
    </row>
    <row r="307" spans="1:158" s="739" customFormat="1" ht="15.95" customHeight="1" x14ac:dyDescent="0.5">
      <c r="B307" s="688" t="s">
        <v>953</v>
      </c>
      <c r="C307" s="689"/>
      <c r="D307" s="566" t="s">
        <v>889</v>
      </c>
      <c r="E307" s="309">
        <v>5</v>
      </c>
      <c r="F307" s="136" t="s">
        <v>697</v>
      </c>
      <c r="G307" s="309">
        <f>2*5</f>
        <v>10</v>
      </c>
      <c r="H307" s="567"/>
      <c r="I307" s="567"/>
      <c r="J307" s="567"/>
      <c r="K307" s="567"/>
      <c r="L307" s="567"/>
      <c r="M307" s="567"/>
      <c r="N307" s="791"/>
      <c r="O307" s="136" t="s">
        <v>886</v>
      </c>
      <c r="P307" s="309">
        <v>5</v>
      </c>
      <c r="Q307" s="136" t="s">
        <v>697</v>
      </c>
      <c r="R307" s="309">
        <f>2*5</f>
        <v>10</v>
      </c>
      <c r="S307" s="567"/>
      <c r="T307" s="567"/>
      <c r="U307" s="567"/>
      <c r="V307" s="567"/>
      <c r="W307" s="567"/>
      <c r="X307" s="567"/>
      <c r="Y307" s="792"/>
      <c r="Z307" s="738"/>
      <c r="AA307" s="738"/>
      <c r="AB307" s="738"/>
      <c r="AC307" s="738"/>
      <c r="AD307" s="738"/>
      <c r="AE307" s="738"/>
      <c r="AF307" s="738"/>
      <c r="AG307" s="738"/>
      <c r="AH307" s="738"/>
      <c r="AI307" s="738"/>
      <c r="AJ307" s="738"/>
      <c r="AK307" s="738"/>
      <c r="AL307" s="738"/>
      <c r="AM307" s="738"/>
      <c r="AN307" s="738"/>
      <c r="AO307" s="738"/>
      <c r="AP307" s="738"/>
      <c r="AQ307" s="738"/>
      <c r="AR307" s="738"/>
      <c r="AS307" s="738"/>
      <c r="AT307" s="738"/>
      <c r="AU307" s="738"/>
      <c r="AV307" s="738"/>
      <c r="AW307" s="738"/>
      <c r="AX307" s="738"/>
      <c r="AY307" s="738"/>
      <c r="AZ307" s="738"/>
      <c r="BA307" s="738"/>
      <c r="BB307" s="738"/>
      <c r="BC307" s="738"/>
      <c r="BD307" s="738"/>
      <c r="BE307" s="738"/>
      <c r="BF307" s="738"/>
      <c r="BG307" s="738"/>
      <c r="BH307" s="738"/>
      <c r="BI307" s="738"/>
      <c r="BJ307" s="738"/>
      <c r="BK307" s="738"/>
      <c r="BL307" s="738"/>
      <c r="BM307" s="738"/>
      <c r="BN307" s="738"/>
      <c r="BO307" s="738"/>
      <c r="BP307" s="738"/>
      <c r="BQ307" s="738"/>
      <c r="BR307" s="738"/>
      <c r="BS307" s="738"/>
      <c r="BT307" s="738"/>
      <c r="BU307" s="738"/>
      <c r="BV307" s="738"/>
      <c r="BW307" s="738"/>
      <c r="BX307" s="738"/>
      <c r="BY307" s="738"/>
      <c r="BZ307" s="738"/>
      <c r="CA307" s="738"/>
      <c r="CB307" s="738"/>
      <c r="CC307" s="738"/>
      <c r="CD307" s="738"/>
      <c r="CE307" s="738"/>
      <c r="CF307" s="738"/>
      <c r="CG307" s="738"/>
      <c r="CH307" s="738"/>
      <c r="CI307" s="738"/>
      <c r="CJ307" s="738"/>
      <c r="CK307" s="738"/>
      <c r="CL307" s="738"/>
      <c r="CM307" s="738"/>
      <c r="CN307" s="738"/>
      <c r="CO307" s="738"/>
      <c r="CP307" s="738"/>
      <c r="CQ307" s="738"/>
      <c r="CR307" s="738"/>
      <c r="CS307" s="738"/>
      <c r="CT307" s="738"/>
      <c r="CU307" s="738"/>
      <c r="CV307" s="738"/>
      <c r="CW307" s="738"/>
      <c r="CX307" s="738"/>
      <c r="CY307" s="738"/>
      <c r="CZ307" s="738"/>
      <c r="DA307" s="738"/>
      <c r="DB307" s="738"/>
      <c r="DC307" s="738"/>
      <c r="DD307" s="738"/>
      <c r="DE307" s="738"/>
      <c r="DF307" s="738"/>
      <c r="DG307" s="738"/>
      <c r="DH307" s="738"/>
      <c r="DI307" s="738"/>
      <c r="DJ307" s="738"/>
      <c r="DK307" s="738"/>
      <c r="DL307" s="738"/>
      <c r="DM307" s="738"/>
      <c r="DN307" s="738"/>
      <c r="DO307" s="738"/>
      <c r="DP307" s="738"/>
      <c r="DQ307" s="738"/>
      <c r="DR307" s="738"/>
      <c r="DS307" s="738"/>
      <c r="DT307" s="738"/>
      <c r="DU307" s="738"/>
      <c r="DV307" s="738"/>
      <c r="DW307" s="738"/>
      <c r="DX307" s="738"/>
      <c r="DY307" s="738"/>
      <c r="DZ307" s="738"/>
      <c r="EA307" s="738"/>
      <c r="EB307" s="738"/>
      <c r="EC307" s="738"/>
      <c r="ED307" s="738"/>
      <c r="EE307" s="738"/>
      <c r="EF307" s="738"/>
      <c r="EG307" s="738"/>
      <c r="EH307" s="738"/>
      <c r="EI307" s="738"/>
      <c r="EJ307" s="738"/>
      <c r="EK307" s="738"/>
      <c r="EL307" s="738"/>
      <c r="EM307" s="738"/>
      <c r="EN307" s="738"/>
      <c r="EO307" s="738"/>
      <c r="EP307" s="738"/>
      <c r="EQ307" s="738"/>
      <c r="ER307" s="738"/>
      <c r="ES307" s="738"/>
      <c r="ET307" s="738"/>
      <c r="EU307" s="738"/>
      <c r="EV307" s="738"/>
      <c r="EW307" s="738"/>
      <c r="EX307" s="738"/>
      <c r="EY307" s="738"/>
      <c r="EZ307" s="738"/>
      <c r="FA307" s="738"/>
      <c r="FB307" s="738"/>
    </row>
    <row r="308" spans="1:158" s="698" customFormat="1" ht="15.95" customHeight="1" x14ac:dyDescent="0.5">
      <c r="B308" s="432" t="s">
        <v>881</v>
      </c>
      <c r="C308" s="440"/>
      <c r="D308" s="565" t="s">
        <v>888</v>
      </c>
      <c r="E308" s="274">
        <v>5</v>
      </c>
      <c r="F308" s="87" t="s">
        <v>690</v>
      </c>
      <c r="G308" s="274">
        <f>2*5</f>
        <v>10</v>
      </c>
      <c r="H308" s="274">
        <f>G308+G309</f>
        <v>20</v>
      </c>
      <c r="I308" s="274"/>
      <c r="J308" s="274"/>
      <c r="K308" s="274"/>
      <c r="L308" s="399"/>
      <c r="M308" s="398">
        <f>SUM(H308:L308)</f>
        <v>20</v>
      </c>
      <c r="N308" s="793"/>
      <c r="O308" s="87" t="s">
        <v>885</v>
      </c>
      <c r="P308" s="274">
        <v>5</v>
      </c>
      <c r="Q308" s="87" t="s">
        <v>690</v>
      </c>
      <c r="R308" s="274">
        <f>2*5</f>
        <v>10</v>
      </c>
      <c r="S308" s="274">
        <f>R308+R309</f>
        <v>20</v>
      </c>
      <c r="T308" s="274"/>
      <c r="U308" s="274"/>
      <c r="V308" s="274"/>
      <c r="W308" s="399"/>
      <c r="X308" s="398">
        <f>SUM(S308:W308)</f>
        <v>20</v>
      </c>
      <c r="Y308" s="794"/>
      <c r="AD308" s="699"/>
      <c r="AE308" s="699"/>
      <c r="AF308" s="699"/>
      <c r="AG308" s="699"/>
      <c r="AH308" s="699"/>
      <c r="AI308" s="699"/>
      <c r="AJ308" s="699"/>
      <c r="AK308" s="699"/>
      <c r="AL308" s="699"/>
      <c r="AM308" s="699"/>
      <c r="AN308" s="699"/>
      <c r="AO308" s="699"/>
      <c r="AP308" s="699"/>
      <c r="AQ308" s="699"/>
      <c r="AR308" s="699"/>
      <c r="AS308" s="699"/>
      <c r="AT308" s="699"/>
      <c r="AU308" s="699"/>
      <c r="AV308" s="699"/>
      <c r="AW308" s="699"/>
      <c r="AX308" s="699"/>
      <c r="AY308" s="699"/>
      <c r="AZ308" s="699"/>
      <c r="BA308" s="699"/>
      <c r="BB308" s="699"/>
      <c r="BC308" s="699"/>
      <c r="BD308" s="699"/>
      <c r="BE308" s="699"/>
      <c r="BF308" s="699"/>
      <c r="BG308" s="699"/>
      <c r="BH308" s="699"/>
      <c r="BI308" s="699"/>
      <c r="BJ308" s="699"/>
      <c r="BK308" s="699"/>
      <c r="BL308" s="699"/>
      <c r="BM308" s="699"/>
      <c r="BN308" s="699"/>
      <c r="BO308" s="699"/>
      <c r="BP308" s="699"/>
      <c r="BQ308" s="699"/>
      <c r="BR308" s="699"/>
      <c r="BS308" s="699"/>
      <c r="BT308" s="699"/>
      <c r="BU308" s="699"/>
      <c r="BV308" s="699"/>
      <c r="BW308" s="699"/>
      <c r="BX308" s="699"/>
      <c r="BY308" s="699"/>
      <c r="BZ308" s="699"/>
      <c r="CA308" s="699"/>
      <c r="CB308" s="699"/>
      <c r="CC308" s="699"/>
      <c r="CD308" s="699"/>
      <c r="CE308" s="699"/>
      <c r="CF308" s="699"/>
      <c r="CG308" s="699"/>
      <c r="CH308" s="699"/>
      <c r="CI308" s="699"/>
      <c r="CJ308" s="699"/>
      <c r="CK308" s="699"/>
      <c r="CL308" s="699"/>
      <c r="CM308" s="699"/>
      <c r="CN308" s="699"/>
      <c r="CO308" s="699"/>
      <c r="CP308" s="699"/>
      <c r="CQ308" s="699"/>
      <c r="CR308" s="699"/>
      <c r="CS308" s="699"/>
      <c r="CT308" s="699"/>
      <c r="CU308" s="699"/>
      <c r="CV308" s="699"/>
      <c r="CW308" s="699"/>
      <c r="CX308" s="699"/>
      <c r="CY308" s="699"/>
      <c r="CZ308" s="699"/>
      <c r="DA308" s="699"/>
      <c r="DB308" s="699"/>
      <c r="DC308" s="699"/>
      <c r="DD308" s="699"/>
      <c r="DE308" s="699"/>
      <c r="DF308" s="699"/>
      <c r="DG308" s="699"/>
      <c r="DH308" s="699"/>
      <c r="DI308" s="699"/>
      <c r="DJ308" s="699"/>
      <c r="DK308" s="699"/>
      <c r="DL308" s="699"/>
      <c r="DM308" s="699"/>
      <c r="DN308" s="699"/>
      <c r="DO308" s="699"/>
      <c r="DP308" s="699"/>
      <c r="DQ308" s="699"/>
      <c r="DR308" s="699"/>
      <c r="DS308" s="699"/>
      <c r="DT308" s="699"/>
      <c r="DU308" s="699"/>
      <c r="DV308" s="699"/>
      <c r="DW308" s="699"/>
      <c r="DX308" s="699"/>
      <c r="DY308" s="699"/>
      <c r="DZ308" s="699"/>
      <c r="EA308" s="699"/>
      <c r="EB308" s="699"/>
      <c r="EC308" s="699"/>
      <c r="ED308" s="699"/>
      <c r="EE308" s="699"/>
      <c r="EF308" s="699"/>
      <c r="EG308" s="699"/>
      <c r="EH308" s="699"/>
      <c r="EI308" s="699"/>
      <c r="EJ308" s="699"/>
      <c r="EK308" s="699"/>
      <c r="EL308" s="699"/>
      <c r="EM308" s="699"/>
      <c r="EN308" s="699"/>
      <c r="EO308" s="699"/>
      <c r="EP308" s="699"/>
      <c r="EQ308" s="699"/>
      <c r="ER308" s="699"/>
      <c r="ES308" s="699"/>
      <c r="ET308" s="699"/>
      <c r="EU308" s="699"/>
      <c r="EV308" s="699"/>
      <c r="EW308" s="699"/>
      <c r="EX308" s="699"/>
      <c r="EY308" s="699"/>
      <c r="EZ308" s="699"/>
      <c r="FA308" s="699"/>
      <c r="FB308" s="699"/>
    </row>
    <row r="309" spans="1:158" s="739" customFormat="1" ht="15.95" customHeight="1" x14ac:dyDescent="0.5">
      <c r="B309" s="688" t="s">
        <v>953</v>
      </c>
      <c r="C309" s="689"/>
      <c r="D309" s="566" t="s">
        <v>889</v>
      </c>
      <c r="E309" s="309">
        <v>5</v>
      </c>
      <c r="F309" s="136" t="s">
        <v>697</v>
      </c>
      <c r="G309" s="309">
        <f>2*5</f>
        <v>10</v>
      </c>
      <c r="H309" s="307"/>
      <c r="I309" s="307"/>
      <c r="J309" s="307"/>
      <c r="K309" s="307"/>
      <c r="L309" s="307"/>
      <c r="M309" s="307"/>
      <c r="N309" s="791"/>
      <c r="O309" s="136" t="s">
        <v>886</v>
      </c>
      <c r="P309" s="309">
        <v>5</v>
      </c>
      <c r="Q309" s="136" t="s">
        <v>697</v>
      </c>
      <c r="R309" s="309">
        <f>2*5</f>
        <v>10</v>
      </c>
      <c r="S309" s="307"/>
      <c r="T309" s="307"/>
      <c r="U309" s="307"/>
      <c r="V309" s="307"/>
      <c r="W309" s="307"/>
      <c r="X309" s="307"/>
      <c r="Y309" s="792"/>
      <c r="Z309" s="738"/>
      <c r="AA309" s="738"/>
      <c r="AB309" s="738"/>
      <c r="AC309" s="738"/>
      <c r="AD309" s="738"/>
      <c r="AE309" s="738"/>
      <c r="AF309" s="738"/>
      <c r="AG309" s="738"/>
      <c r="AH309" s="738"/>
      <c r="AI309" s="738"/>
      <c r="AJ309" s="738"/>
      <c r="AK309" s="738"/>
      <c r="AL309" s="738"/>
      <c r="AM309" s="738"/>
      <c r="AN309" s="738"/>
      <c r="AO309" s="738"/>
      <c r="AP309" s="738"/>
      <c r="AQ309" s="738"/>
      <c r="AR309" s="738"/>
      <c r="AS309" s="738"/>
      <c r="AT309" s="738"/>
      <c r="AU309" s="738"/>
      <c r="AV309" s="738"/>
      <c r="AW309" s="738"/>
      <c r="AX309" s="738"/>
      <c r="AY309" s="738"/>
      <c r="AZ309" s="738"/>
      <c r="BA309" s="738"/>
      <c r="BB309" s="738"/>
      <c r="BC309" s="738"/>
      <c r="BD309" s="738"/>
      <c r="BE309" s="738"/>
      <c r="BF309" s="738"/>
      <c r="BG309" s="738"/>
      <c r="BH309" s="738"/>
      <c r="BI309" s="738"/>
      <c r="BJ309" s="738"/>
      <c r="BK309" s="738"/>
      <c r="BL309" s="738"/>
      <c r="BM309" s="738"/>
      <c r="BN309" s="738"/>
      <c r="BO309" s="738"/>
      <c r="BP309" s="738"/>
      <c r="BQ309" s="738"/>
      <c r="BR309" s="738"/>
      <c r="BS309" s="738"/>
      <c r="BT309" s="738"/>
      <c r="BU309" s="738"/>
      <c r="BV309" s="738"/>
      <c r="BW309" s="738"/>
      <c r="BX309" s="738"/>
      <c r="BY309" s="738"/>
      <c r="BZ309" s="738"/>
      <c r="CA309" s="738"/>
      <c r="CB309" s="738"/>
      <c r="CC309" s="738"/>
      <c r="CD309" s="738"/>
      <c r="CE309" s="738"/>
      <c r="CF309" s="738"/>
      <c r="CG309" s="738"/>
      <c r="CH309" s="738"/>
      <c r="CI309" s="738"/>
      <c r="CJ309" s="738"/>
      <c r="CK309" s="738"/>
      <c r="CL309" s="738"/>
      <c r="CM309" s="738"/>
      <c r="CN309" s="738"/>
      <c r="CO309" s="738"/>
      <c r="CP309" s="738"/>
      <c r="CQ309" s="738"/>
      <c r="CR309" s="738"/>
      <c r="CS309" s="738"/>
      <c r="CT309" s="738"/>
      <c r="CU309" s="738"/>
      <c r="CV309" s="738"/>
      <c r="CW309" s="738"/>
      <c r="CX309" s="738"/>
      <c r="CY309" s="738"/>
      <c r="CZ309" s="738"/>
      <c r="DA309" s="738"/>
      <c r="DB309" s="738"/>
      <c r="DC309" s="738"/>
      <c r="DD309" s="738"/>
      <c r="DE309" s="738"/>
      <c r="DF309" s="738"/>
      <c r="DG309" s="738"/>
      <c r="DH309" s="738"/>
      <c r="DI309" s="738"/>
      <c r="DJ309" s="738"/>
      <c r="DK309" s="738"/>
      <c r="DL309" s="738"/>
      <c r="DM309" s="738"/>
      <c r="DN309" s="738"/>
      <c r="DO309" s="738"/>
      <c r="DP309" s="738"/>
      <c r="DQ309" s="738"/>
      <c r="DR309" s="738"/>
      <c r="DS309" s="738"/>
      <c r="DT309" s="738"/>
      <c r="DU309" s="738"/>
      <c r="DV309" s="738"/>
      <c r="DW309" s="738"/>
      <c r="DX309" s="738"/>
      <c r="DY309" s="738"/>
      <c r="DZ309" s="738"/>
      <c r="EA309" s="738"/>
      <c r="EB309" s="738"/>
      <c r="EC309" s="738"/>
      <c r="ED309" s="738"/>
      <c r="EE309" s="738"/>
      <c r="EF309" s="738"/>
      <c r="EG309" s="738"/>
      <c r="EH309" s="738"/>
      <c r="EI309" s="738"/>
      <c r="EJ309" s="738"/>
      <c r="EK309" s="738"/>
      <c r="EL309" s="738"/>
      <c r="EM309" s="738"/>
      <c r="EN309" s="738"/>
      <c r="EO309" s="738"/>
      <c r="EP309" s="738"/>
      <c r="EQ309" s="738"/>
      <c r="ER309" s="738"/>
      <c r="ES309" s="738"/>
      <c r="ET309" s="738"/>
      <c r="EU309" s="738"/>
      <c r="EV309" s="738"/>
      <c r="EW309" s="738"/>
      <c r="EX309" s="738"/>
      <c r="EY309" s="738"/>
      <c r="EZ309" s="738"/>
      <c r="FA309" s="738"/>
      <c r="FB309" s="738"/>
    </row>
    <row r="310" spans="1:158" s="698" customFormat="1" ht="15.95" customHeight="1" x14ac:dyDescent="0.5">
      <c r="B310" s="432" t="s">
        <v>882</v>
      </c>
      <c r="C310" s="440"/>
      <c r="D310" s="565" t="s">
        <v>887</v>
      </c>
      <c r="E310" s="73">
        <v>5</v>
      </c>
      <c r="F310" s="87" t="s">
        <v>700</v>
      </c>
      <c r="G310" s="274">
        <f>3*5</f>
        <v>15</v>
      </c>
      <c r="H310" s="274">
        <f>G310+G311</f>
        <v>15</v>
      </c>
      <c r="I310" s="274"/>
      <c r="J310" s="274"/>
      <c r="K310" s="274"/>
      <c r="L310" s="399"/>
      <c r="M310" s="398">
        <f>SUM(H310:L310)</f>
        <v>15</v>
      </c>
      <c r="N310" s="793"/>
      <c r="O310" s="87" t="s">
        <v>884</v>
      </c>
      <c r="P310" s="73">
        <v>5</v>
      </c>
      <c r="Q310" s="87" t="s">
        <v>700</v>
      </c>
      <c r="R310" s="274">
        <f>3*5</f>
        <v>15</v>
      </c>
      <c r="S310" s="274">
        <f>R310+R311</f>
        <v>15</v>
      </c>
      <c r="T310" s="274"/>
      <c r="U310" s="274"/>
      <c r="V310" s="274"/>
      <c r="W310" s="399"/>
      <c r="X310" s="398">
        <f>SUM(S310:W310)</f>
        <v>15</v>
      </c>
      <c r="Y310" s="794"/>
      <c r="Z310" s="699"/>
      <c r="AA310" s="699"/>
      <c r="AB310" s="699"/>
      <c r="AC310" s="699"/>
      <c r="AD310" s="699"/>
      <c r="AE310" s="699"/>
      <c r="AF310" s="699"/>
      <c r="AG310" s="699"/>
      <c r="AH310" s="699"/>
      <c r="AI310" s="699"/>
      <c r="AJ310" s="699"/>
      <c r="AK310" s="699"/>
      <c r="AL310" s="699"/>
      <c r="AM310" s="699"/>
      <c r="AN310" s="699"/>
      <c r="AO310" s="699"/>
      <c r="AP310" s="699"/>
      <c r="AQ310" s="699"/>
      <c r="AR310" s="699"/>
      <c r="AS310" s="699"/>
      <c r="AT310" s="699"/>
      <c r="AU310" s="699"/>
      <c r="AV310" s="699"/>
      <c r="AW310" s="699"/>
      <c r="AX310" s="699"/>
      <c r="AY310" s="699"/>
      <c r="AZ310" s="699"/>
      <c r="BA310" s="699"/>
      <c r="BB310" s="699"/>
      <c r="BC310" s="699"/>
      <c r="BD310" s="699"/>
      <c r="BE310" s="699"/>
      <c r="BF310" s="699"/>
      <c r="BG310" s="699"/>
      <c r="BH310" s="699"/>
      <c r="BI310" s="699"/>
      <c r="BJ310" s="699"/>
      <c r="BK310" s="699"/>
      <c r="BL310" s="699"/>
      <c r="BM310" s="699"/>
      <c r="BN310" s="699"/>
      <c r="BO310" s="699"/>
      <c r="BP310" s="699"/>
      <c r="BQ310" s="699"/>
      <c r="BR310" s="699"/>
      <c r="BS310" s="699"/>
      <c r="BT310" s="699"/>
      <c r="BU310" s="699"/>
      <c r="BV310" s="699"/>
      <c r="BW310" s="699"/>
      <c r="BX310" s="699"/>
      <c r="BY310" s="699"/>
      <c r="BZ310" s="699"/>
      <c r="CA310" s="699"/>
      <c r="CB310" s="699"/>
      <c r="CC310" s="699"/>
      <c r="CD310" s="699"/>
      <c r="CE310" s="699"/>
      <c r="CF310" s="699"/>
      <c r="CG310" s="699"/>
      <c r="CH310" s="699"/>
      <c r="CI310" s="699"/>
      <c r="CJ310" s="699"/>
      <c r="CK310" s="699"/>
      <c r="CL310" s="699"/>
      <c r="CM310" s="699"/>
      <c r="CN310" s="699"/>
      <c r="CO310" s="699"/>
      <c r="CP310" s="699"/>
      <c r="CQ310" s="699"/>
      <c r="CR310" s="699"/>
      <c r="CS310" s="699"/>
      <c r="CT310" s="699"/>
      <c r="CU310" s="699"/>
      <c r="CV310" s="699"/>
      <c r="CW310" s="699"/>
      <c r="CX310" s="699"/>
      <c r="CY310" s="699"/>
      <c r="CZ310" s="699"/>
      <c r="DA310" s="699"/>
      <c r="DB310" s="699"/>
      <c r="DC310" s="699"/>
      <c r="DD310" s="699"/>
      <c r="DE310" s="699"/>
      <c r="DF310" s="699"/>
      <c r="DG310" s="699"/>
      <c r="DH310" s="699"/>
      <c r="DI310" s="699"/>
      <c r="DJ310" s="699"/>
      <c r="DK310" s="699"/>
      <c r="DL310" s="699"/>
      <c r="DM310" s="699"/>
      <c r="DN310" s="699"/>
      <c r="DO310" s="699"/>
      <c r="DP310" s="699"/>
      <c r="DQ310" s="699"/>
      <c r="DR310" s="699"/>
      <c r="DS310" s="699"/>
      <c r="DT310" s="699"/>
      <c r="DU310" s="699"/>
      <c r="DV310" s="699"/>
      <c r="DW310" s="699"/>
      <c r="DX310" s="699"/>
      <c r="DY310" s="699"/>
      <c r="DZ310" s="699"/>
      <c r="EA310" s="699"/>
      <c r="EB310" s="699"/>
      <c r="EC310" s="699"/>
    </row>
    <row r="311" spans="1:158" s="739" customFormat="1" ht="15.95" customHeight="1" x14ac:dyDescent="0.5">
      <c r="B311" s="688" t="s">
        <v>953</v>
      </c>
      <c r="C311" s="689"/>
      <c r="D311" s="566"/>
      <c r="E311" s="78"/>
      <c r="F311" s="136"/>
      <c r="G311" s="309"/>
      <c r="H311" s="307"/>
      <c r="I311" s="307"/>
      <c r="J311" s="307"/>
      <c r="K311" s="307"/>
      <c r="L311" s="307"/>
      <c r="M311" s="307"/>
      <c r="N311" s="791"/>
      <c r="O311" s="136"/>
      <c r="P311" s="78"/>
      <c r="Q311" s="136"/>
      <c r="R311" s="309"/>
      <c r="S311" s="307"/>
      <c r="T311" s="307"/>
      <c r="U311" s="307"/>
      <c r="V311" s="307"/>
      <c r="W311" s="307"/>
      <c r="X311" s="307"/>
      <c r="Y311" s="792"/>
      <c r="Z311" s="738"/>
      <c r="AA311" s="738"/>
      <c r="AB311" s="738"/>
      <c r="AC311" s="738"/>
      <c r="AD311" s="738"/>
      <c r="AE311" s="738"/>
      <c r="AF311" s="738"/>
      <c r="AG311" s="738"/>
      <c r="AH311" s="738"/>
      <c r="AI311" s="738"/>
      <c r="AJ311" s="738"/>
      <c r="AK311" s="738"/>
      <c r="AL311" s="738"/>
      <c r="AM311" s="738"/>
      <c r="AN311" s="738"/>
      <c r="AO311" s="738"/>
      <c r="AP311" s="738"/>
      <c r="AQ311" s="738"/>
      <c r="AR311" s="738"/>
      <c r="AS311" s="738"/>
      <c r="AT311" s="738"/>
      <c r="AU311" s="738"/>
      <c r="AV311" s="738"/>
      <c r="AW311" s="738"/>
      <c r="AX311" s="738"/>
      <c r="AY311" s="738"/>
      <c r="AZ311" s="738"/>
      <c r="BA311" s="738"/>
      <c r="BB311" s="738"/>
      <c r="BC311" s="738"/>
      <c r="BD311" s="738"/>
      <c r="BE311" s="738"/>
      <c r="BF311" s="738"/>
      <c r="BG311" s="738"/>
      <c r="BH311" s="738"/>
      <c r="BI311" s="738"/>
      <c r="BJ311" s="738"/>
      <c r="BK311" s="738"/>
      <c r="BL311" s="738"/>
      <c r="BM311" s="738"/>
      <c r="BN311" s="738"/>
      <c r="BO311" s="738"/>
      <c r="BP311" s="738"/>
      <c r="BQ311" s="738"/>
      <c r="BR311" s="738"/>
      <c r="BS311" s="738"/>
      <c r="BT311" s="738"/>
      <c r="BU311" s="738"/>
      <c r="BV311" s="738"/>
      <c r="BW311" s="738"/>
      <c r="BX311" s="738"/>
      <c r="BY311" s="738"/>
      <c r="BZ311" s="738"/>
      <c r="CA311" s="738"/>
      <c r="CB311" s="738"/>
      <c r="CC311" s="738"/>
      <c r="CD311" s="738"/>
      <c r="CE311" s="738"/>
      <c r="CF311" s="738"/>
      <c r="CG311" s="738"/>
      <c r="CH311" s="738"/>
      <c r="CI311" s="738"/>
      <c r="CJ311" s="738"/>
      <c r="CK311" s="738"/>
      <c r="CL311" s="738"/>
      <c r="CM311" s="738"/>
      <c r="CN311" s="738"/>
      <c r="CO311" s="738"/>
      <c r="CP311" s="738"/>
      <c r="CQ311" s="738"/>
      <c r="CR311" s="738"/>
      <c r="CS311" s="738"/>
      <c r="CT311" s="738"/>
      <c r="CU311" s="738"/>
      <c r="CV311" s="738"/>
      <c r="CW311" s="738"/>
      <c r="CX311" s="738"/>
      <c r="CY311" s="738"/>
      <c r="CZ311" s="738"/>
      <c r="DA311" s="738"/>
      <c r="DB311" s="738"/>
      <c r="DC311" s="738"/>
      <c r="DD311" s="738"/>
      <c r="DE311" s="738"/>
      <c r="DF311" s="738"/>
      <c r="DG311" s="738"/>
      <c r="DH311" s="738"/>
      <c r="DI311" s="738"/>
      <c r="DJ311" s="738"/>
      <c r="DK311" s="738"/>
      <c r="DL311" s="738"/>
      <c r="DM311" s="738"/>
      <c r="DN311" s="738"/>
      <c r="DO311" s="738"/>
      <c r="DP311" s="738"/>
      <c r="DQ311" s="738"/>
      <c r="DR311" s="738"/>
      <c r="DS311" s="738"/>
      <c r="DT311" s="738"/>
      <c r="DU311" s="738"/>
      <c r="DV311" s="738"/>
      <c r="DW311" s="738"/>
      <c r="DX311" s="738"/>
      <c r="DY311" s="738"/>
      <c r="DZ311" s="738"/>
      <c r="EA311" s="738"/>
      <c r="EB311" s="738"/>
      <c r="EC311" s="738"/>
    </row>
    <row r="312" spans="1:158" s="698" customFormat="1" ht="15.95" customHeight="1" x14ac:dyDescent="0.5">
      <c r="B312" s="432" t="s">
        <v>883</v>
      </c>
      <c r="C312" s="440"/>
      <c r="D312" s="565" t="s">
        <v>887</v>
      </c>
      <c r="E312" s="73">
        <v>5</v>
      </c>
      <c r="F312" s="87" t="s">
        <v>700</v>
      </c>
      <c r="G312" s="274">
        <f>3*5</f>
        <v>15</v>
      </c>
      <c r="H312" s="274">
        <f>G312+G313</f>
        <v>15</v>
      </c>
      <c r="I312" s="274"/>
      <c r="J312" s="274"/>
      <c r="K312" s="274"/>
      <c r="L312" s="399"/>
      <c r="M312" s="398">
        <f>SUM(H312:L312)</f>
        <v>15</v>
      </c>
      <c r="N312" s="793"/>
      <c r="O312" s="87" t="s">
        <v>884</v>
      </c>
      <c r="P312" s="73">
        <v>5</v>
      </c>
      <c r="Q312" s="87" t="s">
        <v>700</v>
      </c>
      <c r="R312" s="274">
        <f>3*5</f>
        <v>15</v>
      </c>
      <c r="S312" s="274">
        <f>R312+R313</f>
        <v>15</v>
      </c>
      <c r="T312" s="274"/>
      <c r="U312" s="274"/>
      <c r="V312" s="274"/>
      <c r="W312" s="399"/>
      <c r="X312" s="398">
        <f>SUM(S312:W312)</f>
        <v>15</v>
      </c>
      <c r="Y312" s="794"/>
      <c r="Z312" s="699"/>
      <c r="AA312" s="699"/>
      <c r="AB312" s="699"/>
      <c r="AC312" s="699"/>
      <c r="AD312" s="699"/>
      <c r="AE312" s="699"/>
      <c r="AF312" s="699"/>
      <c r="AG312" s="699"/>
      <c r="AH312" s="699"/>
      <c r="AI312" s="699"/>
      <c r="AJ312" s="699"/>
      <c r="AK312" s="699"/>
      <c r="AL312" s="699"/>
      <c r="AM312" s="699"/>
      <c r="AN312" s="699"/>
      <c r="AO312" s="699"/>
      <c r="AP312" s="699"/>
      <c r="AQ312" s="699"/>
      <c r="AR312" s="699"/>
      <c r="AS312" s="699"/>
      <c r="AT312" s="699"/>
      <c r="AU312" s="699"/>
      <c r="AV312" s="699"/>
      <c r="AW312" s="699"/>
      <c r="AX312" s="699"/>
      <c r="AY312" s="699"/>
      <c r="AZ312" s="699"/>
      <c r="BA312" s="699"/>
      <c r="BB312" s="699"/>
      <c r="BC312" s="699"/>
      <c r="BD312" s="699"/>
      <c r="BE312" s="699"/>
      <c r="BF312" s="699"/>
      <c r="BG312" s="699"/>
      <c r="BH312" s="699"/>
      <c r="BI312" s="699"/>
      <c r="BJ312" s="699"/>
      <c r="BK312" s="699"/>
      <c r="BL312" s="699"/>
      <c r="BM312" s="699"/>
      <c r="BN312" s="699"/>
      <c r="BO312" s="699"/>
      <c r="BP312" s="699"/>
      <c r="BQ312" s="699"/>
      <c r="BR312" s="699"/>
      <c r="BS312" s="699"/>
      <c r="BT312" s="699"/>
      <c r="BU312" s="699"/>
      <c r="BV312" s="699"/>
      <c r="BW312" s="699"/>
      <c r="BX312" s="699"/>
      <c r="BY312" s="699"/>
      <c r="BZ312" s="699"/>
      <c r="CA312" s="699"/>
      <c r="CB312" s="699"/>
      <c r="CC312" s="699"/>
      <c r="CD312" s="699"/>
      <c r="CE312" s="699"/>
      <c r="CF312" s="699"/>
      <c r="CG312" s="699"/>
      <c r="CH312" s="699"/>
      <c r="CI312" s="699"/>
      <c r="CJ312" s="699"/>
      <c r="CK312" s="699"/>
      <c r="CL312" s="699"/>
      <c r="CM312" s="699"/>
      <c r="CN312" s="699"/>
      <c r="CO312" s="699"/>
      <c r="CP312" s="699"/>
      <c r="CQ312" s="699"/>
      <c r="CR312" s="699"/>
      <c r="CS312" s="699"/>
      <c r="CT312" s="699"/>
      <c r="CU312" s="699"/>
      <c r="CV312" s="699"/>
      <c r="CW312" s="699"/>
      <c r="CX312" s="699"/>
      <c r="CY312" s="699"/>
      <c r="CZ312" s="699"/>
      <c r="DA312" s="699"/>
      <c r="DB312" s="699"/>
      <c r="DC312" s="699"/>
      <c r="DD312" s="699"/>
      <c r="DE312" s="699"/>
      <c r="DF312" s="699"/>
      <c r="DG312" s="699"/>
      <c r="DH312" s="699"/>
      <c r="DI312" s="699"/>
      <c r="DJ312" s="699"/>
      <c r="DK312" s="699"/>
      <c r="DL312" s="699"/>
      <c r="DM312" s="699"/>
      <c r="DN312" s="699"/>
      <c r="DO312" s="699"/>
      <c r="DP312" s="699"/>
      <c r="DQ312" s="699"/>
      <c r="DR312" s="699"/>
      <c r="DS312" s="699"/>
      <c r="DT312" s="699"/>
      <c r="DU312" s="699"/>
      <c r="DV312" s="699"/>
      <c r="DW312" s="699"/>
      <c r="DX312" s="699"/>
      <c r="DY312" s="699"/>
      <c r="DZ312" s="699"/>
      <c r="EA312" s="699"/>
      <c r="EB312" s="699"/>
      <c r="EC312" s="699"/>
    </row>
    <row r="313" spans="1:158" s="738" customFormat="1" ht="15.95" customHeight="1" x14ac:dyDescent="0.5">
      <c r="A313" s="739"/>
      <c r="B313" s="688" t="s">
        <v>953</v>
      </c>
      <c r="C313" s="689"/>
      <c r="D313" s="566"/>
      <c r="E313" s="78"/>
      <c r="F313" s="136"/>
      <c r="G313" s="309"/>
      <c r="H313" s="307"/>
      <c r="I313" s="307"/>
      <c r="J313" s="307"/>
      <c r="K313" s="307"/>
      <c r="L313" s="307"/>
      <c r="M313" s="307"/>
      <c r="N313" s="791"/>
      <c r="O313" s="136"/>
      <c r="P313" s="78"/>
      <c r="Q313" s="136"/>
      <c r="R313" s="309"/>
      <c r="S313" s="307"/>
      <c r="T313" s="307"/>
      <c r="U313" s="307"/>
      <c r="V313" s="307"/>
      <c r="W313" s="307"/>
      <c r="X313" s="307"/>
      <c r="Y313" s="792"/>
    </row>
    <row r="314" spans="1:158" ht="20.25" customHeight="1" x14ac:dyDescent="0.5">
      <c r="B314" s="2319" t="s">
        <v>947</v>
      </c>
      <c r="C314" s="2297"/>
      <c r="D314" s="2297"/>
      <c r="E314" s="2297"/>
      <c r="F314" s="2297"/>
      <c r="G314" s="2298"/>
      <c r="H314" s="852">
        <f>SUM(H300:H313)</f>
        <v>130</v>
      </c>
      <c r="I314" s="853"/>
      <c r="J314" s="853"/>
      <c r="K314" s="853"/>
      <c r="L314" s="853"/>
      <c r="M314" s="854"/>
      <c r="N314" s="855"/>
      <c r="O314" s="856"/>
      <c r="P314" s="853"/>
      <c r="Q314" s="857"/>
      <c r="R314" s="858"/>
      <c r="S314" s="852">
        <f>SUM(S300:S313)</f>
        <v>130</v>
      </c>
      <c r="T314" s="853"/>
      <c r="U314" s="853"/>
      <c r="V314" s="853"/>
      <c r="W314" s="853"/>
      <c r="X314" s="854"/>
      <c r="Y314" s="859"/>
    </row>
    <row r="315" spans="1:158" ht="20.25" customHeight="1" x14ac:dyDescent="0.5">
      <c r="B315" s="2294" t="s">
        <v>1115</v>
      </c>
      <c r="C315" s="2295"/>
      <c r="D315" s="2295"/>
      <c r="E315" s="2295"/>
      <c r="F315" s="2295"/>
      <c r="G315" s="2296"/>
      <c r="H315" s="410">
        <f>H314/7</f>
        <v>18.571428571428573</v>
      </c>
      <c r="I315" s="132"/>
      <c r="J315" s="132"/>
      <c r="K315" s="132"/>
      <c r="L315" s="132"/>
      <c r="M315" s="687"/>
      <c r="N315" s="603"/>
      <c r="O315" s="121"/>
      <c r="P315" s="132"/>
      <c r="Q315" s="553"/>
      <c r="R315" s="331"/>
      <c r="S315" s="410">
        <f>S314/7</f>
        <v>18.571428571428573</v>
      </c>
      <c r="T315" s="132"/>
      <c r="U315" s="132"/>
      <c r="V315" s="132"/>
      <c r="W315" s="132"/>
      <c r="X315" s="687"/>
      <c r="Y315" s="632"/>
    </row>
    <row r="316" spans="1:158" ht="20.25" customHeight="1" x14ac:dyDescent="0.5">
      <c r="B316" s="449"/>
      <c r="C316" s="449"/>
      <c r="D316" s="449"/>
      <c r="E316" s="449"/>
      <c r="F316" s="449"/>
      <c r="G316" s="449"/>
      <c r="H316" s="849"/>
      <c r="I316" s="449"/>
      <c r="J316" s="449"/>
      <c r="K316" s="449"/>
      <c r="L316" s="449"/>
      <c r="M316" s="849"/>
      <c r="N316" s="851"/>
      <c r="O316" s="449"/>
      <c r="P316" s="449"/>
      <c r="Q316" s="850"/>
      <c r="R316" s="449"/>
      <c r="S316" s="849"/>
      <c r="T316" s="449"/>
      <c r="U316" s="449"/>
      <c r="V316" s="449"/>
      <c r="W316" s="449"/>
      <c r="X316" s="849"/>
      <c r="Y316" s="851"/>
    </row>
    <row r="317" spans="1:158" ht="20.25" customHeight="1" x14ac:dyDescent="0.5">
      <c r="B317" s="449"/>
      <c r="C317" s="449"/>
      <c r="D317" s="449"/>
      <c r="E317" s="449"/>
      <c r="F317" s="449"/>
      <c r="G317" s="449"/>
      <c r="H317" s="849"/>
      <c r="I317" s="449"/>
      <c r="J317" s="449"/>
      <c r="K317" s="449"/>
      <c r="L317" s="449"/>
      <c r="M317" s="849"/>
      <c r="N317" s="851"/>
      <c r="O317" s="449"/>
      <c r="P317" s="449"/>
      <c r="Q317" s="850"/>
      <c r="R317" s="449"/>
      <c r="S317" s="849"/>
      <c r="T317" s="449"/>
      <c r="U317" s="449"/>
      <c r="V317" s="449"/>
      <c r="W317" s="449"/>
      <c r="X317" s="849"/>
      <c r="Y317" s="851"/>
    </row>
    <row r="318" spans="1:158" ht="20.25" customHeight="1" x14ac:dyDescent="0.5">
      <c r="B318" s="449"/>
      <c r="C318" s="449"/>
      <c r="D318" s="449"/>
      <c r="E318" s="449"/>
      <c r="F318" s="449"/>
      <c r="G318" s="449"/>
      <c r="H318" s="849"/>
      <c r="I318" s="449"/>
      <c r="J318" s="449"/>
      <c r="K318" s="449"/>
      <c r="L318" s="449"/>
      <c r="M318" s="849"/>
      <c r="N318" s="851"/>
      <c r="O318" s="449"/>
      <c r="P318" s="449"/>
      <c r="Q318" s="850"/>
      <c r="R318" s="449"/>
      <c r="S318" s="849"/>
      <c r="T318" s="449"/>
      <c r="U318" s="449"/>
      <c r="V318" s="449"/>
      <c r="W318" s="449"/>
      <c r="X318" s="849"/>
      <c r="Y318" s="851"/>
    </row>
    <row r="319" spans="1:158" ht="20.25" customHeight="1" x14ac:dyDescent="0.5">
      <c r="B319" s="449"/>
      <c r="C319" s="449"/>
      <c r="D319" s="449"/>
      <c r="E319" s="449"/>
      <c r="F319" s="449"/>
      <c r="G319" s="449"/>
      <c r="H319" s="849"/>
      <c r="I319" s="449"/>
      <c r="J319" s="449"/>
      <c r="K319" s="449"/>
      <c r="L319" s="449"/>
      <c r="M319" s="849"/>
      <c r="N319" s="851"/>
      <c r="O319" s="449"/>
      <c r="P319" s="449"/>
      <c r="Q319" s="850"/>
      <c r="R319" s="449"/>
      <c r="S319" s="849"/>
      <c r="T319" s="449"/>
      <c r="U319" s="449"/>
      <c r="V319" s="449"/>
      <c r="W319" s="449"/>
      <c r="X319" s="849"/>
      <c r="Y319" s="851"/>
    </row>
    <row r="320" spans="1:158" ht="20.25" customHeight="1" x14ac:dyDescent="0.5">
      <c r="B320" s="449"/>
      <c r="C320" s="449"/>
      <c r="D320" s="449"/>
      <c r="E320" s="449"/>
      <c r="F320" s="449"/>
      <c r="G320" s="449"/>
      <c r="H320" s="849"/>
      <c r="I320" s="449"/>
      <c r="J320" s="449"/>
      <c r="K320" s="449"/>
      <c r="L320" s="449"/>
      <c r="M320" s="849"/>
      <c r="N320" s="851"/>
      <c r="O320" s="449"/>
      <c r="P320" s="449"/>
      <c r="Q320" s="850"/>
      <c r="R320" s="449"/>
      <c r="S320" s="849"/>
      <c r="T320" s="449"/>
      <c r="U320" s="449"/>
      <c r="V320" s="449"/>
      <c r="W320" s="449"/>
      <c r="X320" s="849"/>
      <c r="Y320" s="851"/>
    </row>
    <row r="321" spans="1:133" ht="20.25" customHeight="1" x14ac:dyDescent="0.5">
      <c r="B321" s="449"/>
      <c r="C321" s="449"/>
      <c r="D321" s="449"/>
      <c r="E321" s="449"/>
      <c r="F321" s="449"/>
      <c r="G321" s="449"/>
      <c r="H321" s="849"/>
      <c r="I321" s="449"/>
      <c r="J321" s="449"/>
      <c r="K321" s="449"/>
      <c r="L321" s="449"/>
      <c r="M321" s="849"/>
      <c r="N321" s="851"/>
      <c r="O321" s="449"/>
      <c r="P321" s="449"/>
      <c r="Q321" s="850"/>
      <c r="R321" s="449"/>
      <c r="S321" s="849"/>
      <c r="T321" s="449"/>
      <c r="U321" s="449"/>
      <c r="V321" s="449"/>
      <c r="W321" s="449"/>
      <c r="X321" s="849"/>
      <c r="Y321" s="851"/>
    </row>
    <row r="322" spans="1:133" ht="20.25" customHeight="1" x14ac:dyDescent="0.5">
      <c r="B322" s="449"/>
      <c r="C322" s="449"/>
      <c r="D322" s="449"/>
      <c r="E322" s="449"/>
      <c r="F322" s="449"/>
      <c r="G322" s="449"/>
      <c r="H322" s="849"/>
      <c r="I322" s="449"/>
      <c r="J322" s="449"/>
      <c r="K322" s="449"/>
      <c r="L322" s="449"/>
      <c r="M322" s="849"/>
      <c r="N322" s="851"/>
      <c r="O322" s="449"/>
      <c r="P322" s="449"/>
      <c r="Q322" s="850"/>
      <c r="R322" s="449"/>
      <c r="S322" s="849"/>
      <c r="T322" s="449"/>
      <c r="U322" s="449"/>
      <c r="V322" s="449"/>
      <c r="W322" s="449"/>
      <c r="X322" s="849"/>
      <c r="Y322" s="851"/>
    </row>
    <row r="323" spans="1:133" ht="20.25" customHeight="1" x14ac:dyDescent="0.5">
      <c r="B323" s="449"/>
      <c r="C323" s="449"/>
      <c r="D323" s="449"/>
      <c r="E323" s="449"/>
      <c r="F323" s="449"/>
      <c r="G323" s="449"/>
      <c r="H323" s="849"/>
      <c r="I323" s="449"/>
      <c r="J323" s="449"/>
      <c r="K323" s="449"/>
      <c r="L323" s="449"/>
      <c r="M323" s="849"/>
      <c r="N323" s="851"/>
      <c r="O323" s="449"/>
      <c r="P323" s="449"/>
      <c r="Q323" s="850"/>
      <c r="R323" s="449"/>
      <c r="S323" s="849"/>
      <c r="T323" s="449"/>
      <c r="U323" s="449"/>
      <c r="V323" s="449"/>
      <c r="W323" s="449"/>
      <c r="X323" s="849"/>
      <c r="Y323" s="851"/>
    </row>
    <row r="324" spans="1:133" ht="20.25" customHeight="1" x14ac:dyDescent="0.5">
      <c r="B324" s="449"/>
      <c r="C324" s="449"/>
      <c r="D324" s="449"/>
      <c r="E324" s="449"/>
      <c r="F324" s="449"/>
      <c r="G324" s="449"/>
      <c r="H324" s="849"/>
      <c r="I324" s="449"/>
      <c r="J324" s="449"/>
      <c r="K324" s="449"/>
      <c r="L324" s="449"/>
      <c r="M324" s="849"/>
      <c r="N324" s="851"/>
      <c r="O324" s="449"/>
      <c r="P324" s="449"/>
      <c r="Q324" s="850"/>
      <c r="R324" s="449"/>
      <c r="S324" s="849"/>
      <c r="T324" s="449"/>
      <c r="U324" s="449"/>
      <c r="V324" s="449"/>
      <c r="W324" s="449"/>
      <c r="X324" s="849"/>
      <c r="Y324" s="851"/>
    </row>
    <row r="325" spans="1:133" ht="20.25" customHeight="1" x14ac:dyDescent="0.5">
      <c r="B325" s="449"/>
      <c r="C325" s="449"/>
      <c r="D325" s="449"/>
      <c r="E325" s="449"/>
      <c r="F325" s="449"/>
      <c r="G325" s="449"/>
      <c r="H325" s="849"/>
      <c r="I325" s="449"/>
      <c r="J325" s="449"/>
      <c r="K325" s="449"/>
      <c r="L325" s="449"/>
      <c r="M325" s="849"/>
      <c r="N325" s="851"/>
      <c r="O325" s="449"/>
      <c r="P325" s="449"/>
      <c r="Q325" s="850"/>
      <c r="R325" s="449"/>
      <c r="S325" s="849"/>
      <c r="T325" s="449"/>
      <c r="U325" s="449"/>
      <c r="V325" s="449"/>
      <c r="W325" s="449"/>
      <c r="X325" s="849"/>
      <c r="Y325" s="851"/>
    </row>
    <row r="326" spans="1:133" ht="20.25" customHeight="1" x14ac:dyDescent="0.5">
      <c r="B326" s="449"/>
      <c r="C326" s="449"/>
      <c r="D326" s="449"/>
      <c r="E326" s="449"/>
      <c r="F326" s="449"/>
      <c r="G326" s="449"/>
      <c r="H326" s="849"/>
      <c r="I326" s="449"/>
      <c r="J326" s="449"/>
      <c r="K326" s="449"/>
      <c r="L326" s="449"/>
      <c r="M326" s="849"/>
      <c r="N326" s="851"/>
      <c r="O326" s="449"/>
      <c r="P326" s="449"/>
      <c r="Q326" s="850"/>
      <c r="R326" s="449"/>
      <c r="S326" s="849"/>
      <c r="T326" s="449"/>
      <c r="U326" s="449"/>
      <c r="V326" s="449"/>
      <c r="W326" s="449"/>
      <c r="X326" s="849"/>
      <c r="Y326" s="851"/>
    </row>
    <row r="327" spans="1:133" s="433" customFormat="1" ht="15.95" customHeight="1" x14ac:dyDescent="0.5">
      <c r="A327" s="2320" t="s">
        <v>876</v>
      </c>
      <c r="B327" s="2320"/>
      <c r="C327" s="2320"/>
      <c r="D327" s="2321"/>
      <c r="E327" s="2321"/>
      <c r="F327" s="2321"/>
      <c r="G327" s="2321"/>
      <c r="H327" s="2321"/>
      <c r="I327" s="2321"/>
      <c r="J327" s="2321"/>
      <c r="K327" s="2321"/>
      <c r="L327" s="2321"/>
      <c r="M327" s="2321"/>
      <c r="N327" s="2321"/>
      <c r="O327" s="2321"/>
      <c r="P327" s="2321"/>
      <c r="Q327" s="2321"/>
      <c r="R327" s="2321"/>
      <c r="S327" s="2321"/>
      <c r="T327" s="2321"/>
      <c r="U327" s="2321"/>
      <c r="V327" s="2321"/>
      <c r="W327" s="2321"/>
      <c r="X327" s="2321"/>
      <c r="Y327" s="2321"/>
    </row>
    <row r="328" spans="1:133" ht="15.95" customHeight="1" x14ac:dyDescent="0.5">
      <c r="B328" s="2322" t="s">
        <v>481</v>
      </c>
      <c r="C328" s="2323"/>
      <c r="D328" s="2328" t="s">
        <v>1</v>
      </c>
      <c r="E328" s="2329"/>
      <c r="F328" s="2329"/>
      <c r="G328" s="2329"/>
      <c r="H328" s="2329"/>
      <c r="I328" s="2329"/>
      <c r="J328" s="2329"/>
      <c r="K328" s="2329"/>
      <c r="L328" s="2329"/>
      <c r="M328" s="2329"/>
      <c r="N328" s="2330"/>
      <c r="O328" s="2329" t="s">
        <v>2</v>
      </c>
      <c r="P328" s="2329"/>
      <c r="Q328" s="2329"/>
      <c r="R328" s="2329"/>
      <c r="S328" s="2329"/>
      <c r="T328" s="2329"/>
      <c r="U328" s="2329"/>
      <c r="V328" s="2329"/>
      <c r="W328" s="2329"/>
      <c r="X328" s="2329"/>
      <c r="Y328" s="2331"/>
    </row>
    <row r="329" spans="1:133" ht="16.7" customHeight="1" x14ac:dyDescent="0.5">
      <c r="B329" s="2324"/>
      <c r="C329" s="2325"/>
      <c r="D329" s="2332" t="s">
        <v>3</v>
      </c>
      <c r="E329" s="2311" t="s">
        <v>479</v>
      </c>
      <c r="F329" s="2309" t="s">
        <v>946</v>
      </c>
      <c r="G329" s="2311" t="s">
        <v>947</v>
      </c>
      <c r="H329" s="2303" t="s">
        <v>948</v>
      </c>
      <c r="I329" s="2317" t="s">
        <v>1087</v>
      </c>
      <c r="J329" s="2299" t="s">
        <v>1040</v>
      </c>
      <c r="K329" s="2301" t="s">
        <v>949</v>
      </c>
      <c r="L329" s="2301" t="s">
        <v>1041</v>
      </c>
      <c r="M329" s="2303" t="s">
        <v>950</v>
      </c>
      <c r="N329" s="2313" t="s">
        <v>483</v>
      </c>
      <c r="O329" s="2315" t="s">
        <v>3</v>
      </c>
      <c r="P329" s="2311" t="s">
        <v>479</v>
      </c>
      <c r="Q329" s="2309" t="s">
        <v>946</v>
      </c>
      <c r="R329" s="2311" t="s">
        <v>947</v>
      </c>
      <c r="S329" s="2303" t="s">
        <v>948</v>
      </c>
      <c r="T329" s="2317" t="s">
        <v>1087</v>
      </c>
      <c r="U329" s="2299" t="s">
        <v>1040</v>
      </c>
      <c r="V329" s="2301" t="s">
        <v>949</v>
      </c>
      <c r="W329" s="2301" t="s">
        <v>1041</v>
      </c>
      <c r="X329" s="2303" t="s">
        <v>950</v>
      </c>
      <c r="Y329" s="2305" t="s">
        <v>483</v>
      </c>
    </row>
    <row r="330" spans="1:133" s="698" customFormat="1" ht="16.7" customHeight="1" x14ac:dyDescent="0.5">
      <c r="A330" s="877"/>
      <c r="B330" s="2326"/>
      <c r="C330" s="2327"/>
      <c r="D330" s="2333"/>
      <c r="E330" s="2312"/>
      <c r="F330" s="2310"/>
      <c r="G330" s="2312"/>
      <c r="H330" s="2304"/>
      <c r="I330" s="2318"/>
      <c r="J330" s="2300"/>
      <c r="K330" s="2302"/>
      <c r="L330" s="2302"/>
      <c r="M330" s="2304"/>
      <c r="N330" s="2314"/>
      <c r="O330" s="2316"/>
      <c r="P330" s="2312"/>
      <c r="Q330" s="2310"/>
      <c r="R330" s="2312"/>
      <c r="S330" s="2304"/>
      <c r="T330" s="2318"/>
      <c r="U330" s="2300"/>
      <c r="V330" s="2302"/>
      <c r="W330" s="2302"/>
      <c r="X330" s="2304"/>
      <c r="Y330" s="2306"/>
      <c r="Z330" s="699"/>
      <c r="AA330" s="699"/>
      <c r="AB330" s="699"/>
      <c r="AC330" s="699"/>
      <c r="AD330" s="699"/>
      <c r="AE330" s="699"/>
      <c r="AF330" s="699"/>
      <c r="AG330" s="699"/>
      <c r="AH330" s="699"/>
      <c r="AI330" s="699"/>
      <c r="AJ330" s="699"/>
      <c r="AK330" s="699"/>
      <c r="AL330" s="699"/>
      <c r="AM330" s="699"/>
      <c r="AN330" s="699"/>
      <c r="AO330" s="699"/>
      <c r="AP330" s="699"/>
      <c r="AQ330" s="699"/>
      <c r="AR330" s="699"/>
      <c r="AS330" s="699"/>
      <c r="AT330" s="699"/>
      <c r="AU330" s="699"/>
      <c r="AV330" s="699"/>
      <c r="AW330" s="699"/>
      <c r="AX330" s="699"/>
      <c r="AY330" s="699"/>
      <c r="AZ330" s="699"/>
      <c r="BA330" s="699"/>
      <c r="BB330" s="699"/>
      <c r="BC330" s="699"/>
      <c r="BD330" s="699"/>
      <c r="BE330" s="699"/>
      <c r="BF330" s="699"/>
      <c r="BG330" s="699"/>
      <c r="BH330" s="699"/>
      <c r="BI330" s="699"/>
      <c r="BJ330" s="699"/>
      <c r="BK330" s="699"/>
      <c r="BL330" s="699"/>
      <c r="BM330" s="699"/>
      <c r="BN330" s="699"/>
      <c r="BO330" s="699"/>
      <c r="BP330" s="699"/>
      <c r="BQ330" s="699"/>
      <c r="BR330" s="699"/>
      <c r="BS330" s="699"/>
      <c r="BT330" s="699"/>
      <c r="BU330" s="699"/>
      <c r="BV330" s="699"/>
      <c r="BW330" s="699"/>
      <c r="BX330" s="699"/>
      <c r="BY330" s="699"/>
      <c r="BZ330" s="699"/>
      <c r="CA330" s="699"/>
      <c r="CB330" s="699"/>
      <c r="CC330" s="699"/>
      <c r="CD330" s="699"/>
      <c r="CE330" s="699"/>
      <c r="CF330" s="699"/>
      <c r="CG330" s="699"/>
      <c r="CH330" s="699"/>
      <c r="CI330" s="699"/>
      <c r="CJ330" s="699"/>
      <c r="CK330" s="699"/>
      <c r="CL330" s="699"/>
      <c r="CM330" s="699"/>
      <c r="CN330" s="699"/>
      <c r="CO330" s="699"/>
      <c r="CP330" s="699"/>
      <c r="CQ330" s="699"/>
      <c r="CR330" s="699"/>
      <c r="CS330" s="699"/>
      <c r="CT330" s="699"/>
      <c r="CU330" s="699"/>
      <c r="CV330" s="699"/>
      <c r="CW330" s="699"/>
      <c r="CX330" s="699"/>
      <c r="CY330" s="699"/>
      <c r="CZ330" s="699"/>
      <c r="DA330" s="699"/>
      <c r="DB330" s="699"/>
      <c r="DC330" s="699"/>
      <c r="DD330" s="699"/>
      <c r="DE330" s="699"/>
      <c r="DF330" s="699"/>
      <c r="DG330" s="699"/>
      <c r="DH330" s="699"/>
      <c r="DI330" s="699"/>
      <c r="DJ330" s="699"/>
      <c r="DK330" s="699"/>
      <c r="DL330" s="699"/>
      <c r="DM330" s="699"/>
      <c r="DN330" s="699"/>
      <c r="DO330" s="699"/>
      <c r="DP330" s="699"/>
      <c r="DQ330" s="699"/>
      <c r="DR330" s="699"/>
      <c r="DS330" s="699"/>
      <c r="DT330" s="699"/>
      <c r="DU330" s="699"/>
      <c r="DV330" s="699"/>
      <c r="DW330" s="699"/>
      <c r="DX330" s="699"/>
      <c r="DY330" s="699"/>
      <c r="DZ330" s="699"/>
      <c r="EA330" s="699"/>
      <c r="EB330" s="699"/>
      <c r="EC330" s="699"/>
    </row>
    <row r="331" spans="1:133" s="433" customFormat="1" ht="15.95" customHeight="1" x14ac:dyDescent="0.5">
      <c r="A331" s="831">
        <v>1</v>
      </c>
      <c r="B331" s="833" t="s">
        <v>938</v>
      </c>
      <c r="C331" s="884"/>
      <c r="D331" s="889" t="s">
        <v>873</v>
      </c>
      <c r="E331" s="376">
        <v>2</v>
      </c>
      <c r="F331" s="835" t="s">
        <v>918</v>
      </c>
      <c r="G331" s="376">
        <f>5*2</f>
        <v>10</v>
      </c>
      <c r="H331" s="751">
        <f>G331+G332</f>
        <v>20</v>
      </c>
      <c r="I331" s="752" t="s">
        <v>419</v>
      </c>
      <c r="J331" s="752" t="s">
        <v>419</v>
      </c>
      <c r="K331" s="752" t="s">
        <v>419</v>
      </c>
      <c r="L331" s="832" t="s">
        <v>419</v>
      </c>
      <c r="M331" s="753">
        <f>SUM(H331:L331)</f>
        <v>20</v>
      </c>
      <c r="N331" s="890"/>
      <c r="O331" s="834" t="s">
        <v>870</v>
      </c>
      <c r="P331" s="376">
        <v>2</v>
      </c>
      <c r="Q331" s="836" t="s">
        <v>918</v>
      </c>
      <c r="R331" s="376">
        <f>5*2</f>
        <v>10</v>
      </c>
      <c r="S331" s="751">
        <f>R331+R332</f>
        <v>20</v>
      </c>
      <c r="T331" s="752" t="s">
        <v>419</v>
      </c>
      <c r="U331" s="752" t="s">
        <v>419</v>
      </c>
      <c r="V331" s="752" t="s">
        <v>419</v>
      </c>
      <c r="W331" s="832" t="s">
        <v>419</v>
      </c>
      <c r="X331" s="753">
        <f>SUM(S331:W331)</f>
        <v>20</v>
      </c>
      <c r="Y331" s="377"/>
    </row>
    <row r="332" spans="1:133" s="433" customFormat="1" ht="15.95" customHeight="1" x14ac:dyDescent="0.5">
      <c r="A332" s="831"/>
      <c r="B332" s="2307"/>
      <c r="C332" s="2308"/>
      <c r="D332" s="891" t="s">
        <v>874</v>
      </c>
      <c r="E332" s="379">
        <v>2</v>
      </c>
      <c r="F332" s="759" t="s">
        <v>941</v>
      </c>
      <c r="G332" s="379">
        <f>5*2</f>
        <v>10</v>
      </c>
      <c r="H332" s="379"/>
      <c r="I332" s="380"/>
      <c r="J332" s="380"/>
      <c r="K332" s="380"/>
      <c r="L332" s="380"/>
      <c r="M332" s="379"/>
      <c r="N332" s="892"/>
      <c r="O332" s="837" t="s">
        <v>871</v>
      </c>
      <c r="P332" s="379">
        <v>2</v>
      </c>
      <c r="Q332" s="760" t="s">
        <v>941</v>
      </c>
      <c r="R332" s="379">
        <f>5*2</f>
        <v>10</v>
      </c>
      <c r="S332" s="379"/>
      <c r="T332" s="380"/>
      <c r="U332" s="380"/>
      <c r="V332" s="380"/>
      <c r="W332" s="380"/>
      <c r="X332" s="379"/>
      <c r="Y332" s="380"/>
    </row>
    <row r="333" spans="1:133" s="433" customFormat="1" ht="15.95" customHeight="1" x14ac:dyDescent="0.5">
      <c r="A333" s="831">
        <v>2</v>
      </c>
      <c r="B333" s="830" t="s">
        <v>675</v>
      </c>
      <c r="C333" s="885"/>
      <c r="D333" s="893" t="s">
        <v>873</v>
      </c>
      <c r="E333" s="751">
        <v>2</v>
      </c>
      <c r="F333" s="835" t="s">
        <v>936</v>
      </c>
      <c r="G333" s="376">
        <f>6*2</f>
        <v>12</v>
      </c>
      <c r="H333" s="751">
        <f>G333+G334</f>
        <v>18</v>
      </c>
      <c r="I333" s="752" t="s">
        <v>419</v>
      </c>
      <c r="J333" s="752" t="s">
        <v>419</v>
      </c>
      <c r="K333" s="752" t="s">
        <v>419</v>
      </c>
      <c r="L333" s="832" t="s">
        <v>419</v>
      </c>
      <c r="M333" s="753">
        <f>SUM(H333:L333)</f>
        <v>18</v>
      </c>
      <c r="N333" s="894"/>
      <c r="O333" s="838" t="s">
        <v>870</v>
      </c>
      <c r="P333" s="751">
        <v>2</v>
      </c>
      <c r="Q333" s="836" t="s">
        <v>936</v>
      </c>
      <c r="R333" s="376">
        <f>6*2</f>
        <v>12</v>
      </c>
      <c r="S333" s="751">
        <f>R333+R334</f>
        <v>18</v>
      </c>
      <c r="T333" s="752" t="s">
        <v>419</v>
      </c>
      <c r="U333" s="752" t="s">
        <v>419</v>
      </c>
      <c r="V333" s="752" t="s">
        <v>419</v>
      </c>
      <c r="W333" s="832" t="s">
        <v>419</v>
      </c>
      <c r="X333" s="753">
        <f>SUM(S333:W333)</f>
        <v>18</v>
      </c>
      <c r="Y333" s="752"/>
    </row>
    <row r="334" spans="1:133" s="433" customFormat="1" ht="15.95" customHeight="1" x14ac:dyDescent="0.5">
      <c r="A334" s="831"/>
      <c r="B334" s="758"/>
      <c r="C334" s="886"/>
      <c r="D334" s="891" t="s">
        <v>875</v>
      </c>
      <c r="E334" s="379">
        <v>2</v>
      </c>
      <c r="F334" s="759" t="s">
        <v>940</v>
      </c>
      <c r="G334" s="379">
        <v>6</v>
      </c>
      <c r="H334" s="379"/>
      <c r="I334" s="380"/>
      <c r="J334" s="380"/>
      <c r="K334" s="380"/>
      <c r="L334" s="380"/>
      <c r="M334" s="379"/>
      <c r="N334" s="892"/>
      <c r="O334" s="837" t="s">
        <v>872</v>
      </c>
      <c r="P334" s="379">
        <v>2</v>
      </c>
      <c r="Q334" s="760" t="s">
        <v>940</v>
      </c>
      <c r="R334" s="379">
        <v>6</v>
      </c>
      <c r="S334" s="379"/>
      <c r="T334" s="380"/>
      <c r="U334" s="380"/>
      <c r="V334" s="380"/>
      <c r="W334" s="380"/>
      <c r="X334" s="379"/>
      <c r="Y334" s="380"/>
    </row>
    <row r="335" spans="1:133" s="433" customFormat="1" ht="15.95" customHeight="1" x14ac:dyDescent="0.5">
      <c r="A335" s="831">
        <v>3</v>
      </c>
      <c r="B335" s="830" t="s">
        <v>680</v>
      </c>
      <c r="C335" s="885"/>
      <c r="D335" s="893" t="s">
        <v>874</v>
      </c>
      <c r="E335" s="751">
        <v>2</v>
      </c>
      <c r="F335" s="750" t="s">
        <v>934</v>
      </c>
      <c r="G335" s="751">
        <f>6*2</f>
        <v>12</v>
      </c>
      <c r="H335" s="751">
        <f>G335+G336</f>
        <v>18</v>
      </c>
      <c r="I335" s="752" t="s">
        <v>419</v>
      </c>
      <c r="J335" s="752" t="s">
        <v>419</v>
      </c>
      <c r="K335" s="752" t="s">
        <v>419</v>
      </c>
      <c r="L335" s="832" t="s">
        <v>419</v>
      </c>
      <c r="M335" s="753">
        <f>SUM(H335:L335)</f>
        <v>18</v>
      </c>
      <c r="N335" s="894"/>
      <c r="O335" s="838" t="s">
        <v>871</v>
      </c>
      <c r="P335" s="751">
        <v>2</v>
      </c>
      <c r="Q335" s="754" t="s">
        <v>934</v>
      </c>
      <c r="R335" s="751">
        <f>6*2</f>
        <v>12</v>
      </c>
      <c r="S335" s="751">
        <f>R335+R336</f>
        <v>18</v>
      </c>
      <c r="T335" s="752" t="s">
        <v>419</v>
      </c>
      <c r="U335" s="752" t="s">
        <v>419</v>
      </c>
      <c r="V335" s="752" t="s">
        <v>419</v>
      </c>
      <c r="W335" s="832" t="s">
        <v>419</v>
      </c>
      <c r="X335" s="753">
        <f>SUM(S335:W335)</f>
        <v>18</v>
      </c>
      <c r="Y335" s="752"/>
    </row>
    <row r="336" spans="1:133" s="433" customFormat="1" ht="15.95" customHeight="1" x14ac:dyDescent="0.5">
      <c r="A336" s="831"/>
      <c r="B336" s="758"/>
      <c r="C336" s="886"/>
      <c r="D336" s="891" t="s">
        <v>875</v>
      </c>
      <c r="E336" s="379">
        <v>2</v>
      </c>
      <c r="F336" s="759" t="s">
        <v>939</v>
      </c>
      <c r="G336" s="379">
        <f>3*2</f>
        <v>6</v>
      </c>
      <c r="H336" s="379"/>
      <c r="I336" s="380"/>
      <c r="J336" s="380"/>
      <c r="K336" s="380"/>
      <c r="L336" s="380"/>
      <c r="M336" s="379"/>
      <c r="N336" s="892"/>
      <c r="O336" s="837" t="s">
        <v>872</v>
      </c>
      <c r="P336" s="379">
        <v>2</v>
      </c>
      <c r="Q336" s="760" t="s">
        <v>939</v>
      </c>
      <c r="R336" s="379">
        <f>3*2</f>
        <v>6</v>
      </c>
      <c r="S336" s="379"/>
      <c r="T336" s="380"/>
      <c r="U336" s="380"/>
      <c r="V336" s="380"/>
      <c r="W336" s="380"/>
      <c r="X336" s="379"/>
      <c r="Y336" s="380"/>
    </row>
    <row r="337" spans="1:133" s="433" customFormat="1" ht="15.95" customHeight="1" x14ac:dyDescent="0.5">
      <c r="A337" s="831"/>
      <c r="B337" s="839" t="s">
        <v>674</v>
      </c>
      <c r="C337" s="887"/>
      <c r="D337" s="895" t="s">
        <v>873</v>
      </c>
      <c r="E337" s="841">
        <v>2</v>
      </c>
      <c r="F337" s="842" t="s">
        <v>943</v>
      </c>
      <c r="G337" s="841">
        <f>2*2</f>
        <v>4</v>
      </c>
      <c r="H337" s="841">
        <f>2*2</f>
        <v>4</v>
      </c>
      <c r="I337" s="843"/>
      <c r="J337" s="843"/>
      <c r="K337" s="843"/>
      <c r="L337" s="843"/>
      <c r="M337" s="841"/>
      <c r="N337" s="896"/>
      <c r="O337" s="840" t="s">
        <v>870</v>
      </c>
      <c r="P337" s="841">
        <v>2</v>
      </c>
      <c r="Q337" s="844" t="s">
        <v>943</v>
      </c>
      <c r="R337" s="841">
        <f>2*2</f>
        <v>4</v>
      </c>
      <c r="S337" s="841">
        <f>2*2</f>
        <v>4</v>
      </c>
      <c r="T337" s="843"/>
      <c r="U337" s="843"/>
      <c r="V337" s="843"/>
      <c r="W337" s="843"/>
      <c r="X337" s="841"/>
      <c r="Y337" s="843"/>
    </row>
    <row r="338" spans="1:133" s="433" customFormat="1" ht="15.95" customHeight="1" x14ac:dyDescent="0.5">
      <c r="A338" s="831"/>
      <c r="B338" s="830" t="s">
        <v>685</v>
      </c>
      <c r="C338" s="885"/>
      <c r="D338" s="893" t="s">
        <v>873</v>
      </c>
      <c r="E338" s="751">
        <v>1</v>
      </c>
      <c r="F338" s="750" t="s">
        <v>518</v>
      </c>
      <c r="G338" s="751">
        <v>2</v>
      </c>
      <c r="H338" s="751">
        <v>2</v>
      </c>
      <c r="I338" s="752"/>
      <c r="J338" s="752"/>
      <c r="K338" s="752"/>
      <c r="L338" s="752"/>
      <c r="M338" s="751"/>
      <c r="N338" s="894"/>
      <c r="O338" s="838" t="s">
        <v>870</v>
      </c>
      <c r="P338" s="751">
        <v>1</v>
      </c>
      <c r="Q338" s="754" t="s">
        <v>518</v>
      </c>
      <c r="R338" s="751">
        <v>2</v>
      </c>
      <c r="S338" s="751">
        <v>2</v>
      </c>
      <c r="T338" s="752"/>
      <c r="U338" s="752"/>
      <c r="V338" s="752"/>
      <c r="W338" s="752"/>
      <c r="X338" s="751"/>
      <c r="Y338" s="752"/>
    </row>
    <row r="339" spans="1:133" s="433" customFormat="1" ht="15.95" customHeight="1" x14ac:dyDescent="0.5">
      <c r="A339" s="831"/>
      <c r="B339" s="824"/>
      <c r="C339" s="888"/>
      <c r="D339" s="897" t="s">
        <v>875</v>
      </c>
      <c r="E339" s="825">
        <v>1</v>
      </c>
      <c r="F339" s="846" t="s">
        <v>535</v>
      </c>
      <c r="G339" s="825">
        <v>2</v>
      </c>
      <c r="H339" s="825">
        <v>2</v>
      </c>
      <c r="I339" s="826"/>
      <c r="J339" s="826"/>
      <c r="K339" s="826"/>
      <c r="L339" s="826"/>
      <c r="M339" s="825"/>
      <c r="N339" s="898"/>
      <c r="O339" s="845" t="s">
        <v>872</v>
      </c>
      <c r="P339" s="825">
        <v>1</v>
      </c>
      <c r="Q339" s="847" t="s">
        <v>535</v>
      </c>
      <c r="R339" s="825">
        <v>2</v>
      </c>
      <c r="S339" s="825">
        <v>2</v>
      </c>
      <c r="T339" s="826"/>
      <c r="U339" s="826"/>
      <c r="V339" s="826"/>
      <c r="W339" s="826"/>
      <c r="X339" s="825"/>
      <c r="Y339" s="826"/>
    </row>
    <row r="340" spans="1:133" s="433" customFormat="1" ht="15.95" customHeight="1" x14ac:dyDescent="0.5">
      <c r="A340" s="831"/>
      <c r="B340" s="758" t="s">
        <v>686</v>
      </c>
      <c r="C340" s="886"/>
      <c r="D340" s="891" t="s">
        <v>875</v>
      </c>
      <c r="E340" s="379">
        <v>1</v>
      </c>
      <c r="F340" s="759" t="s">
        <v>942</v>
      </c>
      <c r="G340" s="379">
        <v>4</v>
      </c>
      <c r="H340" s="379">
        <v>4</v>
      </c>
      <c r="I340" s="380"/>
      <c r="J340" s="380"/>
      <c r="K340" s="380"/>
      <c r="L340" s="380"/>
      <c r="M340" s="379"/>
      <c r="N340" s="892"/>
      <c r="O340" s="837" t="s">
        <v>872</v>
      </c>
      <c r="P340" s="379">
        <v>1</v>
      </c>
      <c r="Q340" s="760" t="s">
        <v>942</v>
      </c>
      <c r="R340" s="379">
        <v>4</v>
      </c>
      <c r="S340" s="379">
        <v>4</v>
      </c>
      <c r="T340" s="380"/>
      <c r="U340" s="380"/>
      <c r="V340" s="380"/>
      <c r="W340" s="380"/>
      <c r="X340" s="379"/>
      <c r="Y340" s="380"/>
    </row>
    <row r="341" spans="1:133" ht="20.25" customHeight="1" x14ac:dyDescent="0.5">
      <c r="A341" s="877"/>
      <c r="B341" s="2297" t="s">
        <v>947</v>
      </c>
      <c r="C341" s="2297"/>
      <c r="D341" s="2297"/>
      <c r="E341" s="2297"/>
      <c r="F341" s="2297"/>
      <c r="G341" s="2298"/>
      <c r="H341" s="852"/>
      <c r="I341" s="853"/>
      <c r="J341" s="853"/>
      <c r="K341" s="853"/>
      <c r="L341" s="853"/>
      <c r="M341" s="854"/>
      <c r="N341" s="855"/>
      <c r="O341" s="856"/>
      <c r="P341" s="853"/>
      <c r="Q341" s="857"/>
      <c r="R341" s="858"/>
      <c r="S341" s="852"/>
      <c r="T341" s="853"/>
      <c r="U341" s="853"/>
      <c r="V341" s="853"/>
      <c r="W341" s="853"/>
      <c r="X341" s="854"/>
      <c r="Y341" s="859"/>
    </row>
    <row r="342" spans="1:133" ht="20.25" customHeight="1" x14ac:dyDescent="0.5">
      <c r="A342" s="877"/>
      <c r="B342" s="2295" t="s">
        <v>1115</v>
      </c>
      <c r="C342" s="2295"/>
      <c r="D342" s="2295"/>
      <c r="E342" s="2295"/>
      <c r="F342" s="2295"/>
      <c r="G342" s="2296"/>
      <c r="H342" s="410"/>
      <c r="I342" s="132"/>
      <c r="J342" s="132"/>
      <c r="K342" s="132"/>
      <c r="L342" s="132"/>
      <c r="M342" s="687"/>
      <c r="N342" s="603"/>
      <c r="O342" s="121"/>
      <c r="P342" s="132"/>
      <c r="Q342" s="553"/>
      <c r="R342" s="331"/>
      <c r="S342" s="410"/>
      <c r="T342" s="132"/>
      <c r="U342" s="132"/>
      <c r="V342" s="132"/>
      <c r="W342" s="132"/>
      <c r="X342" s="687"/>
      <c r="Y342" s="632"/>
    </row>
    <row r="343" spans="1:133" ht="20.25" customHeight="1" x14ac:dyDescent="0.5">
      <c r="B343" s="449"/>
      <c r="C343" s="449"/>
      <c r="D343" s="449"/>
      <c r="E343" s="449"/>
      <c r="F343" s="449"/>
      <c r="G343" s="449"/>
      <c r="H343" s="849"/>
      <c r="I343" s="449"/>
      <c r="J343" s="449"/>
      <c r="K343" s="449"/>
      <c r="L343" s="449"/>
      <c r="M343" s="849"/>
      <c r="N343" s="851"/>
      <c r="O343" s="449"/>
      <c r="P343" s="449"/>
      <c r="Q343" s="850"/>
      <c r="R343" s="449"/>
      <c r="S343" s="849"/>
      <c r="T343" s="449"/>
      <c r="U343" s="449"/>
      <c r="V343" s="449"/>
      <c r="W343" s="449"/>
      <c r="X343" s="849"/>
      <c r="Y343" s="851"/>
    </row>
    <row r="344" spans="1:133" ht="20.25" customHeight="1" x14ac:dyDescent="0.5">
      <c r="B344" s="449"/>
      <c r="C344" s="449"/>
      <c r="D344" s="449"/>
      <c r="E344" s="449"/>
      <c r="F344" s="449"/>
      <c r="G344" s="449"/>
      <c r="H344" s="849"/>
      <c r="I344" s="449"/>
      <c r="J344" s="449"/>
      <c r="K344" s="449"/>
      <c r="L344" s="449"/>
      <c r="M344" s="849"/>
      <c r="N344" s="851"/>
      <c r="O344" s="449"/>
      <c r="P344" s="449"/>
      <c r="Q344" s="850"/>
      <c r="R344" s="449"/>
      <c r="S344" s="849"/>
      <c r="T344" s="449"/>
      <c r="U344" s="449"/>
      <c r="V344" s="449"/>
      <c r="W344" s="449"/>
      <c r="X344" s="849"/>
      <c r="Y344" s="851"/>
    </row>
    <row r="345" spans="1:133" ht="20.25" customHeight="1" x14ac:dyDescent="0.5">
      <c r="B345" s="449"/>
      <c r="C345" s="449"/>
      <c r="D345" s="449"/>
      <c r="E345" s="449"/>
      <c r="F345" s="449"/>
      <c r="G345" s="449"/>
      <c r="H345" s="849"/>
      <c r="I345" s="449"/>
      <c r="J345" s="449"/>
      <c r="K345" s="449"/>
      <c r="L345" s="449"/>
      <c r="M345" s="849"/>
      <c r="N345" s="851"/>
      <c r="O345" s="449"/>
      <c r="P345" s="449"/>
      <c r="Q345" s="850"/>
      <c r="R345" s="449"/>
      <c r="S345" s="849"/>
      <c r="T345" s="449"/>
      <c r="U345" s="449"/>
      <c r="V345" s="449"/>
      <c r="W345" s="449"/>
      <c r="X345" s="849"/>
      <c r="Y345" s="851"/>
    </row>
    <row r="346" spans="1:133" s="433" customFormat="1" ht="15.95" customHeight="1" x14ac:dyDescent="0.5">
      <c r="A346" s="698"/>
      <c r="B346" s="2320" t="s">
        <v>1114</v>
      </c>
      <c r="C346" s="2320"/>
      <c r="D346" s="2320"/>
      <c r="E346" s="2321"/>
      <c r="F346" s="2321"/>
      <c r="G346" s="2321"/>
      <c r="H346" s="2321"/>
      <c r="I346" s="2321"/>
      <c r="J346" s="2321"/>
      <c r="K346" s="2321"/>
      <c r="L346" s="2321"/>
      <c r="M346" s="2321"/>
      <c r="N346" s="2321"/>
      <c r="O346" s="2321"/>
      <c r="P346" s="2321"/>
      <c r="Q346" s="2321"/>
      <c r="R346" s="2321"/>
      <c r="S346" s="2321"/>
      <c r="T346" s="2321"/>
      <c r="U346" s="2321"/>
      <c r="V346" s="2321"/>
      <c r="W346" s="2321"/>
      <c r="X346" s="2321"/>
      <c r="Y346" s="2321"/>
    </row>
    <row r="347" spans="1:133" ht="15.95" customHeight="1" x14ac:dyDescent="0.5">
      <c r="B347" s="2322" t="s">
        <v>481</v>
      </c>
      <c r="C347" s="2337"/>
      <c r="D347" s="2328" t="s">
        <v>1</v>
      </c>
      <c r="E347" s="2329"/>
      <c r="F347" s="2329"/>
      <c r="G347" s="2329"/>
      <c r="H347" s="2329"/>
      <c r="I347" s="2329"/>
      <c r="J347" s="2329"/>
      <c r="K347" s="2329"/>
      <c r="L347" s="2329"/>
      <c r="M347" s="2329"/>
      <c r="N347" s="2330"/>
      <c r="O347" s="2329" t="s">
        <v>2</v>
      </c>
      <c r="P347" s="2329"/>
      <c r="Q347" s="2329"/>
      <c r="R347" s="2329"/>
      <c r="S347" s="2329"/>
      <c r="T347" s="2329"/>
      <c r="U347" s="2329"/>
      <c r="V347" s="2329"/>
      <c r="W347" s="2329"/>
      <c r="X347" s="2329"/>
      <c r="Y347" s="2331"/>
    </row>
    <row r="348" spans="1:133" ht="16.7" customHeight="1" x14ac:dyDescent="0.5">
      <c r="B348" s="2324"/>
      <c r="C348" s="2338"/>
      <c r="D348" s="2332" t="s">
        <v>3</v>
      </c>
      <c r="E348" s="2311" t="s">
        <v>479</v>
      </c>
      <c r="F348" s="2309" t="s">
        <v>946</v>
      </c>
      <c r="G348" s="2311" t="s">
        <v>947</v>
      </c>
      <c r="H348" s="2303" t="s">
        <v>948</v>
      </c>
      <c r="I348" s="2317" t="s">
        <v>1087</v>
      </c>
      <c r="J348" s="2299" t="s">
        <v>1040</v>
      </c>
      <c r="K348" s="2301" t="s">
        <v>949</v>
      </c>
      <c r="L348" s="2301" t="s">
        <v>1041</v>
      </c>
      <c r="M348" s="2303" t="s">
        <v>950</v>
      </c>
      <c r="N348" s="2313" t="s">
        <v>483</v>
      </c>
      <c r="O348" s="2315" t="s">
        <v>3</v>
      </c>
      <c r="P348" s="2311" t="s">
        <v>479</v>
      </c>
      <c r="Q348" s="2309" t="s">
        <v>946</v>
      </c>
      <c r="R348" s="2311" t="s">
        <v>947</v>
      </c>
      <c r="S348" s="2303" t="s">
        <v>948</v>
      </c>
      <c r="T348" s="2317" t="s">
        <v>1087</v>
      </c>
      <c r="U348" s="2299" t="s">
        <v>1040</v>
      </c>
      <c r="V348" s="2301" t="s">
        <v>949</v>
      </c>
      <c r="W348" s="2301" t="s">
        <v>1041</v>
      </c>
      <c r="X348" s="2303" t="s">
        <v>950</v>
      </c>
      <c r="Y348" s="2305" t="s">
        <v>483</v>
      </c>
    </row>
    <row r="349" spans="1:133" s="698" customFormat="1" ht="16.7" customHeight="1" x14ac:dyDescent="0.5">
      <c r="B349" s="2339"/>
      <c r="C349" s="2326"/>
      <c r="D349" s="2333"/>
      <c r="E349" s="2312"/>
      <c r="F349" s="2310"/>
      <c r="G349" s="2312"/>
      <c r="H349" s="2304"/>
      <c r="I349" s="2318"/>
      <c r="J349" s="2300"/>
      <c r="K349" s="2302"/>
      <c r="L349" s="2302"/>
      <c r="M349" s="2304"/>
      <c r="N349" s="2314"/>
      <c r="O349" s="2316"/>
      <c r="P349" s="2312"/>
      <c r="Q349" s="2310"/>
      <c r="R349" s="2312"/>
      <c r="S349" s="2304"/>
      <c r="T349" s="2318"/>
      <c r="U349" s="2300"/>
      <c r="V349" s="2302"/>
      <c r="W349" s="2302"/>
      <c r="X349" s="2304"/>
      <c r="Y349" s="2306"/>
      <c r="Z349" s="699"/>
      <c r="AA349" s="699"/>
      <c r="AB349" s="699"/>
      <c r="AC349" s="699"/>
      <c r="AD349" s="699"/>
      <c r="AE349" s="699"/>
      <c r="AF349" s="699"/>
      <c r="AG349" s="699"/>
      <c r="AH349" s="699"/>
      <c r="AI349" s="699"/>
      <c r="AJ349" s="699"/>
      <c r="AK349" s="699"/>
      <c r="AL349" s="699"/>
      <c r="AM349" s="699"/>
      <c r="AN349" s="699"/>
      <c r="AO349" s="699"/>
      <c r="AP349" s="699"/>
      <c r="AQ349" s="699"/>
      <c r="AR349" s="699"/>
      <c r="AS349" s="699"/>
      <c r="AT349" s="699"/>
      <c r="AU349" s="699"/>
      <c r="AV349" s="699"/>
      <c r="AW349" s="699"/>
      <c r="AX349" s="699"/>
      <c r="AY349" s="699"/>
      <c r="AZ349" s="699"/>
      <c r="BA349" s="699"/>
      <c r="BB349" s="699"/>
      <c r="BC349" s="699"/>
      <c r="BD349" s="699"/>
      <c r="BE349" s="699"/>
      <c r="BF349" s="699"/>
      <c r="BG349" s="699"/>
      <c r="BH349" s="699"/>
      <c r="BI349" s="699"/>
      <c r="BJ349" s="699"/>
      <c r="BK349" s="699"/>
      <c r="BL349" s="699"/>
      <c r="BM349" s="699"/>
      <c r="BN349" s="699"/>
      <c r="BO349" s="699"/>
      <c r="BP349" s="699"/>
      <c r="BQ349" s="699"/>
      <c r="BR349" s="699"/>
      <c r="BS349" s="699"/>
      <c r="BT349" s="699"/>
      <c r="BU349" s="699"/>
      <c r="BV349" s="699"/>
      <c r="BW349" s="699"/>
      <c r="BX349" s="699"/>
      <c r="BY349" s="699"/>
      <c r="BZ349" s="699"/>
      <c r="CA349" s="699"/>
      <c r="CB349" s="699"/>
      <c r="CC349" s="699"/>
      <c r="CD349" s="699"/>
      <c r="CE349" s="699"/>
      <c r="CF349" s="699"/>
      <c r="CG349" s="699"/>
      <c r="CH349" s="699"/>
      <c r="CI349" s="699"/>
      <c r="CJ349" s="699"/>
      <c r="CK349" s="699"/>
      <c r="CL349" s="699"/>
      <c r="CM349" s="699"/>
      <c r="CN349" s="699"/>
      <c r="CO349" s="699"/>
      <c r="CP349" s="699"/>
      <c r="CQ349" s="699"/>
      <c r="CR349" s="699"/>
      <c r="CS349" s="699"/>
      <c r="CT349" s="699"/>
      <c r="CU349" s="699"/>
      <c r="CV349" s="699"/>
      <c r="CW349" s="699"/>
      <c r="CX349" s="699"/>
      <c r="CY349" s="699"/>
      <c r="CZ349" s="699"/>
      <c r="DA349" s="699"/>
      <c r="DB349" s="699"/>
      <c r="DC349" s="699"/>
      <c r="DD349" s="699"/>
      <c r="DE349" s="699"/>
      <c r="DF349" s="699"/>
      <c r="DG349" s="699"/>
      <c r="DH349" s="699"/>
      <c r="DI349" s="699"/>
      <c r="DJ349" s="699"/>
      <c r="DK349" s="699"/>
      <c r="DL349" s="699"/>
      <c r="DM349" s="699"/>
      <c r="DN349" s="699"/>
      <c r="DO349" s="699"/>
      <c r="DP349" s="699"/>
      <c r="DQ349" s="699"/>
      <c r="DR349" s="699"/>
      <c r="DS349" s="699"/>
      <c r="DT349" s="699"/>
      <c r="DU349" s="699"/>
      <c r="DV349" s="699"/>
      <c r="DW349" s="699"/>
      <c r="DX349" s="699"/>
      <c r="DY349" s="699"/>
      <c r="DZ349" s="699"/>
      <c r="EA349" s="699"/>
      <c r="EB349" s="699"/>
      <c r="EC349" s="699"/>
    </row>
    <row r="350" spans="1:133" s="698" customFormat="1" ht="16.7" customHeight="1" x14ac:dyDescent="0.5">
      <c r="B350" s="432" t="s">
        <v>706</v>
      </c>
      <c r="C350" s="519" t="s">
        <v>707</v>
      </c>
      <c r="D350" s="511" t="s">
        <v>470</v>
      </c>
      <c r="E350" s="320">
        <v>1</v>
      </c>
      <c r="F350" s="528" t="s">
        <v>863</v>
      </c>
      <c r="G350" s="274">
        <v>10</v>
      </c>
      <c r="H350" s="274">
        <f>G350+G351</f>
        <v>13</v>
      </c>
      <c r="I350" s="274">
        <v>1</v>
      </c>
      <c r="J350" s="274">
        <v>1</v>
      </c>
      <c r="K350" s="274">
        <v>1</v>
      </c>
      <c r="L350" s="274">
        <v>1</v>
      </c>
      <c r="M350" s="398">
        <f>SUM(H350:L350)</f>
        <v>17</v>
      </c>
      <c r="N350" s="585"/>
      <c r="O350" s="449" t="s">
        <v>470</v>
      </c>
      <c r="P350" s="320">
        <v>1</v>
      </c>
      <c r="Q350" s="528" t="s">
        <v>863</v>
      </c>
      <c r="R350" s="274">
        <v>10</v>
      </c>
      <c r="S350" s="274">
        <f>R350+R351</f>
        <v>13</v>
      </c>
      <c r="T350" s="274">
        <v>1</v>
      </c>
      <c r="U350" s="274">
        <v>1</v>
      </c>
      <c r="V350" s="274">
        <v>1</v>
      </c>
      <c r="W350" s="274">
        <v>1</v>
      </c>
      <c r="X350" s="398">
        <f>SUM(S350:W350)</f>
        <v>17</v>
      </c>
      <c r="Y350" s="610"/>
      <c r="Z350" s="699"/>
      <c r="AA350" s="699"/>
      <c r="AB350" s="699"/>
      <c r="AC350" s="699"/>
      <c r="AD350" s="699"/>
      <c r="AE350" s="699"/>
      <c r="AF350" s="699"/>
      <c r="AG350" s="699"/>
      <c r="AH350" s="699"/>
      <c r="AI350" s="699"/>
      <c r="AJ350" s="699"/>
      <c r="AK350" s="699"/>
      <c r="AL350" s="699"/>
      <c r="AM350" s="699"/>
      <c r="AN350" s="699"/>
      <c r="AO350" s="699"/>
      <c r="AP350" s="699"/>
      <c r="AQ350" s="699"/>
      <c r="AR350" s="699"/>
      <c r="AS350" s="699"/>
      <c r="AT350" s="699"/>
      <c r="AU350" s="699"/>
      <c r="AV350" s="699"/>
      <c r="AW350" s="699"/>
      <c r="AX350" s="699"/>
      <c r="AY350" s="699"/>
      <c r="AZ350" s="699"/>
      <c r="BA350" s="699"/>
      <c r="BB350" s="699"/>
      <c r="BC350" s="699"/>
      <c r="BD350" s="699"/>
      <c r="BE350" s="699"/>
      <c r="BF350" s="699"/>
      <c r="BG350" s="699"/>
      <c r="BH350" s="699"/>
      <c r="BI350" s="699"/>
      <c r="BJ350" s="699"/>
      <c r="BK350" s="699"/>
      <c r="BL350" s="699"/>
      <c r="BM350" s="699"/>
      <c r="BN350" s="699"/>
      <c r="BO350" s="699"/>
      <c r="BP350" s="699"/>
      <c r="BQ350" s="699"/>
      <c r="BR350" s="699"/>
      <c r="BS350" s="699"/>
      <c r="BT350" s="699"/>
      <c r="BU350" s="699"/>
      <c r="BV350" s="699"/>
      <c r="BW350" s="699"/>
      <c r="BX350" s="699"/>
      <c r="BY350" s="699"/>
      <c r="BZ350" s="699"/>
      <c r="CA350" s="699"/>
      <c r="CB350" s="699"/>
      <c r="CC350" s="699"/>
      <c r="CD350" s="699"/>
      <c r="CE350" s="699"/>
      <c r="CF350" s="699"/>
      <c r="CG350" s="699"/>
      <c r="CH350" s="699"/>
      <c r="CI350" s="699"/>
      <c r="CJ350" s="699"/>
      <c r="CK350" s="699"/>
      <c r="CL350" s="699"/>
      <c r="CM350" s="699"/>
      <c r="CN350" s="699"/>
      <c r="CO350" s="699"/>
      <c r="CP350" s="699"/>
      <c r="CQ350" s="699"/>
      <c r="CR350" s="699"/>
      <c r="CS350" s="699"/>
      <c r="CT350" s="699"/>
      <c r="CU350" s="699"/>
      <c r="CV350" s="699"/>
      <c r="CW350" s="699"/>
      <c r="CX350" s="699"/>
      <c r="CY350" s="699"/>
      <c r="CZ350" s="699"/>
      <c r="DA350" s="699"/>
      <c r="DB350" s="699"/>
      <c r="DC350" s="699"/>
      <c r="DD350" s="699"/>
      <c r="DE350" s="699"/>
      <c r="DF350" s="699"/>
      <c r="DG350" s="699"/>
      <c r="DH350" s="699"/>
      <c r="DI350" s="699"/>
      <c r="DJ350" s="699"/>
      <c r="DK350" s="699"/>
      <c r="DL350" s="699"/>
      <c r="DM350" s="699"/>
      <c r="DN350" s="699"/>
      <c r="DO350" s="699"/>
      <c r="DP350" s="699"/>
      <c r="DQ350" s="699"/>
      <c r="DR350" s="699"/>
      <c r="DS350" s="699"/>
      <c r="DT350" s="699"/>
      <c r="DU350" s="699"/>
      <c r="DV350" s="699"/>
      <c r="DW350" s="699"/>
      <c r="DX350" s="699"/>
      <c r="DY350" s="699"/>
      <c r="DZ350" s="699"/>
      <c r="EA350" s="699"/>
      <c r="EB350" s="699"/>
      <c r="EC350" s="699"/>
    </row>
    <row r="351" spans="1:133" s="698" customFormat="1" ht="16.7" customHeight="1" x14ac:dyDescent="0.5">
      <c r="B351" s="382" t="s">
        <v>961</v>
      </c>
      <c r="C351" s="529"/>
      <c r="D351" s="530" t="s">
        <v>470</v>
      </c>
      <c r="E351" s="324">
        <v>1</v>
      </c>
      <c r="F351" s="531" t="s">
        <v>1042</v>
      </c>
      <c r="G351" s="309">
        <v>3</v>
      </c>
      <c r="H351" s="276"/>
      <c r="I351" s="276"/>
      <c r="J351" s="276"/>
      <c r="K351" s="276"/>
      <c r="L351" s="276"/>
      <c r="M351" s="276"/>
      <c r="N351" s="586"/>
      <c r="O351" s="157" t="s">
        <v>470</v>
      </c>
      <c r="P351" s="324">
        <v>1</v>
      </c>
      <c r="Q351" s="531" t="s">
        <v>1042</v>
      </c>
      <c r="R351" s="309">
        <v>3</v>
      </c>
      <c r="S351" s="276"/>
      <c r="T351" s="276"/>
      <c r="U351" s="276"/>
      <c r="V351" s="276"/>
      <c r="W351" s="276"/>
      <c r="X351" s="276"/>
      <c r="Y351" s="611"/>
      <c r="Z351" s="699"/>
      <c r="AA351" s="699"/>
      <c r="AB351" s="699"/>
      <c r="AC351" s="699"/>
      <c r="AD351" s="699"/>
      <c r="AE351" s="699"/>
      <c r="AF351" s="699"/>
      <c r="AG351" s="699"/>
      <c r="AH351" s="699"/>
      <c r="AI351" s="699"/>
      <c r="AJ351" s="699"/>
      <c r="AK351" s="699"/>
      <c r="AL351" s="699"/>
      <c r="AM351" s="699"/>
      <c r="AN351" s="699"/>
      <c r="AO351" s="699"/>
      <c r="AP351" s="699"/>
      <c r="AQ351" s="699"/>
      <c r="AR351" s="699"/>
      <c r="AS351" s="699"/>
      <c r="AT351" s="699"/>
      <c r="AU351" s="699"/>
      <c r="AV351" s="699"/>
      <c r="AW351" s="699"/>
      <c r="AX351" s="699"/>
      <c r="AY351" s="699"/>
      <c r="AZ351" s="699"/>
      <c r="BA351" s="699"/>
      <c r="BB351" s="699"/>
      <c r="BC351" s="699"/>
      <c r="BD351" s="699"/>
      <c r="BE351" s="699"/>
      <c r="BF351" s="699"/>
      <c r="BG351" s="699"/>
      <c r="BH351" s="699"/>
      <c r="BI351" s="699"/>
      <c r="BJ351" s="699"/>
      <c r="BK351" s="699"/>
      <c r="BL351" s="699"/>
      <c r="BM351" s="699"/>
      <c r="BN351" s="699"/>
      <c r="BO351" s="699"/>
      <c r="BP351" s="699"/>
      <c r="BQ351" s="699"/>
      <c r="BR351" s="699"/>
      <c r="BS351" s="699"/>
      <c r="BT351" s="699"/>
      <c r="BU351" s="699"/>
      <c r="BV351" s="699"/>
      <c r="BW351" s="699"/>
      <c r="BX351" s="699"/>
      <c r="BY351" s="699"/>
      <c r="BZ351" s="699"/>
      <c r="CA351" s="699"/>
      <c r="CB351" s="699"/>
      <c r="CC351" s="699"/>
      <c r="CD351" s="699"/>
      <c r="CE351" s="699"/>
      <c r="CF351" s="699"/>
      <c r="CG351" s="699"/>
      <c r="CH351" s="699"/>
      <c r="CI351" s="699"/>
      <c r="CJ351" s="699"/>
      <c r="CK351" s="699"/>
      <c r="CL351" s="699"/>
      <c r="CM351" s="699"/>
      <c r="CN351" s="699"/>
      <c r="CO351" s="699"/>
      <c r="CP351" s="699"/>
      <c r="CQ351" s="699"/>
      <c r="CR351" s="699"/>
      <c r="CS351" s="699"/>
      <c r="CT351" s="699"/>
      <c r="CU351" s="699"/>
      <c r="CV351" s="699"/>
      <c r="CW351" s="699"/>
      <c r="CX351" s="699"/>
      <c r="CY351" s="699"/>
      <c r="CZ351" s="699"/>
      <c r="DA351" s="699"/>
      <c r="DB351" s="699"/>
      <c r="DC351" s="699"/>
      <c r="DD351" s="699"/>
      <c r="DE351" s="699"/>
      <c r="DF351" s="699"/>
      <c r="DG351" s="699"/>
      <c r="DH351" s="699"/>
      <c r="DI351" s="699"/>
      <c r="DJ351" s="699"/>
      <c r="DK351" s="699"/>
      <c r="DL351" s="699"/>
      <c r="DM351" s="699"/>
      <c r="DN351" s="699"/>
      <c r="DO351" s="699"/>
      <c r="DP351" s="699"/>
      <c r="DQ351" s="699"/>
      <c r="DR351" s="699"/>
      <c r="DS351" s="699"/>
      <c r="DT351" s="699"/>
      <c r="DU351" s="699"/>
      <c r="DV351" s="699"/>
      <c r="DW351" s="699"/>
      <c r="DX351" s="699"/>
      <c r="DY351" s="699"/>
      <c r="DZ351" s="699"/>
      <c r="EA351" s="699"/>
      <c r="EB351" s="699"/>
      <c r="EC351" s="699"/>
    </row>
    <row r="352" spans="1:133" s="698" customFormat="1" ht="16.7" customHeight="1" x14ac:dyDescent="0.5">
      <c r="B352" s="515" t="s">
        <v>708</v>
      </c>
      <c r="C352" s="516" t="s">
        <v>709</v>
      </c>
      <c r="D352" s="510" t="s">
        <v>470</v>
      </c>
      <c r="E352" s="391" t="s">
        <v>110</v>
      </c>
      <c r="F352" s="636" t="s">
        <v>499</v>
      </c>
      <c r="G352" s="274">
        <v>3</v>
      </c>
      <c r="H352" s="274">
        <f>G352+G353</f>
        <v>14</v>
      </c>
      <c r="I352" s="263">
        <v>1</v>
      </c>
      <c r="J352" s="263">
        <v>1</v>
      </c>
      <c r="K352" s="263">
        <v>1</v>
      </c>
      <c r="L352" s="263">
        <v>1</v>
      </c>
      <c r="M352" s="398">
        <f>SUM(H352:L352)</f>
        <v>18</v>
      </c>
      <c r="N352" s="590"/>
      <c r="O352" s="140" t="s">
        <v>470</v>
      </c>
      <c r="P352" s="391" t="s">
        <v>110</v>
      </c>
      <c r="Q352" s="528" t="s">
        <v>499</v>
      </c>
      <c r="R352" s="274">
        <v>3</v>
      </c>
      <c r="S352" s="274">
        <f>R352+R353</f>
        <v>14</v>
      </c>
      <c r="T352" s="263">
        <v>1</v>
      </c>
      <c r="U352" s="263">
        <v>1</v>
      </c>
      <c r="V352" s="263">
        <v>1</v>
      </c>
      <c r="W352" s="263">
        <v>1</v>
      </c>
      <c r="X352" s="398">
        <f>SUM(S352:W352)</f>
        <v>18</v>
      </c>
      <c r="Y352" s="615"/>
      <c r="Z352" s="699"/>
      <c r="AA352" s="699"/>
      <c r="AB352" s="699"/>
      <c r="AC352" s="699"/>
      <c r="AD352" s="699"/>
      <c r="AE352" s="699"/>
      <c r="AF352" s="699"/>
      <c r="AG352" s="699"/>
      <c r="AH352" s="699"/>
      <c r="AI352" s="699"/>
      <c r="AJ352" s="699"/>
      <c r="AK352" s="699"/>
      <c r="AL352" s="699"/>
      <c r="AM352" s="699"/>
      <c r="AN352" s="699"/>
      <c r="AO352" s="699"/>
      <c r="AP352" s="699"/>
      <c r="AQ352" s="699"/>
      <c r="AR352" s="699"/>
      <c r="AS352" s="699"/>
      <c r="AT352" s="699"/>
      <c r="AU352" s="699"/>
      <c r="AV352" s="699"/>
      <c r="AW352" s="699"/>
      <c r="AX352" s="699"/>
      <c r="AY352" s="699"/>
      <c r="AZ352" s="699"/>
      <c r="BA352" s="699"/>
      <c r="BB352" s="699"/>
      <c r="BC352" s="699"/>
      <c r="BD352" s="699"/>
      <c r="BE352" s="699"/>
      <c r="BF352" s="699"/>
      <c r="BG352" s="699"/>
      <c r="BH352" s="699"/>
      <c r="BI352" s="699"/>
      <c r="BJ352" s="699"/>
      <c r="BK352" s="699"/>
      <c r="BL352" s="699"/>
      <c r="BM352" s="699"/>
      <c r="BN352" s="699"/>
      <c r="BO352" s="699"/>
      <c r="BP352" s="699"/>
      <c r="BQ352" s="699"/>
      <c r="BR352" s="699"/>
      <c r="BS352" s="699"/>
      <c r="BT352" s="699"/>
      <c r="BU352" s="699"/>
      <c r="BV352" s="699"/>
      <c r="BW352" s="699"/>
      <c r="BX352" s="699"/>
      <c r="BY352" s="699"/>
      <c r="BZ352" s="699"/>
      <c r="CA352" s="699"/>
      <c r="CB352" s="699"/>
      <c r="CC352" s="699"/>
      <c r="CD352" s="699"/>
      <c r="CE352" s="699"/>
      <c r="CF352" s="699"/>
      <c r="CG352" s="699"/>
      <c r="CH352" s="699"/>
      <c r="CI352" s="699"/>
      <c r="CJ352" s="699"/>
      <c r="CK352" s="699"/>
      <c r="CL352" s="699"/>
      <c r="CM352" s="699"/>
      <c r="CN352" s="699"/>
      <c r="CO352" s="699"/>
      <c r="CP352" s="699"/>
      <c r="CQ352" s="699"/>
      <c r="CR352" s="699"/>
      <c r="CS352" s="699"/>
      <c r="CT352" s="699"/>
      <c r="CU352" s="699"/>
      <c r="CV352" s="699"/>
      <c r="CW352" s="699"/>
      <c r="CX352" s="699"/>
      <c r="CY352" s="699"/>
      <c r="CZ352" s="699"/>
      <c r="DA352" s="699"/>
      <c r="DB352" s="699"/>
      <c r="DC352" s="699"/>
      <c r="DD352" s="699"/>
      <c r="DE352" s="699"/>
      <c r="DF352" s="699"/>
      <c r="DG352" s="699"/>
      <c r="DH352" s="699"/>
      <c r="DI352" s="699"/>
      <c r="DJ352" s="699"/>
      <c r="DK352" s="699"/>
      <c r="DL352" s="699"/>
      <c r="DM352" s="699"/>
      <c r="DN352" s="699"/>
      <c r="DO352" s="699"/>
      <c r="DP352" s="699"/>
      <c r="DQ352" s="699"/>
      <c r="DR352" s="699"/>
      <c r="DS352" s="699"/>
      <c r="DT352" s="699"/>
      <c r="DU352" s="699"/>
      <c r="DV352" s="699"/>
      <c r="DW352" s="699"/>
      <c r="DX352" s="699"/>
      <c r="DY352" s="699"/>
      <c r="DZ352" s="699"/>
      <c r="EA352" s="699"/>
      <c r="EB352" s="699"/>
      <c r="EC352" s="699"/>
    </row>
    <row r="353" spans="2:133" s="698" customFormat="1" ht="16.7" customHeight="1" x14ac:dyDescent="0.5">
      <c r="B353" s="382" t="s">
        <v>1007</v>
      </c>
      <c r="C353" s="522"/>
      <c r="D353" s="512" t="s">
        <v>470</v>
      </c>
      <c r="E353" s="392" t="s">
        <v>110</v>
      </c>
      <c r="F353" s="637" t="s">
        <v>1096</v>
      </c>
      <c r="G353" s="309">
        <v>11</v>
      </c>
      <c r="H353" s="309"/>
      <c r="I353" s="309"/>
      <c r="J353" s="309"/>
      <c r="K353" s="309"/>
      <c r="L353" s="309"/>
      <c r="M353" s="309"/>
      <c r="N353" s="587"/>
      <c r="O353" s="121" t="s">
        <v>470</v>
      </c>
      <c r="P353" s="392" t="s">
        <v>110</v>
      </c>
      <c r="Q353" s="638" t="s">
        <v>1096</v>
      </c>
      <c r="R353" s="309">
        <v>11</v>
      </c>
      <c r="S353" s="309"/>
      <c r="T353" s="390"/>
      <c r="U353" s="390"/>
      <c r="V353" s="390"/>
      <c r="W353" s="390"/>
      <c r="X353" s="78"/>
      <c r="Y353" s="612"/>
      <c r="Z353" s="699"/>
      <c r="AA353" s="699"/>
      <c r="AB353" s="699"/>
      <c r="AC353" s="699"/>
      <c r="AD353" s="699"/>
      <c r="AE353" s="699"/>
      <c r="AF353" s="699"/>
      <c r="AG353" s="699"/>
      <c r="AH353" s="699"/>
      <c r="AI353" s="699"/>
      <c r="AJ353" s="699"/>
      <c r="AK353" s="699"/>
      <c r="AL353" s="699"/>
      <c r="AM353" s="699"/>
      <c r="AN353" s="699"/>
      <c r="AO353" s="699"/>
      <c r="AP353" s="699"/>
      <c r="AQ353" s="699"/>
      <c r="AR353" s="699"/>
      <c r="AS353" s="699"/>
      <c r="AT353" s="699"/>
      <c r="AU353" s="699"/>
      <c r="AV353" s="699"/>
      <c r="AW353" s="699"/>
      <c r="AX353" s="699"/>
      <c r="AY353" s="699"/>
      <c r="AZ353" s="699"/>
      <c r="BA353" s="699"/>
      <c r="BB353" s="699"/>
      <c r="BC353" s="699"/>
      <c r="BD353" s="699"/>
      <c r="BE353" s="699"/>
      <c r="BF353" s="699"/>
      <c r="BG353" s="699"/>
      <c r="BH353" s="699"/>
      <c r="BI353" s="699"/>
      <c r="BJ353" s="699"/>
      <c r="BK353" s="699"/>
      <c r="BL353" s="699"/>
      <c r="BM353" s="699"/>
      <c r="BN353" s="699"/>
      <c r="BO353" s="699"/>
      <c r="BP353" s="699"/>
      <c r="BQ353" s="699"/>
      <c r="BR353" s="699"/>
      <c r="BS353" s="699"/>
      <c r="BT353" s="699"/>
      <c r="BU353" s="699"/>
      <c r="BV353" s="699"/>
      <c r="BW353" s="699"/>
      <c r="BX353" s="699"/>
      <c r="BY353" s="699"/>
      <c r="BZ353" s="699"/>
      <c r="CA353" s="699"/>
      <c r="CB353" s="699"/>
      <c r="CC353" s="699"/>
      <c r="CD353" s="699"/>
      <c r="CE353" s="699"/>
      <c r="CF353" s="699"/>
      <c r="CG353" s="699"/>
      <c r="CH353" s="699"/>
      <c r="CI353" s="699"/>
      <c r="CJ353" s="699"/>
      <c r="CK353" s="699"/>
      <c r="CL353" s="699"/>
      <c r="CM353" s="699"/>
      <c r="CN353" s="699"/>
      <c r="CO353" s="699"/>
      <c r="CP353" s="699"/>
      <c r="CQ353" s="699"/>
      <c r="CR353" s="699"/>
      <c r="CS353" s="699"/>
      <c r="CT353" s="699"/>
      <c r="CU353" s="699"/>
      <c r="CV353" s="699"/>
      <c r="CW353" s="699"/>
      <c r="CX353" s="699"/>
      <c r="CY353" s="699"/>
      <c r="CZ353" s="699"/>
      <c r="DA353" s="699"/>
      <c r="DB353" s="699"/>
      <c r="DC353" s="699"/>
      <c r="DD353" s="699"/>
      <c r="DE353" s="699"/>
      <c r="DF353" s="699"/>
      <c r="DG353" s="699"/>
      <c r="DH353" s="699"/>
      <c r="DI353" s="699"/>
      <c r="DJ353" s="699"/>
      <c r="DK353" s="699"/>
      <c r="DL353" s="699"/>
      <c r="DM353" s="699"/>
      <c r="DN353" s="699"/>
      <c r="DO353" s="699"/>
      <c r="DP353" s="699"/>
      <c r="DQ353" s="699"/>
      <c r="DR353" s="699"/>
      <c r="DS353" s="699"/>
      <c r="DT353" s="699"/>
      <c r="DU353" s="699"/>
      <c r="DV353" s="699"/>
      <c r="DW353" s="699"/>
      <c r="DX353" s="699"/>
      <c r="DY353" s="699"/>
      <c r="DZ353" s="699"/>
      <c r="EA353" s="699"/>
      <c r="EB353" s="699"/>
      <c r="EC353" s="699"/>
    </row>
    <row r="354" spans="2:133" s="698" customFormat="1" ht="16.7" customHeight="1" x14ac:dyDescent="0.5">
      <c r="B354" s="916" t="s">
        <v>1018</v>
      </c>
      <c r="C354" s="917" t="s">
        <v>1019</v>
      </c>
      <c r="D354" s="918" t="s">
        <v>470</v>
      </c>
      <c r="E354" s="414" t="s">
        <v>110</v>
      </c>
      <c r="F354" s="919" t="s">
        <v>531</v>
      </c>
      <c r="G354" s="430">
        <v>1</v>
      </c>
      <c r="H354" s="430"/>
      <c r="I354" s="415"/>
      <c r="J354" s="415"/>
      <c r="K354" s="415"/>
      <c r="L354" s="415"/>
      <c r="M354" s="430"/>
      <c r="N354" s="920"/>
      <c r="O354" s="918" t="s">
        <v>470</v>
      </c>
      <c r="P354" s="414" t="s">
        <v>110</v>
      </c>
      <c r="Q354" s="919" t="s">
        <v>531</v>
      </c>
      <c r="R354" s="430">
        <v>1</v>
      </c>
      <c r="S354" s="430"/>
      <c r="T354" s="415"/>
      <c r="U354" s="415"/>
      <c r="V354" s="415"/>
      <c r="W354" s="415"/>
      <c r="X354" s="430"/>
      <c r="Y354" s="921"/>
      <c r="Z354" s="699"/>
      <c r="AA354" s="699"/>
      <c r="AB354" s="699"/>
      <c r="AC354" s="699"/>
      <c r="AD354" s="699"/>
      <c r="AE354" s="699"/>
      <c r="AF354" s="699"/>
      <c r="AG354" s="699"/>
      <c r="AH354" s="699"/>
      <c r="AI354" s="699"/>
      <c r="AJ354" s="699"/>
      <c r="AK354" s="699"/>
      <c r="AL354" s="699"/>
      <c r="AM354" s="699"/>
      <c r="AN354" s="699"/>
      <c r="AO354" s="699"/>
      <c r="AP354" s="699"/>
      <c r="AQ354" s="699"/>
      <c r="AR354" s="699"/>
      <c r="AS354" s="699"/>
      <c r="AT354" s="699"/>
      <c r="AU354" s="699"/>
      <c r="AV354" s="699"/>
      <c r="AW354" s="699"/>
      <c r="AX354" s="699"/>
      <c r="AY354" s="699"/>
      <c r="AZ354" s="699"/>
      <c r="BA354" s="699"/>
      <c r="BB354" s="699"/>
      <c r="BC354" s="699"/>
      <c r="BD354" s="699"/>
      <c r="BE354" s="699"/>
      <c r="BF354" s="699"/>
      <c r="BG354" s="699"/>
      <c r="BH354" s="699"/>
      <c r="BI354" s="699"/>
      <c r="BJ354" s="699"/>
      <c r="BK354" s="699"/>
      <c r="BL354" s="699"/>
      <c r="BM354" s="699"/>
      <c r="BN354" s="699"/>
      <c r="BO354" s="699"/>
      <c r="BP354" s="699"/>
      <c r="BQ354" s="699"/>
      <c r="BR354" s="699"/>
      <c r="BS354" s="699"/>
      <c r="BT354" s="699"/>
      <c r="BU354" s="699"/>
      <c r="BV354" s="699"/>
      <c r="BW354" s="699"/>
      <c r="BX354" s="699"/>
      <c r="BY354" s="699"/>
      <c r="BZ354" s="699"/>
      <c r="CA354" s="699"/>
      <c r="CB354" s="699"/>
      <c r="CC354" s="699"/>
      <c r="CD354" s="699"/>
      <c r="CE354" s="699"/>
      <c r="CF354" s="699"/>
      <c r="CG354" s="699"/>
      <c r="CH354" s="699"/>
      <c r="CI354" s="699"/>
      <c r="CJ354" s="699"/>
      <c r="CK354" s="699"/>
      <c r="CL354" s="699"/>
      <c r="CM354" s="699"/>
      <c r="CN354" s="699"/>
      <c r="CO354" s="699"/>
      <c r="CP354" s="699"/>
      <c r="CQ354" s="699"/>
      <c r="CR354" s="699"/>
      <c r="CS354" s="699"/>
      <c r="CT354" s="699"/>
      <c r="CU354" s="699"/>
      <c r="CV354" s="699"/>
      <c r="CW354" s="699"/>
      <c r="CX354" s="699"/>
      <c r="CY354" s="699"/>
      <c r="CZ354" s="699"/>
      <c r="DA354" s="699"/>
      <c r="DB354" s="699"/>
      <c r="DC354" s="699"/>
      <c r="DD354" s="699"/>
      <c r="DE354" s="699"/>
      <c r="DF354" s="699"/>
      <c r="DG354" s="699"/>
      <c r="DH354" s="699"/>
      <c r="DI354" s="699"/>
      <c r="DJ354" s="699"/>
      <c r="DK354" s="699"/>
      <c r="DL354" s="699"/>
      <c r="DM354" s="699"/>
      <c r="DN354" s="699"/>
      <c r="DO354" s="699"/>
      <c r="DP354" s="699"/>
      <c r="DQ354" s="699"/>
      <c r="DR354" s="699"/>
      <c r="DS354" s="699"/>
      <c r="DT354" s="699"/>
      <c r="DU354" s="699"/>
      <c r="DV354" s="699"/>
      <c r="DW354" s="699"/>
      <c r="DX354" s="699"/>
      <c r="DY354" s="699"/>
      <c r="DZ354" s="699"/>
      <c r="EA354" s="699"/>
      <c r="EB354" s="699"/>
      <c r="EC354" s="699"/>
    </row>
    <row r="355" spans="2:133" s="698" customFormat="1" ht="16.7" customHeight="1" x14ac:dyDescent="0.5">
      <c r="B355" s="922" t="s">
        <v>711</v>
      </c>
      <c r="C355" s="927" t="s">
        <v>1246</v>
      </c>
      <c r="D355" s="928" t="s">
        <v>470</v>
      </c>
      <c r="E355" s="929" t="s">
        <v>110</v>
      </c>
      <c r="F355" s="925" t="s">
        <v>929</v>
      </c>
      <c r="G355" s="923">
        <v>2</v>
      </c>
      <c r="H355" s="923"/>
      <c r="I355" s="930"/>
      <c r="J355" s="930"/>
      <c r="K355" s="930"/>
      <c r="L355" s="930"/>
      <c r="M355" s="923"/>
      <c r="N355" s="924"/>
      <c r="O355" s="928" t="s">
        <v>470</v>
      </c>
      <c r="P355" s="929" t="s">
        <v>110</v>
      </c>
      <c r="Q355" s="925" t="s">
        <v>929</v>
      </c>
      <c r="R355" s="923">
        <v>2</v>
      </c>
      <c r="S355" s="923"/>
      <c r="T355" s="930"/>
      <c r="U355" s="930"/>
      <c r="V355" s="930"/>
      <c r="W355" s="930"/>
      <c r="X355" s="923"/>
      <c r="Y355" s="926"/>
      <c r="Z355" s="699"/>
      <c r="AA355" s="699"/>
      <c r="AB355" s="699"/>
      <c r="AC355" s="699"/>
      <c r="AD355" s="699"/>
      <c r="AE355" s="699"/>
      <c r="AF355" s="699"/>
      <c r="AG355" s="699"/>
      <c r="AH355" s="699"/>
      <c r="AI355" s="699"/>
      <c r="AJ355" s="699"/>
      <c r="AK355" s="699"/>
      <c r="AL355" s="699"/>
      <c r="AM355" s="699"/>
      <c r="AN355" s="699"/>
      <c r="AO355" s="699"/>
      <c r="AP355" s="699"/>
      <c r="AQ355" s="699"/>
      <c r="AR355" s="699"/>
      <c r="AS355" s="699"/>
      <c r="AT355" s="699"/>
      <c r="AU355" s="699"/>
      <c r="AV355" s="699"/>
      <c r="AW355" s="699"/>
      <c r="AX355" s="699"/>
      <c r="AY355" s="699"/>
      <c r="AZ355" s="699"/>
      <c r="BA355" s="699"/>
      <c r="BB355" s="699"/>
      <c r="BC355" s="699"/>
      <c r="BD355" s="699"/>
      <c r="BE355" s="699"/>
      <c r="BF355" s="699"/>
      <c r="BG355" s="699"/>
      <c r="BH355" s="699"/>
      <c r="BI355" s="699"/>
      <c r="BJ355" s="699"/>
      <c r="BK355" s="699"/>
      <c r="BL355" s="699"/>
      <c r="BM355" s="699"/>
      <c r="BN355" s="699"/>
      <c r="BO355" s="699"/>
      <c r="BP355" s="699"/>
      <c r="BQ355" s="699"/>
      <c r="BR355" s="699"/>
      <c r="BS355" s="699"/>
      <c r="BT355" s="699"/>
      <c r="BU355" s="699"/>
      <c r="BV355" s="699"/>
      <c r="BW355" s="699"/>
      <c r="BX355" s="699"/>
      <c r="BY355" s="699"/>
      <c r="BZ355" s="699"/>
      <c r="CA355" s="699"/>
      <c r="CB355" s="699"/>
      <c r="CC355" s="699"/>
      <c r="CD355" s="699"/>
      <c r="CE355" s="699"/>
      <c r="CF355" s="699"/>
      <c r="CG355" s="699"/>
      <c r="CH355" s="699"/>
      <c r="CI355" s="699"/>
      <c r="CJ355" s="699"/>
      <c r="CK355" s="699"/>
      <c r="CL355" s="699"/>
      <c r="CM355" s="699"/>
      <c r="CN355" s="699"/>
      <c r="CO355" s="699"/>
      <c r="CP355" s="699"/>
      <c r="CQ355" s="699"/>
      <c r="CR355" s="699"/>
      <c r="CS355" s="699"/>
      <c r="CT355" s="699"/>
      <c r="CU355" s="699"/>
      <c r="CV355" s="699"/>
      <c r="CW355" s="699"/>
      <c r="CX355" s="699"/>
      <c r="CY355" s="699"/>
      <c r="CZ355" s="699"/>
      <c r="DA355" s="699"/>
      <c r="DB355" s="699"/>
      <c r="DC355" s="699"/>
      <c r="DD355" s="699"/>
      <c r="DE355" s="699"/>
      <c r="DF355" s="699"/>
      <c r="DG355" s="699"/>
      <c r="DH355" s="699"/>
      <c r="DI355" s="699"/>
      <c r="DJ355" s="699"/>
      <c r="DK355" s="699"/>
      <c r="DL355" s="699"/>
      <c r="DM355" s="699"/>
      <c r="DN355" s="699"/>
      <c r="DO355" s="699"/>
      <c r="DP355" s="699"/>
      <c r="DQ355" s="699"/>
      <c r="DR355" s="699"/>
      <c r="DS355" s="699"/>
      <c r="DT355" s="699"/>
      <c r="DU355" s="699"/>
      <c r="DV355" s="699"/>
      <c r="DW355" s="699"/>
      <c r="DX355" s="699"/>
      <c r="DY355" s="699"/>
      <c r="DZ355" s="699"/>
      <c r="EA355" s="699"/>
      <c r="EB355" s="699"/>
      <c r="EC355" s="699"/>
    </row>
    <row r="356" spans="2:133" s="698" customFormat="1" ht="16.7" customHeight="1" x14ac:dyDescent="0.5">
      <c r="B356" s="931" t="s">
        <v>710</v>
      </c>
      <c r="C356" s="932" t="s">
        <v>1247</v>
      </c>
      <c r="D356" s="933" t="s">
        <v>470</v>
      </c>
      <c r="E356" s="934" t="s">
        <v>110</v>
      </c>
      <c r="F356" s="935" t="s">
        <v>697</v>
      </c>
      <c r="G356" s="936">
        <v>2</v>
      </c>
      <c r="H356" s="936"/>
      <c r="I356" s="937"/>
      <c r="J356" s="937"/>
      <c r="K356" s="937"/>
      <c r="L356" s="937"/>
      <c r="M356" s="936"/>
      <c r="N356" s="938"/>
      <c r="O356" s="933" t="s">
        <v>470</v>
      </c>
      <c r="P356" s="934" t="s">
        <v>110</v>
      </c>
      <c r="Q356" s="935" t="s">
        <v>697</v>
      </c>
      <c r="R356" s="936">
        <v>2</v>
      </c>
      <c r="S356" s="936"/>
      <c r="T356" s="937"/>
      <c r="U356" s="937"/>
      <c r="V356" s="937"/>
      <c r="W356" s="937"/>
      <c r="X356" s="936"/>
      <c r="Y356" s="939"/>
      <c r="Z356" s="699"/>
      <c r="AA356" s="699"/>
      <c r="AB356" s="699"/>
      <c r="AC356" s="699"/>
      <c r="AD356" s="699"/>
      <c r="AE356" s="699"/>
      <c r="AF356" s="699"/>
      <c r="AG356" s="699"/>
      <c r="AH356" s="699"/>
      <c r="AI356" s="699"/>
      <c r="AJ356" s="699"/>
      <c r="AK356" s="699"/>
      <c r="AL356" s="699"/>
      <c r="AM356" s="699"/>
      <c r="AN356" s="699"/>
      <c r="AO356" s="699"/>
      <c r="AP356" s="699"/>
      <c r="AQ356" s="699"/>
      <c r="AR356" s="699"/>
      <c r="AS356" s="699"/>
      <c r="AT356" s="699"/>
      <c r="AU356" s="699"/>
      <c r="AV356" s="699"/>
      <c r="AW356" s="699"/>
      <c r="AX356" s="699"/>
      <c r="AY356" s="699"/>
      <c r="AZ356" s="699"/>
      <c r="BA356" s="699"/>
      <c r="BB356" s="699"/>
      <c r="BC356" s="699"/>
      <c r="BD356" s="699"/>
      <c r="BE356" s="699"/>
      <c r="BF356" s="699"/>
      <c r="BG356" s="699"/>
      <c r="BH356" s="699"/>
      <c r="BI356" s="699"/>
      <c r="BJ356" s="699"/>
      <c r="BK356" s="699"/>
      <c r="BL356" s="699"/>
      <c r="BM356" s="699"/>
      <c r="BN356" s="699"/>
      <c r="BO356" s="699"/>
      <c r="BP356" s="699"/>
      <c r="BQ356" s="699"/>
      <c r="BR356" s="699"/>
      <c r="BS356" s="699"/>
      <c r="BT356" s="699"/>
      <c r="BU356" s="699"/>
      <c r="BV356" s="699"/>
      <c r="BW356" s="699"/>
      <c r="BX356" s="699"/>
      <c r="BY356" s="699"/>
      <c r="BZ356" s="699"/>
      <c r="CA356" s="699"/>
      <c r="CB356" s="699"/>
      <c r="CC356" s="699"/>
      <c r="CD356" s="699"/>
      <c r="CE356" s="699"/>
      <c r="CF356" s="699"/>
      <c r="CG356" s="699"/>
      <c r="CH356" s="699"/>
      <c r="CI356" s="699"/>
      <c r="CJ356" s="699"/>
      <c r="CK356" s="699"/>
      <c r="CL356" s="699"/>
      <c r="CM356" s="699"/>
      <c r="CN356" s="699"/>
      <c r="CO356" s="699"/>
      <c r="CP356" s="699"/>
      <c r="CQ356" s="699"/>
      <c r="CR356" s="699"/>
      <c r="CS356" s="699"/>
      <c r="CT356" s="699"/>
      <c r="CU356" s="699"/>
      <c r="CV356" s="699"/>
      <c r="CW356" s="699"/>
      <c r="CX356" s="699"/>
      <c r="CY356" s="699"/>
      <c r="CZ356" s="699"/>
      <c r="DA356" s="699"/>
      <c r="DB356" s="699"/>
      <c r="DC356" s="699"/>
      <c r="DD356" s="699"/>
      <c r="DE356" s="699"/>
      <c r="DF356" s="699"/>
      <c r="DG356" s="699"/>
      <c r="DH356" s="699"/>
      <c r="DI356" s="699"/>
      <c r="DJ356" s="699"/>
      <c r="DK356" s="699"/>
      <c r="DL356" s="699"/>
      <c r="DM356" s="699"/>
      <c r="DN356" s="699"/>
      <c r="DO356" s="699"/>
      <c r="DP356" s="699"/>
      <c r="DQ356" s="699"/>
      <c r="DR356" s="699"/>
      <c r="DS356" s="699"/>
      <c r="DT356" s="699"/>
      <c r="DU356" s="699"/>
      <c r="DV356" s="699"/>
      <c r="DW356" s="699"/>
      <c r="DX356" s="699"/>
      <c r="DY356" s="699"/>
      <c r="DZ356" s="699"/>
      <c r="EA356" s="699"/>
      <c r="EB356" s="699"/>
      <c r="EC356" s="699"/>
    </row>
    <row r="357" spans="2:133" ht="20.25" customHeight="1" x14ac:dyDescent="0.5">
      <c r="B357" s="2334" t="s">
        <v>947</v>
      </c>
      <c r="C357" s="2335"/>
      <c r="D357" s="2335"/>
      <c r="E357" s="2335"/>
      <c r="F357" s="2335"/>
      <c r="G357" s="2336"/>
      <c r="H357" s="909">
        <f>SUM(H350:H353)</f>
        <v>27</v>
      </c>
      <c r="I357" s="910"/>
      <c r="J357" s="910"/>
      <c r="K357" s="910"/>
      <c r="L357" s="910"/>
      <c r="M357" s="911"/>
      <c r="N357" s="912"/>
      <c r="O357" s="501"/>
      <c r="P357" s="910"/>
      <c r="Q357" s="913"/>
      <c r="R357" s="914"/>
      <c r="S357" s="909">
        <f>SUM(S350:S353)</f>
        <v>27</v>
      </c>
      <c r="T357" s="910"/>
      <c r="U357" s="910"/>
      <c r="V357" s="910"/>
      <c r="W357" s="910"/>
      <c r="X357" s="911"/>
      <c r="Y357" s="915"/>
    </row>
    <row r="358" spans="2:133" ht="20.25" customHeight="1" x14ac:dyDescent="0.5">
      <c r="B358" s="2294" t="s">
        <v>1115</v>
      </c>
      <c r="C358" s="2295"/>
      <c r="D358" s="2295"/>
      <c r="E358" s="2295"/>
      <c r="F358" s="2295"/>
      <c r="G358" s="2296"/>
      <c r="H358" s="410">
        <f>H357/2</f>
        <v>13.5</v>
      </c>
      <c r="I358" s="132"/>
      <c r="J358" s="132"/>
      <c r="K358" s="132"/>
      <c r="L358" s="132"/>
      <c r="M358" s="687"/>
      <c r="N358" s="603"/>
      <c r="O358" s="121"/>
      <c r="P358" s="132"/>
      <c r="Q358" s="553"/>
      <c r="R358" s="331"/>
      <c r="S358" s="410">
        <f>S357/2</f>
        <v>13.5</v>
      </c>
      <c r="T358" s="132"/>
      <c r="U358" s="132"/>
      <c r="V358" s="132"/>
      <c r="W358" s="132"/>
      <c r="X358" s="687"/>
      <c r="Y358" s="632"/>
    </row>
  </sheetData>
  <mergeCells count="367">
    <mergeCell ref="B107:C109"/>
    <mergeCell ref="D107:N107"/>
    <mergeCell ref="O107:Y107"/>
    <mergeCell ref="D108:D109"/>
    <mergeCell ref="E108:E109"/>
    <mergeCell ref="F108:F109"/>
    <mergeCell ref="N239:N241"/>
    <mergeCell ref="Y239:Y240"/>
    <mergeCell ref="N242:N243"/>
    <mergeCell ref="Y242:Y243"/>
    <mergeCell ref="V141:V142"/>
    <mergeCell ref="W141:W142"/>
    <mergeCell ref="X141:X142"/>
    <mergeCell ref="Y141:Y142"/>
    <mergeCell ref="L172:L173"/>
    <mergeCell ref="M172:M173"/>
    <mergeCell ref="N172:N173"/>
    <mergeCell ref="O172:O173"/>
    <mergeCell ref="P172:P173"/>
    <mergeCell ref="Q172:Q173"/>
    <mergeCell ref="R172:R173"/>
    <mergeCell ref="S172:S173"/>
    <mergeCell ref="O236:Y236"/>
    <mergeCell ref="D237:D238"/>
    <mergeCell ref="B106:Y106"/>
    <mergeCell ref="B1:Y1"/>
    <mergeCell ref="B3:C5"/>
    <mergeCell ref="D3:N3"/>
    <mergeCell ref="O3:Y3"/>
    <mergeCell ref="S108:S109"/>
    <mergeCell ref="T108:T109"/>
    <mergeCell ref="U108:U109"/>
    <mergeCell ref="V108:V109"/>
    <mergeCell ref="W108:W109"/>
    <mergeCell ref="X108:X109"/>
    <mergeCell ref="M108:M109"/>
    <mergeCell ref="N108:N109"/>
    <mergeCell ref="O108:O109"/>
    <mergeCell ref="P108:P109"/>
    <mergeCell ref="Q108:Q109"/>
    <mergeCell ref="R108:R109"/>
    <mergeCell ref="G108:G109"/>
    <mergeCell ref="H108:H109"/>
    <mergeCell ref="I108:I109"/>
    <mergeCell ref="N4:N5"/>
    <mergeCell ref="O4:O5"/>
    <mergeCell ref="D4:D5"/>
    <mergeCell ref="E4:E5"/>
    <mergeCell ref="F4:F5"/>
    <mergeCell ref="G4:G5"/>
    <mergeCell ref="H4:H5"/>
    <mergeCell ref="I4:I5"/>
    <mergeCell ref="Y108:Y109"/>
    <mergeCell ref="J108:J109"/>
    <mergeCell ref="K108:K109"/>
    <mergeCell ref="L108:L109"/>
    <mergeCell ref="H38:H39"/>
    <mergeCell ref="I38:I39"/>
    <mergeCell ref="J38:J39"/>
    <mergeCell ref="K38:K39"/>
    <mergeCell ref="V4:V5"/>
    <mergeCell ref="W4:W5"/>
    <mergeCell ref="X4:X5"/>
    <mergeCell ref="Y4:Y5"/>
    <mergeCell ref="B35:Y35"/>
    <mergeCell ref="B37:C39"/>
    <mergeCell ref="D37:N37"/>
    <mergeCell ref="O37:Y37"/>
    <mergeCell ref="D38:D39"/>
    <mergeCell ref="E38:E39"/>
    <mergeCell ref="P4:P5"/>
    <mergeCell ref="Q4:Q5"/>
    <mergeCell ref="R4:R5"/>
    <mergeCell ref="S4:S5"/>
    <mergeCell ref="T4:T5"/>
    <mergeCell ref="U4:U5"/>
    <mergeCell ref="J4:J5"/>
    <mergeCell ref="K4:K5"/>
    <mergeCell ref="L4:L5"/>
    <mergeCell ref="M4:M5"/>
    <mergeCell ref="X38:X39"/>
    <mergeCell ref="Y38:Y39"/>
    <mergeCell ref="B68:Y68"/>
    <mergeCell ref="B69:C71"/>
    <mergeCell ref="D69:N69"/>
    <mergeCell ref="O69:Y69"/>
    <mergeCell ref="D70:D71"/>
    <mergeCell ref="E70:E71"/>
    <mergeCell ref="F70:F71"/>
    <mergeCell ref="G70:G71"/>
    <mergeCell ref="R38:R39"/>
    <mergeCell ref="S38:S39"/>
    <mergeCell ref="T38:T39"/>
    <mergeCell ref="U38:U39"/>
    <mergeCell ref="V38:V39"/>
    <mergeCell ref="W38:W39"/>
    <mergeCell ref="L38:L39"/>
    <mergeCell ref="M38:M39"/>
    <mergeCell ref="N38:N39"/>
    <mergeCell ref="O38:O39"/>
    <mergeCell ref="P38:P39"/>
    <mergeCell ref="Q38:Q39"/>
    <mergeCell ref="F38:F39"/>
    <mergeCell ref="G38:G39"/>
    <mergeCell ref="O70:O71"/>
    <mergeCell ref="P70:P71"/>
    <mergeCell ref="Q70:Q71"/>
    <mergeCell ref="R70:R71"/>
    <mergeCell ref="S70:S71"/>
    <mergeCell ref="H70:H71"/>
    <mergeCell ref="I70:I71"/>
    <mergeCell ref="J70:J71"/>
    <mergeCell ref="K70:K71"/>
    <mergeCell ref="L70:L71"/>
    <mergeCell ref="M70:M71"/>
    <mergeCell ref="B264:Y264"/>
    <mergeCell ref="B265:C267"/>
    <mergeCell ref="D265:N265"/>
    <mergeCell ref="O265:Y265"/>
    <mergeCell ref="D266:D267"/>
    <mergeCell ref="E266:E267"/>
    <mergeCell ref="P141:P142"/>
    <mergeCell ref="Q141:Q142"/>
    <mergeCell ref="R141:R142"/>
    <mergeCell ref="S141:S142"/>
    <mergeCell ref="T141:T142"/>
    <mergeCell ref="U141:U142"/>
    <mergeCell ref="J141:J142"/>
    <mergeCell ref="K141:K142"/>
    <mergeCell ref="L141:L142"/>
    <mergeCell ref="M141:M142"/>
    <mergeCell ref="N141:N142"/>
    <mergeCell ref="O141:O142"/>
    <mergeCell ref="B140:C142"/>
    <mergeCell ref="D140:N140"/>
    <mergeCell ref="N266:N267"/>
    <mergeCell ref="O266:O267"/>
    <mergeCell ref="P266:P267"/>
    <mergeCell ref="Q266:Q267"/>
    <mergeCell ref="F266:F267"/>
    <mergeCell ref="G266:G267"/>
    <mergeCell ref="H266:H267"/>
    <mergeCell ref="I266:I267"/>
    <mergeCell ref="J266:J267"/>
    <mergeCell ref="K266:K267"/>
    <mergeCell ref="H172:H173"/>
    <mergeCell ref="I172:I173"/>
    <mergeCell ref="J172:J173"/>
    <mergeCell ref="K172:K173"/>
    <mergeCell ref="B203:Y203"/>
    <mergeCell ref="B204:C206"/>
    <mergeCell ref="D204:N204"/>
    <mergeCell ref="O204:Y204"/>
    <mergeCell ref="D205:D206"/>
    <mergeCell ref="E205:E206"/>
    <mergeCell ref="F205:F206"/>
    <mergeCell ref="G205:G206"/>
    <mergeCell ref="H205:H206"/>
    <mergeCell ref="I205:I206"/>
    <mergeCell ref="Y205:Y206"/>
    <mergeCell ref="B235:Y235"/>
    <mergeCell ref="B236:C238"/>
    <mergeCell ref="D236:N236"/>
    <mergeCell ref="X266:X267"/>
    <mergeCell ref="Y266:Y267"/>
    <mergeCell ref="B170:Y170"/>
    <mergeCell ref="B171:C173"/>
    <mergeCell ref="D171:N171"/>
    <mergeCell ref="O171:Y171"/>
    <mergeCell ref="D172:D173"/>
    <mergeCell ref="E172:E173"/>
    <mergeCell ref="F172:F173"/>
    <mergeCell ref="G172:G173"/>
    <mergeCell ref="R266:R267"/>
    <mergeCell ref="S266:S267"/>
    <mergeCell ref="T266:T267"/>
    <mergeCell ref="U266:U267"/>
    <mergeCell ref="V266:V267"/>
    <mergeCell ref="W266:W267"/>
    <mergeCell ref="L266:L267"/>
    <mergeCell ref="M266:M267"/>
    <mergeCell ref="T172:T173"/>
    <mergeCell ref="U172:U173"/>
    <mergeCell ref="V172:V173"/>
    <mergeCell ref="W172:W173"/>
    <mergeCell ref="X172:X173"/>
    <mergeCell ref="Y172:Y173"/>
    <mergeCell ref="P205:P206"/>
    <mergeCell ref="Q205:Q206"/>
    <mergeCell ref="R205:R206"/>
    <mergeCell ref="S205:S206"/>
    <mergeCell ref="T205:T206"/>
    <mergeCell ref="U205:U206"/>
    <mergeCell ref="J205:J206"/>
    <mergeCell ref="K205:K206"/>
    <mergeCell ref="L205:L206"/>
    <mergeCell ref="M205:M206"/>
    <mergeCell ref="N205:N206"/>
    <mergeCell ref="O205:O206"/>
    <mergeCell ref="H348:H349"/>
    <mergeCell ref="I348:I349"/>
    <mergeCell ref="J348:J349"/>
    <mergeCell ref="K348:K349"/>
    <mergeCell ref="L348:L349"/>
    <mergeCell ref="M348:M349"/>
    <mergeCell ref="X237:X238"/>
    <mergeCell ref="Y237:Y238"/>
    <mergeCell ref="B346:Y346"/>
    <mergeCell ref="B347:C349"/>
    <mergeCell ref="D347:N347"/>
    <mergeCell ref="O347:Y347"/>
    <mergeCell ref="D348:D349"/>
    <mergeCell ref="E348:E349"/>
    <mergeCell ref="F348:F349"/>
    <mergeCell ref="G348:G349"/>
    <mergeCell ref="R237:R238"/>
    <mergeCell ref="S237:S238"/>
    <mergeCell ref="T237:T238"/>
    <mergeCell ref="U237:U238"/>
    <mergeCell ref="V237:V238"/>
    <mergeCell ref="W237:W238"/>
    <mergeCell ref="L237:L238"/>
    <mergeCell ref="M237:M238"/>
    <mergeCell ref="B62:G62"/>
    <mergeCell ref="B103:G103"/>
    <mergeCell ref="B104:G104"/>
    <mergeCell ref="B135:G135"/>
    <mergeCell ref="B136:G136"/>
    <mergeCell ref="B157:G157"/>
    <mergeCell ref="B18:G18"/>
    <mergeCell ref="B19:G19"/>
    <mergeCell ref="B61:G61"/>
    <mergeCell ref="B139:Y139"/>
    <mergeCell ref="O140:Y140"/>
    <mergeCell ref="D141:D142"/>
    <mergeCell ref="E141:E142"/>
    <mergeCell ref="F141:F142"/>
    <mergeCell ref="G141:G142"/>
    <mergeCell ref="H141:H142"/>
    <mergeCell ref="I141:I142"/>
    <mergeCell ref="T70:T71"/>
    <mergeCell ref="U70:U71"/>
    <mergeCell ref="V70:V71"/>
    <mergeCell ref="W70:W71"/>
    <mergeCell ref="X70:X71"/>
    <mergeCell ref="Y70:Y71"/>
    <mergeCell ref="N70:N71"/>
    <mergeCell ref="L285:L286"/>
    <mergeCell ref="B158:G158"/>
    <mergeCell ref="B279:G279"/>
    <mergeCell ref="B283:Y283"/>
    <mergeCell ref="B284:C286"/>
    <mergeCell ref="D284:N284"/>
    <mergeCell ref="O284:Y284"/>
    <mergeCell ref="D285:D286"/>
    <mergeCell ref="E285:E286"/>
    <mergeCell ref="F285:F286"/>
    <mergeCell ref="N237:N238"/>
    <mergeCell ref="O237:O238"/>
    <mergeCell ref="P237:P238"/>
    <mergeCell ref="Q237:Q238"/>
    <mergeCell ref="F237:F238"/>
    <mergeCell ref="G237:G238"/>
    <mergeCell ref="H237:H238"/>
    <mergeCell ref="I237:I238"/>
    <mergeCell ref="J237:J238"/>
    <mergeCell ref="K237:K238"/>
    <mergeCell ref="V205:V206"/>
    <mergeCell ref="W205:W206"/>
    <mergeCell ref="X205:X206"/>
    <mergeCell ref="E237:E238"/>
    <mergeCell ref="Y285:Y286"/>
    <mergeCell ref="B294:G294"/>
    <mergeCell ref="B295:G295"/>
    <mergeCell ref="B226:G226"/>
    <mergeCell ref="B227:G227"/>
    <mergeCell ref="B245:G245"/>
    <mergeCell ref="B246:G246"/>
    <mergeCell ref="S285:S286"/>
    <mergeCell ref="T285:T286"/>
    <mergeCell ref="U285:U286"/>
    <mergeCell ref="V285:V286"/>
    <mergeCell ref="W285:W286"/>
    <mergeCell ref="X285:X286"/>
    <mergeCell ref="M285:M286"/>
    <mergeCell ref="N285:N286"/>
    <mergeCell ref="O285:O286"/>
    <mergeCell ref="P285:P286"/>
    <mergeCell ref="Q285:Q286"/>
    <mergeCell ref="R285:R286"/>
    <mergeCell ref="G285:G286"/>
    <mergeCell ref="H285:H286"/>
    <mergeCell ref="I285:I286"/>
    <mergeCell ref="J285:J286"/>
    <mergeCell ref="K285:K286"/>
    <mergeCell ref="L298:L299"/>
    <mergeCell ref="M298:M299"/>
    <mergeCell ref="B357:G357"/>
    <mergeCell ref="B358:G358"/>
    <mergeCell ref="B296:Y296"/>
    <mergeCell ref="B297:C299"/>
    <mergeCell ref="D297:N297"/>
    <mergeCell ref="O297:Y297"/>
    <mergeCell ref="D298:D299"/>
    <mergeCell ref="E298:E299"/>
    <mergeCell ref="F298:F299"/>
    <mergeCell ref="G298:G299"/>
    <mergeCell ref="T348:T349"/>
    <mergeCell ref="U348:U349"/>
    <mergeCell ref="V348:V349"/>
    <mergeCell ref="W348:W349"/>
    <mergeCell ref="X348:X349"/>
    <mergeCell ref="Y348:Y349"/>
    <mergeCell ref="N348:N349"/>
    <mergeCell ref="O348:O349"/>
    <mergeCell ref="P348:P349"/>
    <mergeCell ref="Q348:Q349"/>
    <mergeCell ref="R348:R349"/>
    <mergeCell ref="S348:S349"/>
    <mergeCell ref="B314:G314"/>
    <mergeCell ref="B315:G315"/>
    <mergeCell ref="A327:Y327"/>
    <mergeCell ref="B328:C330"/>
    <mergeCell ref="D328:N328"/>
    <mergeCell ref="O328:Y328"/>
    <mergeCell ref="D329:D330"/>
    <mergeCell ref="E329:E330"/>
    <mergeCell ref="T298:T299"/>
    <mergeCell ref="U298:U299"/>
    <mergeCell ref="V298:V299"/>
    <mergeCell ref="W298:W299"/>
    <mergeCell ref="X298:X299"/>
    <mergeCell ref="Y298:Y299"/>
    <mergeCell ref="N298:N299"/>
    <mergeCell ref="O298:O299"/>
    <mergeCell ref="P298:P299"/>
    <mergeCell ref="Q298:Q299"/>
    <mergeCell ref="R298:R299"/>
    <mergeCell ref="S298:S299"/>
    <mergeCell ref="H298:H299"/>
    <mergeCell ref="I298:I299"/>
    <mergeCell ref="J298:J299"/>
    <mergeCell ref="K298:K299"/>
    <mergeCell ref="B280:G280"/>
    <mergeCell ref="B341:G341"/>
    <mergeCell ref="B342:G342"/>
    <mergeCell ref="U329:U330"/>
    <mergeCell ref="V329:V330"/>
    <mergeCell ref="W329:W330"/>
    <mergeCell ref="X329:X330"/>
    <mergeCell ref="Y329:Y330"/>
    <mergeCell ref="B332:C332"/>
    <mergeCell ref="F329:F330"/>
    <mergeCell ref="G329:G330"/>
    <mergeCell ref="Q329:Q330"/>
    <mergeCell ref="R329:R330"/>
    <mergeCell ref="N329:N330"/>
    <mergeCell ref="O329:O330"/>
    <mergeCell ref="P329:P330"/>
    <mergeCell ref="S329:S330"/>
    <mergeCell ref="T329:T330"/>
    <mergeCell ref="H329:H330"/>
    <mergeCell ref="I329:I330"/>
    <mergeCell ref="J329:J330"/>
    <mergeCell ref="K329:K330"/>
    <mergeCell ref="L329:L330"/>
    <mergeCell ref="M329:M330"/>
  </mergeCells>
  <printOptions horizontalCentered="1"/>
  <pageMargins left="0.15748031496063" right="0.15748031496063" top="0.56496062999999996" bottom="0.35433070900000002" header="0.196850393700787" footer="0.15748031496063"/>
  <pageSetup paperSize="9" orientation="landscape" r:id="rId1"/>
  <headerFooter alignWithMargins="0">
    <oddFooter xml:space="preserve">&amp;C&amp;"TH SarabunPSK,Regular"&amp;10- &amp;P -&amp;R&amp;11 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4:FB195"/>
  <sheetViews>
    <sheetView showGridLines="0" topLeftCell="A132" zoomScale="110" zoomScaleNormal="110" workbookViewId="0">
      <selection activeCell="A132" sqref="A132"/>
    </sheetView>
  </sheetViews>
  <sheetFormatPr defaultRowHeight="16.7" customHeight="1" x14ac:dyDescent="0.5"/>
  <cols>
    <col min="1" max="1" width="12.140625" style="697" customWidth="1"/>
    <col min="2" max="2" width="14.7109375" style="697" customWidth="1"/>
    <col min="3" max="3" width="7.42578125" style="698" customWidth="1"/>
    <col min="4" max="4" width="4.85546875" style="699" customWidth="1"/>
    <col min="5" max="5" width="14.28515625" style="700" customWidth="1"/>
    <col min="6" max="6" width="4.85546875" style="701" customWidth="1"/>
    <col min="7" max="7" width="6" style="701" customWidth="1"/>
    <col min="8" max="11" width="2.85546875" style="701" customWidth="1"/>
    <col min="12" max="12" width="6" style="701" customWidth="1"/>
    <col min="13" max="13" width="9.85546875" style="702" customWidth="1"/>
    <col min="14" max="14" width="7.42578125" style="698" customWidth="1"/>
    <col min="15" max="15" width="4.7109375" style="699" customWidth="1"/>
    <col min="16" max="16" width="14.28515625" style="700" customWidth="1"/>
    <col min="17" max="17" width="4.7109375" style="701" customWidth="1"/>
    <col min="18" max="18" width="6" style="701" customWidth="1"/>
    <col min="19" max="22" width="2.85546875" style="701" customWidth="1"/>
    <col min="23" max="23" width="6" style="701" customWidth="1"/>
    <col min="24" max="24" width="9.85546875" style="702" customWidth="1"/>
    <col min="25" max="256" width="9.140625" style="699"/>
    <col min="257" max="257" width="12.140625" style="699" customWidth="1"/>
    <col min="258" max="258" width="14.7109375" style="699" customWidth="1"/>
    <col min="259" max="259" width="7.42578125" style="699" customWidth="1"/>
    <col min="260" max="260" width="4.85546875" style="699" customWidth="1"/>
    <col min="261" max="261" width="14.28515625" style="699" customWidth="1"/>
    <col min="262" max="262" width="4.85546875" style="699" customWidth="1"/>
    <col min="263" max="263" width="6" style="699" customWidth="1"/>
    <col min="264" max="267" width="2.85546875" style="699" customWidth="1"/>
    <col min="268" max="268" width="6" style="699" customWidth="1"/>
    <col min="269" max="269" width="9.85546875" style="699" customWidth="1"/>
    <col min="270" max="270" width="7.42578125" style="699" customWidth="1"/>
    <col min="271" max="271" width="4.7109375" style="699" customWidth="1"/>
    <col min="272" max="272" width="14.28515625" style="699" customWidth="1"/>
    <col min="273" max="273" width="4.7109375" style="699" customWidth="1"/>
    <col min="274" max="274" width="6" style="699" customWidth="1"/>
    <col min="275" max="278" width="2.85546875" style="699" customWidth="1"/>
    <col min="279" max="279" width="6" style="699" customWidth="1"/>
    <col min="280" max="280" width="9.85546875" style="699" customWidth="1"/>
    <col min="281" max="512" width="9.140625" style="699"/>
    <col min="513" max="513" width="12.140625" style="699" customWidth="1"/>
    <col min="514" max="514" width="14.7109375" style="699" customWidth="1"/>
    <col min="515" max="515" width="7.42578125" style="699" customWidth="1"/>
    <col min="516" max="516" width="4.85546875" style="699" customWidth="1"/>
    <col min="517" max="517" width="14.28515625" style="699" customWidth="1"/>
    <col min="518" max="518" width="4.85546875" style="699" customWidth="1"/>
    <col min="519" max="519" width="6" style="699" customWidth="1"/>
    <col min="520" max="523" width="2.85546875" style="699" customWidth="1"/>
    <col min="524" max="524" width="6" style="699" customWidth="1"/>
    <col min="525" max="525" width="9.85546875" style="699" customWidth="1"/>
    <col min="526" max="526" width="7.42578125" style="699" customWidth="1"/>
    <col min="527" max="527" width="4.7109375" style="699" customWidth="1"/>
    <col min="528" max="528" width="14.28515625" style="699" customWidth="1"/>
    <col min="529" max="529" width="4.7109375" style="699" customWidth="1"/>
    <col min="530" max="530" width="6" style="699" customWidth="1"/>
    <col min="531" max="534" width="2.85546875" style="699" customWidth="1"/>
    <col min="535" max="535" width="6" style="699" customWidth="1"/>
    <col min="536" max="536" width="9.85546875" style="699" customWidth="1"/>
    <col min="537" max="768" width="9.140625" style="699"/>
    <col min="769" max="769" width="12.140625" style="699" customWidth="1"/>
    <col min="770" max="770" width="14.7109375" style="699" customWidth="1"/>
    <col min="771" max="771" width="7.42578125" style="699" customWidth="1"/>
    <col min="772" max="772" width="4.85546875" style="699" customWidth="1"/>
    <col min="773" max="773" width="14.28515625" style="699" customWidth="1"/>
    <col min="774" max="774" width="4.85546875" style="699" customWidth="1"/>
    <col min="775" max="775" width="6" style="699" customWidth="1"/>
    <col min="776" max="779" width="2.85546875" style="699" customWidth="1"/>
    <col min="780" max="780" width="6" style="699" customWidth="1"/>
    <col min="781" max="781" width="9.85546875" style="699" customWidth="1"/>
    <col min="782" max="782" width="7.42578125" style="699" customWidth="1"/>
    <col min="783" max="783" width="4.7109375" style="699" customWidth="1"/>
    <col min="784" max="784" width="14.28515625" style="699" customWidth="1"/>
    <col min="785" max="785" width="4.7109375" style="699" customWidth="1"/>
    <col min="786" max="786" width="6" style="699" customWidth="1"/>
    <col min="787" max="790" width="2.85546875" style="699" customWidth="1"/>
    <col min="791" max="791" width="6" style="699" customWidth="1"/>
    <col min="792" max="792" width="9.85546875" style="699" customWidth="1"/>
    <col min="793" max="1024" width="9.140625" style="699"/>
    <col min="1025" max="1025" width="12.140625" style="699" customWidth="1"/>
    <col min="1026" max="1026" width="14.7109375" style="699" customWidth="1"/>
    <col min="1027" max="1027" width="7.42578125" style="699" customWidth="1"/>
    <col min="1028" max="1028" width="4.85546875" style="699" customWidth="1"/>
    <col min="1029" max="1029" width="14.28515625" style="699" customWidth="1"/>
    <col min="1030" max="1030" width="4.85546875" style="699" customWidth="1"/>
    <col min="1031" max="1031" width="6" style="699" customWidth="1"/>
    <col min="1032" max="1035" width="2.85546875" style="699" customWidth="1"/>
    <col min="1036" max="1036" width="6" style="699" customWidth="1"/>
    <col min="1037" max="1037" width="9.85546875" style="699" customWidth="1"/>
    <col min="1038" max="1038" width="7.42578125" style="699" customWidth="1"/>
    <col min="1039" max="1039" width="4.7109375" style="699" customWidth="1"/>
    <col min="1040" max="1040" width="14.28515625" style="699" customWidth="1"/>
    <col min="1041" max="1041" width="4.7109375" style="699" customWidth="1"/>
    <col min="1042" max="1042" width="6" style="699" customWidth="1"/>
    <col min="1043" max="1046" width="2.85546875" style="699" customWidth="1"/>
    <col min="1047" max="1047" width="6" style="699" customWidth="1"/>
    <col min="1048" max="1048" width="9.85546875" style="699" customWidth="1"/>
    <col min="1049" max="1280" width="9.140625" style="699"/>
    <col min="1281" max="1281" width="12.140625" style="699" customWidth="1"/>
    <col min="1282" max="1282" width="14.7109375" style="699" customWidth="1"/>
    <col min="1283" max="1283" width="7.42578125" style="699" customWidth="1"/>
    <col min="1284" max="1284" width="4.85546875" style="699" customWidth="1"/>
    <col min="1285" max="1285" width="14.28515625" style="699" customWidth="1"/>
    <col min="1286" max="1286" width="4.85546875" style="699" customWidth="1"/>
    <col min="1287" max="1287" width="6" style="699" customWidth="1"/>
    <col min="1288" max="1291" width="2.85546875" style="699" customWidth="1"/>
    <col min="1292" max="1292" width="6" style="699" customWidth="1"/>
    <col min="1293" max="1293" width="9.85546875" style="699" customWidth="1"/>
    <col min="1294" max="1294" width="7.42578125" style="699" customWidth="1"/>
    <col min="1295" max="1295" width="4.7109375" style="699" customWidth="1"/>
    <col min="1296" max="1296" width="14.28515625" style="699" customWidth="1"/>
    <col min="1297" max="1297" width="4.7109375" style="699" customWidth="1"/>
    <col min="1298" max="1298" width="6" style="699" customWidth="1"/>
    <col min="1299" max="1302" width="2.85546875" style="699" customWidth="1"/>
    <col min="1303" max="1303" width="6" style="699" customWidth="1"/>
    <col min="1304" max="1304" width="9.85546875" style="699" customWidth="1"/>
    <col min="1305" max="1536" width="9.140625" style="699"/>
    <col min="1537" max="1537" width="12.140625" style="699" customWidth="1"/>
    <col min="1538" max="1538" width="14.7109375" style="699" customWidth="1"/>
    <col min="1539" max="1539" width="7.42578125" style="699" customWidth="1"/>
    <col min="1540" max="1540" width="4.85546875" style="699" customWidth="1"/>
    <col min="1541" max="1541" width="14.28515625" style="699" customWidth="1"/>
    <col min="1542" max="1542" width="4.85546875" style="699" customWidth="1"/>
    <col min="1543" max="1543" width="6" style="699" customWidth="1"/>
    <col min="1544" max="1547" width="2.85546875" style="699" customWidth="1"/>
    <col min="1548" max="1548" width="6" style="699" customWidth="1"/>
    <col min="1549" max="1549" width="9.85546875" style="699" customWidth="1"/>
    <col min="1550" max="1550" width="7.42578125" style="699" customWidth="1"/>
    <col min="1551" max="1551" width="4.7109375" style="699" customWidth="1"/>
    <col min="1552" max="1552" width="14.28515625" style="699" customWidth="1"/>
    <col min="1553" max="1553" width="4.7109375" style="699" customWidth="1"/>
    <col min="1554" max="1554" width="6" style="699" customWidth="1"/>
    <col min="1555" max="1558" width="2.85546875" style="699" customWidth="1"/>
    <col min="1559" max="1559" width="6" style="699" customWidth="1"/>
    <col min="1560" max="1560" width="9.85546875" style="699" customWidth="1"/>
    <col min="1561" max="1792" width="9.140625" style="699"/>
    <col min="1793" max="1793" width="12.140625" style="699" customWidth="1"/>
    <col min="1794" max="1794" width="14.7109375" style="699" customWidth="1"/>
    <col min="1795" max="1795" width="7.42578125" style="699" customWidth="1"/>
    <col min="1796" max="1796" width="4.85546875" style="699" customWidth="1"/>
    <col min="1797" max="1797" width="14.28515625" style="699" customWidth="1"/>
    <col min="1798" max="1798" width="4.85546875" style="699" customWidth="1"/>
    <col min="1799" max="1799" width="6" style="699" customWidth="1"/>
    <col min="1800" max="1803" width="2.85546875" style="699" customWidth="1"/>
    <col min="1804" max="1804" width="6" style="699" customWidth="1"/>
    <col min="1805" max="1805" width="9.85546875" style="699" customWidth="1"/>
    <col min="1806" max="1806" width="7.42578125" style="699" customWidth="1"/>
    <col min="1807" max="1807" width="4.7109375" style="699" customWidth="1"/>
    <col min="1808" max="1808" width="14.28515625" style="699" customWidth="1"/>
    <col min="1809" max="1809" width="4.7109375" style="699" customWidth="1"/>
    <col min="1810" max="1810" width="6" style="699" customWidth="1"/>
    <col min="1811" max="1814" width="2.85546875" style="699" customWidth="1"/>
    <col min="1815" max="1815" width="6" style="699" customWidth="1"/>
    <col min="1816" max="1816" width="9.85546875" style="699" customWidth="1"/>
    <col min="1817" max="2048" width="9.140625" style="699"/>
    <col min="2049" max="2049" width="12.140625" style="699" customWidth="1"/>
    <col min="2050" max="2050" width="14.7109375" style="699" customWidth="1"/>
    <col min="2051" max="2051" width="7.42578125" style="699" customWidth="1"/>
    <col min="2052" max="2052" width="4.85546875" style="699" customWidth="1"/>
    <col min="2053" max="2053" width="14.28515625" style="699" customWidth="1"/>
    <col min="2054" max="2054" width="4.85546875" style="699" customWidth="1"/>
    <col min="2055" max="2055" width="6" style="699" customWidth="1"/>
    <col min="2056" max="2059" width="2.85546875" style="699" customWidth="1"/>
    <col min="2060" max="2060" width="6" style="699" customWidth="1"/>
    <col min="2061" max="2061" width="9.85546875" style="699" customWidth="1"/>
    <col min="2062" max="2062" width="7.42578125" style="699" customWidth="1"/>
    <col min="2063" max="2063" width="4.7109375" style="699" customWidth="1"/>
    <col min="2064" max="2064" width="14.28515625" style="699" customWidth="1"/>
    <col min="2065" max="2065" width="4.7109375" style="699" customWidth="1"/>
    <col min="2066" max="2066" width="6" style="699" customWidth="1"/>
    <col min="2067" max="2070" width="2.85546875" style="699" customWidth="1"/>
    <col min="2071" max="2071" width="6" style="699" customWidth="1"/>
    <col min="2072" max="2072" width="9.85546875" style="699" customWidth="1"/>
    <col min="2073" max="2304" width="9.140625" style="699"/>
    <col min="2305" max="2305" width="12.140625" style="699" customWidth="1"/>
    <col min="2306" max="2306" width="14.7109375" style="699" customWidth="1"/>
    <col min="2307" max="2307" width="7.42578125" style="699" customWidth="1"/>
    <col min="2308" max="2308" width="4.85546875" style="699" customWidth="1"/>
    <col min="2309" max="2309" width="14.28515625" style="699" customWidth="1"/>
    <col min="2310" max="2310" width="4.85546875" style="699" customWidth="1"/>
    <col min="2311" max="2311" width="6" style="699" customWidth="1"/>
    <col min="2312" max="2315" width="2.85546875" style="699" customWidth="1"/>
    <col min="2316" max="2316" width="6" style="699" customWidth="1"/>
    <col min="2317" max="2317" width="9.85546875" style="699" customWidth="1"/>
    <col min="2318" max="2318" width="7.42578125" style="699" customWidth="1"/>
    <col min="2319" max="2319" width="4.7109375" style="699" customWidth="1"/>
    <col min="2320" max="2320" width="14.28515625" style="699" customWidth="1"/>
    <col min="2321" max="2321" width="4.7109375" style="699" customWidth="1"/>
    <col min="2322" max="2322" width="6" style="699" customWidth="1"/>
    <col min="2323" max="2326" width="2.85546875" style="699" customWidth="1"/>
    <col min="2327" max="2327" width="6" style="699" customWidth="1"/>
    <col min="2328" max="2328" width="9.85546875" style="699" customWidth="1"/>
    <col min="2329" max="2560" width="9.140625" style="699"/>
    <col min="2561" max="2561" width="12.140625" style="699" customWidth="1"/>
    <col min="2562" max="2562" width="14.7109375" style="699" customWidth="1"/>
    <col min="2563" max="2563" width="7.42578125" style="699" customWidth="1"/>
    <col min="2564" max="2564" width="4.85546875" style="699" customWidth="1"/>
    <col min="2565" max="2565" width="14.28515625" style="699" customWidth="1"/>
    <col min="2566" max="2566" width="4.85546875" style="699" customWidth="1"/>
    <col min="2567" max="2567" width="6" style="699" customWidth="1"/>
    <col min="2568" max="2571" width="2.85546875" style="699" customWidth="1"/>
    <col min="2572" max="2572" width="6" style="699" customWidth="1"/>
    <col min="2573" max="2573" width="9.85546875" style="699" customWidth="1"/>
    <col min="2574" max="2574" width="7.42578125" style="699" customWidth="1"/>
    <col min="2575" max="2575" width="4.7109375" style="699" customWidth="1"/>
    <col min="2576" max="2576" width="14.28515625" style="699" customWidth="1"/>
    <col min="2577" max="2577" width="4.7109375" style="699" customWidth="1"/>
    <col min="2578" max="2578" width="6" style="699" customWidth="1"/>
    <col min="2579" max="2582" width="2.85546875" style="699" customWidth="1"/>
    <col min="2583" max="2583" width="6" style="699" customWidth="1"/>
    <col min="2584" max="2584" width="9.85546875" style="699" customWidth="1"/>
    <col min="2585" max="2816" width="9.140625" style="699"/>
    <col min="2817" max="2817" width="12.140625" style="699" customWidth="1"/>
    <col min="2818" max="2818" width="14.7109375" style="699" customWidth="1"/>
    <col min="2819" max="2819" width="7.42578125" style="699" customWidth="1"/>
    <col min="2820" max="2820" width="4.85546875" style="699" customWidth="1"/>
    <col min="2821" max="2821" width="14.28515625" style="699" customWidth="1"/>
    <col min="2822" max="2822" width="4.85546875" style="699" customWidth="1"/>
    <col min="2823" max="2823" width="6" style="699" customWidth="1"/>
    <col min="2824" max="2827" width="2.85546875" style="699" customWidth="1"/>
    <col min="2828" max="2828" width="6" style="699" customWidth="1"/>
    <col min="2829" max="2829" width="9.85546875" style="699" customWidth="1"/>
    <col min="2830" max="2830" width="7.42578125" style="699" customWidth="1"/>
    <col min="2831" max="2831" width="4.7109375" style="699" customWidth="1"/>
    <col min="2832" max="2832" width="14.28515625" style="699" customWidth="1"/>
    <col min="2833" max="2833" width="4.7109375" style="699" customWidth="1"/>
    <col min="2834" max="2834" width="6" style="699" customWidth="1"/>
    <col min="2835" max="2838" width="2.85546875" style="699" customWidth="1"/>
    <col min="2839" max="2839" width="6" style="699" customWidth="1"/>
    <col min="2840" max="2840" width="9.85546875" style="699" customWidth="1"/>
    <col min="2841" max="3072" width="9.140625" style="699"/>
    <col min="3073" max="3073" width="12.140625" style="699" customWidth="1"/>
    <col min="3074" max="3074" width="14.7109375" style="699" customWidth="1"/>
    <col min="3075" max="3075" width="7.42578125" style="699" customWidth="1"/>
    <col min="3076" max="3076" width="4.85546875" style="699" customWidth="1"/>
    <col min="3077" max="3077" width="14.28515625" style="699" customWidth="1"/>
    <col min="3078" max="3078" width="4.85546875" style="699" customWidth="1"/>
    <col min="3079" max="3079" width="6" style="699" customWidth="1"/>
    <col min="3080" max="3083" width="2.85546875" style="699" customWidth="1"/>
    <col min="3084" max="3084" width="6" style="699" customWidth="1"/>
    <col min="3085" max="3085" width="9.85546875" style="699" customWidth="1"/>
    <col min="3086" max="3086" width="7.42578125" style="699" customWidth="1"/>
    <col min="3087" max="3087" width="4.7109375" style="699" customWidth="1"/>
    <col min="3088" max="3088" width="14.28515625" style="699" customWidth="1"/>
    <col min="3089" max="3089" width="4.7109375" style="699" customWidth="1"/>
    <col min="3090" max="3090" width="6" style="699" customWidth="1"/>
    <col min="3091" max="3094" width="2.85546875" style="699" customWidth="1"/>
    <col min="3095" max="3095" width="6" style="699" customWidth="1"/>
    <col min="3096" max="3096" width="9.85546875" style="699" customWidth="1"/>
    <col min="3097" max="3328" width="9.140625" style="699"/>
    <col min="3329" max="3329" width="12.140625" style="699" customWidth="1"/>
    <col min="3330" max="3330" width="14.7109375" style="699" customWidth="1"/>
    <col min="3331" max="3331" width="7.42578125" style="699" customWidth="1"/>
    <col min="3332" max="3332" width="4.85546875" style="699" customWidth="1"/>
    <col min="3333" max="3333" width="14.28515625" style="699" customWidth="1"/>
    <col min="3334" max="3334" width="4.85546875" style="699" customWidth="1"/>
    <col min="3335" max="3335" width="6" style="699" customWidth="1"/>
    <col min="3336" max="3339" width="2.85546875" style="699" customWidth="1"/>
    <col min="3340" max="3340" width="6" style="699" customWidth="1"/>
    <col min="3341" max="3341" width="9.85546875" style="699" customWidth="1"/>
    <col min="3342" max="3342" width="7.42578125" style="699" customWidth="1"/>
    <col min="3343" max="3343" width="4.7109375" style="699" customWidth="1"/>
    <col min="3344" max="3344" width="14.28515625" style="699" customWidth="1"/>
    <col min="3345" max="3345" width="4.7109375" style="699" customWidth="1"/>
    <col min="3346" max="3346" width="6" style="699" customWidth="1"/>
    <col min="3347" max="3350" width="2.85546875" style="699" customWidth="1"/>
    <col min="3351" max="3351" width="6" style="699" customWidth="1"/>
    <col min="3352" max="3352" width="9.85546875" style="699" customWidth="1"/>
    <col min="3353" max="3584" width="9.140625" style="699"/>
    <col min="3585" max="3585" width="12.140625" style="699" customWidth="1"/>
    <col min="3586" max="3586" width="14.7109375" style="699" customWidth="1"/>
    <col min="3587" max="3587" width="7.42578125" style="699" customWidth="1"/>
    <col min="3588" max="3588" width="4.85546875" style="699" customWidth="1"/>
    <col min="3589" max="3589" width="14.28515625" style="699" customWidth="1"/>
    <col min="3590" max="3590" width="4.85546875" style="699" customWidth="1"/>
    <col min="3591" max="3591" width="6" style="699" customWidth="1"/>
    <col min="3592" max="3595" width="2.85546875" style="699" customWidth="1"/>
    <col min="3596" max="3596" width="6" style="699" customWidth="1"/>
    <col min="3597" max="3597" width="9.85546875" style="699" customWidth="1"/>
    <col min="3598" max="3598" width="7.42578125" style="699" customWidth="1"/>
    <col min="3599" max="3599" width="4.7109375" style="699" customWidth="1"/>
    <col min="3600" max="3600" width="14.28515625" style="699" customWidth="1"/>
    <col min="3601" max="3601" width="4.7109375" style="699" customWidth="1"/>
    <col min="3602" max="3602" width="6" style="699" customWidth="1"/>
    <col min="3603" max="3606" width="2.85546875" style="699" customWidth="1"/>
    <col min="3607" max="3607" width="6" style="699" customWidth="1"/>
    <col min="3608" max="3608" width="9.85546875" style="699" customWidth="1"/>
    <col min="3609" max="3840" width="9.140625" style="699"/>
    <col min="3841" max="3841" width="12.140625" style="699" customWidth="1"/>
    <col min="3842" max="3842" width="14.7109375" style="699" customWidth="1"/>
    <col min="3843" max="3843" width="7.42578125" style="699" customWidth="1"/>
    <col min="3844" max="3844" width="4.85546875" style="699" customWidth="1"/>
    <col min="3845" max="3845" width="14.28515625" style="699" customWidth="1"/>
    <col min="3846" max="3846" width="4.85546875" style="699" customWidth="1"/>
    <col min="3847" max="3847" width="6" style="699" customWidth="1"/>
    <col min="3848" max="3851" width="2.85546875" style="699" customWidth="1"/>
    <col min="3852" max="3852" width="6" style="699" customWidth="1"/>
    <col min="3853" max="3853" width="9.85546875" style="699" customWidth="1"/>
    <col min="3854" max="3854" width="7.42578125" style="699" customWidth="1"/>
    <col min="3855" max="3855" width="4.7109375" style="699" customWidth="1"/>
    <col min="3856" max="3856" width="14.28515625" style="699" customWidth="1"/>
    <col min="3857" max="3857" width="4.7109375" style="699" customWidth="1"/>
    <col min="3858" max="3858" width="6" style="699" customWidth="1"/>
    <col min="3859" max="3862" width="2.85546875" style="699" customWidth="1"/>
    <col min="3863" max="3863" width="6" style="699" customWidth="1"/>
    <col min="3864" max="3864" width="9.85546875" style="699" customWidth="1"/>
    <col min="3865" max="4096" width="9.140625" style="699"/>
    <col min="4097" max="4097" width="12.140625" style="699" customWidth="1"/>
    <col min="4098" max="4098" width="14.7109375" style="699" customWidth="1"/>
    <col min="4099" max="4099" width="7.42578125" style="699" customWidth="1"/>
    <col min="4100" max="4100" width="4.85546875" style="699" customWidth="1"/>
    <col min="4101" max="4101" width="14.28515625" style="699" customWidth="1"/>
    <col min="4102" max="4102" width="4.85546875" style="699" customWidth="1"/>
    <col min="4103" max="4103" width="6" style="699" customWidth="1"/>
    <col min="4104" max="4107" width="2.85546875" style="699" customWidth="1"/>
    <col min="4108" max="4108" width="6" style="699" customWidth="1"/>
    <col min="4109" max="4109" width="9.85546875" style="699" customWidth="1"/>
    <col min="4110" max="4110" width="7.42578125" style="699" customWidth="1"/>
    <col min="4111" max="4111" width="4.7109375" style="699" customWidth="1"/>
    <col min="4112" max="4112" width="14.28515625" style="699" customWidth="1"/>
    <col min="4113" max="4113" width="4.7109375" style="699" customWidth="1"/>
    <col min="4114" max="4114" width="6" style="699" customWidth="1"/>
    <col min="4115" max="4118" width="2.85546875" style="699" customWidth="1"/>
    <col min="4119" max="4119" width="6" style="699" customWidth="1"/>
    <col min="4120" max="4120" width="9.85546875" style="699" customWidth="1"/>
    <col min="4121" max="4352" width="9.140625" style="699"/>
    <col min="4353" max="4353" width="12.140625" style="699" customWidth="1"/>
    <col min="4354" max="4354" width="14.7109375" style="699" customWidth="1"/>
    <col min="4355" max="4355" width="7.42578125" style="699" customWidth="1"/>
    <col min="4356" max="4356" width="4.85546875" style="699" customWidth="1"/>
    <col min="4357" max="4357" width="14.28515625" style="699" customWidth="1"/>
    <col min="4358" max="4358" width="4.85546875" style="699" customWidth="1"/>
    <col min="4359" max="4359" width="6" style="699" customWidth="1"/>
    <col min="4360" max="4363" width="2.85546875" style="699" customWidth="1"/>
    <col min="4364" max="4364" width="6" style="699" customWidth="1"/>
    <col min="4365" max="4365" width="9.85546875" style="699" customWidth="1"/>
    <col min="4366" max="4366" width="7.42578125" style="699" customWidth="1"/>
    <col min="4367" max="4367" width="4.7109375" style="699" customWidth="1"/>
    <col min="4368" max="4368" width="14.28515625" style="699" customWidth="1"/>
    <col min="4369" max="4369" width="4.7109375" style="699" customWidth="1"/>
    <col min="4370" max="4370" width="6" style="699" customWidth="1"/>
    <col min="4371" max="4374" width="2.85546875" style="699" customWidth="1"/>
    <col min="4375" max="4375" width="6" style="699" customWidth="1"/>
    <col min="4376" max="4376" width="9.85546875" style="699" customWidth="1"/>
    <col min="4377" max="4608" width="9.140625" style="699"/>
    <col min="4609" max="4609" width="12.140625" style="699" customWidth="1"/>
    <col min="4610" max="4610" width="14.7109375" style="699" customWidth="1"/>
    <col min="4611" max="4611" width="7.42578125" style="699" customWidth="1"/>
    <col min="4612" max="4612" width="4.85546875" style="699" customWidth="1"/>
    <col min="4613" max="4613" width="14.28515625" style="699" customWidth="1"/>
    <col min="4614" max="4614" width="4.85546875" style="699" customWidth="1"/>
    <col min="4615" max="4615" width="6" style="699" customWidth="1"/>
    <col min="4616" max="4619" width="2.85546875" style="699" customWidth="1"/>
    <col min="4620" max="4620" width="6" style="699" customWidth="1"/>
    <col min="4621" max="4621" width="9.85546875" style="699" customWidth="1"/>
    <col min="4622" max="4622" width="7.42578125" style="699" customWidth="1"/>
    <col min="4623" max="4623" width="4.7109375" style="699" customWidth="1"/>
    <col min="4624" max="4624" width="14.28515625" style="699" customWidth="1"/>
    <col min="4625" max="4625" width="4.7109375" style="699" customWidth="1"/>
    <col min="4626" max="4626" width="6" style="699" customWidth="1"/>
    <col min="4627" max="4630" width="2.85546875" style="699" customWidth="1"/>
    <col min="4631" max="4631" width="6" style="699" customWidth="1"/>
    <col min="4632" max="4632" width="9.85546875" style="699" customWidth="1"/>
    <col min="4633" max="4864" width="9.140625" style="699"/>
    <col min="4865" max="4865" width="12.140625" style="699" customWidth="1"/>
    <col min="4866" max="4866" width="14.7109375" style="699" customWidth="1"/>
    <col min="4867" max="4867" width="7.42578125" style="699" customWidth="1"/>
    <col min="4868" max="4868" width="4.85546875" style="699" customWidth="1"/>
    <col min="4869" max="4869" width="14.28515625" style="699" customWidth="1"/>
    <col min="4870" max="4870" width="4.85546875" style="699" customWidth="1"/>
    <col min="4871" max="4871" width="6" style="699" customWidth="1"/>
    <col min="4872" max="4875" width="2.85546875" style="699" customWidth="1"/>
    <col min="4876" max="4876" width="6" style="699" customWidth="1"/>
    <col min="4877" max="4877" width="9.85546875" style="699" customWidth="1"/>
    <col min="4878" max="4878" width="7.42578125" style="699" customWidth="1"/>
    <col min="4879" max="4879" width="4.7109375" style="699" customWidth="1"/>
    <col min="4880" max="4880" width="14.28515625" style="699" customWidth="1"/>
    <col min="4881" max="4881" width="4.7109375" style="699" customWidth="1"/>
    <col min="4882" max="4882" width="6" style="699" customWidth="1"/>
    <col min="4883" max="4886" width="2.85546875" style="699" customWidth="1"/>
    <col min="4887" max="4887" width="6" style="699" customWidth="1"/>
    <col min="4888" max="4888" width="9.85546875" style="699" customWidth="1"/>
    <col min="4889" max="5120" width="9.140625" style="699"/>
    <col min="5121" max="5121" width="12.140625" style="699" customWidth="1"/>
    <col min="5122" max="5122" width="14.7109375" style="699" customWidth="1"/>
    <col min="5123" max="5123" width="7.42578125" style="699" customWidth="1"/>
    <col min="5124" max="5124" width="4.85546875" style="699" customWidth="1"/>
    <col min="5125" max="5125" width="14.28515625" style="699" customWidth="1"/>
    <col min="5126" max="5126" width="4.85546875" style="699" customWidth="1"/>
    <col min="5127" max="5127" width="6" style="699" customWidth="1"/>
    <col min="5128" max="5131" width="2.85546875" style="699" customWidth="1"/>
    <col min="5132" max="5132" width="6" style="699" customWidth="1"/>
    <col min="5133" max="5133" width="9.85546875" style="699" customWidth="1"/>
    <col min="5134" max="5134" width="7.42578125" style="699" customWidth="1"/>
    <col min="5135" max="5135" width="4.7109375" style="699" customWidth="1"/>
    <col min="5136" max="5136" width="14.28515625" style="699" customWidth="1"/>
    <col min="5137" max="5137" width="4.7109375" style="699" customWidth="1"/>
    <col min="5138" max="5138" width="6" style="699" customWidth="1"/>
    <col min="5139" max="5142" width="2.85546875" style="699" customWidth="1"/>
    <col min="5143" max="5143" width="6" style="699" customWidth="1"/>
    <col min="5144" max="5144" width="9.85546875" style="699" customWidth="1"/>
    <col min="5145" max="5376" width="9.140625" style="699"/>
    <col min="5377" max="5377" width="12.140625" style="699" customWidth="1"/>
    <col min="5378" max="5378" width="14.7109375" style="699" customWidth="1"/>
    <col min="5379" max="5379" width="7.42578125" style="699" customWidth="1"/>
    <col min="5380" max="5380" width="4.85546875" style="699" customWidth="1"/>
    <col min="5381" max="5381" width="14.28515625" style="699" customWidth="1"/>
    <col min="5382" max="5382" width="4.85546875" style="699" customWidth="1"/>
    <col min="5383" max="5383" width="6" style="699" customWidth="1"/>
    <col min="5384" max="5387" width="2.85546875" style="699" customWidth="1"/>
    <col min="5388" max="5388" width="6" style="699" customWidth="1"/>
    <col min="5389" max="5389" width="9.85546875" style="699" customWidth="1"/>
    <col min="5390" max="5390" width="7.42578125" style="699" customWidth="1"/>
    <col min="5391" max="5391" width="4.7109375" style="699" customWidth="1"/>
    <col min="5392" max="5392" width="14.28515625" style="699" customWidth="1"/>
    <col min="5393" max="5393" width="4.7109375" style="699" customWidth="1"/>
    <col min="5394" max="5394" width="6" style="699" customWidth="1"/>
    <col min="5395" max="5398" width="2.85546875" style="699" customWidth="1"/>
    <col min="5399" max="5399" width="6" style="699" customWidth="1"/>
    <col min="5400" max="5400" width="9.85546875" style="699" customWidth="1"/>
    <col min="5401" max="5632" width="9.140625" style="699"/>
    <col min="5633" max="5633" width="12.140625" style="699" customWidth="1"/>
    <col min="5634" max="5634" width="14.7109375" style="699" customWidth="1"/>
    <col min="5635" max="5635" width="7.42578125" style="699" customWidth="1"/>
    <col min="5636" max="5636" width="4.85546875" style="699" customWidth="1"/>
    <col min="5637" max="5637" width="14.28515625" style="699" customWidth="1"/>
    <col min="5638" max="5638" width="4.85546875" style="699" customWidth="1"/>
    <col min="5639" max="5639" width="6" style="699" customWidth="1"/>
    <col min="5640" max="5643" width="2.85546875" style="699" customWidth="1"/>
    <col min="5644" max="5644" width="6" style="699" customWidth="1"/>
    <col min="5645" max="5645" width="9.85546875" style="699" customWidth="1"/>
    <col min="5646" max="5646" width="7.42578125" style="699" customWidth="1"/>
    <col min="5647" max="5647" width="4.7109375" style="699" customWidth="1"/>
    <col min="5648" max="5648" width="14.28515625" style="699" customWidth="1"/>
    <col min="5649" max="5649" width="4.7109375" style="699" customWidth="1"/>
    <col min="5650" max="5650" width="6" style="699" customWidth="1"/>
    <col min="5651" max="5654" width="2.85546875" style="699" customWidth="1"/>
    <col min="5655" max="5655" width="6" style="699" customWidth="1"/>
    <col min="5656" max="5656" width="9.85546875" style="699" customWidth="1"/>
    <col min="5657" max="5888" width="9.140625" style="699"/>
    <col min="5889" max="5889" width="12.140625" style="699" customWidth="1"/>
    <col min="5890" max="5890" width="14.7109375" style="699" customWidth="1"/>
    <col min="5891" max="5891" width="7.42578125" style="699" customWidth="1"/>
    <col min="5892" max="5892" width="4.85546875" style="699" customWidth="1"/>
    <col min="5893" max="5893" width="14.28515625" style="699" customWidth="1"/>
    <col min="5894" max="5894" width="4.85546875" style="699" customWidth="1"/>
    <col min="5895" max="5895" width="6" style="699" customWidth="1"/>
    <col min="5896" max="5899" width="2.85546875" style="699" customWidth="1"/>
    <col min="5900" max="5900" width="6" style="699" customWidth="1"/>
    <col min="5901" max="5901" width="9.85546875" style="699" customWidth="1"/>
    <col min="5902" max="5902" width="7.42578125" style="699" customWidth="1"/>
    <col min="5903" max="5903" width="4.7109375" style="699" customWidth="1"/>
    <col min="5904" max="5904" width="14.28515625" style="699" customWidth="1"/>
    <col min="5905" max="5905" width="4.7109375" style="699" customWidth="1"/>
    <col min="5906" max="5906" width="6" style="699" customWidth="1"/>
    <col min="5907" max="5910" width="2.85546875" style="699" customWidth="1"/>
    <col min="5911" max="5911" width="6" style="699" customWidth="1"/>
    <col min="5912" max="5912" width="9.85546875" style="699" customWidth="1"/>
    <col min="5913" max="6144" width="9.140625" style="699"/>
    <col min="6145" max="6145" width="12.140625" style="699" customWidth="1"/>
    <col min="6146" max="6146" width="14.7109375" style="699" customWidth="1"/>
    <col min="6147" max="6147" width="7.42578125" style="699" customWidth="1"/>
    <col min="6148" max="6148" width="4.85546875" style="699" customWidth="1"/>
    <col min="6149" max="6149" width="14.28515625" style="699" customWidth="1"/>
    <col min="6150" max="6150" width="4.85546875" style="699" customWidth="1"/>
    <col min="6151" max="6151" width="6" style="699" customWidth="1"/>
    <col min="6152" max="6155" width="2.85546875" style="699" customWidth="1"/>
    <col min="6156" max="6156" width="6" style="699" customWidth="1"/>
    <col min="6157" max="6157" width="9.85546875" style="699" customWidth="1"/>
    <col min="6158" max="6158" width="7.42578125" style="699" customWidth="1"/>
    <col min="6159" max="6159" width="4.7109375" style="699" customWidth="1"/>
    <col min="6160" max="6160" width="14.28515625" style="699" customWidth="1"/>
    <col min="6161" max="6161" width="4.7109375" style="699" customWidth="1"/>
    <col min="6162" max="6162" width="6" style="699" customWidth="1"/>
    <col min="6163" max="6166" width="2.85546875" style="699" customWidth="1"/>
    <col min="6167" max="6167" width="6" style="699" customWidth="1"/>
    <col min="6168" max="6168" width="9.85546875" style="699" customWidth="1"/>
    <col min="6169" max="6400" width="9.140625" style="699"/>
    <col min="6401" max="6401" width="12.140625" style="699" customWidth="1"/>
    <col min="6402" max="6402" width="14.7109375" style="699" customWidth="1"/>
    <col min="6403" max="6403" width="7.42578125" style="699" customWidth="1"/>
    <col min="6404" max="6404" width="4.85546875" style="699" customWidth="1"/>
    <col min="6405" max="6405" width="14.28515625" style="699" customWidth="1"/>
    <col min="6406" max="6406" width="4.85546875" style="699" customWidth="1"/>
    <col min="6407" max="6407" width="6" style="699" customWidth="1"/>
    <col min="6408" max="6411" width="2.85546875" style="699" customWidth="1"/>
    <col min="6412" max="6412" width="6" style="699" customWidth="1"/>
    <col min="6413" max="6413" width="9.85546875" style="699" customWidth="1"/>
    <col min="6414" max="6414" width="7.42578125" style="699" customWidth="1"/>
    <col min="6415" max="6415" width="4.7109375" style="699" customWidth="1"/>
    <col min="6416" max="6416" width="14.28515625" style="699" customWidth="1"/>
    <col min="6417" max="6417" width="4.7109375" style="699" customWidth="1"/>
    <col min="6418" max="6418" width="6" style="699" customWidth="1"/>
    <col min="6419" max="6422" width="2.85546875" style="699" customWidth="1"/>
    <col min="6423" max="6423" width="6" style="699" customWidth="1"/>
    <col min="6424" max="6424" width="9.85546875" style="699" customWidth="1"/>
    <col min="6425" max="6656" width="9.140625" style="699"/>
    <col min="6657" max="6657" width="12.140625" style="699" customWidth="1"/>
    <col min="6658" max="6658" width="14.7109375" style="699" customWidth="1"/>
    <col min="6659" max="6659" width="7.42578125" style="699" customWidth="1"/>
    <col min="6660" max="6660" width="4.85546875" style="699" customWidth="1"/>
    <col min="6661" max="6661" width="14.28515625" style="699" customWidth="1"/>
    <col min="6662" max="6662" width="4.85546875" style="699" customWidth="1"/>
    <col min="6663" max="6663" width="6" style="699" customWidth="1"/>
    <col min="6664" max="6667" width="2.85546875" style="699" customWidth="1"/>
    <col min="6668" max="6668" width="6" style="699" customWidth="1"/>
    <col min="6669" max="6669" width="9.85546875" style="699" customWidth="1"/>
    <col min="6670" max="6670" width="7.42578125" style="699" customWidth="1"/>
    <col min="6671" max="6671" width="4.7109375" style="699" customWidth="1"/>
    <col min="6672" max="6672" width="14.28515625" style="699" customWidth="1"/>
    <col min="6673" max="6673" width="4.7109375" style="699" customWidth="1"/>
    <col min="6674" max="6674" width="6" style="699" customWidth="1"/>
    <col min="6675" max="6678" width="2.85546875" style="699" customWidth="1"/>
    <col min="6679" max="6679" width="6" style="699" customWidth="1"/>
    <col min="6680" max="6680" width="9.85546875" style="699" customWidth="1"/>
    <col min="6681" max="6912" width="9.140625" style="699"/>
    <col min="6913" max="6913" width="12.140625" style="699" customWidth="1"/>
    <col min="6914" max="6914" width="14.7109375" style="699" customWidth="1"/>
    <col min="6915" max="6915" width="7.42578125" style="699" customWidth="1"/>
    <col min="6916" max="6916" width="4.85546875" style="699" customWidth="1"/>
    <col min="6917" max="6917" width="14.28515625" style="699" customWidth="1"/>
    <col min="6918" max="6918" width="4.85546875" style="699" customWidth="1"/>
    <col min="6919" max="6919" width="6" style="699" customWidth="1"/>
    <col min="6920" max="6923" width="2.85546875" style="699" customWidth="1"/>
    <col min="6924" max="6924" width="6" style="699" customWidth="1"/>
    <col min="6925" max="6925" width="9.85546875" style="699" customWidth="1"/>
    <col min="6926" max="6926" width="7.42578125" style="699" customWidth="1"/>
    <col min="6927" max="6927" width="4.7109375" style="699" customWidth="1"/>
    <col min="6928" max="6928" width="14.28515625" style="699" customWidth="1"/>
    <col min="6929" max="6929" width="4.7109375" style="699" customWidth="1"/>
    <col min="6930" max="6930" width="6" style="699" customWidth="1"/>
    <col min="6931" max="6934" width="2.85546875" style="699" customWidth="1"/>
    <col min="6935" max="6935" width="6" style="699" customWidth="1"/>
    <col min="6936" max="6936" width="9.85546875" style="699" customWidth="1"/>
    <col min="6937" max="7168" width="9.140625" style="699"/>
    <col min="7169" max="7169" width="12.140625" style="699" customWidth="1"/>
    <col min="7170" max="7170" width="14.7109375" style="699" customWidth="1"/>
    <col min="7171" max="7171" width="7.42578125" style="699" customWidth="1"/>
    <col min="7172" max="7172" width="4.85546875" style="699" customWidth="1"/>
    <col min="7173" max="7173" width="14.28515625" style="699" customWidth="1"/>
    <col min="7174" max="7174" width="4.85546875" style="699" customWidth="1"/>
    <col min="7175" max="7175" width="6" style="699" customWidth="1"/>
    <col min="7176" max="7179" width="2.85546875" style="699" customWidth="1"/>
    <col min="7180" max="7180" width="6" style="699" customWidth="1"/>
    <col min="7181" max="7181" width="9.85546875" style="699" customWidth="1"/>
    <col min="7182" max="7182" width="7.42578125" style="699" customWidth="1"/>
    <col min="7183" max="7183" width="4.7109375" style="699" customWidth="1"/>
    <col min="7184" max="7184" width="14.28515625" style="699" customWidth="1"/>
    <col min="7185" max="7185" width="4.7109375" style="699" customWidth="1"/>
    <col min="7186" max="7186" width="6" style="699" customWidth="1"/>
    <col min="7187" max="7190" width="2.85546875" style="699" customWidth="1"/>
    <col min="7191" max="7191" width="6" style="699" customWidth="1"/>
    <col min="7192" max="7192" width="9.85546875" style="699" customWidth="1"/>
    <col min="7193" max="7424" width="9.140625" style="699"/>
    <col min="7425" max="7425" width="12.140625" style="699" customWidth="1"/>
    <col min="7426" max="7426" width="14.7109375" style="699" customWidth="1"/>
    <col min="7427" max="7427" width="7.42578125" style="699" customWidth="1"/>
    <col min="7428" max="7428" width="4.85546875" style="699" customWidth="1"/>
    <col min="7429" max="7429" width="14.28515625" style="699" customWidth="1"/>
    <col min="7430" max="7430" width="4.85546875" style="699" customWidth="1"/>
    <col min="7431" max="7431" width="6" style="699" customWidth="1"/>
    <col min="7432" max="7435" width="2.85546875" style="699" customWidth="1"/>
    <col min="7436" max="7436" width="6" style="699" customWidth="1"/>
    <col min="7437" max="7437" width="9.85546875" style="699" customWidth="1"/>
    <col min="7438" max="7438" width="7.42578125" style="699" customWidth="1"/>
    <col min="7439" max="7439" width="4.7109375" style="699" customWidth="1"/>
    <col min="7440" max="7440" width="14.28515625" style="699" customWidth="1"/>
    <col min="7441" max="7441" width="4.7109375" style="699" customWidth="1"/>
    <col min="7442" max="7442" width="6" style="699" customWidth="1"/>
    <col min="7443" max="7446" width="2.85546875" style="699" customWidth="1"/>
    <col min="7447" max="7447" width="6" style="699" customWidth="1"/>
    <col min="7448" max="7448" width="9.85546875" style="699" customWidth="1"/>
    <col min="7449" max="7680" width="9.140625" style="699"/>
    <col min="7681" max="7681" width="12.140625" style="699" customWidth="1"/>
    <col min="7682" max="7682" width="14.7109375" style="699" customWidth="1"/>
    <col min="7683" max="7683" width="7.42578125" style="699" customWidth="1"/>
    <col min="7684" max="7684" width="4.85546875" style="699" customWidth="1"/>
    <col min="7685" max="7685" width="14.28515625" style="699" customWidth="1"/>
    <col min="7686" max="7686" width="4.85546875" style="699" customWidth="1"/>
    <col min="7687" max="7687" width="6" style="699" customWidth="1"/>
    <col min="7688" max="7691" width="2.85546875" style="699" customWidth="1"/>
    <col min="7692" max="7692" width="6" style="699" customWidth="1"/>
    <col min="7693" max="7693" width="9.85546875" style="699" customWidth="1"/>
    <col min="7694" max="7694" width="7.42578125" style="699" customWidth="1"/>
    <col min="7695" max="7695" width="4.7109375" style="699" customWidth="1"/>
    <col min="7696" max="7696" width="14.28515625" style="699" customWidth="1"/>
    <col min="7697" max="7697" width="4.7109375" style="699" customWidth="1"/>
    <col min="7698" max="7698" width="6" style="699" customWidth="1"/>
    <col min="7699" max="7702" width="2.85546875" style="699" customWidth="1"/>
    <col min="7703" max="7703" width="6" style="699" customWidth="1"/>
    <col min="7704" max="7704" width="9.85546875" style="699" customWidth="1"/>
    <col min="7705" max="7936" width="9.140625" style="699"/>
    <col min="7937" max="7937" width="12.140625" style="699" customWidth="1"/>
    <col min="7938" max="7938" width="14.7109375" style="699" customWidth="1"/>
    <col min="7939" max="7939" width="7.42578125" style="699" customWidth="1"/>
    <col min="7940" max="7940" width="4.85546875" style="699" customWidth="1"/>
    <col min="7941" max="7941" width="14.28515625" style="699" customWidth="1"/>
    <col min="7942" max="7942" width="4.85546875" style="699" customWidth="1"/>
    <col min="7943" max="7943" width="6" style="699" customWidth="1"/>
    <col min="7944" max="7947" width="2.85546875" style="699" customWidth="1"/>
    <col min="7948" max="7948" width="6" style="699" customWidth="1"/>
    <col min="7949" max="7949" width="9.85546875" style="699" customWidth="1"/>
    <col min="7950" max="7950" width="7.42578125" style="699" customWidth="1"/>
    <col min="7951" max="7951" width="4.7109375" style="699" customWidth="1"/>
    <col min="7952" max="7952" width="14.28515625" style="699" customWidth="1"/>
    <col min="7953" max="7953" width="4.7109375" style="699" customWidth="1"/>
    <col min="7954" max="7954" width="6" style="699" customWidth="1"/>
    <col min="7955" max="7958" width="2.85546875" style="699" customWidth="1"/>
    <col min="7959" max="7959" width="6" style="699" customWidth="1"/>
    <col min="7960" max="7960" width="9.85546875" style="699" customWidth="1"/>
    <col min="7961" max="8192" width="9.140625" style="699"/>
    <col min="8193" max="8193" width="12.140625" style="699" customWidth="1"/>
    <col min="8194" max="8194" width="14.7109375" style="699" customWidth="1"/>
    <col min="8195" max="8195" width="7.42578125" style="699" customWidth="1"/>
    <col min="8196" max="8196" width="4.85546875" style="699" customWidth="1"/>
    <col min="8197" max="8197" width="14.28515625" style="699" customWidth="1"/>
    <col min="8198" max="8198" width="4.85546875" style="699" customWidth="1"/>
    <col min="8199" max="8199" width="6" style="699" customWidth="1"/>
    <col min="8200" max="8203" width="2.85546875" style="699" customWidth="1"/>
    <col min="8204" max="8204" width="6" style="699" customWidth="1"/>
    <col min="8205" max="8205" width="9.85546875" style="699" customWidth="1"/>
    <col min="8206" max="8206" width="7.42578125" style="699" customWidth="1"/>
    <col min="8207" max="8207" width="4.7109375" style="699" customWidth="1"/>
    <col min="8208" max="8208" width="14.28515625" style="699" customWidth="1"/>
    <col min="8209" max="8209" width="4.7109375" style="699" customWidth="1"/>
    <col min="8210" max="8210" width="6" style="699" customWidth="1"/>
    <col min="8211" max="8214" width="2.85546875" style="699" customWidth="1"/>
    <col min="8215" max="8215" width="6" style="699" customWidth="1"/>
    <col min="8216" max="8216" width="9.85546875" style="699" customWidth="1"/>
    <col min="8217" max="8448" width="9.140625" style="699"/>
    <col min="8449" max="8449" width="12.140625" style="699" customWidth="1"/>
    <col min="8450" max="8450" width="14.7109375" style="699" customWidth="1"/>
    <col min="8451" max="8451" width="7.42578125" style="699" customWidth="1"/>
    <col min="8452" max="8452" width="4.85546875" style="699" customWidth="1"/>
    <col min="8453" max="8453" width="14.28515625" style="699" customWidth="1"/>
    <col min="8454" max="8454" width="4.85546875" style="699" customWidth="1"/>
    <col min="8455" max="8455" width="6" style="699" customWidth="1"/>
    <col min="8456" max="8459" width="2.85546875" style="699" customWidth="1"/>
    <col min="8460" max="8460" width="6" style="699" customWidth="1"/>
    <col min="8461" max="8461" width="9.85546875" style="699" customWidth="1"/>
    <col min="8462" max="8462" width="7.42578125" style="699" customWidth="1"/>
    <col min="8463" max="8463" width="4.7109375" style="699" customWidth="1"/>
    <col min="8464" max="8464" width="14.28515625" style="699" customWidth="1"/>
    <col min="8465" max="8465" width="4.7109375" style="699" customWidth="1"/>
    <col min="8466" max="8466" width="6" style="699" customWidth="1"/>
    <col min="8467" max="8470" width="2.85546875" style="699" customWidth="1"/>
    <col min="8471" max="8471" width="6" style="699" customWidth="1"/>
    <col min="8472" max="8472" width="9.85546875" style="699" customWidth="1"/>
    <col min="8473" max="8704" width="9.140625" style="699"/>
    <col min="8705" max="8705" width="12.140625" style="699" customWidth="1"/>
    <col min="8706" max="8706" width="14.7109375" style="699" customWidth="1"/>
    <col min="8707" max="8707" width="7.42578125" style="699" customWidth="1"/>
    <col min="8708" max="8708" width="4.85546875" style="699" customWidth="1"/>
    <col min="8709" max="8709" width="14.28515625" style="699" customWidth="1"/>
    <col min="8710" max="8710" width="4.85546875" style="699" customWidth="1"/>
    <col min="8711" max="8711" width="6" style="699" customWidth="1"/>
    <col min="8712" max="8715" width="2.85546875" style="699" customWidth="1"/>
    <col min="8716" max="8716" width="6" style="699" customWidth="1"/>
    <col min="8717" max="8717" width="9.85546875" style="699" customWidth="1"/>
    <col min="8718" max="8718" width="7.42578125" style="699" customWidth="1"/>
    <col min="8719" max="8719" width="4.7109375" style="699" customWidth="1"/>
    <col min="8720" max="8720" width="14.28515625" style="699" customWidth="1"/>
    <col min="8721" max="8721" width="4.7109375" style="699" customWidth="1"/>
    <col min="8722" max="8722" width="6" style="699" customWidth="1"/>
    <col min="8723" max="8726" width="2.85546875" style="699" customWidth="1"/>
    <col min="8727" max="8727" width="6" style="699" customWidth="1"/>
    <col min="8728" max="8728" width="9.85546875" style="699" customWidth="1"/>
    <col min="8729" max="8960" width="9.140625" style="699"/>
    <col min="8961" max="8961" width="12.140625" style="699" customWidth="1"/>
    <col min="8962" max="8962" width="14.7109375" style="699" customWidth="1"/>
    <col min="8963" max="8963" width="7.42578125" style="699" customWidth="1"/>
    <col min="8964" max="8964" width="4.85546875" style="699" customWidth="1"/>
    <col min="8965" max="8965" width="14.28515625" style="699" customWidth="1"/>
    <col min="8966" max="8966" width="4.85546875" style="699" customWidth="1"/>
    <col min="8967" max="8967" width="6" style="699" customWidth="1"/>
    <col min="8968" max="8971" width="2.85546875" style="699" customWidth="1"/>
    <col min="8972" max="8972" width="6" style="699" customWidth="1"/>
    <col min="8973" max="8973" width="9.85546875" style="699" customWidth="1"/>
    <col min="8974" max="8974" width="7.42578125" style="699" customWidth="1"/>
    <col min="8975" max="8975" width="4.7109375" style="699" customWidth="1"/>
    <col min="8976" max="8976" width="14.28515625" style="699" customWidth="1"/>
    <col min="8977" max="8977" width="4.7109375" style="699" customWidth="1"/>
    <col min="8978" max="8978" width="6" style="699" customWidth="1"/>
    <col min="8979" max="8982" width="2.85546875" style="699" customWidth="1"/>
    <col min="8983" max="8983" width="6" style="699" customWidth="1"/>
    <col min="8984" max="8984" width="9.85546875" style="699" customWidth="1"/>
    <col min="8985" max="9216" width="9.140625" style="699"/>
    <col min="9217" max="9217" width="12.140625" style="699" customWidth="1"/>
    <col min="9218" max="9218" width="14.7109375" style="699" customWidth="1"/>
    <col min="9219" max="9219" width="7.42578125" style="699" customWidth="1"/>
    <col min="9220" max="9220" width="4.85546875" style="699" customWidth="1"/>
    <col min="9221" max="9221" width="14.28515625" style="699" customWidth="1"/>
    <col min="9222" max="9222" width="4.85546875" style="699" customWidth="1"/>
    <col min="9223" max="9223" width="6" style="699" customWidth="1"/>
    <col min="9224" max="9227" width="2.85546875" style="699" customWidth="1"/>
    <col min="9228" max="9228" width="6" style="699" customWidth="1"/>
    <col min="9229" max="9229" width="9.85546875" style="699" customWidth="1"/>
    <col min="9230" max="9230" width="7.42578125" style="699" customWidth="1"/>
    <col min="9231" max="9231" width="4.7109375" style="699" customWidth="1"/>
    <col min="9232" max="9232" width="14.28515625" style="699" customWidth="1"/>
    <col min="9233" max="9233" width="4.7109375" style="699" customWidth="1"/>
    <col min="9234" max="9234" width="6" style="699" customWidth="1"/>
    <col min="9235" max="9238" width="2.85546875" style="699" customWidth="1"/>
    <col min="9239" max="9239" width="6" style="699" customWidth="1"/>
    <col min="9240" max="9240" width="9.85546875" style="699" customWidth="1"/>
    <col min="9241" max="9472" width="9.140625" style="699"/>
    <col min="9473" max="9473" width="12.140625" style="699" customWidth="1"/>
    <col min="9474" max="9474" width="14.7109375" style="699" customWidth="1"/>
    <col min="9475" max="9475" width="7.42578125" style="699" customWidth="1"/>
    <col min="9476" max="9476" width="4.85546875" style="699" customWidth="1"/>
    <col min="9477" max="9477" width="14.28515625" style="699" customWidth="1"/>
    <col min="9478" max="9478" width="4.85546875" style="699" customWidth="1"/>
    <col min="9479" max="9479" width="6" style="699" customWidth="1"/>
    <col min="9480" max="9483" width="2.85546875" style="699" customWidth="1"/>
    <col min="9484" max="9484" width="6" style="699" customWidth="1"/>
    <col min="9485" max="9485" width="9.85546875" style="699" customWidth="1"/>
    <col min="9486" max="9486" width="7.42578125" style="699" customWidth="1"/>
    <col min="9487" max="9487" width="4.7109375" style="699" customWidth="1"/>
    <col min="9488" max="9488" width="14.28515625" style="699" customWidth="1"/>
    <col min="9489" max="9489" width="4.7109375" style="699" customWidth="1"/>
    <col min="9490" max="9490" width="6" style="699" customWidth="1"/>
    <col min="9491" max="9494" width="2.85546875" style="699" customWidth="1"/>
    <col min="9495" max="9495" width="6" style="699" customWidth="1"/>
    <col min="9496" max="9496" width="9.85546875" style="699" customWidth="1"/>
    <col min="9497" max="9728" width="9.140625" style="699"/>
    <col min="9729" max="9729" width="12.140625" style="699" customWidth="1"/>
    <col min="9730" max="9730" width="14.7109375" style="699" customWidth="1"/>
    <col min="9731" max="9731" width="7.42578125" style="699" customWidth="1"/>
    <col min="9732" max="9732" width="4.85546875" style="699" customWidth="1"/>
    <col min="9733" max="9733" width="14.28515625" style="699" customWidth="1"/>
    <col min="9734" max="9734" width="4.85546875" style="699" customWidth="1"/>
    <col min="9735" max="9735" width="6" style="699" customWidth="1"/>
    <col min="9736" max="9739" width="2.85546875" style="699" customWidth="1"/>
    <col min="9740" max="9740" width="6" style="699" customWidth="1"/>
    <col min="9741" max="9741" width="9.85546875" style="699" customWidth="1"/>
    <col min="9742" max="9742" width="7.42578125" style="699" customWidth="1"/>
    <col min="9743" max="9743" width="4.7109375" style="699" customWidth="1"/>
    <col min="9744" max="9744" width="14.28515625" style="699" customWidth="1"/>
    <col min="9745" max="9745" width="4.7109375" style="699" customWidth="1"/>
    <col min="9746" max="9746" width="6" style="699" customWidth="1"/>
    <col min="9747" max="9750" width="2.85546875" style="699" customWidth="1"/>
    <col min="9751" max="9751" width="6" style="699" customWidth="1"/>
    <col min="9752" max="9752" width="9.85546875" style="699" customWidth="1"/>
    <col min="9753" max="9984" width="9.140625" style="699"/>
    <col min="9985" max="9985" width="12.140625" style="699" customWidth="1"/>
    <col min="9986" max="9986" width="14.7109375" style="699" customWidth="1"/>
    <col min="9987" max="9987" width="7.42578125" style="699" customWidth="1"/>
    <col min="9988" max="9988" width="4.85546875" style="699" customWidth="1"/>
    <col min="9989" max="9989" width="14.28515625" style="699" customWidth="1"/>
    <col min="9990" max="9990" width="4.85546875" style="699" customWidth="1"/>
    <col min="9991" max="9991" width="6" style="699" customWidth="1"/>
    <col min="9992" max="9995" width="2.85546875" style="699" customWidth="1"/>
    <col min="9996" max="9996" width="6" style="699" customWidth="1"/>
    <col min="9997" max="9997" width="9.85546875" style="699" customWidth="1"/>
    <col min="9998" max="9998" width="7.42578125" style="699" customWidth="1"/>
    <col min="9999" max="9999" width="4.7109375" style="699" customWidth="1"/>
    <col min="10000" max="10000" width="14.28515625" style="699" customWidth="1"/>
    <col min="10001" max="10001" width="4.7109375" style="699" customWidth="1"/>
    <col min="10002" max="10002" width="6" style="699" customWidth="1"/>
    <col min="10003" max="10006" width="2.85546875" style="699" customWidth="1"/>
    <col min="10007" max="10007" width="6" style="699" customWidth="1"/>
    <col min="10008" max="10008" width="9.85546875" style="699" customWidth="1"/>
    <col min="10009" max="10240" width="9.140625" style="699"/>
    <col min="10241" max="10241" width="12.140625" style="699" customWidth="1"/>
    <col min="10242" max="10242" width="14.7109375" style="699" customWidth="1"/>
    <col min="10243" max="10243" width="7.42578125" style="699" customWidth="1"/>
    <col min="10244" max="10244" width="4.85546875" style="699" customWidth="1"/>
    <col min="10245" max="10245" width="14.28515625" style="699" customWidth="1"/>
    <col min="10246" max="10246" width="4.85546875" style="699" customWidth="1"/>
    <col min="10247" max="10247" width="6" style="699" customWidth="1"/>
    <col min="10248" max="10251" width="2.85546875" style="699" customWidth="1"/>
    <col min="10252" max="10252" width="6" style="699" customWidth="1"/>
    <col min="10253" max="10253" width="9.85546875" style="699" customWidth="1"/>
    <col min="10254" max="10254" width="7.42578125" style="699" customWidth="1"/>
    <col min="10255" max="10255" width="4.7109375" style="699" customWidth="1"/>
    <col min="10256" max="10256" width="14.28515625" style="699" customWidth="1"/>
    <col min="10257" max="10257" width="4.7109375" style="699" customWidth="1"/>
    <col min="10258" max="10258" width="6" style="699" customWidth="1"/>
    <col min="10259" max="10262" width="2.85546875" style="699" customWidth="1"/>
    <col min="10263" max="10263" width="6" style="699" customWidth="1"/>
    <col min="10264" max="10264" width="9.85546875" style="699" customWidth="1"/>
    <col min="10265" max="10496" width="9.140625" style="699"/>
    <col min="10497" max="10497" width="12.140625" style="699" customWidth="1"/>
    <col min="10498" max="10498" width="14.7109375" style="699" customWidth="1"/>
    <col min="10499" max="10499" width="7.42578125" style="699" customWidth="1"/>
    <col min="10500" max="10500" width="4.85546875" style="699" customWidth="1"/>
    <col min="10501" max="10501" width="14.28515625" style="699" customWidth="1"/>
    <col min="10502" max="10502" width="4.85546875" style="699" customWidth="1"/>
    <col min="10503" max="10503" width="6" style="699" customWidth="1"/>
    <col min="10504" max="10507" width="2.85546875" style="699" customWidth="1"/>
    <col min="10508" max="10508" width="6" style="699" customWidth="1"/>
    <col min="10509" max="10509" width="9.85546875" style="699" customWidth="1"/>
    <col min="10510" max="10510" width="7.42578125" style="699" customWidth="1"/>
    <col min="10511" max="10511" width="4.7109375" style="699" customWidth="1"/>
    <col min="10512" max="10512" width="14.28515625" style="699" customWidth="1"/>
    <col min="10513" max="10513" width="4.7109375" style="699" customWidth="1"/>
    <col min="10514" max="10514" width="6" style="699" customWidth="1"/>
    <col min="10515" max="10518" width="2.85546875" style="699" customWidth="1"/>
    <col min="10519" max="10519" width="6" style="699" customWidth="1"/>
    <col min="10520" max="10520" width="9.85546875" style="699" customWidth="1"/>
    <col min="10521" max="10752" width="9.140625" style="699"/>
    <col min="10753" max="10753" width="12.140625" style="699" customWidth="1"/>
    <col min="10754" max="10754" width="14.7109375" style="699" customWidth="1"/>
    <col min="10755" max="10755" width="7.42578125" style="699" customWidth="1"/>
    <col min="10756" max="10756" width="4.85546875" style="699" customWidth="1"/>
    <col min="10757" max="10757" width="14.28515625" style="699" customWidth="1"/>
    <col min="10758" max="10758" width="4.85546875" style="699" customWidth="1"/>
    <col min="10759" max="10759" width="6" style="699" customWidth="1"/>
    <col min="10760" max="10763" width="2.85546875" style="699" customWidth="1"/>
    <col min="10764" max="10764" width="6" style="699" customWidth="1"/>
    <col min="10765" max="10765" width="9.85546875" style="699" customWidth="1"/>
    <col min="10766" max="10766" width="7.42578125" style="699" customWidth="1"/>
    <col min="10767" max="10767" width="4.7109375" style="699" customWidth="1"/>
    <col min="10768" max="10768" width="14.28515625" style="699" customWidth="1"/>
    <col min="10769" max="10769" width="4.7109375" style="699" customWidth="1"/>
    <col min="10770" max="10770" width="6" style="699" customWidth="1"/>
    <col min="10771" max="10774" width="2.85546875" style="699" customWidth="1"/>
    <col min="10775" max="10775" width="6" style="699" customWidth="1"/>
    <col min="10776" max="10776" width="9.85546875" style="699" customWidth="1"/>
    <col min="10777" max="11008" width="9.140625" style="699"/>
    <col min="11009" max="11009" width="12.140625" style="699" customWidth="1"/>
    <col min="11010" max="11010" width="14.7109375" style="699" customWidth="1"/>
    <col min="11011" max="11011" width="7.42578125" style="699" customWidth="1"/>
    <col min="11012" max="11012" width="4.85546875" style="699" customWidth="1"/>
    <col min="11013" max="11013" width="14.28515625" style="699" customWidth="1"/>
    <col min="11014" max="11014" width="4.85546875" style="699" customWidth="1"/>
    <col min="11015" max="11015" width="6" style="699" customWidth="1"/>
    <col min="11016" max="11019" width="2.85546875" style="699" customWidth="1"/>
    <col min="11020" max="11020" width="6" style="699" customWidth="1"/>
    <col min="11021" max="11021" width="9.85546875" style="699" customWidth="1"/>
    <col min="11022" max="11022" width="7.42578125" style="699" customWidth="1"/>
    <col min="11023" max="11023" width="4.7109375" style="699" customWidth="1"/>
    <col min="11024" max="11024" width="14.28515625" style="699" customWidth="1"/>
    <col min="11025" max="11025" width="4.7109375" style="699" customWidth="1"/>
    <col min="11026" max="11026" width="6" style="699" customWidth="1"/>
    <col min="11027" max="11030" width="2.85546875" style="699" customWidth="1"/>
    <col min="11031" max="11031" width="6" style="699" customWidth="1"/>
    <col min="11032" max="11032" width="9.85546875" style="699" customWidth="1"/>
    <col min="11033" max="11264" width="9.140625" style="699"/>
    <col min="11265" max="11265" width="12.140625" style="699" customWidth="1"/>
    <col min="11266" max="11266" width="14.7109375" style="699" customWidth="1"/>
    <col min="11267" max="11267" width="7.42578125" style="699" customWidth="1"/>
    <col min="11268" max="11268" width="4.85546875" style="699" customWidth="1"/>
    <col min="11269" max="11269" width="14.28515625" style="699" customWidth="1"/>
    <col min="11270" max="11270" width="4.85546875" style="699" customWidth="1"/>
    <col min="11271" max="11271" width="6" style="699" customWidth="1"/>
    <col min="11272" max="11275" width="2.85546875" style="699" customWidth="1"/>
    <col min="11276" max="11276" width="6" style="699" customWidth="1"/>
    <col min="11277" max="11277" width="9.85546875" style="699" customWidth="1"/>
    <col min="11278" max="11278" width="7.42578125" style="699" customWidth="1"/>
    <col min="11279" max="11279" width="4.7109375" style="699" customWidth="1"/>
    <col min="11280" max="11280" width="14.28515625" style="699" customWidth="1"/>
    <col min="11281" max="11281" width="4.7109375" style="699" customWidth="1"/>
    <col min="11282" max="11282" width="6" style="699" customWidth="1"/>
    <col min="11283" max="11286" width="2.85546875" style="699" customWidth="1"/>
    <col min="11287" max="11287" width="6" style="699" customWidth="1"/>
    <col min="11288" max="11288" width="9.85546875" style="699" customWidth="1"/>
    <col min="11289" max="11520" width="9.140625" style="699"/>
    <col min="11521" max="11521" width="12.140625" style="699" customWidth="1"/>
    <col min="11522" max="11522" width="14.7109375" style="699" customWidth="1"/>
    <col min="11523" max="11523" width="7.42578125" style="699" customWidth="1"/>
    <col min="11524" max="11524" width="4.85546875" style="699" customWidth="1"/>
    <col min="11525" max="11525" width="14.28515625" style="699" customWidth="1"/>
    <col min="11526" max="11526" width="4.85546875" style="699" customWidth="1"/>
    <col min="11527" max="11527" width="6" style="699" customWidth="1"/>
    <col min="11528" max="11531" width="2.85546875" style="699" customWidth="1"/>
    <col min="11532" max="11532" width="6" style="699" customWidth="1"/>
    <col min="11533" max="11533" width="9.85546875" style="699" customWidth="1"/>
    <col min="11534" max="11534" width="7.42578125" style="699" customWidth="1"/>
    <col min="11535" max="11535" width="4.7109375" style="699" customWidth="1"/>
    <col min="11536" max="11536" width="14.28515625" style="699" customWidth="1"/>
    <col min="11537" max="11537" width="4.7109375" style="699" customWidth="1"/>
    <col min="11538" max="11538" width="6" style="699" customWidth="1"/>
    <col min="11539" max="11542" width="2.85546875" style="699" customWidth="1"/>
    <col min="11543" max="11543" width="6" style="699" customWidth="1"/>
    <col min="11544" max="11544" width="9.85546875" style="699" customWidth="1"/>
    <col min="11545" max="11776" width="9.140625" style="699"/>
    <col min="11777" max="11777" width="12.140625" style="699" customWidth="1"/>
    <col min="11778" max="11778" width="14.7109375" style="699" customWidth="1"/>
    <col min="11779" max="11779" width="7.42578125" style="699" customWidth="1"/>
    <col min="11780" max="11780" width="4.85546875" style="699" customWidth="1"/>
    <col min="11781" max="11781" width="14.28515625" style="699" customWidth="1"/>
    <col min="11782" max="11782" width="4.85546875" style="699" customWidth="1"/>
    <col min="11783" max="11783" width="6" style="699" customWidth="1"/>
    <col min="11784" max="11787" width="2.85546875" style="699" customWidth="1"/>
    <col min="11788" max="11788" width="6" style="699" customWidth="1"/>
    <col min="11789" max="11789" width="9.85546875" style="699" customWidth="1"/>
    <col min="11790" max="11790" width="7.42578125" style="699" customWidth="1"/>
    <col min="11791" max="11791" width="4.7109375" style="699" customWidth="1"/>
    <col min="11792" max="11792" width="14.28515625" style="699" customWidth="1"/>
    <col min="11793" max="11793" width="4.7109375" style="699" customWidth="1"/>
    <col min="11794" max="11794" width="6" style="699" customWidth="1"/>
    <col min="11795" max="11798" width="2.85546875" style="699" customWidth="1"/>
    <col min="11799" max="11799" width="6" style="699" customWidth="1"/>
    <col min="11800" max="11800" width="9.85546875" style="699" customWidth="1"/>
    <col min="11801" max="12032" width="9.140625" style="699"/>
    <col min="12033" max="12033" width="12.140625" style="699" customWidth="1"/>
    <col min="12034" max="12034" width="14.7109375" style="699" customWidth="1"/>
    <col min="12035" max="12035" width="7.42578125" style="699" customWidth="1"/>
    <col min="12036" max="12036" width="4.85546875" style="699" customWidth="1"/>
    <col min="12037" max="12037" width="14.28515625" style="699" customWidth="1"/>
    <col min="12038" max="12038" width="4.85546875" style="699" customWidth="1"/>
    <col min="12039" max="12039" width="6" style="699" customWidth="1"/>
    <col min="12040" max="12043" width="2.85546875" style="699" customWidth="1"/>
    <col min="12044" max="12044" width="6" style="699" customWidth="1"/>
    <col min="12045" max="12045" width="9.85546875" style="699" customWidth="1"/>
    <col min="12046" max="12046" width="7.42578125" style="699" customWidth="1"/>
    <col min="12047" max="12047" width="4.7109375" style="699" customWidth="1"/>
    <col min="12048" max="12048" width="14.28515625" style="699" customWidth="1"/>
    <col min="12049" max="12049" width="4.7109375" style="699" customWidth="1"/>
    <col min="12050" max="12050" width="6" style="699" customWidth="1"/>
    <col min="12051" max="12054" width="2.85546875" style="699" customWidth="1"/>
    <col min="12055" max="12055" width="6" style="699" customWidth="1"/>
    <col min="12056" max="12056" width="9.85546875" style="699" customWidth="1"/>
    <col min="12057" max="12288" width="9.140625" style="699"/>
    <col min="12289" max="12289" width="12.140625" style="699" customWidth="1"/>
    <col min="12290" max="12290" width="14.7109375" style="699" customWidth="1"/>
    <col min="12291" max="12291" width="7.42578125" style="699" customWidth="1"/>
    <col min="12292" max="12292" width="4.85546875" style="699" customWidth="1"/>
    <col min="12293" max="12293" width="14.28515625" style="699" customWidth="1"/>
    <col min="12294" max="12294" width="4.85546875" style="699" customWidth="1"/>
    <col min="12295" max="12295" width="6" style="699" customWidth="1"/>
    <col min="12296" max="12299" width="2.85546875" style="699" customWidth="1"/>
    <col min="12300" max="12300" width="6" style="699" customWidth="1"/>
    <col min="12301" max="12301" width="9.85546875" style="699" customWidth="1"/>
    <col min="12302" max="12302" width="7.42578125" style="699" customWidth="1"/>
    <col min="12303" max="12303" width="4.7109375" style="699" customWidth="1"/>
    <col min="12304" max="12304" width="14.28515625" style="699" customWidth="1"/>
    <col min="12305" max="12305" width="4.7109375" style="699" customWidth="1"/>
    <col min="12306" max="12306" width="6" style="699" customWidth="1"/>
    <col min="12307" max="12310" width="2.85546875" style="699" customWidth="1"/>
    <col min="12311" max="12311" width="6" style="699" customWidth="1"/>
    <col min="12312" max="12312" width="9.85546875" style="699" customWidth="1"/>
    <col min="12313" max="12544" width="9.140625" style="699"/>
    <col min="12545" max="12545" width="12.140625" style="699" customWidth="1"/>
    <col min="12546" max="12546" width="14.7109375" style="699" customWidth="1"/>
    <col min="12547" max="12547" width="7.42578125" style="699" customWidth="1"/>
    <col min="12548" max="12548" width="4.85546875" style="699" customWidth="1"/>
    <col min="12549" max="12549" width="14.28515625" style="699" customWidth="1"/>
    <col min="12550" max="12550" width="4.85546875" style="699" customWidth="1"/>
    <col min="12551" max="12551" width="6" style="699" customWidth="1"/>
    <col min="12552" max="12555" width="2.85546875" style="699" customWidth="1"/>
    <col min="12556" max="12556" width="6" style="699" customWidth="1"/>
    <col min="12557" max="12557" width="9.85546875" style="699" customWidth="1"/>
    <col min="12558" max="12558" width="7.42578125" style="699" customWidth="1"/>
    <col min="12559" max="12559" width="4.7109375" style="699" customWidth="1"/>
    <col min="12560" max="12560" width="14.28515625" style="699" customWidth="1"/>
    <col min="12561" max="12561" width="4.7109375" style="699" customWidth="1"/>
    <col min="12562" max="12562" width="6" style="699" customWidth="1"/>
    <col min="12563" max="12566" width="2.85546875" style="699" customWidth="1"/>
    <col min="12567" max="12567" width="6" style="699" customWidth="1"/>
    <col min="12568" max="12568" width="9.85546875" style="699" customWidth="1"/>
    <col min="12569" max="12800" width="9.140625" style="699"/>
    <col min="12801" max="12801" width="12.140625" style="699" customWidth="1"/>
    <col min="12802" max="12802" width="14.7109375" style="699" customWidth="1"/>
    <col min="12803" max="12803" width="7.42578125" style="699" customWidth="1"/>
    <col min="12804" max="12804" width="4.85546875" style="699" customWidth="1"/>
    <col min="12805" max="12805" width="14.28515625" style="699" customWidth="1"/>
    <col min="12806" max="12806" width="4.85546875" style="699" customWidth="1"/>
    <col min="12807" max="12807" width="6" style="699" customWidth="1"/>
    <col min="12808" max="12811" width="2.85546875" style="699" customWidth="1"/>
    <col min="12812" max="12812" width="6" style="699" customWidth="1"/>
    <col min="12813" max="12813" width="9.85546875" style="699" customWidth="1"/>
    <col min="12814" max="12814" width="7.42578125" style="699" customWidth="1"/>
    <col min="12815" max="12815" width="4.7109375" style="699" customWidth="1"/>
    <col min="12816" max="12816" width="14.28515625" style="699" customWidth="1"/>
    <col min="12817" max="12817" width="4.7109375" style="699" customWidth="1"/>
    <col min="12818" max="12818" width="6" style="699" customWidth="1"/>
    <col min="12819" max="12822" width="2.85546875" style="699" customWidth="1"/>
    <col min="12823" max="12823" width="6" style="699" customWidth="1"/>
    <col min="12824" max="12824" width="9.85546875" style="699" customWidth="1"/>
    <col min="12825" max="13056" width="9.140625" style="699"/>
    <col min="13057" max="13057" width="12.140625" style="699" customWidth="1"/>
    <col min="13058" max="13058" width="14.7109375" style="699" customWidth="1"/>
    <col min="13059" max="13059" width="7.42578125" style="699" customWidth="1"/>
    <col min="13060" max="13060" width="4.85546875" style="699" customWidth="1"/>
    <col min="13061" max="13061" width="14.28515625" style="699" customWidth="1"/>
    <col min="13062" max="13062" width="4.85546875" style="699" customWidth="1"/>
    <col min="13063" max="13063" width="6" style="699" customWidth="1"/>
    <col min="13064" max="13067" width="2.85546875" style="699" customWidth="1"/>
    <col min="13068" max="13068" width="6" style="699" customWidth="1"/>
    <col min="13069" max="13069" width="9.85546875" style="699" customWidth="1"/>
    <col min="13070" max="13070" width="7.42578125" style="699" customWidth="1"/>
    <col min="13071" max="13071" width="4.7109375" style="699" customWidth="1"/>
    <col min="13072" max="13072" width="14.28515625" style="699" customWidth="1"/>
    <col min="13073" max="13073" width="4.7109375" style="699" customWidth="1"/>
    <col min="13074" max="13074" width="6" style="699" customWidth="1"/>
    <col min="13075" max="13078" width="2.85546875" style="699" customWidth="1"/>
    <col min="13079" max="13079" width="6" style="699" customWidth="1"/>
    <col min="13080" max="13080" width="9.85546875" style="699" customWidth="1"/>
    <col min="13081" max="13312" width="9.140625" style="699"/>
    <col min="13313" max="13313" width="12.140625" style="699" customWidth="1"/>
    <col min="13314" max="13314" width="14.7109375" style="699" customWidth="1"/>
    <col min="13315" max="13315" width="7.42578125" style="699" customWidth="1"/>
    <col min="13316" max="13316" width="4.85546875" style="699" customWidth="1"/>
    <col min="13317" max="13317" width="14.28515625" style="699" customWidth="1"/>
    <col min="13318" max="13318" width="4.85546875" style="699" customWidth="1"/>
    <col min="13319" max="13319" width="6" style="699" customWidth="1"/>
    <col min="13320" max="13323" width="2.85546875" style="699" customWidth="1"/>
    <col min="13324" max="13324" width="6" style="699" customWidth="1"/>
    <col min="13325" max="13325" width="9.85546875" style="699" customWidth="1"/>
    <col min="13326" max="13326" width="7.42578125" style="699" customWidth="1"/>
    <col min="13327" max="13327" width="4.7109375" style="699" customWidth="1"/>
    <col min="13328" max="13328" width="14.28515625" style="699" customWidth="1"/>
    <col min="13329" max="13329" width="4.7109375" style="699" customWidth="1"/>
    <col min="13330" max="13330" width="6" style="699" customWidth="1"/>
    <col min="13331" max="13334" width="2.85546875" style="699" customWidth="1"/>
    <col min="13335" max="13335" width="6" style="699" customWidth="1"/>
    <col min="13336" max="13336" width="9.85546875" style="699" customWidth="1"/>
    <col min="13337" max="13568" width="9.140625" style="699"/>
    <col min="13569" max="13569" width="12.140625" style="699" customWidth="1"/>
    <col min="13570" max="13570" width="14.7109375" style="699" customWidth="1"/>
    <col min="13571" max="13571" width="7.42578125" style="699" customWidth="1"/>
    <col min="13572" max="13572" width="4.85546875" style="699" customWidth="1"/>
    <col min="13573" max="13573" width="14.28515625" style="699" customWidth="1"/>
    <col min="13574" max="13574" width="4.85546875" style="699" customWidth="1"/>
    <col min="13575" max="13575" width="6" style="699" customWidth="1"/>
    <col min="13576" max="13579" width="2.85546875" style="699" customWidth="1"/>
    <col min="13580" max="13580" width="6" style="699" customWidth="1"/>
    <col min="13581" max="13581" width="9.85546875" style="699" customWidth="1"/>
    <col min="13582" max="13582" width="7.42578125" style="699" customWidth="1"/>
    <col min="13583" max="13583" width="4.7109375" style="699" customWidth="1"/>
    <col min="13584" max="13584" width="14.28515625" style="699" customWidth="1"/>
    <col min="13585" max="13585" width="4.7109375" style="699" customWidth="1"/>
    <col min="13586" max="13586" width="6" style="699" customWidth="1"/>
    <col min="13587" max="13590" width="2.85546875" style="699" customWidth="1"/>
    <col min="13591" max="13591" width="6" style="699" customWidth="1"/>
    <col min="13592" max="13592" width="9.85546875" style="699" customWidth="1"/>
    <col min="13593" max="13824" width="9.140625" style="699"/>
    <col min="13825" max="13825" width="12.140625" style="699" customWidth="1"/>
    <col min="13826" max="13826" width="14.7109375" style="699" customWidth="1"/>
    <col min="13827" max="13827" width="7.42578125" style="699" customWidth="1"/>
    <col min="13828" max="13828" width="4.85546875" style="699" customWidth="1"/>
    <col min="13829" max="13829" width="14.28515625" style="699" customWidth="1"/>
    <col min="13830" max="13830" width="4.85546875" style="699" customWidth="1"/>
    <col min="13831" max="13831" width="6" style="699" customWidth="1"/>
    <col min="13832" max="13835" width="2.85546875" style="699" customWidth="1"/>
    <col min="13836" max="13836" width="6" style="699" customWidth="1"/>
    <col min="13837" max="13837" width="9.85546875" style="699" customWidth="1"/>
    <col min="13838" max="13838" width="7.42578125" style="699" customWidth="1"/>
    <col min="13839" max="13839" width="4.7109375" style="699" customWidth="1"/>
    <col min="13840" max="13840" width="14.28515625" style="699" customWidth="1"/>
    <col min="13841" max="13841" width="4.7109375" style="699" customWidth="1"/>
    <col min="13842" max="13842" width="6" style="699" customWidth="1"/>
    <col min="13843" max="13846" width="2.85546875" style="699" customWidth="1"/>
    <col min="13847" max="13847" width="6" style="699" customWidth="1"/>
    <col min="13848" max="13848" width="9.85546875" style="699" customWidth="1"/>
    <col min="13849" max="14080" width="9.140625" style="699"/>
    <col min="14081" max="14081" width="12.140625" style="699" customWidth="1"/>
    <col min="14082" max="14082" width="14.7109375" style="699" customWidth="1"/>
    <col min="14083" max="14083" width="7.42578125" style="699" customWidth="1"/>
    <col min="14084" max="14084" width="4.85546875" style="699" customWidth="1"/>
    <col min="14085" max="14085" width="14.28515625" style="699" customWidth="1"/>
    <col min="14086" max="14086" width="4.85546875" style="699" customWidth="1"/>
    <col min="14087" max="14087" width="6" style="699" customWidth="1"/>
    <col min="14088" max="14091" width="2.85546875" style="699" customWidth="1"/>
    <col min="14092" max="14092" width="6" style="699" customWidth="1"/>
    <col min="14093" max="14093" width="9.85546875" style="699" customWidth="1"/>
    <col min="14094" max="14094" width="7.42578125" style="699" customWidth="1"/>
    <col min="14095" max="14095" width="4.7109375" style="699" customWidth="1"/>
    <col min="14096" max="14096" width="14.28515625" style="699" customWidth="1"/>
    <col min="14097" max="14097" width="4.7109375" style="699" customWidth="1"/>
    <col min="14098" max="14098" width="6" style="699" customWidth="1"/>
    <col min="14099" max="14102" width="2.85546875" style="699" customWidth="1"/>
    <col min="14103" max="14103" width="6" style="699" customWidth="1"/>
    <col min="14104" max="14104" width="9.85546875" style="699" customWidth="1"/>
    <col min="14105" max="14336" width="9.140625" style="699"/>
    <col min="14337" max="14337" width="12.140625" style="699" customWidth="1"/>
    <col min="14338" max="14338" width="14.7109375" style="699" customWidth="1"/>
    <col min="14339" max="14339" width="7.42578125" style="699" customWidth="1"/>
    <col min="14340" max="14340" width="4.85546875" style="699" customWidth="1"/>
    <col min="14341" max="14341" width="14.28515625" style="699" customWidth="1"/>
    <col min="14342" max="14342" width="4.85546875" style="699" customWidth="1"/>
    <col min="14343" max="14343" width="6" style="699" customWidth="1"/>
    <col min="14344" max="14347" width="2.85546875" style="699" customWidth="1"/>
    <col min="14348" max="14348" width="6" style="699" customWidth="1"/>
    <col min="14349" max="14349" width="9.85546875" style="699" customWidth="1"/>
    <col min="14350" max="14350" width="7.42578125" style="699" customWidth="1"/>
    <col min="14351" max="14351" width="4.7109375" style="699" customWidth="1"/>
    <col min="14352" max="14352" width="14.28515625" style="699" customWidth="1"/>
    <col min="14353" max="14353" width="4.7109375" style="699" customWidth="1"/>
    <col min="14354" max="14354" width="6" style="699" customWidth="1"/>
    <col min="14355" max="14358" width="2.85546875" style="699" customWidth="1"/>
    <col min="14359" max="14359" width="6" style="699" customWidth="1"/>
    <col min="14360" max="14360" width="9.85546875" style="699" customWidth="1"/>
    <col min="14361" max="14592" width="9.140625" style="699"/>
    <col min="14593" max="14593" width="12.140625" style="699" customWidth="1"/>
    <col min="14594" max="14594" width="14.7109375" style="699" customWidth="1"/>
    <col min="14595" max="14595" width="7.42578125" style="699" customWidth="1"/>
    <col min="14596" max="14596" width="4.85546875" style="699" customWidth="1"/>
    <col min="14597" max="14597" width="14.28515625" style="699" customWidth="1"/>
    <col min="14598" max="14598" width="4.85546875" style="699" customWidth="1"/>
    <col min="14599" max="14599" width="6" style="699" customWidth="1"/>
    <col min="14600" max="14603" width="2.85546875" style="699" customWidth="1"/>
    <col min="14604" max="14604" width="6" style="699" customWidth="1"/>
    <col min="14605" max="14605" width="9.85546875" style="699" customWidth="1"/>
    <col min="14606" max="14606" width="7.42578125" style="699" customWidth="1"/>
    <col min="14607" max="14607" width="4.7109375" style="699" customWidth="1"/>
    <col min="14608" max="14608" width="14.28515625" style="699" customWidth="1"/>
    <col min="14609" max="14609" width="4.7109375" style="699" customWidth="1"/>
    <col min="14610" max="14610" width="6" style="699" customWidth="1"/>
    <col min="14611" max="14614" width="2.85546875" style="699" customWidth="1"/>
    <col min="14615" max="14615" width="6" style="699" customWidth="1"/>
    <col min="14616" max="14616" width="9.85546875" style="699" customWidth="1"/>
    <col min="14617" max="14848" width="9.140625" style="699"/>
    <col min="14849" max="14849" width="12.140625" style="699" customWidth="1"/>
    <col min="14850" max="14850" width="14.7109375" style="699" customWidth="1"/>
    <col min="14851" max="14851" width="7.42578125" style="699" customWidth="1"/>
    <col min="14852" max="14852" width="4.85546875" style="699" customWidth="1"/>
    <col min="14853" max="14853" width="14.28515625" style="699" customWidth="1"/>
    <col min="14854" max="14854" width="4.85546875" style="699" customWidth="1"/>
    <col min="14855" max="14855" width="6" style="699" customWidth="1"/>
    <col min="14856" max="14859" width="2.85546875" style="699" customWidth="1"/>
    <col min="14860" max="14860" width="6" style="699" customWidth="1"/>
    <col min="14861" max="14861" width="9.85546875" style="699" customWidth="1"/>
    <col min="14862" max="14862" width="7.42578125" style="699" customWidth="1"/>
    <col min="14863" max="14863" width="4.7109375" style="699" customWidth="1"/>
    <col min="14864" max="14864" width="14.28515625" style="699" customWidth="1"/>
    <col min="14865" max="14865" width="4.7109375" style="699" customWidth="1"/>
    <col min="14866" max="14866" width="6" style="699" customWidth="1"/>
    <col min="14867" max="14870" width="2.85546875" style="699" customWidth="1"/>
    <col min="14871" max="14871" width="6" style="699" customWidth="1"/>
    <col min="14872" max="14872" width="9.85546875" style="699" customWidth="1"/>
    <col min="14873" max="15104" width="9.140625" style="699"/>
    <col min="15105" max="15105" width="12.140625" style="699" customWidth="1"/>
    <col min="15106" max="15106" width="14.7109375" style="699" customWidth="1"/>
    <col min="15107" max="15107" width="7.42578125" style="699" customWidth="1"/>
    <col min="15108" max="15108" width="4.85546875" style="699" customWidth="1"/>
    <col min="15109" max="15109" width="14.28515625" style="699" customWidth="1"/>
    <col min="15110" max="15110" width="4.85546875" style="699" customWidth="1"/>
    <col min="15111" max="15111" width="6" style="699" customWidth="1"/>
    <col min="15112" max="15115" width="2.85546875" style="699" customWidth="1"/>
    <col min="15116" max="15116" width="6" style="699" customWidth="1"/>
    <col min="15117" max="15117" width="9.85546875" style="699" customWidth="1"/>
    <col min="15118" max="15118" width="7.42578125" style="699" customWidth="1"/>
    <col min="15119" max="15119" width="4.7109375" style="699" customWidth="1"/>
    <col min="15120" max="15120" width="14.28515625" style="699" customWidth="1"/>
    <col min="15121" max="15121" width="4.7109375" style="699" customWidth="1"/>
    <col min="15122" max="15122" width="6" style="699" customWidth="1"/>
    <col min="15123" max="15126" width="2.85546875" style="699" customWidth="1"/>
    <col min="15127" max="15127" width="6" style="699" customWidth="1"/>
    <col min="15128" max="15128" width="9.85546875" style="699" customWidth="1"/>
    <col min="15129" max="15360" width="9.140625" style="699"/>
    <col min="15361" max="15361" width="12.140625" style="699" customWidth="1"/>
    <col min="15362" max="15362" width="14.7109375" style="699" customWidth="1"/>
    <col min="15363" max="15363" width="7.42578125" style="699" customWidth="1"/>
    <col min="15364" max="15364" width="4.85546875" style="699" customWidth="1"/>
    <col min="15365" max="15365" width="14.28515625" style="699" customWidth="1"/>
    <col min="15366" max="15366" width="4.85546875" style="699" customWidth="1"/>
    <col min="15367" max="15367" width="6" style="699" customWidth="1"/>
    <col min="15368" max="15371" width="2.85546875" style="699" customWidth="1"/>
    <col min="15372" max="15372" width="6" style="699" customWidth="1"/>
    <col min="15373" max="15373" width="9.85546875" style="699" customWidth="1"/>
    <col min="15374" max="15374" width="7.42578125" style="699" customWidth="1"/>
    <col min="15375" max="15375" width="4.7109375" style="699" customWidth="1"/>
    <col min="15376" max="15376" width="14.28515625" style="699" customWidth="1"/>
    <col min="15377" max="15377" width="4.7109375" style="699" customWidth="1"/>
    <col min="15378" max="15378" width="6" style="699" customWidth="1"/>
    <col min="15379" max="15382" width="2.85546875" style="699" customWidth="1"/>
    <col min="15383" max="15383" width="6" style="699" customWidth="1"/>
    <col min="15384" max="15384" width="9.85546875" style="699" customWidth="1"/>
    <col min="15385" max="15616" width="9.140625" style="699"/>
    <col min="15617" max="15617" width="12.140625" style="699" customWidth="1"/>
    <col min="15618" max="15618" width="14.7109375" style="699" customWidth="1"/>
    <col min="15619" max="15619" width="7.42578125" style="699" customWidth="1"/>
    <col min="15620" max="15620" width="4.85546875" style="699" customWidth="1"/>
    <col min="15621" max="15621" width="14.28515625" style="699" customWidth="1"/>
    <col min="15622" max="15622" width="4.85546875" style="699" customWidth="1"/>
    <col min="15623" max="15623" width="6" style="699" customWidth="1"/>
    <col min="15624" max="15627" width="2.85546875" style="699" customWidth="1"/>
    <col min="15628" max="15628" width="6" style="699" customWidth="1"/>
    <col min="15629" max="15629" width="9.85546875" style="699" customWidth="1"/>
    <col min="15630" max="15630" width="7.42578125" style="699" customWidth="1"/>
    <col min="15631" max="15631" width="4.7109375" style="699" customWidth="1"/>
    <col min="15632" max="15632" width="14.28515625" style="699" customWidth="1"/>
    <col min="15633" max="15633" width="4.7109375" style="699" customWidth="1"/>
    <col min="15634" max="15634" width="6" style="699" customWidth="1"/>
    <col min="15635" max="15638" width="2.85546875" style="699" customWidth="1"/>
    <col min="15639" max="15639" width="6" style="699" customWidth="1"/>
    <col min="15640" max="15640" width="9.85546875" style="699" customWidth="1"/>
    <col min="15641" max="15872" width="9.140625" style="699"/>
    <col min="15873" max="15873" width="12.140625" style="699" customWidth="1"/>
    <col min="15874" max="15874" width="14.7109375" style="699" customWidth="1"/>
    <col min="15875" max="15875" width="7.42578125" style="699" customWidth="1"/>
    <col min="15876" max="15876" width="4.85546875" style="699" customWidth="1"/>
    <col min="15877" max="15877" width="14.28515625" style="699" customWidth="1"/>
    <col min="15878" max="15878" width="4.85546875" style="699" customWidth="1"/>
    <col min="15879" max="15879" width="6" style="699" customWidth="1"/>
    <col min="15880" max="15883" width="2.85546875" style="699" customWidth="1"/>
    <col min="15884" max="15884" width="6" style="699" customWidth="1"/>
    <col min="15885" max="15885" width="9.85546875" style="699" customWidth="1"/>
    <col min="15886" max="15886" width="7.42578125" style="699" customWidth="1"/>
    <col min="15887" max="15887" width="4.7109375" style="699" customWidth="1"/>
    <col min="15888" max="15888" width="14.28515625" style="699" customWidth="1"/>
    <col min="15889" max="15889" width="4.7109375" style="699" customWidth="1"/>
    <col min="15890" max="15890" width="6" style="699" customWidth="1"/>
    <col min="15891" max="15894" width="2.85546875" style="699" customWidth="1"/>
    <col min="15895" max="15895" width="6" style="699" customWidth="1"/>
    <col min="15896" max="15896" width="9.85546875" style="699" customWidth="1"/>
    <col min="15897" max="16128" width="9.140625" style="699"/>
    <col min="16129" max="16129" width="12.140625" style="699" customWidth="1"/>
    <col min="16130" max="16130" width="14.7109375" style="699" customWidth="1"/>
    <col min="16131" max="16131" width="7.42578125" style="699" customWidth="1"/>
    <col min="16132" max="16132" width="4.85546875" style="699" customWidth="1"/>
    <col min="16133" max="16133" width="14.28515625" style="699" customWidth="1"/>
    <col min="16134" max="16134" width="4.85546875" style="699" customWidth="1"/>
    <col min="16135" max="16135" width="6" style="699" customWidth="1"/>
    <col min="16136" max="16139" width="2.85546875" style="699" customWidth="1"/>
    <col min="16140" max="16140" width="6" style="699" customWidth="1"/>
    <col min="16141" max="16141" width="9.85546875" style="699" customWidth="1"/>
    <col min="16142" max="16142" width="7.42578125" style="699" customWidth="1"/>
    <col min="16143" max="16143" width="4.7109375" style="699" customWidth="1"/>
    <col min="16144" max="16144" width="14.28515625" style="699" customWidth="1"/>
    <col min="16145" max="16145" width="4.7109375" style="699" customWidth="1"/>
    <col min="16146" max="16146" width="6" style="699" customWidth="1"/>
    <col min="16147" max="16150" width="2.85546875" style="699" customWidth="1"/>
    <col min="16151" max="16151" width="6" style="699" customWidth="1"/>
    <col min="16152" max="16152" width="9.85546875" style="699" customWidth="1"/>
    <col min="16153" max="16384" width="9.140625" style="699"/>
  </cols>
  <sheetData>
    <row r="4" spans="1:133" s="703" customFormat="1" ht="35.1" customHeight="1" x14ac:dyDescent="0.5">
      <c r="A4" s="2347" t="s">
        <v>0</v>
      </c>
      <c r="B4" s="2347"/>
      <c r="C4" s="2347"/>
      <c r="D4" s="2347"/>
      <c r="E4" s="2347"/>
      <c r="F4" s="2347"/>
      <c r="G4" s="2347"/>
      <c r="H4" s="2347"/>
      <c r="I4" s="2347"/>
      <c r="J4" s="2347"/>
      <c r="K4" s="2347"/>
      <c r="L4" s="2347"/>
      <c r="M4" s="2347"/>
      <c r="N4" s="2347"/>
      <c r="O4" s="2347"/>
      <c r="P4" s="2347"/>
      <c r="Q4" s="2347"/>
      <c r="R4" s="2347"/>
      <c r="S4" s="2347"/>
      <c r="T4" s="2347"/>
      <c r="U4" s="2347"/>
      <c r="V4" s="2347"/>
      <c r="W4" s="2347"/>
      <c r="X4" s="2347"/>
    </row>
    <row r="5" spans="1:133" ht="18.95" customHeight="1" x14ac:dyDescent="0.5">
      <c r="A5" s="2348" t="s">
        <v>1084</v>
      </c>
      <c r="B5" s="2348"/>
      <c r="C5" s="2348"/>
      <c r="D5" s="2348"/>
      <c r="E5" s="2348"/>
      <c r="F5" s="2348"/>
      <c r="G5" s="2348"/>
      <c r="H5" s="2348"/>
      <c r="I5" s="2348"/>
      <c r="J5" s="2348"/>
      <c r="K5" s="2348"/>
      <c r="L5" s="2348"/>
      <c r="M5" s="2348"/>
      <c r="N5" s="2348"/>
      <c r="O5" s="2348"/>
      <c r="P5" s="2348"/>
      <c r="Q5" s="2348"/>
      <c r="R5" s="2348"/>
      <c r="S5" s="2348"/>
      <c r="T5" s="2348"/>
      <c r="U5" s="2348"/>
      <c r="V5" s="2348"/>
      <c r="W5" s="2348"/>
      <c r="X5" s="2348"/>
    </row>
    <row r="6" spans="1:133" ht="18.95" customHeight="1" x14ac:dyDescent="0.5">
      <c r="A6" s="2348" t="s">
        <v>1085</v>
      </c>
      <c r="B6" s="2348"/>
      <c r="C6" s="2348"/>
      <c r="D6" s="2348"/>
      <c r="E6" s="2348"/>
      <c r="F6" s="2348"/>
      <c r="G6" s="2348"/>
      <c r="H6" s="2348"/>
      <c r="I6" s="2348"/>
      <c r="J6" s="2348"/>
      <c r="K6" s="2348"/>
      <c r="L6" s="2348"/>
      <c r="M6" s="2348"/>
      <c r="N6" s="2348"/>
      <c r="O6" s="2348"/>
      <c r="P6" s="2348"/>
      <c r="Q6" s="2348"/>
      <c r="R6" s="2348"/>
      <c r="S6" s="2348"/>
      <c r="T6" s="2348"/>
      <c r="U6" s="2348"/>
      <c r="V6" s="2348"/>
      <c r="W6" s="2348"/>
      <c r="X6" s="2348"/>
    </row>
    <row r="7" spans="1:133" ht="24" customHeight="1" x14ac:dyDescent="0.5">
      <c r="A7" s="699"/>
      <c r="B7" s="2349" t="s">
        <v>1086</v>
      </c>
      <c r="C7" s="2349"/>
      <c r="D7" s="2349"/>
      <c r="E7" s="2349"/>
      <c r="F7" s="2349"/>
      <c r="G7" s="2349"/>
      <c r="H7" s="2349"/>
      <c r="I7" s="2349"/>
      <c r="J7" s="2349"/>
      <c r="K7" s="2349"/>
      <c r="L7" s="2349"/>
      <c r="M7" s="2349"/>
      <c r="N7" s="2349"/>
      <c r="O7" s="2349"/>
      <c r="P7" s="2349"/>
      <c r="Q7" s="2349"/>
      <c r="R7" s="2349"/>
      <c r="S7" s="2349"/>
      <c r="T7" s="2349"/>
      <c r="U7" s="2349"/>
      <c r="V7" s="2349"/>
      <c r="W7" s="2349"/>
      <c r="X7" s="704"/>
    </row>
    <row r="8" spans="1:133" ht="24" customHeight="1" x14ac:dyDescent="0.5">
      <c r="A8" s="704"/>
      <c r="B8" s="2349"/>
      <c r="C8" s="2349"/>
      <c r="D8" s="2349"/>
      <c r="E8" s="2349"/>
      <c r="F8" s="2349"/>
      <c r="G8" s="2349"/>
      <c r="H8" s="2349"/>
      <c r="I8" s="2349"/>
      <c r="J8" s="2349"/>
      <c r="K8" s="2349"/>
      <c r="L8" s="2349"/>
      <c r="M8" s="2349"/>
      <c r="N8" s="2349"/>
      <c r="O8" s="2349"/>
      <c r="P8" s="2349"/>
      <c r="Q8" s="2349"/>
      <c r="R8" s="2349"/>
      <c r="S8" s="2349"/>
      <c r="T8" s="2349"/>
      <c r="U8" s="2349"/>
      <c r="V8" s="2349"/>
      <c r="W8" s="2349"/>
      <c r="X8" s="704"/>
    </row>
    <row r="9" spans="1:133" ht="5.0999999999999996" customHeight="1" x14ac:dyDescent="0.5">
      <c r="A9" s="704"/>
      <c r="B9" s="705"/>
      <c r="C9" s="705"/>
      <c r="D9" s="705"/>
      <c r="E9" s="705"/>
      <c r="F9" s="705"/>
      <c r="G9" s="705"/>
      <c r="H9" s="705"/>
      <c r="I9" s="705"/>
      <c r="J9" s="705"/>
      <c r="K9" s="705"/>
      <c r="L9" s="705"/>
      <c r="M9" s="705"/>
      <c r="N9" s="705"/>
      <c r="O9" s="705"/>
      <c r="P9" s="705"/>
      <c r="Q9" s="705"/>
      <c r="R9" s="705"/>
      <c r="S9" s="705"/>
      <c r="T9" s="705"/>
      <c r="U9" s="705"/>
      <c r="V9" s="705"/>
      <c r="W9" s="705"/>
      <c r="X9" s="704"/>
    </row>
    <row r="10" spans="1:133" ht="15.95" customHeight="1" x14ac:dyDescent="0.5">
      <c r="A10" s="2322" t="s">
        <v>481</v>
      </c>
      <c r="B10" s="2337"/>
      <c r="C10" s="2328" t="s">
        <v>1</v>
      </c>
      <c r="D10" s="2329"/>
      <c r="E10" s="2329"/>
      <c r="F10" s="2329"/>
      <c r="G10" s="2329"/>
      <c r="H10" s="2329"/>
      <c r="I10" s="2329"/>
      <c r="J10" s="2329"/>
      <c r="K10" s="2329"/>
      <c r="L10" s="2329"/>
      <c r="M10" s="2330"/>
      <c r="N10" s="2329" t="s">
        <v>2</v>
      </c>
      <c r="O10" s="2329"/>
      <c r="P10" s="2329"/>
      <c r="Q10" s="2329"/>
      <c r="R10" s="2329"/>
      <c r="S10" s="2329"/>
      <c r="T10" s="2329"/>
      <c r="U10" s="2329"/>
      <c r="V10" s="2329"/>
      <c r="W10" s="2329"/>
      <c r="X10" s="2331"/>
    </row>
    <row r="11" spans="1:133" ht="16.7" customHeight="1" x14ac:dyDescent="0.5">
      <c r="A11" s="2324"/>
      <c r="B11" s="2338"/>
      <c r="C11" s="2332" t="s">
        <v>3</v>
      </c>
      <c r="D11" s="2311" t="s">
        <v>479</v>
      </c>
      <c r="E11" s="2309" t="s">
        <v>946</v>
      </c>
      <c r="F11" s="2311" t="s">
        <v>947</v>
      </c>
      <c r="G11" s="2303" t="s">
        <v>948</v>
      </c>
      <c r="H11" s="2317" t="s">
        <v>1087</v>
      </c>
      <c r="I11" s="2299" t="s">
        <v>1040</v>
      </c>
      <c r="J11" s="2301" t="s">
        <v>949</v>
      </c>
      <c r="K11" s="2301" t="s">
        <v>1041</v>
      </c>
      <c r="L11" s="2303" t="s">
        <v>950</v>
      </c>
      <c r="M11" s="2313" t="s">
        <v>483</v>
      </c>
      <c r="N11" s="2315" t="s">
        <v>3</v>
      </c>
      <c r="O11" s="2311" t="s">
        <v>479</v>
      </c>
      <c r="P11" s="2309" t="s">
        <v>946</v>
      </c>
      <c r="Q11" s="2311" t="s">
        <v>947</v>
      </c>
      <c r="R11" s="2303" t="s">
        <v>948</v>
      </c>
      <c r="S11" s="2317" t="s">
        <v>1087</v>
      </c>
      <c r="T11" s="2299" t="s">
        <v>1040</v>
      </c>
      <c r="U11" s="2301" t="s">
        <v>949</v>
      </c>
      <c r="V11" s="2301" t="s">
        <v>1041</v>
      </c>
      <c r="W11" s="2303" t="s">
        <v>950</v>
      </c>
      <c r="X11" s="2305" t="s">
        <v>483</v>
      </c>
    </row>
    <row r="12" spans="1:133" s="698" customFormat="1" ht="16.7" customHeight="1" x14ac:dyDescent="0.5">
      <c r="A12" s="2339"/>
      <c r="B12" s="2326"/>
      <c r="C12" s="2333"/>
      <c r="D12" s="2312"/>
      <c r="E12" s="2310"/>
      <c r="F12" s="2312"/>
      <c r="G12" s="2304"/>
      <c r="H12" s="2318"/>
      <c r="I12" s="2300"/>
      <c r="J12" s="2302"/>
      <c r="K12" s="2302"/>
      <c r="L12" s="2304"/>
      <c r="M12" s="2314"/>
      <c r="N12" s="2316"/>
      <c r="O12" s="2312"/>
      <c r="P12" s="2310"/>
      <c r="Q12" s="2312"/>
      <c r="R12" s="2304"/>
      <c r="S12" s="2318"/>
      <c r="T12" s="2300"/>
      <c r="U12" s="2302"/>
      <c r="V12" s="2302"/>
      <c r="W12" s="2304"/>
      <c r="X12" s="2306"/>
      <c r="Y12" s="699"/>
      <c r="Z12" s="699"/>
      <c r="AA12" s="699"/>
      <c r="AB12" s="699"/>
      <c r="AC12" s="699"/>
      <c r="AD12" s="699"/>
      <c r="AE12" s="699"/>
      <c r="AF12" s="699"/>
      <c r="AG12" s="699"/>
      <c r="AH12" s="699"/>
      <c r="AI12" s="699"/>
      <c r="AJ12" s="699"/>
      <c r="AK12" s="699"/>
      <c r="AL12" s="699"/>
      <c r="AM12" s="699"/>
      <c r="AN12" s="699"/>
      <c r="AO12" s="699"/>
      <c r="AP12" s="699"/>
      <c r="AQ12" s="699"/>
      <c r="AR12" s="699"/>
      <c r="AS12" s="699"/>
      <c r="AT12" s="699"/>
      <c r="AU12" s="699"/>
      <c r="AV12" s="699"/>
      <c r="AW12" s="699"/>
      <c r="AX12" s="699"/>
      <c r="AY12" s="699"/>
      <c r="AZ12" s="699"/>
      <c r="BA12" s="699"/>
      <c r="BB12" s="699"/>
      <c r="BC12" s="699"/>
      <c r="BD12" s="699"/>
      <c r="BE12" s="699"/>
      <c r="BF12" s="699"/>
      <c r="BG12" s="699"/>
      <c r="BH12" s="699"/>
      <c r="BI12" s="699"/>
      <c r="BJ12" s="699"/>
      <c r="BK12" s="699"/>
      <c r="BL12" s="699"/>
      <c r="BM12" s="699"/>
      <c r="BN12" s="699"/>
      <c r="BO12" s="699"/>
      <c r="BP12" s="699"/>
      <c r="BQ12" s="699"/>
      <c r="BR12" s="699"/>
      <c r="BS12" s="699"/>
      <c r="BT12" s="699"/>
      <c r="BU12" s="699"/>
      <c r="BV12" s="699"/>
      <c r="BW12" s="699"/>
      <c r="BX12" s="699"/>
      <c r="BY12" s="699"/>
      <c r="BZ12" s="699"/>
      <c r="CA12" s="699"/>
      <c r="CB12" s="699"/>
      <c r="CC12" s="699"/>
      <c r="CD12" s="699"/>
      <c r="CE12" s="699"/>
      <c r="CF12" s="699"/>
      <c r="CG12" s="699"/>
      <c r="CH12" s="699"/>
      <c r="CI12" s="699"/>
      <c r="CJ12" s="699"/>
      <c r="CK12" s="699"/>
      <c r="CL12" s="699"/>
      <c r="CM12" s="699"/>
      <c r="CN12" s="699"/>
      <c r="CO12" s="699"/>
      <c r="CP12" s="699"/>
      <c r="CQ12" s="699"/>
      <c r="CR12" s="699"/>
      <c r="CS12" s="699"/>
      <c r="CT12" s="699"/>
      <c r="CU12" s="699"/>
      <c r="CV12" s="699"/>
      <c r="CW12" s="699"/>
      <c r="CX12" s="699"/>
      <c r="CY12" s="699"/>
      <c r="CZ12" s="699"/>
      <c r="DA12" s="699"/>
      <c r="DB12" s="699"/>
      <c r="DC12" s="699"/>
      <c r="DD12" s="699"/>
      <c r="DE12" s="699"/>
      <c r="DF12" s="699"/>
      <c r="DG12" s="699"/>
      <c r="DH12" s="699"/>
      <c r="DI12" s="699"/>
      <c r="DJ12" s="699"/>
      <c r="DK12" s="699"/>
      <c r="DL12" s="699"/>
      <c r="DM12" s="699"/>
      <c r="DN12" s="699"/>
      <c r="DO12" s="699"/>
      <c r="DP12" s="699"/>
      <c r="DQ12" s="699"/>
      <c r="DR12" s="699"/>
      <c r="DS12" s="699"/>
      <c r="DT12" s="699"/>
      <c r="DU12" s="699"/>
      <c r="DV12" s="699"/>
      <c r="DW12" s="699"/>
      <c r="DX12" s="699"/>
      <c r="DY12" s="699"/>
      <c r="DZ12" s="699"/>
      <c r="EA12" s="699"/>
      <c r="EB12" s="699"/>
      <c r="EC12" s="699"/>
    </row>
    <row r="13" spans="1:133" ht="16.7" customHeight="1" x14ac:dyDescent="0.5">
      <c r="A13" s="515" t="s">
        <v>551</v>
      </c>
      <c r="B13" s="516" t="s">
        <v>552</v>
      </c>
      <c r="C13" s="517" t="s">
        <v>45</v>
      </c>
      <c r="D13" s="386">
        <v>44961</v>
      </c>
      <c r="E13" s="518" t="s">
        <v>917</v>
      </c>
      <c r="F13" s="400">
        <v>6</v>
      </c>
      <c r="G13" s="398">
        <f>F13+F14+F15</f>
        <v>14</v>
      </c>
      <c r="H13" s="398">
        <v>1</v>
      </c>
      <c r="I13" s="398">
        <v>1</v>
      </c>
      <c r="J13" s="398">
        <v>1</v>
      </c>
      <c r="K13" s="398">
        <v>1</v>
      </c>
      <c r="L13" s="635">
        <f>SUM(G13:K13)</f>
        <v>18</v>
      </c>
      <c r="M13" s="578"/>
      <c r="N13" s="140" t="s">
        <v>45</v>
      </c>
      <c r="O13" s="404">
        <v>44961</v>
      </c>
      <c r="P13" s="568" t="s">
        <v>918</v>
      </c>
      <c r="Q13" s="398">
        <v>10</v>
      </c>
      <c r="R13" s="398">
        <f>Q13+Q14+Q15</f>
        <v>13</v>
      </c>
      <c r="S13" s="398">
        <v>1</v>
      </c>
      <c r="T13" s="398">
        <v>1</v>
      </c>
      <c r="U13" s="398">
        <v>1</v>
      </c>
      <c r="V13" s="398">
        <v>1</v>
      </c>
      <c r="W13" s="635">
        <f>SUM(R13:V13)</f>
        <v>17</v>
      </c>
      <c r="X13" s="605"/>
    </row>
    <row r="14" spans="1:133" ht="16.7" customHeight="1" x14ac:dyDescent="0.5">
      <c r="A14" s="432" t="s">
        <v>956</v>
      </c>
      <c r="B14" s="519"/>
      <c r="C14" s="520" t="s">
        <v>279</v>
      </c>
      <c r="D14" s="449">
        <v>3</v>
      </c>
      <c r="E14" s="521" t="s">
        <v>365</v>
      </c>
      <c r="F14" s="327">
        <v>6</v>
      </c>
      <c r="G14" s="274"/>
      <c r="H14" s="274"/>
      <c r="I14" s="274"/>
      <c r="J14" s="274"/>
      <c r="K14" s="274"/>
      <c r="L14" s="274"/>
      <c r="M14" s="579" t="s">
        <v>862</v>
      </c>
      <c r="N14" s="449" t="s">
        <v>281</v>
      </c>
      <c r="O14" s="320">
        <v>3</v>
      </c>
      <c r="P14" s="569" t="s">
        <v>859</v>
      </c>
      <c r="Q14" s="274">
        <f>1*3</f>
        <v>3</v>
      </c>
      <c r="R14" s="405"/>
      <c r="S14" s="406"/>
      <c r="T14" s="407"/>
      <c r="U14" s="407"/>
      <c r="V14" s="406"/>
      <c r="W14" s="406"/>
      <c r="X14" s="606" t="s">
        <v>862</v>
      </c>
    </row>
    <row r="15" spans="1:133" s="698" customFormat="1" ht="16.7" customHeight="1" x14ac:dyDescent="0.5">
      <c r="A15" s="639"/>
      <c r="B15" s="522"/>
      <c r="C15" s="523" t="s">
        <v>366</v>
      </c>
      <c r="D15" s="78">
        <v>1</v>
      </c>
      <c r="E15" s="524" t="s">
        <v>844</v>
      </c>
      <c r="F15" s="333">
        <v>2</v>
      </c>
      <c r="G15" s="309"/>
      <c r="H15" s="309"/>
      <c r="I15" s="309"/>
      <c r="J15" s="309"/>
      <c r="K15" s="309"/>
      <c r="L15" s="309"/>
      <c r="M15" s="580" t="s">
        <v>862</v>
      </c>
      <c r="N15" s="408"/>
      <c r="O15" s="409"/>
      <c r="P15" s="544"/>
      <c r="Q15" s="410"/>
      <c r="R15" s="410"/>
      <c r="S15" s="410"/>
      <c r="T15" s="411"/>
      <c r="U15" s="411"/>
      <c r="V15" s="411"/>
      <c r="W15" s="411"/>
      <c r="X15" s="403"/>
      <c r="Y15" s="699"/>
      <c r="Z15" s="699"/>
      <c r="AA15" s="699"/>
      <c r="AB15" s="699"/>
      <c r="AC15" s="699"/>
      <c r="AD15" s="699"/>
      <c r="AE15" s="699"/>
      <c r="AF15" s="699"/>
      <c r="AG15" s="699"/>
      <c r="AH15" s="699"/>
      <c r="AI15" s="699"/>
      <c r="AJ15" s="699"/>
      <c r="AK15" s="699"/>
      <c r="AL15" s="699"/>
      <c r="AM15" s="699"/>
      <c r="AN15" s="699"/>
      <c r="AO15" s="699"/>
      <c r="AP15" s="699"/>
      <c r="AQ15" s="699"/>
      <c r="AR15" s="699"/>
      <c r="AS15" s="699"/>
      <c r="AT15" s="699"/>
      <c r="AU15" s="699"/>
      <c r="AV15" s="699"/>
      <c r="AW15" s="699"/>
      <c r="AX15" s="699"/>
      <c r="AY15" s="699"/>
      <c r="AZ15" s="699"/>
      <c r="BA15" s="699"/>
      <c r="BB15" s="699"/>
      <c r="BC15" s="699"/>
      <c r="BD15" s="699"/>
      <c r="BE15" s="699"/>
      <c r="BF15" s="699"/>
      <c r="BG15" s="699"/>
      <c r="BH15" s="699"/>
      <c r="BI15" s="699"/>
      <c r="BJ15" s="699"/>
      <c r="BK15" s="699"/>
      <c r="BL15" s="699"/>
      <c r="BM15" s="699"/>
      <c r="BN15" s="699"/>
      <c r="BO15" s="699"/>
      <c r="BP15" s="699"/>
      <c r="BQ15" s="699"/>
      <c r="BR15" s="699"/>
      <c r="BS15" s="699"/>
      <c r="BT15" s="699"/>
      <c r="BU15" s="699"/>
      <c r="BV15" s="699"/>
      <c r="BW15" s="699"/>
      <c r="BX15" s="699"/>
      <c r="BY15" s="699"/>
      <c r="BZ15" s="699"/>
      <c r="CA15" s="699"/>
      <c r="CB15" s="699"/>
      <c r="CC15" s="699"/>
      <c r="CD15" s="699"/>
      <c r="CE15" s="699"/>
      <c r="CF15" s="699"/>
      <c r="CG15" s="699"/>
      <c r="CH15" s="699"/>
      <c r="CI15" s="699"/>
      <c r="CJ15" s="699"/>
      <c r="CK15" s="699"/>
      <c r="CL15" s="699"/>
      <c r="CM15" s="699"/>
      <c r="CN15" s="699"/>
      <c r="CO15" s="699"/>
      <c r="CP15" s="699"/>
      <c r="CQ15" s="699"/>
      <c r="CR15" s="699"/>
      <c r="CS15" s="699"/>
      <c r="CT15" s="699"/>
      <c r="CU15" s="699"/>
      <c r="CV15" s="699"/>
      <c r="CW15" s="699"/>
      <c r="CX15" s="699"/>
      <c r="CY15" s="699"/>
      <c r="CZ15" s="699"/>
      <c r="DA15" s="699"/>
      <c r="DB15" s="699"/>
      <c r="DC15" s="699"/>
      <c r="DD15" s="699"/>
      <c r="DE15" s="699"/>
      <c r="DF15" s="699"/>
      <c r="DG15" s="699"/>
      <c r="DH15" s="699"/>
      <c r="DI15" s="699"/>
      <c r="DJ15" s="699"/>
      <c r="DK15" s="699"/>
      <c r="DL15" s="699"/>
      <c r="DM15" s="699"/>
      <c r="DN15" s="699"/>
      <c r="DO15" s="699"/>
      <c r="DP15" s="699"/>
      <c r="DQ15" s="699"/>
      <c r="DR15" s="699"/>
      <c r="DS15" s="699"/>
      <c r="DT15" s="699"/>
      <c r="DU15" s="699"/>
      <c r="DV15" s="699"/>
      <c r="DW15" s="699"/>
      <c r="DX15" s="699"/>
      <c r="DY15" s="699"/>
      <c r="DZ15" s="699"/>
      <c r="EA15" s="699"/>
      <c r="EB15" s="699"/>
      <c r="EC15" s="699"/>
    </row>
    <row r="16" spans="1:133" s="698" customFormat="1" ht="16.7" customHeight="1" x14ac:dyDescent="0.5">
      <c r="A16" s="381" t="s">
        <v>737</v>
      </c>
      <c r="B16" s="508" t="s">
        <v>738</v>
      </c>
      <c r="C16" s="431" t="s">
        <v>33</v>
      </c>
      <c r="D16" s="73">
        <v>3</v>
      </c>
      <c r="E16" s="521" t="s">
        <v>853</v>
      </c>
      <c r="F16" s="327">
        <f>2*3</f>
        <v>6</v>
      </c>
      <c r="G16" s="274">
        <f>F16+F17+F19+F20</f>
        <v>11</v>
      </c>
      <c r="H16" s="274">
        <v>1</v>
      </c>
      <c r="I16" s="274">
        <v>1</v>
      </c>
      <c r="J16" s="274">
        <v>1</v>
      </c>
      <c r="K16" s="274">
        <v>1</v>
      </c>
      <c r="L16" s="399">
        <f>SUM(G16:K16)</f>
        <v>15</v>
      </c>
      <c r="M16" s="581"/>
      <c r="N16" s="420" t="s">
        <v>349</v>
      </c>
      <c r="O16" s="73">
        <v>3</v>
      </c>
      <c r="P16" s="521" t="s">
        <v>853</v>
      </c>
      <c r="Q16" s="327">
        <f>2*3</f>
        <v>6</v>
      </c>
      <c r="R16" s="274">
        <f>Q16+Q17+Q19+Q20</f>
        <v>11</v>
      </c>
      <c r="S16" s="274">
        <v>1</v>
      </c>
      <c r="T16" s="274">
        <v>1</v>
      </c>
      <c r="U16" s="274">
        <v>1</v>
      </c>
      <c r="V16" s="274">
        <v>1</v>
      </c>
      <c r="W16" s="399">
        <f>SUM(R16:V16)</f>
        <v>15</v>
      </c>
      <c r="X16" s="607"/>
      <c r="Y16" s="699"/>
      <c r="Z16" s="699"/>
      <c r="AA16" s="699"/>
      <c r="AB16" s="699"/>
      <c r="AC16" s="699"/>
      <c r="AD16" s="699"/>
      <c r="AE16" s="699"/>
      <c r="AF16" s="699"/>
      <c r="AG16" s="699"/>
      <c r="AH16" s="699"/>
      <c r="AI16" s="699"/>
      <c r="AJ16" s="699"/>
      <c r="AK16" s="699"/>
      <c r="AL16" s="699"/>
      <c r="AM16" s="699"/>
      <c r="AN16" s="699"/>
      <c r="AO16" s="699"/>
      <c r="AP16" s="699"/>
      <c r="AQ16" s="699"/>
      <c r="AR16" s="699"/>
      <c r="AS16" s="699"/>
      <c r="AT16" s="699"/>
      <c r="AU16" s="699"/>
      <c r="AV16" s="699"/>
      <c r="AW16" s="699"/>
      <c r="AX16" s="699"/>
      <c r="AY16" s="699"/>
      <c r="AZ16" s="699"/>
      <c r="BA16" s="699"/>
      <c r="BB16" s="699"/>
      <c r="BC16" s="699"/>
      <c r="BD16" s="699"/>
      <c r="BE16" s="699"/>
      <c r="BF16" s="699"/>
      <c r="BG16" s="699"/>
      <c r="BH16" s="699"/>
      <c r="BI16" s="699"/>
      <c r="BJ16" s="699"/>
      <c r="BK16" s="699"/>
      <c r="BL16" s="699"/>
      <c r="BM16" s="699"/>
      <c r="BN16" s="699"/>
      <c r="BO16" s="699"/>
      <c r="BP16" s="699"/>
      <c r="BQ16" s="699"/>
      <c r="BR16" s="699"/>
      <c r="BS16" s="699"/>
      <c r="BT16" s="699"/>
      <c r="BU16" s="699"/>
      <c r="BV16" s="699"/>
      <c r="BW16" s="699"/>
      <c r="BX16" s="699"/>
      <c r="BY16" s="699"/>
      <c r="BZ16" s="699"/>
      <c r="CA16" s="699"/>
      <c r="CB16" s="699"/>
      <c r="CC16" s="699"/>
      <c r="CD16" s="699"/>
      <c r="CE16" s="699"/>
      <c r="CF16" s="699"/>
      <c r="CG16" s="699"/>
      <c r="CH16" s="699"/>
      <c r="CI16" s="699"/>
      <c r="CJ16" s="699"/>
      <c r="CK16" s="699"/>
      <c r="CL16" s="699"/>
      <c r="CM16" s="699"/>
      <c r="CN16" s="699"/>
      <c r="CO16" s="699"/>
      <c r="CP16" s="699"/>
      <c r="CQ16" s="699"/>
      <c r="CR16" s="699"/>
      <c r="CS16" s="699"/>
      <c r="CT16" s="699"/>
      <c r="CU16" s="699"/>
      <c r="CV16" s="699"/>
      <c r="CW16" s="699"/>
      <c r="CX16" s="699"/>
      <c r="CY16" s="699"/>
      <c r="CZ16" s="699"/>
      <c r="DA16" s="699"/>
      <c r="DB16" s="699"/>
      <c r="DC16" s="699"/>
      <c r="DD16" s="699"/>
      <c r="DE16" s="699"/>
      <c r="DF16" s="699"/>
      <c r="DG16" s="699"/>
      <c r="DH16" s="699"/>
      <c r="DI16" s="699"/>
      <c r="DJ16" s="699"/>
      <c r="DK16" s="699"/>
      <c r="DL16" s="699"/>
      <c r="DM16" s="699"/>
      <c r="DN16" s="699"/>
      <c r="DO16" s="699"/>
      <c r="DP16" s="699"/>
      <c r="DQ16" s="699"/>
      <c r="DR16" s="699"/>
      <c r="DS16" s="699"/>
      <c r="DT16" s="699"/>
      <c r="DU16" s="699"/>
      <c r="DV16" s="699"/>
      <c r="DW16" s="699"/>
      <c r="DX16" s="699"/>
      <c r="DY16" s="699"/>
      <c r="DZ16" s="699"/>
      <c r="EA16" s="699"/>
      <c r="EB16" s="699"/>
      <c r="EC16" s="699"/>
    </row>
    <row r="17" spans="1:133" s="698" customFormat="1" ht="16.7" customHeight="1" x14ac:dyDescent="0.5">
      <c r="A17" s="381" t="s">
        <v>958</v>
      </c>
      <c r="B17" s="508"/>
      <c r="C17" s="431" t="s">
        <v>167</v>
      </c>
      <c r="D17" s="73">
        <v>1</v>
      </c>
      <c r="E17" s="521" t="s">
        <v>518</v>
      </c>
      <c r="F17" s="327">
        <v>1</v>
      </c>
      <c r="G17" s="274"/>
      <c r="H17" s="274"/>
      <c r="I17" s="274"/>
      <c r="J17" s="274"/>
      <c r="K17" s="274"/>
      <c r="L17" s="274"/>
      <c r="M17" s="582" t="s">
        <v>851</v>
      </c>
      <c r="N17" s="420" t="s">
        <v>350</v>
      </c>
      <c r="O17" s="73">
        <v>1</v>
      </c>
      <c r="P17" s="521" t="s">
        <v>518</v>
      </c>
      <c r="Q17" s="327">
        <v>1</v>
      </c>
      <c r="R17" s="274"/>
      <c r="S17" s="274"/>
      <c r="T17" s="274"/>
      <c r="U17" s="274"/>
      <c r="V17" s="274"/>
      <c r="W17" s="274"/>
      <c r="X17" s="402" t="s">
        <v>851</v>
      </c>
      <c r="Y17" s="699"/>
      <c r="Z17" s="699"/>
      <c r="AA17" s="699"/>
      <c r="AB17" s="699"/>
      <c r="AC17" s="699"/>
      <c r="AD17" s="699"/>
      <c r="AE17" s="699"/>
      <c r="AF17" s="699"/>
      <c r="AG17" s="699"/>
      <c r="AH17" s="699"/>
      <c r="AI17" s="699"/>
      <c r="AJ17" s="699"/>
      <c r="AK17" s="699"/>
      <c r="AL17" s="699"/>
      <c r="AM17" s="699"/>
      <c r="AN17" s="699"/>
      <c r="AO17" s="699"/>
      <c r="AP17" s="699"/>
      <c r="AQ17" s="699"/>
      <c r="AR17" s="699"/>
      <c r="AS17" s="699"/>
      <c r="AT17" s="699"/>
      <c r="AU17" s="699"/>
      <c r="AV17" s="699"/>
      <c r="AW17" s="699"/>
      <c r="AX17" s="699"/>
      <c r="AY17" s="699"/>
      <c r="AZ17" s="699"/>
      <c r="BA17" s="699"/>
      <c r="BB17" s="699"/>
      <c r="BC17" s="699"/>
      <c r="BD17" s="699"/>
      <c r="BE17" s="699"/>
      <c r="BF17" s="699"/>
      <c r="BG17" s="699"/>
      <c r="BH17" s="699"/>
      <c r="BI17" s="699"/>
      <c r="BJ17" s="699"/>
      <c r="BK17" s="699"/>
      <c r="BL17" s="699"/>
      <c r="BM17" s="699"/>
      <c r="BN17" s="699"/>
      <c r="BO17" s="699"/>
      <c r="BP17" s="699"/>
      <c r="BQ17" s="699"/>
      <c r="BR17" s="699"/>
      <c r="BS17" s="699"/>
      <c r="BT17" s="699"/>
      <c r="BU17" s="699"/>
      <c r="BV17" s="699"/>
      <c r="BW17" s="699"/>
      <c r="BX17" s="699"/>
      <c r="BY17" s="699"/>
      <c r="BZ17" s="699"/>
      <c r="CA17" s="699"/>
      <c r="CB17" s="699"/>
      <c r="CC17" s="699"/>
      <c r="CD17" s="699"/>
      <c r="CE17" s="699"/>
      <c r="CF17" s="699"/>
      <c r="CG17" s="699"/>
      <c r="CH17" s="699"/>
      <c r="CI17" s="699"/>
      <c r="CJ17" s="699"/>
      <c r="CK17" s="699"/>
      <c r="CL17" s="699"/>
      <c r="CM17" s="699"/>
      <c r="CN17" s="699"/>
      <c r="CO17" s="699"/>
      <c r="CP17" s="699"/>
      <c r="CQ17" s="699"/>
      <c r="CR17" s="699"/>
      <c r="CS17" s="699"/>
      <c r="CT17" s="699"/>
      <c r="CU17" s="699"/>
      <c r="CV17" s="699"/>
      <c r="CW17" s="699"/>
      <c r="CX17" s="699"/>
      <c r="CY17" s="699"/>
      <c r="CZ17" s="699"/>
      <c r="DA17" s="699"/>
      <c r="DB17" s="699"/>
      <c r="DC17" s="699"/>
      <c r="DD17" s="699"/>
      <c r="DE17" s="699"/>
      <c r="DF17" s="699"/>
      <c r="DG17" s="699"/>
      <c r="DH17" s="699"/>
      <c r="DI17" s="699"/>
      <c r="DJ17" s="699"/>
      <c r="DK17" s="699"/>
      <c r="DL17" s="699"/>
      <c r="DM17" s="699"/>
      <c r="DN17" s="699"/>
      <c r="DO17" s="699"/>
      <c r="DP17" s="699"/>
      <c r="DQ17" s="699"/>
      <c r="DR17" s="699"/>
      <c r="DS17" s="699"/>
      <c r="DT17" s="699"/>
      <c r="DU17" s="699"/>
      <c r="DV17" s="699"/>
      <c r="DW17" s="699"/>
      <c r="DX17" s="699"/>
      <c r="DY17" s="699"/>
      <c r="DZ17" s="699"/>
      <c r="EA17" s="699"/>
      <c r="EB17" s="699"/>
      <c r="EC17" s="699"/>
    </row>
    <row r="18" spans="1:133" s="698" customFormat="1" ht="16.7" customHeight="1" x14ac:dyDescent="0.5">
      <c r="A18" s="381"/>
      <c r="B18" s="508"/>
      <c r="C18" s="431" t="s">
        <v>167</v>
      </c>
      <c r="D18" s="73">
        <v>2</v>
      </c>
      <c r="E18" s="521" t="s">
        <v>923</v>
      </c>
      <c r="F18" s="327">
        <v>2</v>
      </c>
      <c r="G18" s="274"/>
      <c r="H18" s="274"/>
      <c r="I18" s="274"/>
      <c r="J18" s="274"/>
      <c r="K18" s="274"/>
      <c r="L18" s="274"/>
      <c r="M18" s="582" t="s">
        <v>851</v>
      </c>
      <c r="N18" s="420" t="s">
        <v>350</v>
      </c>
      <c r="O18" s="73">
        <v>2</v>
      </c>
      <c r="P18" s="521" t="s">
        <v>923</v>
      </c>
      <c r="Q18" s="327">
        <v>2</v>
      </c>
      <c r="R18" s="274"/>
      <c r="S18" s="274"/>
      <c r="T18" s="274"/>
      <c r="U18" s="274"/>
      <c r="V18" s="274"/>
      <c r="W18" s="274"/>
      <c r="X18" s="402" t="s">
        <v>851</v>
      </c>
      <c r="Y18" s="699"/>
      <c r="Z18" s="699"/>
      <c r="AA18" s="699"/>
      <c r="AB18" s="699"/>
      <c r="AC18" s="699"/>
      <c r="AD18" s="699"/>
      <c r="AE18" s="699"/>
      <c r="AF18" s="699"/>
      <c r="AG18" s="699"/>
      <c r="AH18" s="699"/>
      <c r="AI18" s="699"/>
      <c r="AJ18" s="699"/>
      <c r="AK18" s="699"/>
      <c r="AL18" s="699"/>
      <c r="AM18" s="699"/>
      <c r="AN18" s="699"/>
      <c r="AO18" s="699"/>
      <c r="AP18" s="699"/>
      <c r="AQ18" s="699"/>
      <c r="AR18" s="699"/>
      <c r="AS18" s="699"/>
      <c r="AT18" s="699"/>
      <c r="AU18" s="699"/>
      <c r="AV18" s="699"/>
      <c r="AW18" s="699"/>
      <c r="AX18" s="699"/>
      <c r="AY18" s="699"/>
      <c r="AZ18" s="699"/>
      <c r="BA18" s="699"/>
      <c r="BB18" s="699"/>
      <c r="BC18" s="699"/>
      <c r="BD18" s="699"/>
      <c r="BE18" s="699"/>
      <c r="BF18" s="699"/>
      <c r="BG18" s="699"/>
      <c r="BH18" s="699"/>
      <c r="BI18" s="699"/>
      <c r="BJ18" s="699"/>
      <c r="BK18" s="699"/>
      <c r="BL18" s="699"/>
      <c r="BM18" s="699"/>
      <c r="BN18" s="699"/>
      <c r="BO18" s="699"/>
      <c r="BP18" s="699"/>
      <c r="BQ18" s="699"/>
      <c r="BR18" s="699"/>
      <c r="BS18" s="699"/>
      <c r="BT18" s="699"/>
      <c r="BU18" s="699"/>
      <c r="BV18" s="699"/>
      <c r="BW18" s="699"/>
      <c r="BX18" s="699"/>
      <c r="BY18" s="699"/>
      <c r="BZ18" s="699"/>
      <c r="CA18" s="699"/>
      <c r="CB18" s="699"/>
      <c r="CC18" s="699"/>
      <c r="CD18" s="699"/>
      <c r="CE18" s="699"/>
      <c r="CF18" s="699"/>
      <c r="CG18" s="699"/>
      <c r="CH18" s="699"/>
      <c r="CI18" s="699"/>
      <c r="CJ18" s="699"/>
      <c r="CK18" s="699"/>
      <c r="CL18" s="699"/>
      <c r="CM18" s="699"/>
      <c r="CN18" s="699"/>
      <c r="CO18" s="699"/>
      <c r="CP18" s="699"/>
      <c r="CQ18" s="699"/>
      <c r="CR18" s="699"/>
      <c r="CS18" s="699"/>
      <c r="CT18" s="699"/>
      <c r="CU18" s="699"/>
      <c r="CV18" s="699"/>
      <c r="CW18" s="699"/>
      <c r="CX18" s="699"/>
      <c r="CY18" s="699"/>
      <c r="CZ18" s="699"/>
      <c r="DA18" s="699"/>
      <c r="DB18" s="699"/>
      <c r="DC18" s="699"/>
      <c r="DD18" s="699"/>
      <c r="DE18" s="699"/>
      <c r="DF18" s="699"/>
      <c r="DG18" s="699"/>
      <c r="DH18" s="699"/>
      <c r="DI18" s="699"/>
      <c r="DJ18" s="699"/>
      <c r="DK18" s="699"/>
      <c r="DL18" s="699"/>
      <c r="DM18" s="699"/>
      <c r="DN18" s="699"/>
      <c r="DO18" s="699"/>
      <c r="DP18" s="699"/>
      <c r="DQ18" s="699"/>
      <c r="DR18" s="699"/>
      <c r="DS18" s="699"/>
      <c r="DT18" s="699"/>
      <c r="DU18" s="699"/>
      <c r="DV18" s="699"/>
      <c r="DW18" s="699"/>
      <c r="DX18" s="699"/>
      <c r="DY18" s="699"/>
      <c r="DZ18" s="699"/>
      <c r="EA18" s="699"/>
      <c r="EB18" s="699"/>
      <c r="EC18" s="699"/>
    </row>
    <row r="19" spans="1:133" s="698" customFormat="1" ht="16.7" customHeight="1" x14ac:dyDescent="0.5">
      <c r="A19" s="381"/>
      <c r="B19" s="508"/>
      <c r="C19" s="431" t="s">
        <v>179</v>
      </c>
      <c r="D19" s="73">
        <v>2</v>
      </c>
      <c r="E19" s="521" t="s">
        <v>518</v>
      </c>
      <c r="F19" s="327">
        <f>1*2</f>
        <v>2</v>
      </c>
      <c r="G19" s="274"/>
      <c r="H19" s="274"/>
      <c r="I19" s="274"/>
      <c r="J19" s="274"/>
      <c r="K19" s="274"/>
      <c r="L19" s="447"/>
      <c r="M19" s="583" t="s">
        <v>543</v>
      </c>
      <c r="N19" s="420" t="s">
        <v>181</v>
      </c>
      <c r="O19" s="73">
        <v>2</v>
      </c>
      <c r="P19" s="521" t="s">
        <v>518</v>
      </c>
      <c r="Q19" s="327">
        <f>1*2</f>
        <v>2</v>
      </c>
      <c r="R19" s="274"/>
      <c r="S19" s="274"/>
      <c r="T19" s="274"/>
      <c r="U19" s="274"/>
      <c r="V19" s="274"/>
      <c r="W19" s="447"/>
      <c r="X19" s="608" t="s">
        <v>543</v>
      </c>
      <c r="Y19" s="699"/>
      <c r="Z19" s="699"/>
      <c r="AA19" s="699"/>
      <c r="AB19" s="699"/>
      <c r="AC19" s="699"/>
      <c r="AD19" s="699"/>
      <c r="AE19" s="699"/>
      <c r="AF19" s="699"/>
      <c r="AG19" s="699"/>
      <c r="AH19" s="699"/>
      <c r="AI19" s="699"/>
      <c r="AJ19" s="699"/>
      <c r="AK19" s="699"/>
      <c r="AL19" s="699"/>
      <c r="AM19" s="699"/>
      <c r="AN19" s="699"/>
      <c r="AO19" s="699"/>
      <c r="AP19" s="699"/>
      <c r="AQ19" s="699"/>
      <c r="AR19" s="699"/>
      <c r="AS19" s="699"/>
      <c r="AT19" s="699"/>
      <c r="AU19" s="699"/>
      <c r="AV19" s="699"/>
      <c r="AW19" s="699"/>
      <c r="AX19" s="699"/>
      <c r="AY19" s="699"/>
      <c r="AZ19" s="699"/>
      <c r="BA19" s="699"/>
      <c r="BB19" s="699"/>
      <c r="BC19" s="699"/>
      <c r="BD19" s="699"/>
      <c r="BE19" s="699"/>
      <c r="BF19" s="699"/>
      <c r="BG19" s="699"/>
      <c r="BH19" s="699"/>
      <c r="BI19" s="699"/>
      <c r="BJ19" s="699"/>
      <c r="BK19" s="699"/>
      <c r="BL19" s="699"/>
      <c r="BM19" s="699"/>
      <c r="BN19" s="699"/>
      <c r="BO19" s="699"/>
      <c r="BP19" s="699"/>
      <c r="BQ19" s="699"/>
      <c r="BR19" s="699"/>
      <c r="BS19" s="699"/>
      <c r="BT19" s="699"/>
      <c r="BU19" s="699"/>
      <c r="BV19" s="699"/>
      <c r="BW19" s="699"/>
      <c r="BX19" s="699"/>
      <c r="BY19" s="699"/>
      <c r="BZ19" s="699"/>
      <c r="CA19" s="699"/>
      <c r="CB19" s="699"/>
      <c r="CC19" s="699"/>
      <c r="CD19" s="699"/>
      <c r="CE19" s="699"/>
      <c r="CF19" s="699"/>
      <c r="CG19" s="699"/>
      <c r="CH19" s="699"/>
      <c r="CI19" s="699"/>
      <c r="CJ19" s="699"/>
      <c r="CK19" s="699"/>
      <c r="CL19" s="699"/>
      <c r="CM19" s="699"/>
      <c r="CN19" s="699"/>
      <c r="CO19" s="699"/>
      <c r="CP19" s="699"/>
      <c r="CQ19" s="699"/>
      <c r="CR19" s="699"/>
      <c r="CS19" s="699"/>
      <c r="CT19" s="699"/>
      <c r="CU19" s="699"/>
      <c r="CV19" s="699"/>
      <c r="CW19" s="699"/>
      <c r="CX19" s="699"/>
      <c r="CY19" s="699"/>
      <c r="CZ19" s="699"/>
      <c r="DA19" s="699"/>
      <c r="DB19" s="699"/>
      <c r="DC19" s="699"/>
      <c r="DD19" s="699"/>
      <c r="DE19" s="699"/>
      <c r="DF19" s="699"/>
      <c r="DG19" s="699"/>
      <c r="DH19" s="699"/>
      <c r="DI19" s="699"/>
      <c r="DJ19" s="699"/>
      <c r="DK19" s="699"/>
      <c r="DL19" s="699"/>
      <c r="DM19" s="699"/>
      <c r="DN19" s="699"/>
      <c r="DO19" s="699"/>
      <c r="DP19" s="699"/>
      <c r="DQ19" s="699"/>
      <c r="DR19" s="699"/>
      <c r="DS19" s="699"/>
      <c r="DT19" s="699"/>
      <c r="DU19" s="699"/>
      <c r="DV19" s="699"/>
      <c r="DW19" s="699"/>
      <c r="DX19" s="699"/>
      <c r="DY19" s="699"/>
      <c r="DZ19" s="699"/>
      <c r="EA19" s="699"/>
      <c r="EB19" s="699"/>
      <c r="EC19" s="699"/>
    </row>
    <row r="20" spans="1:133" ht="16.7" customHeight="1" x14ac:dyDescent="0.5">
      <c r="A20" s="382"/>
      <c r="B20" s="509"/>
      <c r="C20" s="525" t="s">
        <v>360</v>
      </c>
      <c r="D20" s="78">
        <v>2</v>
      </c>
      <c r="E20" s="526" t="s">
        <v>535</v>
      </c>
      <c r="F20" s="333">
        <f>1*2</f>
        <v>2</v>
      </c>
      <c r="G20" s="309"/>
      <c r="H20" s="309"/>
      <c r="I20" s="309"/>
      <c r="J20" s="309"/>
      <c r="K20" s="309"/>
      <c r="L20" s="309"/>
      <c r="M20" s="580" t="s">
        <v>543</v>
      </c>
      <c r="N20" s="421" t="s">
        <v>361</v>
      </c>
      <c r="O20" s="78">
        <v>2</v>
      </c>
      <c r="P20" s="526" t="s">
        <v>535</v>
      </c>
      <c r="Q20" s="333">
        <f>1*2</f>
        <v>2</v>
      </c>
      <c r="R20" s="309"/>
      <c r="S20" s="309"/>
      <c r="T20" s="309"/>
      <c r="U20" s="309"/>
      <c r="V20" s="309"/>
      <c r="W20" s="309"/>
      <c r="X20" s="403" t="s">
        <v>543</v>
      </c>
    </row>
    <row r="21" spans="1:133" ht="16.7" customHeight="1" x14ac:dyDescent="0.5">
      <c r="A21" s="381" t="s">
        <v>731</v>
      </c>
      <c r="B21" s="508" t="s">
        <v>732</v>
      </c>
      <c r="C21" s="527" t="s">
        <v>33</v>
      </c>
      <c r="D21" s="68">
        <v>3</v>
      </c>
      <c r="E21" s="521" t="s">
        <v>852</v>
      </c>
      <c r="F21" s="400">
        <f>2*3</f>
        <v>6</v>
      </c>
      <c r="G21" s="274">
        <f>F21+F22+F23</f>
        <v>16</v>
      </c>
      <c r="H21" s="274">
        <v>1</v>
      </c>
      <c r="I21" s="274">
        <v>1</v>
      </c>
      <c r="J21" s="274">
        <v>1</v>
      </c>
      <c r="K21" s="274">
        <v>1</v>
      </c>
      <c r="L21" s="399">
        <f>SUM(G21:K21)</f>
        <v>20</v>
      </c>
      <c r="M21" s="581"/>
      <c r="N21" s="570" t="s">
        <v>349</v>
      </c>
      <c r="O21" s="68">
        <v>3</v>
      </c>
      <c r="P21" s="521" t="s">
        <v>852</v>
      </c>
      <c r="Q21" s="400">
        <f>2*3</f>
        <v>6</v>
      </c>
      <c r="R21" s="274">
        <f>Q21+Q22+Q23</f>
        <v>16</v>
      </c>
      <c r="S21" s="274">
        <v>1</v>
      </c>
      <c r="T21" s="274">
        <v>1</v>
      </c>
      <c r="U21" s="274">
        <v>1</v>
      </c>
      <c r="V21" s="274">
        <v>1</v>
      </c>
      <c r="W21" s="399">
        <f>SUM(R21:V21)</f>
        <v>20</v>
      </c>
      <c r="X21" s="607"/>
    </row>
    <row r="22" spans="1:133" s="698" customFormat="1" ht="16.7" customHeight="1" x14ac:dyDescent="0.5">
      <c r="A22" s="381" t="s">
        <v>959</v>
      </c>
      <c r="B22" s="508"/>
      <c r="C22" s="431" t="s">
        <v>167</v>
      </c>
      <c r="D22" s="73">
        <v>2</v>
      </c>
      <c r="E22" s="521" t="s">
        <v>925</v>
      </c>
      <c r="F22" s="327">
        <f>4*2</f>
        <v>8</v>
      </c>
      <c r="G22" s="274"/>
      <c r="H22" s="274"/>
      <c r="I22" s="274"/>
      <c r="J22" s="274"/>
      <c r="K22" s="274"/>
      <c r="L22" s="274"/>
      <c r="M22" s="582" t="s">
        <v>851</v>
      </c>
      <c r="N22" s="420" t="s">
        <v>350</v>
      </c>
      <c r="O22" s="73">
        <v>2</v>
      </c>
      <c r="P22" s="521" t="s">
        <v>925</v>
      </c>
      <c r="Q22" s="327">
        <f>4*2</f>
        <v>8</v>
      </c>
      <c r="R22" s="274"/>
      <c r="S22" s="274"/>
      <c r="T22" s="274"/>
      <c r="U22" s="274"/>
      <c r="V22" s="274"/>
      <c r="W22" s="274"/>
      <c r="X22" s="402" t="s">
        <v>851</v>
      </c>
      <c r="Y22" s="699"/>
      <c r="Z22" s="699"/>
      <c r="AA22" s="699"/>
      <c r="AB22" s="699"/>
      <c r="AC22" s="699"/>
      <c r="AD22" s="699"/>
      <c r="AE22" s="699"/>
      <c r="AF22" s="699"/>
      <c r="AG22" s="699"/>
      <c r="AH22" s="699"/>
      <c r="AI22" s="699"/>
      <c r="AJ22" s="699"/>
      <c r="AK22" s="699"/>
      <c r="AL22" s="699"/>
      <c r="AM22" s="699"/>
      <c r="AN22" s="699"/>
      <c r="AO22" s="699"/>
      <c r="AP22" s="699"/>
      <c r="AQ22" s="699"/>
      <c r="AR22" s="699"/>
      <c r="AS22" s="699"/>
      <c r="AT22" s="699"/>
      <c r="AU22" s="699"/>
      <c r="AV22" s="699"/>
      <c r="AW22" s="699"/>
      <c r="AX22" s="699"/>
      <c r="AY22" s="699"/>
      <c r="AZ22" s="699"/>
      <c r="BA22" s="699"/>
      <c r="BB22" s="699"/>
      <c r="BC22" s="699"/>
      <c r="BD22" s="699"/>
      <c r="BE22" s="699"/>
      <c r="BF22" s="699"/>
      <c r="BG22" s="699"/>
      <c r="BH22" s="699"/>
      <c r="BI22" s="699"/>
      <c r="BJ22" s="699"/>
      <c r="BK22" s="699"/>
      <c r="BL22" s="699"/>
      <c r="BM22" s="699"/>
      <c r="BN22" s="699"/>
      <c r="BO22" s="699"/>
      <c r="BP22" s="699"/>
      <c r="BQ22" s="699"/>
      <c r="BR22" s="699"/>
      <c r="BS22" s="699"/>
      <c r="BT22" s="699"/>
      <c r="BU22" s="699"/>
      <c r="BV22" s="699"/>
      <c r="BW22" s="699"/>
      <c r="BX22" s="699"/>
      <c r="BY22" s="699"/>
      <c r="BZ22" s="699"/>
      <c r="CA22" s="699"/>
      <c r="CB22" s="699"/>
      <c r="CC22" s="699"/>
      <c r="CD22" s="699"/>
      <c r="CE22" s="699"/>
      <c r="CF22" s="699"/>
      <c r="CG22" s="699"/>
      <c r="CH22" s="699"/>
      <c r="CI22" s="699"/>
      <c r="CJ22" s="699"/>
      <c r="CK22" s="699"/>
      <c r="CL22" s="699"/>
      <c r="CM22" s="699"/>
      <c r="CN22" s="699"/>
      <c r="CO22" s="699"/>
      <c r="CP22" s="699"/>
      <c r="CQ22" s="699"/>
      <c r="CR22" s="699"/>
      <c r="CS22" s="699"/>
      <c r="CT22" s="699"/>
      <c r="CU22" s="699"/>
      <c r="CV22" s="699"/>
      <c r="CW22" s="699"/>
      <c r="CX22" s="699"/>
      <c r="CY22" s="699"/>
      <c r="CZ22" s="699"/>
      <c r="DA22" s="699"/>
      <c r="DB22" s="699"/>
      <c r="DC22" s="699"/>
      <c r="DD22" s="699"/>
      <c r="DE22" s="699"/>
      <c r="DF22" s="699"/>
      <c r="DG22" s="699"/>
      <c r="DH22" s="699"/>
      <c r="DI22" s="699"/>
      <c r="DJ22" s="699"/>
      <c r="DK22" s="699"/>
      <c r="DL22" s="699"/>
      <c r="DM22" s="699"/>
      <c r="DN22" s="699"/>
      <c r="DO22" s="699"/>
      <c r="DP22" s="699"/>
      <c r="DQ22" s="699"/>
      <c r="DR22" s="699"/>
      <c r="DS22" s="699"/>
      <c r="DT22" s="699"/>
      <c r="DU22" s="699"/>
      <c r="DV22" s="699"/>
      <c r="DW22" s="699"/>
      <c r="DX22" s="699"/>
      <c r="DY22" s="699"/>
      <c r="DZ22" s="699"/>
      <c r="EA22" s="699"/>
      <c r="EB22" s="699"/>
      <c r="EC22" s="699"/>
    </row>
    <row r="23" spans="1:133" s="698" customFormat="1" ht="16.7" customHeight="1" x14ac:dyDescent="0.5">
      <c r="A23" s="382"/>
      <c r="B23" s="509"/>
      <c r="C23" s="525" t="s">
        <v>354</v>
      </c>
      <c r="D23" s="78">
        <v>2</v>
      </c>
      <c r="E23" s="526" t="s">
        <v>531</v>
      </c>
      <c r="F23" s="333">
        <f>1*2</f>
        <v>2</v>
      </c>
      <c r="G23" s="309"/>
      <c r="H23" s="309"/>
      <c r="I23" s="309"/>
      <c r="J23" s="309"/>
      <c r="K23" s="309"/>
      <c r="L23" s="309"/>
      <c r="M23" s="584" t="s">
        <v>543</v>
      </c>
      <c r="N23" s="421" t="s">
        <v>355</v>
      </c>
      <c r="O23" s="78">
        <v>2</v>
      </c>
      <c r="P23" s="526" t="s">
        <v>531</v>
      </c>
      <c r="Q23" s="333">
        <f>1*2</f>
        <v>2</v>
      </c>
      <c r="R23" s="309"/>
      <c r="S23" s="309"/>
      <c r="T23" s="309"/>
      <c r="U23" s="309"/>
      <c r="V23" s="309"/>
      <c r="W23" s="309"/>
      <c r="X23" s="609" t="s">
        <v>543</v>
      </c>
      <c r="Y23" s="699"/>
      <c r="Z23" s="699"/>
      <c r="AA23" s="699"/>
      <c r="AB23" s="699"/>
      <c r="AC23" s="699"/>
      <c r="AD23" s="699"/>
      <c r="AE23" s="699"/>
      <c r="AF23" s="699"/>
      <c r="AG23" s="699"/>
      <c r="AH23" s="699"/>
      <c r="AI23" s="699"/>
      <c r="AJ23" s="699"/>
      <c r="AK23" s="699"/>
      <c r="AL23" s="699"/>
      <c r="AM23" s="699"/>
      <c r="AN23" s="699"/>
      <c r="AO23" s="699"/>
      <c r="AP23" s="699"/>
      <c r="AQ23" s="699"/>
      <c r="AR23" s="699"/>
      <c r="AS23" s="699"/>
      <c r="AT23" s="699"/>
      <c r="AU23" s="699"/>
      <c r="AV23" s="699"/>
      <c r="AW23" s="699"/>
      <c r="AX23" s="699"/>
      <c r="AY23" s="699"/>
      <c r="AZ23" s="699"/>
      <c r="BA23" s="699"/>
      <c r="BB23" s="699"/>
      <c r="BC23" s="699"/>
      <c r="BD23" s="699"/>
      <c r="BE23" s="699"/>
      <c r="BF23" s="699"/>
      <c r="BG23" s="699"/>
      <c r="BH23" s="699"/>
      <c r="BI23" s="699"/>
      <c r="BJ23" s="699"/>
      <c r="BK23" s="699"/>
      <c r="BL23" s="699"/>
      <c r="BM23" s="699"/>
      <c r="BN23" s="699"/>
      <c r="BO23" s="699"/>
      <c r="BP23" s="699"/>
      <c r="BQ23" s="699"/>
      <c r="BR23" s="699"/>
      <c r="BS23" s="699"/>
      <c r="BT23" s="699"/>
      <c r="BU23" s="699"/>
      <c r="BV23" s="699"/>
      <c r="BW23" s="699"/>
      <c r="BX23" s="699"/>
      <c r="BY23" s="699"/>
      <c r="BZ23" s="699"/>
      <c r="CA23" s="699"/>
      <c r="CB23" s="699"/>
      <c r="CC23" s="699"/>
      <c r="CD23" s="699"/>
      <c r="CE23" s="699"/>
      <c r="CF23" s="699"/>
      <c r="CG23" s="699"/>
      <c r="CH23" s="699"/>
      <c r="CI23" s="699"/>
      <c r="CJ23" s="699"/>
      <c r="CK23" s="699"/>
      <c r="CL23" s="699"/>
      <c r="CM23" s="699"/>
      <c r="CN23" s="699"/>
      <c r="CO23" s="699"/>
      <c r="CP23" s="699"/>
      <c r="CQ23" s="699"/>
      <c r="CR23" s="699"/>
      <c r="CS23" s="699"/>
      <c r="CT23" s="699"/>
      <c r="CU23" s="699"/>
      <c r="CV23" s="699"/>
      <c r="CW23" s="699"/>
      <c r="CX23" s="699"/>
      <c r="CY23" s="699"/>
      <c r="CZ23" s="699"/>
      <c r="DA23" s="699"/>
      <c r="DB23" s="699"/>
      <c r="DC23" s="699"/>
      <c r="DD23" s="699"/>
      <c r="DE23" s="699"/>
      <c r="DF23" s="699"/>
      <c r="DG23" s="699"/>
      <c r="DH23" s="699"/>
      <c r="DI23" s="699"/>
      <c r="DJ23" s="699"/>
      <c r="DK23" s="699"/>
      <c r="DL23" s="699"/>
      <c r="DM23" s="699"/>
      <c r="DN23" s="699"/>
      <c r="DO23" s="699"/>
      <c r="DP23" s="699"/>
      <c r="DQ23" s="699"/>
      <c r="DR23" s="699"/>
      <c r="DS23" s="699"/>
      <c r="DT23" s="699"/>
      <c r="DU23" s="699"/>
      <c r="DV23" s="699"/>
      <c r="DW23" s="699"/>
      <c r="DX23" s="699"/>
      <c r="DY23" s="699"/>
      <c r="DZ23" s="699"/>
      <c r="EA23" s="699"/>
      <c r="EB23" s="699"/>
      <c r="EC23" s="699"/>
    </row>
    <row r="24" spans="1:133" s="698" customFormat="1" ht="16.7" customHeight="1" x14ac:dyDescent="0.5">
      <c r="A24" s="432" t="s">
        <v>706</v>
      </c>
      <c r="B24" s="519" t="s">
        <v>707</v>
      </c>
      <c r="C24" s="511" t="s">
        <v>470</v>
      </c>
      <c r="D24" s="320">
        <v>1</v>
      </c>
      <c r="E24" s="528" t="s">
        <v>863</v>
      </c>
      <c r="F24" s="274">
        <v>10</v>
      </c>
      <c r="G24" s="274">
        <f>F24+F25</f>
        <v>13</v>
      </c>
      <c r="H24" s="274">
        <v>1</v>
      </c>
      <c r="I24" s="274">
        <v>1</v>
      </c>
      <c r="J24" s="274">
        <v>1</v>
      </c>
      <c r="K24" s="274">
        <v>1</v>
      </c>
      <c r="L24" s="398">
        <f>SUM(G24:K24)</f>
        <v>17</v>
      </c>
      <c r="M24" s="585"/>
      <c r="N24" s="449" t="s">
        <v>470</v>
      </c>
      <c r="O24" s="320">
        <v>1</v>
      </c>
      <c r="P24" s="528" t="s">
        <v>863</v>
      </c>
      <c r="Q24" s="274">
        <v>10</v>
      </c>
      <c r="R24" s="274">
        <f>Q24+Q25</f>
        <v>13</v>
      </c>
      <c r="S24" s="274">
        <v>1</v>
      </c>
      <c r="T24" s="274">
        <v>1</v>
      </c>
      <c r="U24" s="274">
        <v>1</v>
      </c>
      <c r="V24" s="274">
        <v>1</v>
      </c>
      <c r="W24" s="398">
        <f>SUM(R24:V24)</f>
        <v>17</v>
      </c>
      <c r="X24" s="610"/>
      <c r="Y24" s="699"/>
      <c r="Z24" s="699"/>
      <c r="AA24" s="699"/>
      <c r="AB24" s="699"/>
      <c r="AC24" s="699"/>
      <c r="AD24" s="699"/>
      <c r="AE24" s="699"/>
      <c r="AF24" s="699"/>
      <c r="AG24" s="699"/>
      <c r="AH24" s="699"/>
      <c r="AI24" s="699"/>
      <c r="AJ24" s="699"/>
      <c r="AK24" s="699"/>
      <c r="AL24" s="699"/>
      <c r="AM24" s="699"/>
      <c r="AN24" s="699"/>
      <c r="AO24" s="699"/>
      <c r="AP24" s="699"/>
      <c r="AQ24" s="699"/>
      <c r="AR24" s="699"/>
      <c r="AS24" s="699"/>
      <c r="AT24" s="699"/>
      <c r="AU24" s="699"/>
      <c r="AV24" s="699"/>
      <c r="AW24" s="699"/>
      <c r="AX24" s="699"/>
      <c r="AY24" s="699"/>
      <c r="AZ24" s="699"/>
      <c r="BA24" s="699"/>
      <c r="BB24" s="699"/>
      <c r="BC24" s="699"/>
      <c r="BD24" s="699"/>
      <c r="BE24" s="699"/>
      <c r="BF24" s="699"/>
      <c r="BG24" s="699"/>
      <c r="BH24" s="699"/>
      <c r="BI24" s="699"/>
      <c r="BJ24" s="699"/>
      <c r="BK24" s="699"/>
      <c r="BL24" s="699"/>
      <c r="BM24" s="699"/>
      <c r="BN24" s="699"/>
      <c r="BO24" s="699"/>
      <c r="BP24" s="699"/>
      <c r="BQ24" s="699"/>
      <c r="BR24" s="699"/>
      <c r="BS24" s="699"/>
      <c r="BT24" s="699"/>
      <c r="BU24" s="699"/>
      <c r="BV24" s="699"/>
      <c r="BW24" s="699"/>
      <c r="BX24" s="699"/>
      <c r="BY24" s="699"/>
      <c r="BZ24" s="699"/>
      <c r="CA24" s="699"/>
      <c r="CB24" s="699"/>
      <c r="CC24" s="699"/>
      <c r="CD24" s="699"/>
      <c r="CE24" s="699"/>
      <c r="CF24" s="699"/>
      <c r="CG24" s="699"/>
      <c r="CH24" s="699"/>
      <c r="CI24" s="699"/>
      <c r="CJ24" s="699"/>
      <c r="CK24" s="699"/>
      <c r="CL24" s="699"/>
      <c r="CM24" s="699"/>
      <c r="CN24" s="699"/>
      <c r="CO24" s="699"/>
      <c r="CP24" s="699"/>
      <c r="CQ24" s="699"/>
      <c r="CR24" s="699"/>
      <c r="CS24" s="699"/>
      <c r="CT24" s="699"/>
      <c r="CU24" s="699"/>
      <c r="CV24" s="699"/>
      <c r="CW24" s="699"/>
      <c r="CX24" s="699"/>
      <c r="CY24" s="699"/>
      <c r="CZ24" s="699"/>
      <c r="DA24" s="699"/>
      <c r="DB24" s="699"/>
      <c r="DC24" s="699"/>
      <c r="DD24" s="699"/>
      <c r="DE24" s="699"/>
      <c r="DF24" s="699"/>
      <c r="DG24" s="699"/>
      <c r="DH24" s="699"/>
      <c r="DI24" s="699"/>
      <c r="DJ24" s="699"/>
      <c r="DK24" s="699"/>
      <c r="DL24" s="699"/>
      <c r="DM24" s="699"/>
      <c r="DN24" s="699"/>
      <c r="DO24" s="699"/>
      <c r="DP24" s="699"/>
      <c r="DQ24" s="699"/>
      <c r="DR24" s="699"/>
      <c r="DS24" s="699"/>
      <c r="DT24" s="699"/>
      <c r="DU24" s="699"/>
      <c r="DV24" s="699"/>
      <c r="DW24" s="699"/>
      <c r="DX24" s="699"/>
      <c r="DY24" s="699"/>
      <c r="DZ24" s="699"/>
      <c r="EA24" s="699"/>
      <c r="EB24" s="699"/>
      <c r="EC24" s="699"/>
    </row>
    <row r="25" spans="1:133" s="698" customFormat="1" ht="16.7" customHeight="1" x14ac:dyDescent="0.5">
      <c r="A25" s="382" t="s">
        <v>961</v>
      </c>
      <c r="B25" s="529"/>
      <c r="C25" s="530" t="s">
        <v>470</v>
      </c>
      <c r="D25" s="324">
        <v>1</v>
      </c>
      <c r="E25" s="531" t="s">
        <v>1042</v>
      </c>
      <c r="F25" s="309">
        <v>3</v>
      </c>
      <c r="G25" s="276"/>
      <c r="H25" s="276"/>
      <c r="I25" s="276"/>
      <c r="J25" s="276"/>
      <c r="K25" s="276"/>
      <c r="L25" s="276"/>
      <c r="M25" s="586"/>
      <c r="N25" s="157" t="s">
        <v>470</v>
      </c>
      <c r="O25" s="324">
        <v>1</v>
      </c>
      <c r="P25" s="531" t="s">
        <v>1042</v>
      </c>
      <c r="Q25" s="309">
        <v>3</v>
      </c>
      <c r="R25" s="276"/>
      <c r="S25" s="276"/>
      <c r="T25" s="276"/>
      <c r="U25" s="276"/>
      <c r="V25" s="276"/>
      <c r="W25" s="276"/>
      <c r="X25" s="611"/>
      <c r="Y25" s="699"/>
      <c r="Z25" s="699"/>
      <c r="AA25" s="699"/>
      <c r="AB25" s="699"/>
      <c r="AC25" s="699"/>
      <c r="AD25" s="699"/>
      <c r="AE25" s="699"/>
      <c r="AF25" s="699"/>
      <c r="AG25" s="699"/>
      <c r="AH25" s="699"/>
      <c r="AI25" s="699"/>
      <c r="AJ25" s="699"/>
      <c r="AK25" s="699"/>
      <c r="AL25" s="699"/>
      <c r="AM25" s="699"/>
      <c r="AN25" s="699"/>
      <c r="AO25" s="699"/>
      <c r="AP25" s="699"/>
      <c r="AQ25" s="699"/>
      <c r="AR25" s="699"/>
      <c r="AS25" s="699"/>
      <c r="AT25" s="699"/>
      <c r="AU25" s="699"/>
      <c r="AV25" s="699"/>
      <c r="AW25" s="699"/>
      <c r="AX25" s="699"/>
      <c r="AY25" s="699"/>
      <c r="AZ25" s="699"/>
      <c r="BA25" s="699"/>
      <c r="BB25" s="699"/>
      <c r="BC25" s="699"/>
      <c r="BD25" s="699"/>
      <c r="BE25" s="699"/>
      <c r="BF25" s="699"/>
      <c r="BG25" s="699"/>
      <c r="BH25" s="699"/>
      <c r="BI25" s="699"/>
      <c r="BJ25" s="699"/>
      <c r="BK25" s="699"/>
      <c r="BL25" s="699"/>
      <c r="BM25" s="699"/>
      <c r="BN25" s="699"/>
      <c r="BO25" s="699"/>
      <c r="BP25" s="699"/>
      <c r="BQ25" s="699"/>
      <c r="BR25" s="699"/>
      <c r="BS25" s="699"/>
      <c r="BT25" s="699"/>
      <c r="BU25" s="699"/>
      <c r="BV25" s="699"/>
      <c r="BW25" s="699"/>
      <c r="BX25" s="699"/>
      <c r="BY25" s="699"/>
      <c r="BZ25" s="699"/>
      <c r="CA25" s="699"/>
      <c r="CB25" s="699"/>
      <c r="CC25" s="699"/>
      <c r="CD25" s="699"/>
      <c r="CE25" s="699"/>
      <c r="CF25" s="699"/>
      <c r="CG25" s="699"/>
      <c r="CH25" s="699"/>
      <c r="CI25" s="699"/>
      <c r="CJ25" s="699"/>
      <c r="CK25" s="699"/>
      <c r="CL25" s="699"/>
      <c r="CM25" s="699"/>
      <c r="CN25" s="699"/>
      <c r="CO25" s="699"/>
      <c r="CP25" s="699"/>
      <c r="CQ25" s="699"/>
      <c r="CR25" s="699"/>
      <c r="CS25" s="699"/>
      <c r="CT25" s="699"/>
      <c r="CU25" s="699"/>
      <c r="CV25" s="699"/>
      <c r="CW25" s="699"/>
      <c r="CX25" s="699"/>
      <c r="CY25" s="699"/>
      <c r="CZ25" s="699"/>
      <c r="DA25" s="699"/>
      <c r="DB25" s="699"/>
      <c r="DC25" s="699"/>
      <c r="DD25" s="699"/>
      <c r="DE25" s="699"/>
      <c r="DF25" s="699"/>
      <c r="DG25" s="699"/>
      <c r="DH25" s="699"/>
      <c r="DI25" s="699"/>
      <c r="DJ25" s="699"/>
      <c r="DK25" s="699"/>
      <c r="DL25" s="699"/>
      <c r="DM25" s="699"/>
      <c r="DN25" s="699"/>
      <c r="DO25" s="699"/>
      <c r="DP25" s="699"/>
      <c r="DQ25" s="699"/>
      <c r="DR25" s="699"/>
      <c r="DS25" s="699"/>
      <c r="DT25" s="699"/>
      <c r="DU25" s="699"/>
      <c r="DV25" s="699"/>
      <c r="DW25" s="699"/>
      <c r="DX25" s="699"/>
      <c r="DY25" s="699"/>
      <c r="DZ25" s="699"/>
      <c r="EA25" s="699"/>
      <c r="EB25" s="699"/>
      <c r="EC25" s="699"/>
    </row>
    <row r="26" spans="1:133" ht="16.7" customHeight="1" x14ac:dyDescent="0.5">
      <c r="A26" s="381" t="s">
        <v>733</v>
      </c>
      <c r="B26" s="508" t="s">
        <v>734</v>
      </c>
      <c r="C26" s="431" t="s">
        <v>33</v>
      </c>
      <c r="D26" s="73">
        <v>3</v>
      </c>
      <c r="E26" s="521" t="s">
        <v>367</v>
      </c>
      <c r="F26" s="327">
        <f>3*3</f>
        <v>9</v>
      </c>
      <c r="G26" s="274">
        <f>F26+F27+F28</f>
        <v>16</v>
      </c>
      <c r="H26" s="274">
        <v>1</v>
      </c>
      <c r="I26" s="274">
        <v>1</v>
      </c>
      <c r="J26" s="274">
        <v>1</v>
      </c>
      <c r="K26" s="274">
        <v>1</v>
      </c>
      <c r="L26" s="399">
        <f>SUM(G26:K26)</f>
        <v>20</v>
      </c>
      <c r="M26" s="581"/>
      <c r="N26" s="420" t="s">
        <v>349</v>
      </c>
      <c r="O26" s="73">
        <v>3</v>
      </c>
      <c r="P26" s="521" t="s">
        <v>367</v>
      </c>
      <c r="Q26" s="327">
        <f>3*3</f>
        <v>9</v>
      </c>
      <c r="R26" s="274">
        <f>Q26+Q27+Q28</f>
        <v>16</v>
      </c>
      <c r="S26" s="274">
        <v>1</v>
      </c>
      <c r="T26" s="274">
        <v>1</v>
      </c>
      <c r="U26" s="274">
        <v>1</v>
      </c>
      <c r="V26" s="274">
        <v>1</v>
      </c>
      <c r="W26" s="399">
        <f>SUM(R26:V26)</f>
        <v>20</v>
      </c>
      <c r="X26" s="607"/>
    </row>
    <row r="27" spans="1:133" ht="16.7" customHeight="1" x14ac:dyDescent="0.5">
      <c r="A27" s="381" t="s">
        <v>964</v>
      </c>
      <c r="B27" s="508"/>
      <c r="C27" s="431" t="s">
        <v>167</v>
      </c>
      <c r="D27" s="73">
        <v>2</v>
      </c>
      <c r="E27" s="521" t="s">
        <v>926</v>
      </c>
      <c r="F27" s="327">
        <f>2*D27</f>
        <v>4</v>
      </c>
      <c r="G27" s="274"/>
      <c r="H27" s="274"/>
      <c r="I27" s="274"/>
      <c r="J27" s="274"/>
      <c r="K27" s="274"/>
      <c r="L27" s="274"/>
      <c r="M27" s="582" t="s">
        <v>851</v>
      </c>
      <c r="N27" s="420" t="s">
        <v>350</v>
      </c>
      <c r="O27" s="73">
        <v>2</v>
      </c>
      <c r="P27" s="521" t="s">
        <v>926</v>
      </c>
      <c r="Q27" s="327">
        <f>2*O27</f>
        <v>4</v>
      </c>
      <c r="R27" s="274"/>
      <c r="S27" s="274"/>
      <c r="T27" s="274"/>
      <c r="U27" s="274"/>
      <c r="V27" s="274"/>
      <c r="W27" s="274"/>
      <c r="X27" s="402" t="s">
        <v>851</v>
      </c>
    </row>
    <row r="28" spans="1:133" s="698" customFormat="1" ht="16.7" customHeight="1" x14ac:dyDescent="0.5">
      <c r="A28" s="382"/>
      <c r="B28" s="509"/>
      <c r="C28" s="525" t="s">
        <v>255</v>
      </c>
      <c r="D28" s="78">
        <v>1</v>
      </c>
      <c r="E28" s="526" t="s">
        <v>367</v>
      </c>
      <c r="F28" s="333">
        <f>3*1</f>
        <v>3</v>
      </c>
      <c r="G28" s="309"/>
      <c r="H28" s="309"/>
      <c r="I28" s="309"/>
      <c r="J28" s="309"/>
      <c r="K28" s="309"/>
      <c r="L28" s="309"/>
      <c r="M28" s="587"/>
      <c r="N28" s="421" t="s">
        <v>257</v>
      </c>
      <c r="O28" s="78">
        <v>1</v>
      </c>
      <c r="P28" s="526" t="s">
        <v>367</v>
      </c>
      <c r="Q28" s="333">
        <f>3*1</f>
        <v>3</v>
      </c>
      <c r="R28" s="309"/>
      <c r="S28" s="309"/>
      <c r="T28" s="309"/>
      <c r="U28" s="309"/>
      <c r="V28" s="309"/>
      <c r="W28" s="309"/>
      <c r="X28" s="612"/>
      <c r="Y28" s="699"/>
      <c r="Z28" s="699"/>
      <c r="AA28" s="699"/>
      <c r="AB28" s="699"/>
      <c r="AC28" s="699"/>
      <c r="AD28" s="699"/>
      <c r="AE28" s="699"/>
      <c r="AF28" s="699"/>
      <c r="AG28" s="699"/>
      <c r="AH28" s="699"/>
      <c r="AI28" s="699"/>
      <c r="AJ28" s="699"/>
      <c r="AK28" s="699"/>
      <c r="AL28" s="699"/>
      <c r="AM28" s="699"/>
      <c r="AN28" s="699"/>
      <c r="AO28" s="699"/>
      <c r="AP28" s="699"/>
      <c r="AQ28" s="699"/>
      <c r="AR28" s="699"/>
      <c r="AS28" s="699"/>
      <c r="AT28" s="699"/>
      <c r="AU28" s="699"/>
      <c r="AV28" s="699"/>
      <c r="AW28" s="699"/>
      <c r="AX28" s="699"/>
      <c r="AY28" s="699"/>
      <c r="AZ28" s="699"/>
      <c r="BA28" s="699"/>
      <c r="BB28" s="699"/>
      <c r="BC28" s="699"/>
      <c r="BD28" s="699"/>
      <c r="BE28" s="699"/>
      <c r="BF28" s="699"/>
      <c r="BG28" s="699"/>
      <c r="BH28" s="699"/>
      <c r="BI28" s="699"/>
      <c r="BJ28" s="699"/>
      <c r="BK28" s="699"/>
      <c r="BL28" s="699"/>
      <c r="BM28" s="699"/>
      <c r="BN28" s="699"/>
      <c r="BO28" s="699"/>
      <c r="BP28" s="699"/>
      <c r="BQ28" s="699"/>
      <c r="BR28" s="699"/>
      <c r="BS28" s="699"/>
      <c r="BT28" s="699"/>
      <c r="BU28" s="699"/>
      <c r="BV28" s="699"/>
      <c r="BW28" s="699"/>
      <c r="BX28" s="699"/>
      <c r="BY28" s="699"/>
      <c r="BZ28" s="699"/>
      <c r="CA28" s="699"/>
      <c r="CB28" s="699"/>
      <c r="CC28" s="699"/>
      <c r="CD28" s="699"/>
      <c r="CE28" s="699"/>
      <c r="CF28" s="699"/>
      <c r="CG28" s="699"/>
      <c r="CH28" s="699"/>
      <c r="CI28" s="699"/>
      <c r="CJ28" s="699"/>
      <c r="CK28" s="699"/>
      <c r="CL28" s="699"/>
      <c r="CM28" s="699"/>
      <c r="CN28" s="699"/>
      <c r="CO28" s="699"/>
      <c r="CP28" s="699"/>
      <c r="CQ28" s="699"/>
      <c r="CR28" s="699"/>
      <c r="CS28" s="699"/>
      <c r="CT28" s="699"/>
      <c r="CU28" s="699"/>
      <c r="CV28" s="699"/>
      <c r="CW28" s="699"/>
      <c r="CX28" s="699"/>
      <c r="CY28" s="699"/>
      <c r="CZ28" s="699"/>
      <c r="DA28" s="699"/>
      <c r="DB28" s="699"/>
      <c r="DC28" s="699"/>
      <c r="DD28" s="699"/>
      <c r="DE28" s="699"/>
      <c r="DF28" s="699"/>
      <c r="DG28" s="699"/>
      <c r="DH28" s="699"/>
      <c r="DI28" s="699"/>
      <c r="DJ28" s="699"/>
      <c r="DK28" s="699"/>
      <c r="DL28" s="699"/>
      <c r="DM28" s="699"/>
      <c r="DN28" s="699"/>
      <c r="DO28" s="699"/>
      <c r="DP28" s="699"/>
      <c r="DQ28" s="699"/>
      <c r="DR28" s="699"/>
      <c r="DS28" s="699"/>
      <c r="DT28" s="699"/>
      <c r="DU28" s="699"/>
      <c r="DV28" s="699"/>
      <c r="DW28" s="699"/>
      <c r="DX28" s="699"/>
      <c r="DY28" s="699"/>
      <c r="DZ28" s="699"/>
      <c r="EA28" s="699"/>
      <c r="EB28" s="699"/>
      <c r="EC28" s="699"/>
    </row>
    <row r="29" spans="1:133" s="698" customFormat="1" ht="16.7" customHeight="1" x14ac:dyDescent="0.5">
      <c r="A29" s="381" t="s">
        <v>493</v>
      </c>
      <c r="B29" s="508"/>
      <c r="C29" s="511" t="s">
        <v>322</v>
      </c>
      <c r="D29" s="71">
        <v>3</v>
      </c>
      <c r="E29" s="532" t="s">
        <v>839</v>
      </c>
      <c r="F29" s="321">
        <f>4*D29</f>
        <v>12</v>
      </c>
      <c r="G29" s="651">
        <f>F29+F30</f>
        <v>18</v>
      </c>
      <c r="H29" s="71">
        <v>1</v>
      </c>
      <c r="I29" s="71">
        <v>1</v>
      </c>
      <c r="J29" s="71">
        <v>1</v>
      </c>
      <c r="K29" s="131">
        <v>1</v>
      </c>
      <c r="L29" s="652">
        <f>SUM(G29:K29)</f>
        <v>22</v>
      </c>
      <c r="M29" s="588"/>
      <c r="N29" s="449" t="s">
        <v>324</v>
      </c>
      <c r="O29" s="71">
        <v>3</v>
      </c>
      <c r="P29" s="532" t="s">
        <v>839</v>
      </c>
      <c r="Q29" s="321">
        <f>4*O29</f>
        <v>12</v>
      </c>
      <c r="R29" s="651">
        <f>Q29+Q30</f>
        <v>18</v>
      </c>
      <c r="S29" s="71">
        <v>1</v>
      </c>
      <c r="T29" s="71">
        <v>1</v>
      </c>
      <c r="U29" s="71">
        <v>1</v>
      </c>
      <c r="V29" s="131">
        <v>1</v>
      </c>
      <c r="W29" s="652">
        <f>SUM(R29:V29)</f>
        <v>22</v>
      </c>
      <c r="X29" s="613"/>
      <c r="Y29" s="699"/>
      <c r="Z29" s="699"/>
      <c r="AA29" s="699"/>
      <c r="AB29" s="699"/>
      <c r="AC29" s="699"/>
      <c r="AD29" s="699"/>
      <c r="AE29" s="699"/>
      <c r="AF29" s="699"/>
      <c r="AG29" s="699"/>
      <c r="AH29" s="699"/>
      <c r="AI29" s="699"/>
      <c r="AJ29" s="699"/>
      <c r="AK29" s="699"/>
      <c r="AL29" s="699"/>
      <c r="AM29" s="699"/>
      <c r="AN29" s="699"/>
      <c r="AO29" s="699"/>
      <c r="AP29" s="699"/>
      <c r="AQ29" s="699"/>
      <c r="AR29" s="699"/>
      <c r="AS29" s="699"/>
      <c r="AT29" s="699"/>
      <c r="AU29" s="699"/>
      <c r="AV29" s="699"/>
      <c r="AW29" s="699"/>
      <c r="AX29" s="699"/>
      <c r="AY29" s="699"/>
      <c r="AZ29" s="699"/>
      <c r="BA29" s="699"/>
      <c r="BB29" s="699"/>
      <c r="BC29" s="699"/>
      <c r="BD29" s="699"/>
      <c r="BE29" s="699"/>
      <c r="BF29" s="699"/>
      <c r="BG29" s="699"/>
      <c r="BH29" s="699"/>
      <c r="BI29" s="699"/>
      <c r="BJ29" s="699"/>
      <c r="BK29" s="699"/>
      <c r="BL29" s="699"/>
      <c r="BM29" s="699"/>
      <c r="BN29" s="699"/>
      <c r="BO29" s="699"/>
      <c r="BP29" s="699"/>
      <c r="BQ29" s="699"/>
      <c r="BR29" s="699"/>
      <c r="BS29" s="699"/>
      <c r="BT29" s="699"/>
      <c r="BU29" s="699"/>
      <c r="BV29" s="699"/>
      <c r="BW29" s="699"/>
      <c r="BX29" s="699"/>
      <c r="BY29" s="699"/>
      <c r="BZ29" s="699"/>
      <c r="CA29" s="699"/>
      <c r="CB29" s="699"/>
      <c r="CC29" s="699"/>
      <c r="CD29" s="699"/>
      <c r="CE29" s="699"/>
      <c r="CF29" s="699"/>
      <c r="CG29" s="699"/>
      <c r="CH29" s="699"/>
      <c r="CI29" s="699"/>
      <c r="CJ29" s="699"/>
      <c r="CK29" s="699"/>
      <c r="CL29" s="699"/>
      <c r="CM29" s="699"/>
      <c r="CN29" s="699"/>
      <c r="CO29" s="699"/>
      <c r="CP29" s="699"/>
      <c r="CQ29" s="699"/>
      <c r="CR29" s="699"/>
      <c r="CS29" s="699"/>
      <c r="CT29" s="699"/>
      <c r="CU29" s="699"/>
      <c r="CV29" s="699"/>
      <c r="CW29" s="699"/>
      <c r="CX29" s="699"/>
      <c r="CY29" s="699"/>
      <c r="CZ29" s="699"/>
      <c r="DA29" s="699"/>
      <c r="DB29" s="699"/>
      <c r="DC29" s="699"/>
      <c r="DD29" s="699"/>
      <c r="DE29" s="699"/>
      <c r="DF29" s="699"/>
      <c r="DG29" s="699"/>
      <c r="DH29" s="699"/>
      <c r="DI29" s="699"/>
      <c r="DJ29" s="699"/>
      <c r="DK29" s="699"/>
      <c r="DL29" s="699"/>
      <c r="DM29" s="699"/>
      <c r="DN29" s="699"/>
      <c r="DO29" s="699"/>
      <c r="DP29" s="699"/>
      <c r="DQ29" s="699"/>
      <c r="DR29" s="699"/>
      <c r="DS29" s="699"/>
      <c r="DT29" s="699"/>
      <c r="DU29" s="699"/>
      <c r="DV29" s="699"/>
      <c r="DW29" s="699"/>
      <c r="DX29" s="699"/>
      <c r="DY29" s="699"/>
      <c r="DZ29" s="699"/>
      <c r="EA29" s="699"/>
      <c r="EB29" s="699"/>
      <c r="EC29" s="699"/>
    </row>
    <row r="30" spans="1:133" ht="16.7" customHeight="1" x14ac:dyDescent="0.5">
      <c r="A30" s="382" t="s">
        <v>965</v>
      </c>
      <c r="B30" s="509"/>
      <c r="C30" s="512" t="s">
        <v>326</v>
      </c>
      <c r="D30" s="132">
        <v>3</v>
      </c>
      <c r="E30" s="531" t="s">
        <v>841</v>
      </c>
      <c r="F30" s="331">
        <f>D30*2</f>
        <v>6</v>
      </c>
      <c r="G30" s="653"/>
      <c r="H30" s="132"/>
      <c r="I30" s="132"/>
      <c r="J30" s="132"/>
      <c r="K30" s="132"/>
      <c r="L30" s="654"/>
      <c r="M30" s="589"/>
      <c r="N30" s="121" t="s">
        <v>328</v>
      </c>
      <c r="O30" s="132">
        <v>3</v>
      </c>
      <c r="P30" s="531" t="s">
        <v>841</v>
      </c>
      <c r="Q30" s="331">
        <f>O30*2</f>
        <v>6</v>
      </c>
      <c r="R30" s="653"/>
      <c r="S30" s="132"/>
      <c r="T30" s="132"/>
      <c r="U30" s="132"/>
      <c r="V30" s="132"/>
      <c r="W30" s="654"/>
      <c r="X30" s="614"/>
    </row>
    <row r="31" spans="1:133" ht="16.7" customHeight="1" x14ac:dyDescent="0.5">
      <c r="A31" s="383" t="s">
        <v>512</v>
      </c>
      <c r="B31" s="507" t="s">
        <v>513</v>
      </c>
      <c r="C31" s="517" t="s">
        <v>336</v>
      </c>
      <c r="D31" s="140">
        <v>3</v>
      </c>
      <c r="E31" s="533" t="s">
        <v>842</v>
      </c>
      <c r="F31" s="398">
        <f>4*D31</f>
        <v>12</v>
      </c>
      <c r="G31" s="635">
        <f>F31+F32+F33</f>
        <v>17</v>
      </c>
      <c r="H31" s="398">
        <v>1</v>
      </c>
      <c r="I31" s="398">
        <v>1</v>
      </c>
      <c r="J31" s="398">
        <v>1</v>
      </c>
      <c r="K31" s="398">
        <v>1</v>
      </c>
      <c r="L31" s="635">
        <f>SUM(G31:K31)</f>
        <v>21</v>
      </c>
      <c r="M31" s="590"/>
      <c r="N31" s="384" t="s">
        <v>337</v>
      </c>
      <c r="O31" s="140">
        <v>3</v>
      </c>
      <c r="P31" s="533" t="s">
        <v>842</v>
      </c>
      <c r="Q31" s="398">
        <f>4*O31</f>
        <v>12</v>
      </c>
      <c r="R31" s="635">
        <f>Q31+Q32+Q33</f>
        <v>17</v>
      </c>
      <c r="S31" s="398">
        <v>1</v>
      </c>
      <c r="T31" s="398">
        <v>1</v>
      </c>
      <c r="U31" s="398">
        <v>1</v>
      </c>
      <c r="V31" s="398">
        <v>1</v>
      </c>
      <c r="W31" s="635">
        <f>SUM(R31:V31)</f>
        <v>21</v>
      </c>
      <c r="X31" s="615"/>
    </row>
    <row r="32" spans="1:133" ht="16.7" customHeight="1" x14ac:dyDescent="0.5">
      <c r="A32" s="381" t="s">
        <v>966</v>
      </c>
      <c r="B32" s="508"/>
      <c r="C32" s="520" t="s">
        <v>338</v>
      </c>
      <c r="D32" s="352" t="s">
        <v>110</v>
      </c>
      <c r="E32" s="532" t="s">
        <v>843</v>
      </c>
      <c r="F32" s="399">
        <f>4*D32</f>
        <v>4</v>
      </c>
      <c r="G32" s="274"/>
      <c r="H32" s="274"/>
      <c r="I32" s="274"/>
      <c r="J32" s="274"/>
      <c r="K32" s="274"/>
      <c r="L32" s="274"/>
      <c r="M32" s="591" t="s">
        <v>851</v>
      </c>
      <c r="N32" s="73" t="s">
        <v>145</v>
      </c>
      <c r="O32" s="352" t="s">
        <v>110</v>
      </c>
      <c r="P32" s="532" t="s">
        <v>843</v>
      </c>
      <c r="Q32" s="399">
        <f>4*O32</f>
        <v>4</v>
      </c>
      <c r="R32" s="274"/>
      <c r="S32" s="274"/>
      <c r="T32" s="274"/>
      <c r="U32" s="274"/>
      <c r="V32" s="274"/>
      <c r="W32" s="274"/>
      <c r="X32" s="616" t="s">
        <v>851</v>
      </c>
    </row>
    <row r="33" spans="1:158" s="698" customFormat="1" ht="16.7" customHeight="1" x14ac:dyDescent="0.5">
      <c r="A33" s="382"/>
      <c r="B33" s="509"/>
      <c r="C33" s="523" t="s">
        <v>243</v>
      </c>
      <c r="D33" s="121">
        <v>1</v>
      </c>
      <c r="E33" s="531" t="s">
        <v>923</v>
      </c>
      <c r="F33" s="309">
        <f>1*D33</f>
        <v>1</v>
      </c>
      <c r="G33" s="309"/>
      <c r="H33" s="309"/>
      <c r="I33" s="309"/>
      <c r="J33" s="309"/>
      <c r="K33" s="309"/>
      <c r="L33" s="309"/>
      <c r="M33" s="587"/>
      <c r="N33" s="78" t="s">
        <v>245</v>
      </c>
      <c r="O33" s="121">
        <v>1</v>
      </c>
      <c r="P33" s="531" t="s">
        <v>923</v>
      </c>
      <c r="Q33" s="309">
        <f>1*O33</f>
        <v>1</v>
      </c>
      <c r="R33" s="309"/>
      <c r="S33" s="309"/>
      <c r="T33" s="309"/>
      <c r="U33" s="309"/>
      <c r="V33" s="309"/>
      <c r="W33" s="309"/>
      <c r="X33" s="612"/>
      <c r="Y33" s="699"/>
      <c r="Z33" s="699"/>
      <c r="AA33" s="699"/>
      <c r="AB33" s="699"/>
      <c r="AC33" s="699"/>
      <c r="AD33" s="699"/>
      <c r="AE33" s="699"/>
      <c r="AF33" s="699"/>
      <c r="AG33" s="699"/>
      <c r="AH33" s="699"/>
      <c r="AI33" s="699"/>
      <c r="AJ33" s="699"/>
      <c r="AK33" s="699"/>
      <c r="AL33" s="699"/>
      <c r="AM33" s="699"/>
      <c r="AN33" s="699"/>
      <c r="AO33" s="699"/>
      <c r="AP33" s="699"/>
      <c r="AQ33" s="699"/>
      <c r="AR33" s="699"/>
      <c r="AS33" s="699"/>
      <c r="AT33" s="699"/>
      <c r="AU33" s="699"/>
      <c r="AV33" s="699"/>
      <c r="AW33" s="699"/>
      <c r="AX33" s="699"/>
      <c r="AY33" s="699"/>
      <c r="AZ33" s="699"/>
      <c r="BA33" s="699"/>
      <c r="BB33" s="699"/>
      <c r="BC33" s="699"/>
      <c r="BD33" s="699"/>
      <c r="BE33" s="699"/>
      <c r="BF33" s="699"/>
      <c r="BG33" s="699"/>
      <c r="BH33" s="699"/>
      <c r="BI33" s="699"/>
      <c r="BJ33" s="699"/>
      <c r="BK33" s="699"/>
      <c r="BL33" s="699"/>
      <c r="BM33" s="699"/>
      <c r="BN33" s="699"/>
      <c r="BO33" s="699"/>
      <c r="BP33" s="699"/>
      <c r="BQ33" s="699"/>
      <c r="BR33" s="699"/>
      <c r="BS33" s="699"/>
      <c r="BT33" s="699"/>
      <c r="BU33" s="699"/>
      <c r="BV33" s="699"/>
      <c r="BW33" s="699"/>
      <c r="BX33" s="699"/>
      <c r="BY33" s="699"/>
      <c r="BZ33" s="699"/>
      <c r="CA33" s="699"/>
      <c r="CB33" s="699"/>
      <c r="CC33" s="699"/>
      <c r="CD33" s="699"/>
      <c r="CE33" s="699"/>
      <c r="CF33" s="699"/>
      <c r="CG33" s="699"/>
      <c r="CH33" s="699"/>
      <c r="CI33" s="699"/>
      <c r="CJ33" s="699"/>
      <c r="CK33" s="699"/>
      <c r="CL33" s="699"/>
      <c r="CM33" s="699"/>
      <c r="CN33" s="699"/>
      <c r="CO33" s="699"/>
      <c r="CP33" s="699"/>
      <c r="CQ33" s="699"/>
      <c r="CR33" s="699"/>
      <c r="CS33" s="699"/>
      <c r="CT33" s="699"/>
      <c r="CU33" s="699"/>
      <c r="CV33" s="699"/>
      <c r="CW33" s="699"/>
      <c r="CX33" s="699"/>
      <c r="CY33" s="699"/>
      <c r="CZ33" s="699"/>
      <c r="DA33" s="699"/>
      <c r="DB33" s="699"/>
      <c r="DC33" s="699"/>
      <c r="DD33" s="699"/>
      <c r="DE33" s="699"/>
      <c r="DF33" s="699"/>
      <c r="DG33" s="699"/>
      <c r="DH33" s="699"/>
      <c r="DI33" s="699"/>
      <c r="DJ33" s="699"/>
      <c r="DK33" s="699"/>
      <c r="DL33" s="699"/>
      <c r="DM33" s="699"/>
      <c r="DN33" s="699"/>
      <c r="DO33" s="699"/>
      <c r="DP33" s="699"/>
      <c r="DQ33" s="699"/>
      <c r="DR33" s="699"/>
      <c r="DS33" s="699"/>
      <c r="DT33" s="699"/>
      <c r="DU33" s="699"/>
      <c r="DV33" s="699"/>
      <c r="DW33" s="699"/>
      <c r="DX33" s="699"/>
      <c r="DY33" s="699"/>
      <c r="DZ33" s="699"/>
      <c r="EA33" s="699"/>
      <c r="EB33" s="699"/>
      <c r="EC33" s="699"/>
    </row>
    <row r="34" spans="1:158" s="698" customFormat="1" ht="16.7" customHeight="1" x14ac:dyDescent="0.5">
      <c r="A34" s="515" t="s">
        <v>562</v>
      </c>
      <c r="B34" s="516"/>
      <c r="C34" s="517" t="s">
        <v>366</v>
      </c>
      <c r="D34" s="418">
        <v>1</v>
      </c>
      <c r="E34" s="534" t="s">
        <v>367</v>
      </c>
      <c r="F34" s="400">
        <v>3</v>
      </c>
      <c r="G34" s="398">
        <f>F34+F35+F36+F37</f>
        <v>16</v>
      </c>
      <c r="H34" s="398">
        <v>1</v>
      </c>
      <c r="I34" s="398">
        <v>1</v>
      </c>
      <c r="J34" s="398">
        <v>1</v>
      </c>
      <c r="K34" s="398">
        <v>1</v>
      </c>
      <c r="L34" s="635">
        <f>SUM(G34:K34)</f>
        <v>20</v>
      </c>
      <c r="M34" s="592" t="s">
        <v>7</v>
      </c>
      <c r="N34" s="571" t="s">
        <v>45</v>
      </c>
      <c r="O34" s="386">
        <v>44961</v>
      </c>
      <c r="P34" s="572" t="s">
        <v>367</v>
      </c>
      <c r="Q34" s="400">
        <v>6</v>
      </c>
      <c r="R34" s="655">
        <f>Q34+Q35+Q36+Q37</f>
        <v>18</v>
      </c>
      <c r="S34" s="398">
        <v>1</v>
      </c>
      <c r="T34" s="398">
        <v>1</v>
      </c>
      <c r="U34" s="398">
        <v>1</v>
      </c>
      <c r="V34" s="398">
        <v>1</v>
      </c>
      <c r="W34" s="635">
        <f>SUM(R34:V34)</f>
        <v>22</v>
      </c>
      <c r="X34" s="617" t="s">
        <v>862</v>
      </c>
      <c r="Y34" s="699"/>
      <c r="Z34" s="699"/>
      <c r="AA34" s="699"/>
      <c r="AB34" s="699"/>
      <c r="AC34" s="699"/>
      <c r="AD34" s="699"/>
      <c r="AE34" s="699"/>
      <c r="AF34" s="699"/>
      <c r="AG34" s="699"/>
      <c r="AH34" s="699"/>
      <c r="AI34" s="699"/>
      <c r="AJ34" s="699"/>
      <c r="AK34" s="699"/>
      <c r="AL34" s="699"/>
      <c r="AM34" s="699"/>
      <c r="AN34" s="699"/>
      <c r="AO34" s="699"/>
      <c r="AP34" s="699"/>
      <c r="AQ34" s="699"/>
      <c r="AR34" s="699"/>
      <c r="AS34" s="699"/>
      <c r="AT34" s="699"/>
      <c r="AU34" s="699"/>
      <c r="AV34" s="699"/>
      <c r="AW34" s="699"/>
      <c r="AX34" s="699"/>
      <c r="AY34" s="699"/>
      <c r="AZ34" s="699"/>
      <c r="BA34" s="699"/>
      <c r="BB34" s="699"/>
      <c r="BC34" s="699"/>
      <c r="BD34" s="699"/>
      <c r="BE34" s="699"/>
      <c r="BF34" s="699"/>
      <c r="BG34" s="699"/>
      <c r="BH34" s="699"/>
      <c r="BI34" s="699"/>
      <c r="BJ34" s="699"/>
      <c r="BK34" s="699"/>
      <c r="BL34" s="699"/>
      <c r="BM34" s="699"/>
      <c r="BN34" s="699"/>
      <c r="BO34" s="699"/>
      <c r="BP34" s="699"/>
      <c r="BQ34" s="699"/>
      <c r="BR34" s="699"/>
      <c r="BS34" s="699"/>
      <c r="BT34" s="699"/>
      <c r="BU34" s="699"/>
      <c r="BV34" s="699"/>
      <c r="BW34" s="699"/>
      <c r="BX34" s="699"/>
      <c r="BY34" s="699"/>
      <c r="BZ34" s="699"/>
      <c r="CA34" s="699"/>
      <c r="CB34" s="699"/>
      <c r="CC34" s="699"/>
      <c r="CD34" s="699"/>
      <c r="CE34" s="699"/>
      <c r="CF34" s="699"/>
      <c r="CG34" s="699"/>
      <c r="CH34" s="699"/>
      <c r="CI34" s="699"/>
      <c r="CJ34" s="699"/>
      <c r="CK34" s="699"/>
      <c r="CL34" s="699"/>
      <c r="CM34" s="699"/>
      <c r="CN34" s="699"/>
      <c r="CO34" s="699"/>
      <c r="CP34" s="699"/>
      <c r="CQ34" s="699"/>
      <c r="CR34" s="699"/>
      <c r="CS34" s="699"/>
      <c r="CT34" s="699"/>
      <c r="CU34" s="699"/>
      <c r="CV34" s="699"/>
      <c r="CW34" s="699"/>
      <c r="CX34" s="699"/>
      <c r="CY34" s="699"/>
      <c r="CZ34" s="699"/>
      <c r="DA34" s="699"/>
      <c r="DB34" s="699"/>
      <c r="DC34" s="699"/>
      <c r="DD34" s="699"/>
      <c r="DE34" s="699"/>
      <c r="DF34" s="699"/>
      <c r="DG34" s="699"/>
      <c r="DH34" s="699"/>
      <c r="DI34" s="699"/>
      <c r="DJ34" s="699"/>
      <c r="DK34" s="699"/>
      <c r="DL34" s="699"/>
      <c r="DM34" s="699"/>
      <c r="DN34" s="699"/>
      <c r="DO34" s="699"/>
      <c r="DP34" s="699"/>
      <c r="DQ34" s="699"/>
      <c r="DR34" s="699"/>
      <c r="DS34" s="699"/>
      <c r="DT34" s="699"/>
      <c r="DU34" s="699"/>
      <c r="DV34" s="699"/>
      <c r="DW34" s="699"/>
      <c r="DX34" s="699"/>
      <c r="DY34" s="699"/>
      <c r="DZ34" s="699"/>
      <c r="EA34" s="699"/>
      <c r="EB34" s="699"/>
      <c r="EC34" s="699"/>
      <c r="ED34" s="699"/>
      <c r="EE34" s="699"/>
      <c r="EF34" s="699"/>
      <c r="EG34" s="699"/>
      <c r="EH34" s="699"/>
      <c r="EI34" s="699"/>
      <c r="EJ34" s="699"/>
      <c r="EK34" s="699"/>
      <c r="EL34" s="699"/>
      <c r="EM34" s="699"/>
      <c r="EN34" s="699"/>
      <c r="EO34" s="699"/>
      <c r="EP34" s="699"/>
      <c r="EQ34" s="699"/>
      <c r="ER34" s="699"/>
      <c r="ES34" s="699"/>
      <c r="ET34" s="699"/>
      <c r="EU34" s="699"/>
      <c r="EV34" s="699"/>
      <c r="EW34" s="699"/>
      <c r="EX34" s="699"/>
      <c r="EY34" s="699"/>
      <c r="EZ34" s="699"/>
      <c r="FA34" s="699"/>
      <c r="FB34" s="699"/>
    </row>
    <row r="35" spans="1:158" s="698" customFormat="1" ht="16.7" customHeight="1" x14ac:dyDescent="0.5">
      <c r="A35" s="432" t="s">
        <v>967</v>
      </c>
      <c r="B35" s="519"/>
      <c r="C35" s="520" t="s">
        <v>50</v>
      </c>
      <c r="D35" s="412">
        <v>44961</v>
      </c>
      <c r="E35" s="535" t="s">
        <v>460</v>
      </c>
      <c r="F35" s="327">
        <v>2</v>
      </c>
      <c r="G35" s="274"/>
      <c r="H35" s="274"/>
      <c r="I35" s="274"/>
      <c r="J35" s="274"/>
      <c r="K35" s="274"/>
      <c r="L35" s="399"/>
      <c r="M35" s="579" t="s">
        <v>862</v>
      </c>
      <c r="N35" s="420" t="s">
        <v>368</v>
      </c>
      <c r="O35" s="73">
        <v>1</v>
      </c>
      <c r="P35" s="569" t="s">
        <v>367</v>
      </c>
      <c r="Q35" s="274">
        <v>3</v>
      </c>
      <c r="R35" s="274"/>
      <c r="S35" s="274"/>
      <c r="T35" s="274"/>
      <c r="U35" s="274"/>
      <c r="V35" s="274"/>
      <c r="W35" s="274"/>
      <c r="X35" s="618"/>
      <c r="Y35" s="699"/>
      <c r="Z35" s="699"/>
      <c r="AA35" s="699"/>
      <c r="AB35" s="699"/>
      <c r="AC35" s="699"/>
      <c r="AD35" s="699"/>
      <c r="AE35" s="699"/>
      <c r="AF35" s="699"/>
      <c r="AG35" s="699"/>
      <c r="AH35" s="699"/>
      <c r="AI35" s="699"/>
      <c r="AJ35" s="699"/>
      <c r="AK35" s="699"/>
      <c r="AL35" s="699"/>
      <c r="AM35" s="699"/>
      <c r="AN35" s="699"/>
      <c r="AO35" s="699"/>
      <c r="AP35" s="699"/>
      <c r="AQ35" s="699"/>
      <c r="AR35" s="699"/>
      <c r="AS35" s="699"/>
      <c r="AT35" s="699"/>
      <c r="AU35" s="699"/>
      <c r="AV35" s="699"/>
      <c r="AW35" s="699"/>
      <c r="AX35" s="699"/>
      <c r="AY35" s="699"/>
      <c r="AZ35" s="699"/>
      <c r="BA35" s="699"/>
      <c r="BB35" s="699"/>
      <c r="BC35" s="699"/>
      <c r="BD35" s="699"/>
      <c r="BE35" s="699"/>
      <c r="BF35" s="699"/>
      <c r="BG35" s="699"/>
      <c r="BH35" s="699"/>
      <c r="BI35" s="699"/>
      <c r="BJ35" s="699"/>
      <c r="BK35" s="699"/>
      <c r="BL35" s="699"/>
      <c r="BM35" s="699"/>
      <c r="BN35" s="699"/>
      <c r="BO35" s="699"/>
      <c r="BP35" s="699"/>
      <c r="BQ35" s="699"/>
      <c r="BR35" s="699"/>
      <c r="BS35" s="699"/>
      <c r="BT35" s="699"/>
      <c r="BU35" s="699"/>
      <c r="BV35" s="699"/>
      <c r="BW35" s="699"/>
      <c r="BX35" s="699"/>
      <c r="BY35" s="699"/>
      <c r="BZ35" s="699"/>
      <c r="CA35" s="699"/>
      <c r="CB35" s="699"/>
      <c r="CC35" s="699"/>
      <c r="CD35" s="699"/>
      <c r="CE35" s="699"/>
      <c r="CF35" s="699"/>
      <c r="CG35" s="699"/>
      <c r="CH35" s="699"/>
      <c r="CI35" s="699"/>
      <c r="CJ35" s="699"/>
      <c r="CK35" s="699"/>
      <c r="CL35" s="699"/>
      <c r="CM35" s="699"/>
      <c r="CN35" s="699"/>
      <c r="CO35" s="699"/>
      <c r="CP35" s="699"/>
      <c r="CQ35" s="699"/>
      <c r="CR35" s="699"/>
      <c r="CS35" s="699"/>
      <c r="CT35" s="699"/>
      <c r="CU35" s="699"/>
      <c r="CV35" s="699"/>
      <c r="CW35" s="699"/>
      <c r="CX35" s="699"/>
      <c r="CY35" s="699"/>
      <c r="CZ35" s="699"/>
      <c r="DA35" s="699"/>
      <c r="DB35" s="699"/>
      <c r="DC35" s="699"/>
      <c r="DD35" s="699"/>
      <c r="DE35" s="699"/>
      <c r="DF35" s="699"/>
      <c r="DG35" s="699"/>
      <c r="DH35" s="699"/>
      <c r="DI35" s="699"/>
      <c r="DJ35" s="699"/>
      <c r="DK35" s="699"/>
      <c r="DL35" s="699"/>
      <c r="DM35" s="699"/>
      <c r="DN35" s="699"/>
      <c r="DO35" s="699"/>
      <c r="DP35" s="699"/>
      <c r="DQ35" s="699"/>
      <c r="DR35" s="699"/>
      <c r="DS35" s="699"/>
      <c r="DT35" s="699"/>
      <c r="DU35" s="699"/>
      <c r="DV35" s="699"/>
      <c r="DW35" s="699"/>
      <c r="DX35" s="699"/>
      <c r="DY35" s="699"/>
      <c r="DZ35" s="699"/>
      <c r="EA35" s="699"/>
      <c r="EB35" s="699"/>
      <c r="EC35" s="699"/>
      <c r="ED35" s="699"/>
      <c r="EE35" s="699"/>
      <c r="EF35" s="699"/>
      <c r="EG35" s="699"/>
      <c r="EH35" s="699"/>
      <c r="EI35" s="699"/>
      <c r="EJ35" s="699"/>
      <c r="EK35" s="699"/>
      <c r="EL35" s="699"/>
      <c r="EM35" s="699"/>
      <c r="EN35" s="699"/>
      <c r="EO35" s="699"/>
      <c r="EP35" s="699"/>
      <c r="EQ35" s="699"/>
      <c r="ER35" s="699"/>
      <c r="ES35" s="699"/>
      <c r="ET35" s="699"/>
      <c r="EU35" s="699"/>
      <c r="EV35" s="699"/>
      <c r="EW35" s="699"/>
      <c r="EX35" s="699"/>
      <c r="EY35" s="699"/>
      <c r="EZ35" s="699"/>
      <c r="FA35" s="699"/>
      <c r="FB35" s="699"/>
    </row>
    <row r="36" spans="1:158" ht="16.7" customHeight="1" x14ac:dyDescent="0.5">
      <c r="A36" s="432"/>
      <c r="B36" s="519"/>
      <c r="C36" s="520" t="s">
        <v>52</v>
      </c>
      <c r="D36" s="412">
        <v>44961</v>
      </c>
      <c r="E36" s="521" t="s">
        <v>373</v>
      </c>
      <c r="F36" s="330">
        <v>8</v>
      </c>
      <c r="G36" s="274"/>
      <c r="H36" s="274"/>
      <c r="I36" s="274"/>
      <c r="J36" s="274"/>
      <c r="K36" s="274"/>
      <c r="L36" s="399"/>
      <c r="M36" s="579" t="s">
        <v>862</v>
      </c>
      <c r="N36" s="420" t="s">
        <v>52</v>
      </c>
      <c r="O36" s="319">
        <v>44961</v>
      </c>
      <c r="P36" s="521" t="s">
        <v>700</v>
      </c>
      <c r="Q36" s="573">
        <v>6</v>
      </c>
      <c r="R36" s="274"/>
      <c r="S36" s="274"/>
      <c r="T36" s="274"/>
      <c r="U36" s="274"/>
      <c r="V36" s="274"/>
      <c r="W36" s="399"/>
      <c r="X36" s="606" t="s">
        <v>862</v>
      </c>
    </row>
    <row r="37" spans="1:158" ht="16.7" customHeight="1" x14ac:dyDescent="0.5">
      <c r="A37" s="639"/>
      <c r="B37" s="522"/>
      <c r="C37" s="523" t="s">
        <v>275</v>
      </c>
      <c r="D37" s="331">
        <v>1</v>
      </c>
      <c r="E37" s="536" t="s">
        <v>376</v>
      </c>
      <c r="F37" s="333">
        <v>3</v>
      </c>
      <c r="G37" s="309"/>
      <c r="H37" s="309"/>
      <c r="I37" s="309"/>
      <c r="J37" s="309"/>
      <c r="K37" s="309"/>
      <c r="L37" s="309"/>
      <c r="M37" s="593"/>
      <c r="N37" s="421" t="s">
        <v>277</v>
      </c>
      <c r="O37" s="121">
        <v>1</v>
      </c>
      <c r="P37" s="544" t="s">
        <v>376</v>
      </c>
      <c r="Q37" s="309">
        <v>3</v>
      </c>
      <c r="R37" s="309"/>
      <c r="S37" s="309"/>
      <c r="T37" s="309"/>
      <c r="U37" s="309"/>
      <c r="V37" s="309"/>
      <c r="W37" s="310"/>
      <c r="X37" s="403"/>
    </row>
    <row r="38" spans="1:158" ht="16.7" customHeight="1" x14ac:dyDescent="0.5">
      <c r="A38" s="381" t="s">
        <v>515</v>
      </c>
      <c r="B38" s="508" t="s">
        <v>516</v>
      </c>
      <c r="C38" s="520" t="s">
        <v>336</v>
      </c>
      <c r="D38" s="449">
        <v>3</v>
      </c>
      <c r="E38" s="532" t="s">
        <v>843</v>
      </c>
      <c r="F38" s="274">
        <f>4*D38</f>
        <v>12</v>
      </c>
      <c r="G38" s="399">
        <f>F38+F39+F40</f>
        <v>18</v>
      </c>
      <c r="H38" s="274">
        <v>1</v>
      </c>
      <c r="I38" s="274">
        <v>1</v>
      </c>
      <c r="J38" s="274">
        <v>1</v>
      </c>
      <c r="K38" s="274">
        <v>1</v>
      </c>
      <c r="L38" s="399">
        <f>SUM(G38:K38)</f>
        <v>22</v>
      </c>
      <c r="M38" s="594"/>
      <c r="N38" s="73" t="s">
        <v>337</v>
      </c>
      <c r="O38" s="449">
        <v>3</v>
      </c>
      <c r="P38" s="532" t="s">
        <v>843</v>
      </c>
      <c r="Q38" s="274">
        <f>4*O38</f>
        <v>12</v>
      </c>
      <c r="R38" s="399">
        <f>Q38+Q39+Q40</f>
        <v>18</v>
      </c>
      <c r="S38" s="274">
        <v>1</v>
      </c>
      <c r="T38" s="274">
        <v>1</v>
      </c>
      <c r="U38" s="274">
        <v>1</v>
      </c>
      <c r="V38" s="274">
        <v>1</v>
      </c>
      <c r="W38" s="399">
        <f>SUM(R38:V38)</f>
        <v>22</v>
      </c>
      <c r="X38" s="619"/>
    </row>
    <row r="39" spans="1:158" ht="16.7" customHeight="1" x14ac:dyDescent="0.5">
      <c r="A39" s="381" t="s">
        <v>968</v>
      </c>
      <c r="B39" s="508"/>
      <c r="C39" s="520" t="s">
        <v>338</v>
      </c>
      <c r="D39" s="352" t="s">
        <v>110</v>
      </c>
      <c r="E39" s="532" t="s">
        <v>842</v>
      </c>
      <c r="F39" s="399">
        <f>4*D39</f>
        <v>4</v>
      </c>
      <c r="G39" s="274"/>
      <c r="H39" s="274"/>
      <c r="I39" s="274"/>
      <c r="J39" s="274"/>
      <c r="K39" s="274"/>
      <c r="L39" s="274"/>
      <c r="M39" s="591" t="s">
        <v>851</v>
      </c>
      <c r="N39" s="73" t="s">
        <v>145</v>
      </c>
      <c r="O39" s="352" t="s">
        <v>110</v>
      </c>
      <c r="P39" s="532" t="s">
        <v>842</v>
      </c>
      <c r="Q39" s="399">
        <f>4*O39</f>
        <v>4</v>
      </c>
      <c r="R39" s="274"/>
      <c r="S39" s="274"/>
      <c r="T39" s="274"/>
      <c r="U39" s="274"/>
      <c r="V39" s="274"/>
      <c r="W39" s="274"/>
      <c r="X39" s="616" t="s">
        <v>851</v>
      </c>
    </row>
    <row r="40" spans="1:158" ht="16.7" customHeight="1" x14ac:dyDescent="0.5">
      <c r="A40" s="382"/>
      <c r="B40" s="509"/>
      <c r="C40" s="523" t="s">
        <v>243</v>
      </c>
      <c r="D40" s="121">
        <v>1</v>
      </c>
      <c r="E40" s="531" t="s">
        <v>932</v>
      </c>
      <c r="F40" s="309">
        <f>2*D40</f>
        <v>2</v>
      </c>
      <c r="G40" s="309"/>
      <c r="H40" s="309"/>
      <c r="I40" s="309"/>
      <c r="J40" s="309"/>
      <c r="K40" s="309"/>
      <c r="L40" s="309"/>
      <c r="M40" s="587"/>
      <c r="N40" s="78" t="s">
        <v>245</v>
      </c>
      <c r="O40" s="121">
        <v>1</v>
      </c>
      <c r="P40" s="531" t="s">
        <v>932</v>
      </c>
      <c r="Q40" s="309">
        <f>2*O40</f>
        <v>2</v>
      </c>
      <c r="R40" s="309"/>
      <c r="S40" s="309"/>
      <c r="T40" s="309"/>
      <c r="U40" s="309"/>
      <c r="V40" s="309"/>
      <c r="W40" s="309"/>
      <c r="X40" s="612"/>
    </row>
    <row r="41" spans="1:158" ht="16.7" customHeight="1" x14ac:dyDescent="0.5">
      <c r="A41" s="383" t="s">
        <v>619</v>
      </c>
      <c r="B41" s="507" t="s">
        <v>620</v>
      </c>
      <c r="C41" s="537" t="s">
        <v>618</v>
      </c>
      <c r="D41" s="413">
        <v>1</v>
      </c>
      <c r="E41" s="538" t="s">
        <v>863</v>
      </c>
      <c r="F41" s="413">
        <v>5</v>
      </c>
      <c r="G41" s="400">
        <f>F41+F42+F43+F44+F45</f>
        <v>15</v>
      </c>
      <c r="H41" s="398">
        <v>1</v>
      </c>
      <c r="I41" s="398">
        <v>1</v>
      </c>
      <c r="J41" s="398">
        <v>1</v>
      </c>
      <c r="K41" s="398">
        <v>1</v>
      </c>
      <c r="L41" s="635">
        <f>SUM(G41:K41)</f>
        <v>19</v>
      </c>
      <c r="M41" s="595" t="s">
        <v>621</v>
      </c>
      <c r="N41" s="574" t="s">
        <v>410</v>
      </c>
      <c r="O41" s="413">
        <v>1</v>
      </c>
      <c r="P41" s="538" t="s">
        <v>1103</v>
      </c>
      <c r="Q41" s="413">
        <v>5</v>
      </c>
      <c r="R41" s="400">
        <f>Q41+Q42+Q43+Q44+Q45</f>
        <v>15</v>
      </c>
      <c r="S41" s="398">
        <v>1</v>
      </c>
      <c r="T41" s="398">
        <v>1</v>
      </c>
      <c r="U41" s="398">
        <v>1</v>
      </c>
      <c r="V41" s="398">
        <v>1</v>
      </c>
      <c r="W41" s="635">
        <f>SUM(R41:V41)</f>
        <v>19</v>
      </c>
      <c r="X41" s="620" t="s">
        <v>621</v>
      </c>
    </row>
    <row r="42" spans="1:158" ht="16.7" customHeight="1" x14ac:dyDescent="0.5">
      <c r="A42" s="432" t="s">
        <v>969</v>
      </c>
      <c r="B42" s="508"/>
      <c r="C42" s="539" t="s">
        <v>626</v>
      </c>
      <c r="D42" s="447">
        <v>1</v>
      </c>
      <c r="E42" s="540" t="s">
        <v>384</v>
      </c>
      <c r="F42" s="447">
        <v>4</v>
      </c>
      <c r="G42" s="327"/>
      <c r="H42" s="274"/>
      <c r="I42" s="274"/>
      <c r="J42" s="274"/>
      <c r="K42" s="274"/>
      <c r="L42" s="87"/>
      <c r="M42" s="596" t="s">
        <v>621</v>
      </c>
      <c r="N42" s="396" t="s">
        <v>635</v>
      </c>
      <c r="O42" s="447">
        <v>1</v>
      </c>
      <c r="P42" s="540" t="s">
        <v>384</v>
      </c>
      <c r="Q42" s="447">
        <v>4</v>
      </c>
      <c r="R42" s="327"/>
      <c r="S42" s="274"/>
      <c r="T42" s="274"/>
      <c r="U42" s="274"/>
      <c r="V42" s="274"/>
      <c r="W42" s="87"/>
      <c r="X42" s="621" t="s">
        <v>621</v>
      </c>
    </row>
    <row r="43" spans="1:158" s="698" customFormat="1" ht="16.7" customHeight="1" x14ac:dyDescent="0.5">
      <c r="A43" s="381"/>
      <c r="B43" s="508"/>
      <c r="C43" s="539" t="s">
        <v>626</v>
      </c>
      <c r="D43" s="447">
        <v>1</v>
      </c>
      <c r="E43" s="540" t="s">
        <v>499</v>
      </c>
      <c r="F43" s="449">
        <v>1</v>
      </c>
      <c r="G43" s="320"/>
      <c r="H43" s="73"/>
      <c r="I43" s="73"/>
      <c r="J43" s="73"/>
      <c r="K43" s="73"/>
      <c r="L43" s="87"/>
      <c r="M43" s="596" t="s">
        <v>629</v>
      </c>
      <c r="N43" s="396" t="s">
        <v>635</v>
      </c>
      <c r="O43" s="447">
        <v>1</v>
      </c>
      <c r="P43" s="540" t="s">
        <v>499</v>
      </c>
      <c r="Q43" s="449">
        <v>1</v>
      </c>
      <c r="R43" s="320"/>
      <c r="S43" s="73"/>
      <c r="T43" s="73"/>
      <c r="U43" s="73"/>
      <c r="V43" s="73"/>
      <c r="W43" s="87"/>
      <c r="X43" s="621" t="s">
        <v>629</v>
      </c>
      <c r="Y43" s="699"/>
      <c r="Z43" s="699"/>
      <c r="AA43" s="699"/>
      <c r="AB43" s="699"/>
      <c r="AC43" s="699"/>
      <c r="AD43" s="699"/>
      <c r="AE43" s="699"/>
      <c r="AF43" s="699"/>
      <c r="AG43" s="699"/>
      <c r="AH43" s="699"/>
      <c r="AI43" s="699"/>
      <c r="AJ43" s="699"/>
      <c r="AK43" s="699"/>
      <c r="AL43" s="699"/>
      <c r="AM43" s="699"/>
      <c r="AN43" s="699"/>
      <c r="AO43" s="699"/>
      <c r="AP43" s="699"/>
      <c r="AQ43" s="699"/>
      <c r="AR43" s="699"/>
      <c r="AS43" s="699"/>
      <c r="AT43" s="699"/>
      <c r="AU43" s="699"/>
      <c r="AV43" s="699"/>
      <c r="AW43" s="699"/>
      <c r="AX43" s="699"/>
      <c r="AY43" s="699"/>
      <c r="AZ43" s="699"/>
      <c r="BA43" s="699"/>
      <c r="BB43" s="699"/>
      <c r="BC43" s="699"/>
      <c r="BD43" s="699"/>
      <c r="BE43" s="699"/>
      <c r="BF43" s="699"/>
      <c r="BG43" s="699"/>
      <c r="BH43" s="699"/>
      <c r="BI43" s="699"/>
      <c r="BJ43" s="699"/>
      <c r="BK43" s="699"/>
      <c r="BL43" s="699"/>
      <c r="BM43" s="699"/>
      <c r="BN43" s="699"/>
      <c r="BO43" s="699"/>
      <c r="BP43" s="699"/>
      <c r="BQ43" s="699"/>
      <c r="BR43" s="699"/>
      <c r="BS43" s="699"/>
      <c r="BT43" s="699"/>
      <c r="BU43" s="699"/>
      <c r="BV43" s="699"/>
      <c r="BW43" s="699"/>
      <c r="BX43" s="699"/>
      <c r="BY43" s="699"/>
      <c r="BZ43" s="699"/>
      <c r="CA43" s="699"/>
      <c r="CB43" s="699"/>
      <c r="CC43" s="699"/>
      <c r="CD43" s="699"/>
      <c r="CE43" s="699"/>
      <c r="CF43" s="699"/>
      <c r="CG43" s="699"/>
      <c r="CH43" s="699"/>
      <c r="CI43" s="699"/>
      <c r="CJ43" s="699"/>
      <c r="CK43" s="699"/>
      <c r="CL43" s="699"/>
      <c r="CM43" s="699"/>
      <c r="CN43" s="699"/>
      <c r="CO43" s="699"/>
      <c r="CP43" s="699"/>
      <c r="CQ43" s="699"/>
      <c r="CR43" s="699"/>
      <c r="CS43" s="699"/>
      <c r="CT43" s="699"/>
      <c r="CU43" s="699"/>
      <c r="CV43" s="699"/>
      <c r="CW43" s="699"/>
      <c r="CX43" s="699"/>
      <c r="CY43" s="699"/>
      <c r="CZ43" s="699"/>
      <c r="DA43" s="699"/>
      <c r="DB43" s="699"/>
      <c r="DC43" s="699"/>
      <c r="DD43" s="699"/>
      <c r="DE43" s="699"/>
      <c r="DF43" s="699"/>
      <c r="DG43" s="699"/>
      <c r="DH43" s="699"/>
      <c r="DI43" s="699"/>
      <c r="DJ43" s="699"/>
      <c r="DK43" s="699"/>
      <c r="DL43" s="699"/>
      <c r="DM43" s="699"/>
      <c r="DN43" s="699"/>
      <c r="DO43" s="699"/>
      <c r="DP43" s="699"/>
      <c r="DQ43" s="699"/>
      <c r="DR43" s="699"/>
      <c r="DS43" s="699"/>
      <c r="DT43" s="699"/>
      <c r="DU43" s="699"/>
      <c r="DV43" s="699"/>
      <c r="DW43" s="699"/>
      <c r="DX43" s="699"/>
      <c r="DY43" s="699"/>
      <c r="DZ43" s="699"/>
      <c r="EA43" s="699"/>
      <c r="EB43" s="699"/>
      <c r="EC43" s="699"/>
      <c r="ED43" s="699"/>
      <c r="EE43" s="699"/>
      <c r="EF43" s="699"/>
      <c r="EG43" s="699"/>
      <c r="EH43" s="699"/>
      <c r="EI43" s="699"/>
      <c r="EJ43" s="699"/>
      <c r="EK43" s="699"/>
      <c r="EL43" s="699"/>
      <c r="EM43" s="699"/>
      <c r="EN43" s="699"/>
      <c r="EO43" s="699"/>
      <c r="EP43" s="699"/>
      <c r="EQ43" s="699"/>
      <c r="ER43" s="699"/>
      <c r="ES43" s="699"/>
      <c r="ET43" s="699"/>
      <c r="EU43" s="699"/>
      <c r="EV43" s="699"/>
      <c r="EW43" s="699"/>
      <c r="EX43" s="699"/>
      <c r="EY43" s="699"/>
      <c r="EZ43" s="699"/>
      <c r="FA43" s="699"/>
      <c r="FB43" s="699"/>
    </row>
    <row r="44" spans="1:158" s="698" customFormat="1" ht="16.7" customHeight="1" x14ac:dyDescent="0.5">
      <c r="A44" s="381"/>
      <c r="B44" s="508"/>
      <c r="C44" s="431" t="s">
        <v>630</v>
      </c>
      <c r="D44" s="449">
        <v>1</v>
      </c>
      <c r="E44" s="532" t="s">
        <v>390</v>
      </c>
      <c r="F44" s="449">
        <v>4</v>
      </c>
      <c r="G44" s="320"/>
      <c r="H44" s="73"/>
      <c r="I44" s="73"/>
      <c r="J44" s="73"/>
      <c r="K44" s="73"/>
      <c r="L44" s="87"/>
      <c r="M44" s="596" t="s">
        <v>621</v>
      </c>
      <c r="N44" s="420" t="s">
        <v>636</v>
      </c>
      <c r="O44" s="449">
        <v>1</v>
      </c>
      <c r="P44" s="532" t="s">
        <v>390</v>
      </c>
      <c r="Q44" s="449">
        <v>4</v>
      </c>
      <c r="R44" s="320"/>
      <c r="S44" s="73"/>
      <c r="T44" s="73"/>
      <c r="U44" s="73"/>
      <c r="V44" s="73"/>
      <c r="W44" s="87"/>
      <c r="X44" s="621" t="s">
        <v>621</v>
      </c>
      <c r="Y44" s="699"/>
      <c r="Z44" s="699"/>
      <c r="AA44" s="699"/>
      <c r="AB44" s="699"/>
      <c r="AC44" s="699"/>
      <c r="AD44" s="699"/>
      <c r="AE44" s="699"/>
      <c r="AF44" s="699"/>
      <c r="AG44" s="699"/>
      <c r="AH44" s="699"/>
      <c r="AI44" s="699"/>
      <c r="AJ44" s="699"/>
      <c r="AK44" s="699"/>
      <c r="AL44" s="699"/>
      <c r="AM44" s="699"/>
      <c r="AN44" s="699"/>
      <c r="AO44" s="699"/>
      <c r="AP44" s="699"/>
      <c r="AQ44" s="699"/>
      <c r="AR44" s="699"/>
      <c r="AS44" s="699"/>
      <c r="AT44" s="699"/>
      <c r="AU44" s="699"/>
      <c r="AV44" s="699"/>
      <c r="AW44" s="699"/>
      <c r="AX44" s="699"/>
      <c r="AY44" s="699"/>
      <c r="AZ44" s="699"/>
      <c r="BA44" s="699"/>
      <c r="BB44" s="699"/>
      <c r="BC44" s="699"/>
      <c r="BD44" s="699"/>
      <c r="BE44" s="699"/>
      <c r="BF44" s="699"/>
      <c r="BG44" s="699"/>
      <c r="BH44" s="699"/>
      <c r="BI44" s="699"/>
      <c r="BJ44" s="699"/>
      <c r="BK44" s="699"/>
      <c r="BL44" s="699"/>
      <c r="BM44" s="699"/>
      <c r="BN44" s="699"/>
      <c r="BO44" s="699"/>
      <c r="BP44" s="699"/>
      <c r="BQ44" s="699"/>
      <c r="BR44" s="699"/>
      <c r="BS44" s="699"/>
      <c r="BT44" s="699"/>
      <c r="BU44" s="699"/>
      <c r="BV44" s="699"/>
      <c r="BW44" s="699"/>
      <c r="BX44" s="699"/>
      <c r="BY44" s="699"/>
      <c r="BZ44" s="699"/>
      <c r="CA44" s="699"/>
      <c r="CB44" s="699"/>
      <c r="CC44" s="699"/>
      <c r="CD44" s="699"/>
      <c r="CE44" s="699"/>
      <c r="CF44" s="699"/>
      <c r="CG44" s="699"/>
      <c r="CH44" s="699"/>
      <c r="CI44" s="699"/>
      <c r="CJ44" s="699"/>
      <c r="CK44" s="699"/>
      <c r="CL44" s="699"/>
      <c r="CM44" s="699"/>
      <c r="CN44" s="699"/>
      <c r="CO44" s="699"/>
      <c r="CP44" s="699"/>
      <c r="CQ44" s="699"/>
      <c r="CR44" s="699"/>
      <c r="CS44" s="699"/>
      <c r="CT44" s="699"/>
      <c r="CU44" s="699"/>
      <c r="CV44" s="699"/>
      <c r="CW44" s="699"/>
      <c r="CX44" s="699"/>
      <c r="CY44" s="699"/>
      <c r="CZ44" s="699"/>
      <c r="DA44" s="699"/>
      <c r="DB44" s="699"/>
      <c r="DC44" s="699"/>
      <c r="DD44" s="699"/>
      <c r="DE44" s="699"/>
      <c r="DF44" s="699"/>
      <c r="DG44" s="699"/>
      <c r="DH44" s="699"/>
      <c r="DI44" s="699"/>
      <c r="DJ44" s="699"/>
      <c r="DK44" s="699"/>
      <c r="DL44" s="699"/>
      <c r="DM44" s="699"/>
      <c r="DN44" s="699"/>
      <c r="DO44" s="699"/>
      <c r="DP44" s="699"/>
      <c r="DQ44" s="699"/>
      <c r="DR44" s="699"/>
      <c r="DS44" s="699"/>
      <c r="DT44" s="699"/>
      <c r="DU44" s="699"/>
      <c r="DV44" s="699"/>
      <c r="DW44" s="699"/>
      <c r="DX44" s="699"/>
      <c r="DY44" s="699"/>
      <c r="DZ44" s="699"/>
      <c r="EA44" s="699"/>
      <c r="EB44" s="699"/>
      <c r="EC44" s="699"/>
      <c r="ED44" s="699"/>
      <c r="EE44" s="699"/>
      <c r="EF44" s="699"/>
      <c r="EG44" s="699"/>
      <c r="EH44" s="699"/>
      <c r="EI44" s="699"/>
      <c r="EJ44" s="699"/>
      <c r="EK44" s="699"/>
      <c r="EL44" s="699"/>
      <c r="EM44" s="699"/>
      <c r="EN44" s="699"/>
      <c r="EO44" s="699"/>
      <c r="EP44" s="699"/>
      <c r="EQ44" s="699"/>
      <c r="ER44" s="699"/>
      <c r="ES44" s="699"/>
      <c r="ET44" s="699"/>
      <c r="EU44" s="699"/>
      <c r="EV44" s="699"/>
      <c r="EW44" s="699"/>
      <c r="EX44" s="699"/>
      <c r="EY44" s="699"/>
      <c r="EZ44" s="699"/>
      <c r="FA44" s="699"/>
      <c r="FB44" s="699"/>
    </row>
    <row r="45" spans="1:158" s="698" customFormat="1" ht="16.7" customHeight="1" x14ac:dyDescent="0.5">
      <c r="A45" s="541"/>
      <c r="B45" s="509"/>
      <c r="C45" s="525" t="s">
        <v>630</v>
      </c>
      <c r="D45" s="78">
        <v>1</v>
      </c>
      <c r="E45" s="531" t="s">
        <v>505</v>
      </c>
      <c r="F45" s="121">
        <v>1</v>
      </c>
      <c r="G45" s="336"/>
      <c r="H45" s="78"/>
      <c r="I45" s="78"/>
      <c r="J45" s="78"/>
      <c r="K45" s="78"/>
      <c r="L45" s="136"/>
      <c r="M45" s="580" t="s">
        <v>629</v>
      </c>
      <c r="N45" s="421" t="s">
        <v>636</v>
      </c>
      <c r="O45" s="78">
        <v>1</v>
      </c>
      <c r="P45" s="531" t="s">
        <v>505</v>
      </c>
      <c r="Q45" s="121">
        <v>1</v>
      </c>
      <c r="R45" s="336"/>
      <c r="S45" s="78"/>
      <c r="T45" s="78"/>
      <c r="U45" s="78"/>
      <c r="V45" s="78"/>
      <c r="W45" s="136"/>
      <c r="X45" s="403" t="s">
        <v>629</v>
      </c>
      <c r="Y45" s="699"/>
      <c r="Z45" s="699"/>
      <c r="AA45" s="699"/>
      <c r="AB45" s="699"/>
      <c r="AC45" s="699"/>
      <c r="AD45" s="699"/>
      <c r="AE45" s="699"/>
      <c r="AF45" s="699"/>
      <c r="AG45" s="699"/>
      <c r="AH45" s="699"/>
      <c r="AI45" s="699"/>
      <c r="AJ45" s="699"/>
      <c r="AK45" s="699"/>
      <c r="AL45" s="699"/>
      <c r="AM45" s="699"/>
      <c r="AN45" s="699"/>
      <c r="AO45" s="699"/>
      <c r="AP45" s="699"/>
      <c r="AQ45" s="699"/>
      <c r="AR45" s="699"/>
      <c r="AS45" s="699"/>
      <c r="AT45" s="699"/>
      <c r="AU45" s="699"/>
      <c r="AV45" s="699"/>
      <c r="AW45" s="699"/>
      <c r="AX45" s="699"/>
      <c r="AY45" s="699"/>
      <c r="AZ45" s="699"/>
      <c r="BA45" s="699"/>
      <c r="BB45" s="699"/>
      <c r="BC45" s="699"/>
      <c r="BD45" s="699"/>
      <c r="BE45" s="699"/>
      <c r="BF45" s="699"/>
      <c r="BG45" s="699"/>
      <c r="BH45" s="699"/>
      <c r="BI45" s="699"/>
      <c r="BJ45" s="699"/>
      <c r="BK45" s="699"/>
      <c r="BL45" s="699"/>
      <c r="BM45" s="699"/>
      <c r="BN45" s="699"/>
      <c r="BO45" s="699"/>
      <c r="BP45" s="699"/>
      <c r="BQ45" s="699"/>
      <c r="BR45" s="699"/>
      <c r="BS45" s="699"/>
      <c r="BT45" s="699"/>
      <c r="BU45" s="699"/>
      <c r="BV45" s="699"/>
      <c r="BW45" s="699"/>
      <c r="BX45" s="699"/>
      <c r="BY45" s="699"/>
      <c r="BZ45" s="699"/>
      <c r="CA45" s="699"/>
      <c r="CB45" s="699"/>
      <c r="CC45" s="699"/>
      <c r="CD45" s="699"/>
      <c r="CE45" s="699"/>
      <c r="CF45" s="699"/>
      <c r="CG45" s="699"/>
      <c r="CH45" s="699"/>
      <c r="CI45" s="699"/>
      <c r="CJ45" s="699"/>
      <c r="CK45" s="699"/>
      <c r="CL45" s="699"/>
      <c r="CM45" s="699"/>
      <c r="CN45" s="699"/>
      <c r="CO45" s="699"/>
      <c r="CP45" s="699"/>
      <c r="CQ45" s="699"/>
      <c r="CR45" s="699"/>
      <c r="CS45" s="699"/>
      <c r="CT45" s="699"/>
      <c r="CU45" s="699"/>
      <c r="CV45" s="699"/>
      <c r="CW45" s="699"/>
      <c r="CX45" s="699"/>
      <c r="CY45" s="699"/>
      <c r="CZ45" s="699"/>
      <c r="DA45" s="699"/>
      <c r="DB45" s="699"/>
      <c r="DC45" s="699"/>
      <c r="DD45" s="699"/>
      <c r="DE45" s="699"/>
      <c r="DF45" s="699"/>
      <c r="DG45" s="699"/>
      <c r="DH45" s="699"/>
      <c r="DI45" s="699"/>
      <c r="DJ45" s="699"/>
      <c r="DK45" s="699"/>
      <c r="DL45" s="699"/>
      <c r="DM45" s="699"/>
      <c r="DN45" s="699"/>
      <c r="DO45" s="699"/>
      <c r="DP45" s="699"/>
      <c r="DQ45" s="699"/>
      <c r="DR45" s="699"/>
      <c r="DS45" s="699"/>
      <c r="DT45" s="699"/>
      <c r="DU45" s="699"/>
      <c r="DV45" s="699"/>
      <c r="DW45" s="699"/>
      <c r="DX45" s="699"/>
      <c r="DY45" s="699"/>
      <c r="DZ45" s="699"/>
      <c r="EA45" s="699"/>
      <c r="EB45" s="699"/>
      <c r="EC45" s="699"/>
      <c r="ED45" s="699"/>
      <c r="EE45" s="699"/>
      <c r="EF45" s="699"/>
      <c r="EG45" s="699"/>
      <c r="EH45" s="699"/>
      <c r="EI45" s="699"/>
      <c r="EJ45" s="699"/>
      <c r="EK45" s="699"/>
      <c r="EL45" s="699"/>
      <c r="EM45" s="699"/>
      <c r="EN45" s="699"/>
      <c r="EO45" s="699"/>
      <c r="EP45" s="699"/>
      <c r="EQ45" s="699"/>
      <c r="ER45" s="699"/>
      <c r="ES45" s="699"/>
      <c r="ET45" s="699"/>
      <c r="EU45" s="699"/>
      <c r="EV45" s="699"/>
      <c r="EW45" s="699"/>
      <c r="EX45" s="699"/>
      <c r="EY45" s="699"/>
      <c r="EZ45" s="699"/>
      <c r="FA45" s="699"/>
      <c r="FB45" s="699"/>
    </row>
    <row r="46" spans="1:158" s="723" customFormat="1" ht="16.7" customHeight="1" x14ac:dyDescent="0.5">
      <c r="A46" s="381" t="s">
        <v>581</v>
      </c>
      <c r="B46" s="508" t="s">
        <v>582</v>
      </c>
      <c r="C46" s="527" t="s">
        <v>580</v>
      </c>
      <c r="D46" s="319">
        <v>44960</v>
      </c>
      <c r="E46" s="542" t="s">
        <v>1088</v>
      </c>
      <c r="F46" s="274">
        <f>9*2</f>
        <v>18</v>
      </c>
      <c r="G46" s="274">
        <f>F46+F47</f>
        <v>18</v>
      </c>
      <c r="H46" s="274">
        <v>1</v>
      </c>
      <c r="I46" s="274">
        <v>1</v>
      </c>
      <c r="J46" s="274">
        <v>1</v>
      </c>
      <c r="K46" s="274">
        <v>1</v>
      </c>
      <c r="L46" s="399">
        <f>SUM(G46:K46)</f>
        <v>22</v>
      </c>
      <c r="M46" s="594"/>
      <c r="N46" s="570" t="s">
        <v>58</v>
      </c>
      <c r="O46" s="319">
        <v>44960</v>
      </c>
      <c r="P46" s="542" t="s">
        <v>1088</v>
      </c>
      <c r="Q46" s="274">
        <f>9*2</f>
        <v>18</v>
      </c>
      <c r="R46" s="274">
        <f>Q46+Q47</f>
        <v>18</v>
      </c>
      <c r="S46" s="274">
        <v>1</v>
      </c>
      <c r="T46" s="274">
        <v>1</v>
      </c>
      <c r="U46" s="274">
        <v>1</v>
      </c>
      <c r="V46" s="274">
        <v>1</v>
      </c>
      <c r="W46" s="399">
        <f>SUM(R46:V46)</f>
        <v>22</v>
      </c>
      <c r="X46" s="619"/>
    </row>
    <row r="47" spans="1:158" s="723" customFormat="1" ht="16.7" customHeight="1" x14ac:dyDescent="0.5">
      <c r="A47" s="382" t="s">
        <v>970</v>
      </c>
      <c r="B47" s="509"/>
      <c r="C47" s="525"/>
      <c r="D47" s="359"/>
      <c r="E47" s="543"/>
      <c r="F47" s="309"/>
      <c r="G47" s="309"/>
      <c r="H47" s="309"/>
      <c r="I47" s="309"/>
      <c r="J47" s="309"/>
      <c r="K47" s="309"/>
      <c r="L47" s="309"/>
      <c r="M47" s="587"/>
      <c r="N47" s="421"/>
      <c r="O47" s="359"/>
      <c r="P47" s="543"/>
      <c r="Q47" s="309"/>
      <c r="R47" s="309"/>
      <c r="S47" s="309"/>
      <c r="T47" s="309"/>
      <c r="U47" s="309"/>
      <c r="V47" s="309"/>
      <c r="W47" s="309"/>
      <c r="X47" s="612"/>
    </row>
    <row r="48" spans="1:158" s="698" customFormat="1" ht="16.7" customHeight="1" x14ac:dyDescent="0.5">
      <c r="A48" s="432" t="s">
        <v>554</v>
      </c>
      <c r="B48" s="519" t="s">
        <v>555</v>
      </c>
      <c r="C48" s="520" t="s">
        <v>45</v>
      </c>
      <c r="D48" s="319">
        <v>44961</v>
      </c>
      <c r="E48" s="518" t="s">
        <v>917</v>
      </c>
      <c r="F48" s="400">
        <v>6</v>
      </c>
      <c r="G48" s="274">
        <f>F48+F49+F50</f>
        <v>18</v>
      </c>
      <c r="H48" s="274">
        <v>1</v>
      </c>
      <c r="I48" s="274">
        <v>1</v>
      </c>
      <c r="J48" s="274">
        <v>1</v>
      </c>
      <c r="K48" s="274">
        <v>1</v>
      </c>
      <c r="L48" s="399">
        <f>SUM(G48:K48)</f>
        <v>22</v>
      </c>
      <c r="M48" s="579" t="s">
        <v>862</v>
      </c>
      <c r="N48" s="571" t="s">
        <v>45</v>
      </c>
      <c r="O48" s="386">
        <v>44961</v>
      </c>
      <c r="P48" s="568" t="s">
        <v>365</v>
      </c>
      <c r="Q48" s="398">
        <v>4</v>
      </c>
      <c r="R48" s="398">
        <f>Q48+Q49+Q50</f>
        <v>16</v>
      </c>
      <c r="S48" s="398">
        <v>1</v>
      </c>
      <c r="T48" s="398">
        <v>1</v>
      </c>
      <c r="U48" s="398">
        <v>1</v>
      </c>
      <c r="V48" s="398">
        <v>1</v>
      </c>
      <c r="W48" s="635">
        <f>SUM(R48:V48)</f>
        <v>20</v>
      </c>
      <c r="X48" s="606" t="s">
        <v>862</v>
      </c>
      <c r="Y48" s="699"/>
      <c r="Z48" s="699"/>
      <c r="AA48" s="699"/>
      <c r="AB48" s="699"/>
      <c r="AC48" s="699"/>
      <c r="AD48" s="699"/>
      <c r="AE48" s="699"/>
      <c r="AF48" s="699"/>
      <c r="AG48" s="699"/>
      <c r="AH48" s="699"/>
      <c r="AI48" s="699"/>
      <c r="AJ48" s="699"/>
      <c r="AK48" s="699"/>
      <c r="AL48" s="699"/>
      <c r="AM48" s="699"/>
      <c r="AN48" s="699"/>
      <c r="AO48" s="699"/>
      <c r="AP48" s="699"/>
      <c r="AQ48" s="699"/>
      <c r="AR48" s="699"/>
      <c r="AS48" s="699"/>
      <c r="AT48" s="699"/>
      <c r="AU48" s="699"/>
      <c r="AV48" s="699"/>
      <c r="AW48" s="699"/>
      <c r="AX48" s="699"/>
      <c r="AY48" s="699"/>
      <c r="AZ48" s="699"/>
      <c r="BA48" s="699"/>
      <c r="BB48" s="699"/>
      <c r="BC48" s="699"/>
      <c r="BD48" s="699"/>
      <c r="BE48" s="699"/>
      <c r="BF48" s="699"/>
      <c r="BG48" s="699"/>
      <c r="BH48" s="699"/>
      <c r="BI48" s="699"/>
      <c r="BJ48" s="699"/>
      <c r="BK48" s="699"/>
      <c r="BL48" s="699"/>
      <c r="BM48" s="699"/>
      <c r="BN48" s="699"/>
      <c r="BO48" s="699"/>
      <c r="BP48" s="699"/>
      <c r="BQ48" s="699"/>
      <c r="BR48" s="699"/>
      <c r="BS48" s="699"/>
      <c r="BT48" s="699"/>
      <c r="BU48" s="699"/>
      <c r="BV48" s="699"/>
      <c r="BW48" s="699"/>
      <c r="BX48" s="699"/>
      <c r="BY48" s="699"/>
      <c r="BZ48" s="699"/>
      <c r="CA48" s="699"/>
      <c r="CB48" s="699"/>
      <c r="CC48" s="699"/>
      <c r="CD48" s="699"/>
      <c r="CE48" s="699"/>
      <c r="CF48" s="699"/>
      <c r="CG48" s="699"/>
      <c r="CH48" s="699"/>
      <c r="CI48" s="699"/>
      <c r="CJ48" s="699"/>
      <c r="CK48" s="699"/>
      <c r="CL48" s="699"/>
      <c r="CM48" s="699"/>
      <c r="CN48" s="699"/>
      <c r="CO48" s="699"/>
      <c r="CP48" s="699"/>
      <c r="CQ48" s="699"/>
      <c r="CR48" s="699"/>
      <c r="CS48" s="699"/>
      <c r="CT48" s="699"/>
      <c r="CU48" s="699"/>
      <c r="CV48" s="699"/>
      <c r="CW48" s="699"/>
      <c r="CX48" s="699"/>
      <c r="CY48" s="699"/>
      <c r="CZ48" s="699"/>
      <c r="DA48" s="699"/>
      <c r="DB48" s="699"/>
      <c r="DC48" s="699"/>
      <c r="DD48" s="699"/>
      <c r="DE48" s="699"/>
      <c r="DF48" s="699"/>
      <c r="DG48" s="699"/>
      <c r="DH48" s="699"/>
      <c r="DI48" s="699"/>
      <c r="DJ48" s="699"/>
      <c r="DK48" s="699"/>
      <c r="DL48" s="699"/>
      <c r="DM48" s="699"/>
      <c r="DN48" s="699"/>
      <c r="DO48" s="699"/>
      <c r="DP48" s="699"/>
      <c r="DQ48" s="699"/>
      <c r="DR48" s="699"/>
      <c r="DS48" s="699"/>
      <c r="DT48" s="699"/>
      <c r="DU48" s="699"/>
      <c r="DV48" s="699"/>
      <c r="DW48" s="699"/>
      <c r="DX48" s="699"/>
      <c r="DY48" s="699"/>
      <c r="DZ48" s="699"/>
      <c r="EA48" s="699"/>
      <c r="EB48" s="699"/>
      <c r="EC48" s="699"/>
    </row>
    <row r="49" spans="1:133" s="698" customFormat="1" ht="16.7" customHeight="1" x14ac:dyDescent="0.5">
      <c r="A49" s="432" t="s">
        <v>971</v>
      </c>
      <c r="B49" s="519"/>
      <c r="C49" s="520" t="s">
        <v>279</v>
      </c>
      <c r="D49" s="449">
        <v>3</v>
      </c>
      <c r="E49" s="521" t="s">
        <v>901</v>
      </c>
      <c r="F49" s="327">
        <v>9</v>
      </c>
      <c r="G49" s="274"/>
      <c r="H49" s="274"/>
      <c r="I49" s="274"/>
      <c r="J49" s="274"/>
      <c r="K49" s="274"/>
      <c r="L49" s="399"/>
      <c r="M49" s="591"/>
      <c r="N49" s="420" t="s">
        <v>281</v>
      </c>
      <c r="O49" s="449">
        <v>3</v>
      </c>
      <c r="P49" s="569" t="s">
        <v>901</v>
      </c>
      <c r="Q49" s="274">
        <v>9</v>
      </c>
      <c r="R49" s="274"/>
      <c r="S49" s="274"/>
      <c r="T49" s="274"/>
      <c r="U49" s="274"/>
      <c r="V49" s="274"/>
      <c r="W49" s="399"/>
      <c r="X49" s="618"/>
      <c r="Y49" s="699"/>
      <c r="Z49" s="699"/>
      <c r="AA49" s="699"/>
      <c r="AB49" s="699"/>
      <c r="AC49" s="699"/>
      <c r="AD49" s="699"/>
      <c r="AE49" s="699"/>
      <c r="AF49" s="699"/>
      <c r="AG49" s="699"/>
      <c r="AH49" s="699"/>
      <c r="AI49" s="699"/>
      <c r="AJ49" s="699"/>
      <c r="AK49" s="699"/>
      <c r="AL49" s="699"/>
      <c r="AM49" s="699"/>
      <c r="AN49" s="699"/>
      <c r="AO49" s="699"/>
      <c r="AP49" s="699"/>
      <c r="AQ49" s="699"/>
      <c r="AR49" s="699"/>
      <c r="AS49" s="699"/>
      <c r="AT49" s="699"/>
      <c r="AU49" s="699"/>
      <c r="AV49" s="699"/>
      <c r="AW49" s="699"/>
      <c r="AX49" s="699"/>
      <c r="AY49" s="699"/>
      <c r="AZ49" s="699"/>
      <c r="BA49" s="699"/>
      <c r="BB49" s="699"/>
      <c r="BC49" s="699"/>
      <c r="BD49" s="699"/>
      <c r="BE49" s="699"/>
      <c r="BF49" s="699"/>
      <c r="BG49" s="699"/>
      <c r="BH49" s="699"/>
      <c r="BI49" s="699"/>
      <c r="BJ49" s="699"/>
      <c r="BK49" s="699"/>
      <c r="BL49" s="699"/>
      <c r="BM49" s="699"/>
      <c r="BN49" s="699"/>
      <c r="BO49" s="699"/>
      <c r="BP49" s="699"/>
      <c r="BQ49" s="699"/>
      <c r="BR49" s="699"/>
      <c r="BS49" s="699"/>
      <c r="BT49" s="699"/>
      <c r="BU49" s="699"/>
      <c r="BV49" s="699"/>
      <c r="BW49" s="699"/>
      <c r="BX49" s="699"/>
      <c r="BY49" s="699"/>
      <c r="BZ49" s="699"/>
      <c r="CA49" s="699"/>
      <c r="CB49" s="699"/>
      <c r="CC49" s="699"/>
      <c r="CD49" s="699"/>
      <c r="CE49" s="699"/>
      <c r="CF49" s="699"/>
      <c r="CG49" s="699"/>
      <c r="CH49" s="699"/>
      <c r="CI49" s="699"/>
      <c r="CJ49" s="699"/>
      <c r="CK49" s="699"/>
      <c r="CL49" s="699"/>
      <c r="CM49" s="699"/>
      <c r="CN49" s="699"/>
      <c r="CO49" s="699"/>
      <c r="CP49" s="699"/>
      <c r="CQ49" s="699"/>
      <c r="CR49" s="699"/>
      <c r="CS49" s="699"/>
      <c r="CT49" s="699"/>
      <c r="CU49" s="699"/>
      <c r="CV49" s="699"/>
      <c r="CW49" s="699"/>
      <c r="CX49" s="699"/>
      <c r="CY49" s="699"/>
      <c r="CZ49" s="699"/>
      <c r="DA49" s="699"/>
      <c r="DB49" s="699"/>
      <c r="DC49" s="699"/>
      <c r="DD49" s="699"/>
      <c r="DE49" s="699"/>
      <c r="DF49" s="699"/>
      <c r="DG49" s="699"/>
      <c r="DH49" s="699"/>
      <c r="DI49" s="699"/>
      <c r="DJ49" s="699"/>
      <c r="DK49" s="699"/>
      <c r="DL49" s="699"/>
      <c r="DM49" s="699"/>
      <c r="DN49" s="699"/>
      <c r="DO49" s="699"/>
      <c r="DP49" s="699"/>
      <c r="DQ49" s="699"/>
      <c r="DR49" s="699"/>
      <c r="DS49" s="699"/>
      <c r="DT49" s="699"/>
      <c r="DU49" s="699"/>
      <c r="DV49" s="699"/>
      <c r="DW49" s="699"/>
      <c r="DX49" s="699"/>
      <c r="DY49" s="699"/>
      <c r="DZ49" s="699"/>
      <c r="EA49" s="699"/>
      <c r="EB49" s="699"/>
      <c r="EC49" s="699"/>
    </row>
    <row r="50" spans="1:133" ht="16.7" customHeight="1" x14ac:dyDescent="0.5">
      <c r="A50" s="639"/>
      <c r="B50" s="522"/>
      <c r="C50" s="523" t="s">
        <v>271</v>
      </c>
      <c r="D50" s="121">
        <v>1</v>
      </c>
      <c r="E50" s="544" t="s">
        <v>372</v>
      </c>
      <c r="F50" s="78">
        <v>3</v>
      </c>
      <c r="G50" s="309"/>
      <c r="H50" s="309"/>
      <c r="I50" s="309"/>
      <c r="J50" s="309"/>
      <c r="K50" s="309"/>
      <c r="L50" s="309"/>
      <c r="M50" s="580" t="s">
        <v>7</v>
      </c>
      <c r="N50" s="78" t="s">
        <v>273</v>
      </c>
      <c r="O50" s="121">
        <v>1</v>
      </c>
      <c r="P50" s="544" t="s">
        <v>372</v>
      </c>
      <c r="Q50" s="78">
        <v>3</v>
      </c>
      <c r="R50" s="309"/>
      <c r="S50" s="309"/>
      <c r="T50" s="309"/>
      <c r="U50" s="309"/>
      <c r="V50" s="309"/>
      <c r="W50" s="310"/>
      <c r="X50" s="622"/>
    </row>
    <row r="51" spans="1:133" ht="16.7" customHeight="1" x14ac:dyDescent="0.5">
      <c r="A51" s="724" t="s">
        <v>663</v>
      </c>
      <c r="B51" s="725" t="s">
        <v>664</v>
      </c>
      <c r="C51" s="726" t="s">
        <v>456</v>
      </c>
      <c r="D51" s="727" t="s">
        <v>110</v>
      </c>
      <c r="E51" s="728" t="s">
        <v>863</v>
      </c>
      <c r="F51" s="729">
        <f>10*1</f>
        <v>10</v>
      </c>
      <c r="G51" s="710">
        <f>F51+F52+F53</f>
        <v>16</v>
      </c>
      <c r="H51" s="710">
        <v>1</v>
      </c>
      <c r="I51" s="710">
        <v>1</v>
      </c>
      <c r="J51" s="710">
        <v>1</v>
      </c>
      <c r="K51" s="710">
        <v>1</v>
      </c>
      <c r="L51" s="706">
        <f>SUM(G51:K51)</f>
        <v>20</v>
      </c>
      <c r="M51" s="730"/>
      <c r="N51" s="731" t="s">
        <v>457</v>
      </c>
      <c r="O51" s="727" t="s">
        <v>110</v>
      </c>
      <c r="P51" s="728" t="s">
        <v>863</v>
      </c>
      <c r="Q51" s="729">
        <f>10*1</f>
        <v>10</v>
      </c>
      <c r="R51" s="710">
        <f>Q51+Q52+Q53</f>
        <v>16</v>
      </c>
      <c r="S51" s="710">
        <v>1</v>
      </c>
      <c r="T51" s="710">
        <v>1</v>
      </c>
      <c r="U51" s="710">
        <v>1</v>
      </c>
      <c r="V51" s="710">
        <v>1</v>
      </c>
      <c r="W51" s="706">
        <f>SUM(R51:V51)</f>
        <v>20</v>
      </c>
      <c r="X51" s="732"/>
    </row>
    <row r="52" spans="1:133" ht="16.7" customHeight="1" x14ac:dyDescent="0.5">
      <c r="A52" s="715" t="s">
        <v>974</v>
      </c>
      <c r="B52" s="708"/>
      <c r="C52" s="709" t="s">
        <v>219</v>
      </c>
      <c r="D52" s="719" t="s">
        <v>110</v>
      </c>
      <c r="E52" s="733" t="s">
        <v>499</v>
      </c>
      <c r="F52" s="710">
        <v>3</v>
      </c>
      <c r="G52" s="710"/>
      <c r="H52" s="710"/>
      <c r="I52" s="710"/>
      <c r="J52" s="710"/>
      <c r="K52" s="710"/>
      <c r="L52" s="710"/>
      <c r="M52" s="720"/>
      <c r="N52" s="716" t="s">
        <v>221</v>
      </c>
      <c r="O52" s="719" t="s">
        <v>110</v>
      </c>
      <c r="P52" s="733" t="s">
        <v>499</v>
      </c>
      <c r="Q52" s="710">
        <v>3</v>
      </c>
      <c r="R52" s="710"/>
      <c r="S52" s="710"/>
      <c r="T52" s="710"/>
      <c r="U52" s="710"/>
      <c r="V52" s="710"/>
      <c r="W52" s="710"/>
      <c r="X52" s="721"/>
    </row>
    <row r="53" spans="1:133" s="698" customFormat="1" ht="16.7" customHeight="1" x14ac:dyDescent="0.5">
      <c r="A53" s="711"/>
      <c r="B53" s="712"/>
      <c r="C53" s="78" t="s">
        <v>459</v>
      </c>
      <c r="D53" s="395" t="s">
        <v>294</v>
      </c>
      <c r="E53" s="749" t="s">
        <v>460</v>
      </c>
      <c r="F53" s="309">
        <v>3</v>
      </c>
      <c r="G53" s="714"/>
      <c r="H53" s="714"/>
      <c r="I53" s="714"/>
      <c r="J53" s="714"/>
      <c r="K53" s="714"/>
      <c r="L53" s="714"/>
      <c r="M53" s="717"/>
      <c r="N53" s="713" t="s">
        <v>461</v>
      </c>
      <c r="O53" s="395" t="s">
        <v>294</v>
      </c>
      <c r="P53" s="749" t="s">
        <v>460</v>
      </c>
      <c r="Q53" s="309">
        <v>3</v>
      </c>
      <c r="R53" s="714"/>
      <c r="S53" s="714"/>
      <c r="T53" s="714"/>
      <c r="U53" s="714"/>
      <c r="V53" s="714"/>
      <c r="W53" s="714"/>
      <c r="X53" s="718"/>
      <c r="Y53" s="699"/>
      <c r="Z53" s="699"/>
      <c r="AA53" s="699"/>
      <c r="AB53" s="699"/>
      <c r="AC53" s="699"/>
      <c r="AD53" s="699"/>
      <c r="AE53" s="699"/>
      <c r="AF53" s="699"/>
      <c r="AG53" s="699"/>
      <c r="AH53" s="699"/>
      <c r="AI53" s="699"/>
      <c r="AJ53" s="699"/>
      <c r="AK53" s="699"/>
      <c r="AL53" s="699"/>
      <c r="AM53" s="699"/>
      <c r="AN53" s="699"/>
      <c r="AO53" s="699"/>
      <c r="AP53" s="699"/>
      <c r="AQ53" s="699"/>
      <c r="AR53" s="699"/>
      <c r="AS53" s="699"/>
      <c r="AT53" s="699"/>
      <c r="AU53" s="699"/>
      <c r="AV53" s="699"/>
      <c r="AW53" s="699"/>
      <c r="AX53" s="699"/>
      <c r="AY53" s="699"/>
      <c r="AZ53" s="699"/>
      <c r="BA53" s="699"/>
      <c r="BB53" s="699"/>
      <c r="BC53" s="699"/>
      <c r="BD53" s="699"/>
      <c r="BE53" s="699"/>
      <c r="BF53" s="699"/>
      <c r="BG53" s="699"/>
      <c r="BH53" s="699"/>
      <c r="BI53" s="699"/>
      <c r="BJ53" s="699"/>
      <c r="BK53" s="699"/>
      <c r="BL53" s="699"/>
      <c r="BM53" s="699"/>
      <c r="BN53" s="699"/>
      <c r="BO53" s="699"/>
      <c r="BP53" s="699"/>
      <c r="BQ53" s="699"/>
      <c r="BR53" s="699"/>
      <c r="BS53" s="699"/>
      <c r="BT53" s="699"/>
      <c r="BU53" s="699"/>
      <c r="BV53" s="699"/>
      <c r="BW53" s="699"/>
      <c r="BX53" s="699"/>
      <c r="BY53" s="699"/>
      <c r="BZ53" s="699"/>
      <c r="CA53" s="699"/>
      <c r="CB53" s="699"/>
      <c r="CC53" s="699"/>
      <c r="CD53" s="699"/>
      <c r="CE53" s="699"/>
      <c r="CF53" s="699"/>
      <c r="CG53" s="699"/>
      <c r="CH53" s="699"/>
      <c r="CI53" s="699"/>
      <c r="CJ53" s="699"/>
      <c r="CK53" s="699"/>
      <c r="CL53" s="699"/>
      <c r="CM53" s="699"/>
      <c r="CN53" s="699"/>
      <c r="CO53" s="699"/>
      <c r="CP53" s="699"/>
      <c r="CQ53" s="699"/>
      <c r="CR53" s="699"/>
      <c r="CS53" s="699"/>
      <c r="CT53" s="699"/>
      <c r="CU53" s="699"/>
      <c r="CV53" s="699"/>
      <c r="CW53" s="699"/>
      <c r="CX53" s="699"/>
      <c r="CY53" s="699"/>
      <c r="CZ53" s="699"/>
      <c r="DA53" s="699"/>
      <c r="DB53" s="699"/>
      <c r="DC53" s="699"/>
      <c r="DD53" s="699"/>
      <c r="DE53" s="699"/>
      <c r="DF53" s="699"/>
      <c r="DG53" s="699"/>
      <c r="DH53" s="699"/>
      <c r="DI53" s="699"/>
      <c r="DJ53" s="699"/>
      <c r="DK53" s="699"/>
      <c r="DL53" s="699"/>
      <c r="DM53" s="699"/>
      <c r="DN53" s="699"/>
      <c r="DO53" s="699"/>
      <c r="DP53" s="699"/>
      <c r="DQ53" s="699"/>
      <c r="DR53" s="699"/>
      <c r="DS53" s="699"/>
      <c r="DT53" s="699"/>
      <c r="DU53" s="699"/>
      <c r="DV53" s="699"/>
      <c r="DW53" s="699"/>
      <c r="DX53" s="699"/>
      <c r="DY53" s="699"/>
      <c r="DZ53" s="699"/>
      <c r="EA53" s="699"/>
      <c r="EB53" s="699"/>
      <c r="EC53" s="699"/>
    </row>
    <row r="54" spans="1:133" s="698" customFormat="1" ht="16.7" customHeight="1" x14ac:dyDescent="0.5">
      <c r="A54" s="383" t="s">
        <v>602</v>
      </c>
      <c r="B54" s="507" t="s">
        <v>603</v>
      </c>
      <c r="C54" s="510" t="s">
        <v>396</v>
      </c>
      <c r="D54" s="389">
        <v>1</v>
      </c>
      <c r="E54" s="513" t="s">
        <v>323</v>
      </c>
      <c r="F54" s="327">
        <v>8</v>
      </c>
      <c r="G54" s="274">
        <f>F54+F55+F56</f>
        <v>11</v>
      </c>
      <c r="H54" s="263">
        <v>1</v>
      </c>
      <c r="I54" s="263">
        <v>1</v>
      </c>
      <c r="J54" s="263">
        <v>1</v>
      </c>
      <c r="K54" s="263">
        <v>1</v>
      </c>
      <c r="L54" s="399">
        <f>SUM(G54:K54)</f>
        <v>15</v>
      </c>
      <c r="M54" s="597"/>
      <c r="N54" s="140" t="s">
        <v>397</v>
      </c>
      <c r="O54" s="389">
        <v>1</v>
      </c>
      <c r="P54" s="513" t="s">
        <v>323</v>
      </c>
      <c r="Q54" s="327">
        <v>8</v>
      </c>
      <c r="R54" s="274">
        <f>Q54+Q55+Q56</f>
        <v>11</v>
      </c>
      <c r="S54" s="263">
        <v>1</v>
      </c>
      <c r="T54" s="263">
        <v>1</v>
      </c>
      <c r="U54" s="263">
        <v>1</v>
      </c>
      <c r="V54" s="263">
        <v>1</v>
      </c>
      <c r="W54" s="399">
        <f>SUM(R54:V54)</f>
        <v>15</v>
      </c>
      <c r="X54" s="623"/>
      <c r="Y54" s="699"/>
      <c r="Z54" s="699"/>
      <c r="AA54" s="699"/>
      <c r="AB54" s="699"/>
      <c r="AC54" s="699"/>
      <c r="AD54" s="699"/>
      <c r="AE54" s="699"/>
      <c r="AF54" s="699"/>
      <c r="AG54" s="699"/>
      <c r="AH54" s="699"/>
      <c r="AI54" s="699"/>
      <c r="AJ54" s="699"/>
      <c r="AK54" s="699"/>
      <c r="AL54" s="699"/>
      <c r="AM54" s="699"/>
      <c r="AN54" s="699"/>
      <c r="AO54" s="699"/>
      <c r="AP54" s="699"/>
      <c r="AQ54" s="699"/>
      <c r="AR54" s="699"/>
      <c r="AS54" s="699"/>
      <c r="AT54" s="699"/>
      <c r="AU54" s="699"/>
      <c r="AV54" s="699"/>
      <c r="AW54" s="699"/>
      <c r="AX54" s="699"/>
      <c r="AY54" s="699"/>
      <c r="AZ54" s="699"/>
      <c r="BA54" s="699"/>
      <c r="BB54" s="699"/>
      <c r="BC54" s="699"/>
      <c r="BD54" s="699"/>
      <c r="BE54" s="699"/>
      <c r="BF54" s="699"/>
      <c r="BG54" s="699"/>
      <c r="BH54" s="699"/>
      <c r="BI54" s="699"/>
      <c r="BJ54" s="699"/>
      <c r="BK54" s="699"/>
      <c r="BL54" s="699"/>
      <c r="BM54" s="699"/>
      <c r="BN54" s="699"/>
      <c r="BO54" s="699"/>
      <c r="BP54" s="699"/>
      <c r="BQ54" s="699"/>
      <c r="BR54" s="699"/>
      <c r="BS54" s="699"/>
      <c r="BT54" s="699"/>
      <c r="BU54" s="699"/>
      <c r="BV54" s="699"/>
      <c r="BW54" s="699"/>
      <c r="BX54" s="699"/>
      <c r="BY54" s="699"/>
      <c r="BZ54" s="699"/>
      <c r="CA54" s="699"/>
      <c r="CB54" s="699"/>
      <c r="CC54" s="699"/>
      <c r="CD54" s="699"/>
      <c r="CE54" s="699"/>
      <c r="CF54" s="699"/>
      <c r="CG54" s="699"/>
      <c r="CH54" s="699"/>
      <c r="CI54" s="699"/>
      <c r="CJ54" s="699"/>
      <c r="CK54" s="699"/>
      <c r="CL54" s="699"/>
      <c r="CM54" s="699"/>
      <c r="CN54" s="699"/>
      <c r="CO54" s="699"/>
      <c r="CP54" s="699"/>
      <c r="CQ54" s="699"/>
      <c r="CR54" s="699"/>
      <c r="CS54" s="699"/>
      <c r="CT54" s="699"/>
      <c r="CU54" s="699"/>
      <c r="CV54" s="699"/>
      <c r="CW54" s="699"/>
      <c r="CX54" s="699"/>
      <c r="CY54" s="699"/>
      <c r="CZ54" s="699"/>
      <c r="DA54" s="699"/>
      <c r="DB54" s="699"/>
      <c r="DC54" s="699"/>
      <c r="DD54" s="699"/>
      <c r="DE54" s="699"/>
      <c r="DF54" s="699"/>
      <c r="DG54" s="699"/>
      <c r="DH54" s="699"/>
      <c r="DI54" s="699"/>
      <c r="DJ54" s="699"/>
      <c r="DK54" s="699"/>
      <c r="DL54" s="699"/>
      <c r="DM54" s="699"/>
      <c r="DN54" s="699"/>
      <c r="DO54" s="699"/>
      <c r="DP54" s="699"/>
      <c r="DQ54" s="699"/>
      <c r="DR54" s="699"/>
      <c r="DS54" s="699"/>
      <c r="DT54" s="699"/>
      <c r="DU54" s="699"/>
      <c r="DV54" s="699"/>
      <c r="DW54" s="699"/>
      <c r="DX54" s="699"/>
      <c r="DY54" s="699"/>
      <c r="DZ54" s="699"/>
      <c r="EA54" s="699"/>
      <c r="EB54" s="699"/>
      <c r="EC54" s="699"/>
    </row>
    <row r="55" spans="1:133" s="698" customFormat="1" ht="16.7" customHeight="1" x14ac:dyDescent="0.5">
      <c r="A55" s="381" t="s">
        <v>975</v>
      </c>
      <c r="B55" s="508"/>
      <c r="C55" s="511" t="s">
        <v>398</v>
      </c>
      <c r="D55" s="72">
        <v>1</v>
      </c>
      <c r="E55" s="513" t="s">
        <v>1094</v>
      </c>
      <c r="F55" s="327">
        <v>1</v>
      </c>
      <c r="G55" s="274"/>
      <c r="H55" s="263"/>
      <c r="I55" s="263"/>
      <c r="J55" s="263"/>
      <c r="K55" s="263"/>
      <c r="L55" s="396"/>
      <c r="M55" s="598"/>
      <c r="N55" s="449" t="s">
        <v>399</v>
      </c>
      <c r="O55" s="72">
        <v>1</v>
      </c>
      <c r="P55" s="513" t="s">
        <v>1094</v>
      </c>
      <c r="Q55" s="327">
        <v>1</v>
      </c>
      <c r="R55" s="274"/>
      <c r="S55" s="263"/>
      <c r="T55" s="263"/>
      <c r="U55" s="263"/>
      <c r="V55" s="263"/>
      <c r="W55" s="396"/>
      <c r="X55" s="624"/>
      <c r="Y55" s="699"/>
      <c r="Z55" s="699"/>
      <c r="AA55" s="699"/>
      <c r="AB55" s="699"/>
      <c r="AC55" s="699"/>
      <c r="AD55" s="699"/>
      <c r="AE55" s="699"/>
      <c r="AF55" s="699"/>
      <c r="AG55" s="699"/>
      <c r="AH55" s="699"/>
      <c r="AI55" s="699"/>
      <c r="AJ55" s="699"/>
      <c r="AK55" s="699"/>
      <c r="AL55" s="699"/>
      <c r="AM55" s="699"/>
      <c r="AN55" s="699"/>
      <c r="AO55" s="699"/>
      <c r="AP55" s="699"/>
      <c r="AQ55" s="699"/>
      <c r="AR55" s="699"/>
      <c r="AS55" s="699"/>
      <c r="AT55" s="699"/>
      <c r="AU55" s="699"/>
      <c r="AV55" s="699"/>
      <c r="AW55" s="699"/>
      <c r="AX55" s="699"/>
      <c r="AY55" s="699"/>
      <c r="AZ55" s="699"/>
      <c r="BA55" s="699"/>
      <c r="BB55" s="699"/>
      <c r="BC55" s="699"/>
      <c r="BD55" s="699"/>
      <c r="BE55" s="699"/>
      <c r="BF55" s="699"/>
      <c r="BG55" s="699"/>
      <c r="BH55" s="699"/>
      <c r="BI55" s="699"/>
      <c r="BJ55" s="699"/>
      <c r="BK55" s="699"/>
      <c r="BL55" s="699"/>
      <c r="BM55" s="699"/>
      <c r="BN55" s="699"/>
      <c r="BO55" s="699"/>
      <c r="BP55" s="699"/>
      <c r="BQ55" s="699"/>
      <c r="BR55" s="699"/>
      <c r="BS55" s="699"/>
      <c r="BT55" s="699"/>
      <c r="BU55" s="699"/>
      <c r="BV55" s="699"/>
      <c r="BW55" s="699"/>
      <c r="BX55" s="699"/>
      <c r="BY55" s="699"/>
      <c r="BZ55" s="699"/>
      <c r="CA55" s="699"/>
      <c r="CB55" s="699"/>
      <c r="CC55" s="699"/>
      <c r="CD55" s="699"/>
      <c r="CE55" s="699"/>
      <c r="CF55" s="699"/>
      <c r="CG55" s="699"/>
      <c r="CH55" s="699"/>
      <c r="CI55" s="699"/>
      <c r="CJ55" s="699"/>
      <c r="CK55" s="699"/>
      <c r="CL55" s="699"/>
      <c r="CM55" s="699"/>
      <c r="CN55" s="699"/>
      <c r="CO55" s="699"/>
      <c r="CP55" s="699"/>
      <c r="CQ55" s="699"/>
      <c r="CR55" s="699"/>
      <c r="CS55" s="699"/>
      <c r="CT55" s="699"/>
      <c r="CU55" s="699"/>
      <c r="CV55" s="699"/>
      <c r="CW55" s="699"/>
      <c r="CX55" s="699"/>
      <c r="CY55" s="699"/>
      <c r="CZ55" s="699"/>
      <c r="DA55" s="699"/>
      <c r="DB55" s="699"/>
      <c r="DC55" s="699"/>
      <c r="DD55" s="699"/>
      <c r="DE55" s="699"/>
      <c r="DF55" s="699"/>
      <c r="DG55" s="699"/>
      <c r="DH55" s="699"/>
      <c r="DI55" s="699"/>
      <c r="DJ55" s="699"/>
      <c r="DK55" s="699"/>
      <c r="DL55" s="699"/>
      <c r="DM55" s="699"/>
      <c r="DN55" s="699"/>
      <c r="DO55" s="699"/>
      <c r="DP55" s="699"/>
      <c r="DQ55" s="699"/>
      <c r="DR55" s="699"/>
      <c r="DS55" s="699"/>
      <c r="DT55" s="699"/>
      <c r="DU55" s="699"/>
      <c r="DV55" s="699"/>
      <c r="DW55" s="699"/>
      <c r="DX55" s="699"/>
      <c r="DY55" s="699"/>
      <c r="DZ55" s="699"/>
      <c r="EA55" s="699"/>
      <c r="EB55" s="699"/>
      <c r="EC55" s="699"/>
    </row>
    <row r="56" spans="1:133" s="698" customFormat="1" ht="16.7" customHeight="1" x14ac:dyDescent="0.5">
      <c r="A56" s="382"/>
      <c r="B56" s="509"/>
      <c r="C56" s="512" t="s">
        <v>1031</v>
      </c>
      <c r="D56" s="77">
        <v>2</v>
      </c>
      <c r="E56" s="543" t="s">
        <v>869</v>
      </c>
      <c r="F56" s="333">
        <v>2</v>
      </c>
      <c r="G56" s="309"/>
      <c r="H56" s="312"/>
      <c r="I56" s="312"/>
      <c r="J56" s="312"/>
      <c r="K56" s="312"/>
      <c r="L56" s="344"/>
      <c r="M56" s="657" t="s">
        <v>1089</v>
      </c>
      <c r="N56" s="121" t="s">
        <v>1037</v>
      </c>
      <c r="O56" s="77">
        <v>2</v>
      </c>
      <c r="P56" s="543" t="s">
        <v>869</v>
      </c>
      <c r="Q56" s="333">
        <v>2</v>
      </c>
      <c r="R56" s="309"/>
      <c r="S56" s="312"/>
      <c r="T56" s="312"/>
      <c r="U56" s="312"/>
      <c r="V56" s="312"/>
      <c r="W56" s="344"/>
      <c r="X56" s="658" t="s">
        <v>1089</v>
      </c>
      <c r="Y56" s="699"/>
      <c r="Z56" s="699"/>
      <c r="AA56" s="699"/>
      <c r="AB56" s="699"/>
      <c r="AC56" s="699"/>
      <c r="AD56" s="699"/>
      <c r="AE56" s="699"/>
      <c r="AF56" s="699"/>
      <c r="AG56" s="699"/>
      <c r="AH56" s="699"/>
      <c r="AI56" s="699"/>
      <c r="AJ56" s="699"/>
      <c r="AK56" s="699"/>
      <c r="AL56" s="699"/>
      <c r="AM56" s="699"/>
      <c r="AN56" s="699"/>
      <c r="AO56" s="699"/>
      <c r="AP56" s="699"/>
      <c r="AQ56" s="699"/>
      <c r="AR56" s="699"/>
      <c r="AS56" s="699"/>
      <c r="AT56" s="699"/>
      <c r="AU56" s="699"/>
      <c r="AV56" s="699"/>
      <c r="AW56" s="699"/>
      <c r="AX56" s="699"/>
      <c r="AY56" s="699"/>
      <c r="AZ56" s="699"/>
      <c r="BA56" s="699"/>
      <c r="BB56" s="699"/>
      <c r="BC56" s="699"/>
      <c r="BD56" s="699"/>
      <c r="BE56" s="699"/>
      <c r="BF56" s="699"/>
      <c r="BG56" s="699"/>
      <c r="BH56" s="699"/>
      <c r="BI56" s="699"/>
      <c r="BJ56" s="699"/>
      <c r="BK56" s="699"/>
      <c r="BL56" s="699"/>
      <c r="BM56" s="699"/>
      <c r="BN56" s="699"/>
      <c r="BO56" s="699"/>
      <c r="BP56" s="699"/>
      <c r="BQ56" s="699"/>
      <c r="BR56" s="699"/>
      <c r="BS56" s="699"/>
      <c r="BT56" s="699"/>
      <c r="BU56" s="699"/>
      <c r="BV56" s="699"/>
      <c r="BW56" s="699"/>
      <c r="BX56" s="699"/>
      <c r="BY56" s="699"/>
      <c r="BZ56" s="699"/>
      <c r="CA56" s="699"/>
      <c r="CB56" s="699"/>
      <c r="CC56" s="699"/>
      <c r="CD56" s="699"/>
      <c r="CE56" s="699"/>
      <c r="CF56" s="699"/>
      <c r="CG56" s="699"/>
      <c r="CH56" s="699"/>
      <c r="CI56" s="699"/>
      <c r="CJ56" s="699"/>
      <c r="CK56" s="699"/>
      <c r="CL56" s="699"/>
      <c r="CM56" s="699"/>
      <c r="CN56" s="699"/>
      <c r="CO56" s="699"/>
      <c r="CP56" s="699"/>
      <c r="CQ56" s="699"/>
      <c r="CR56" s="699"/>
      <c r="CS56" s="699"/>
      <c r="CT56" s="699"/>
      <c r="CU56" s="699"/>
      <c r="CV56" s="699"/>
      <c r="CW56" s="699"/>
      <c r="CX56" s="699"/>
      <c r="CY56" s="699"/>
      <c r="CZ56" s="699"/>
      <c r="DA56" s="699"/>
      <c r="DB56" s="699"/>
      <c r="DC56" s="699"/>
      <c r="DD56" s="699"/>
      <c r="DE56" s="699"/>
      <c r="DF56" s="699"/>
      <c r="DG56" s="699"/>
      <c r="DH56" s="699"/>
      <c r="DI56" s="699"/>
      <c r="DJ56" s="699"/>
      <c r="DK56" s="699"/>
      <c r="DL56" s="699"/>
      <c r="DM56" s="699"/>
      <c r="DN56" s="699"/>
      <c r="DO56" s="699"/>
      <c r="DP56" s="699"/>
      <c r="DQ56" s="699"/>
      <c r="DR56" s="699"/>
      <c r="DS56" s="699"/>
      <c r="DT56" s="699"/>
      <c r="DU56" s="699"/>
      <c r="DV56" s="699"/>
      <c r="DW56" s="699"/>
      <c r="DX56" s="699"/>
      <c r="DY56" s="699"/>
      <c r="DZ56" s="699"/>
      <c r="EA56" s="699"/>
      <c r="EB56" s="699"/>
      <c r="EC56" s="699"/>
    </row>
    <row r="57" spans="1:133" s="698" customFormat="1" ht="16.7" customHeight="1" x14ac:dyDescent="0.5">
      <c r="A57" s="381" t="s">
        <v>491</v>
      </c>
      <c r="B57" s="508" t="s">
        <v>492</v>
      </c>
      <c r="C57" s="511" t="s">
        <v>322</v>
      </c>
      <c r="D57" s="71">
        <v>3</v>
      </c>
      <c r="E57" s="787" t="s">
        <v>1104</v>
      </c>
      <c r="F57" s="321">
        <f>6*3</f>
        <v>18</v>
      </c>
      <c r="G57" s="659">
        <f>F57+F58</f>
        <v>18</v>
      </c>
      <c r="H57" s="71">
        <v>1</v>
      </c>
      <c r="I57" s="71">
        <v>1</v>
      </c>
      <c r="J57" s="71">
        <v>1</v>
      </c>
      <c r="K57" s="131">
        <v>1</v>
      </c>
      <c r="L57" s="652">
        <f>SUM(G57:K57)</f>
        <v>22</v>
      </c>
      <c r="M57" s="588"/>
      <c r="N57" s="449" t="s">
        <v>324</v>
      </c>
      <c r="O57" s="71">
        <v>3</v>
      </c>
      <c r="P57" s="787" t="s">
        <v>1104</v>
      </c>
      <c r="Q57" s="321">
        <f>6*3</f>
        <v>18</v>
      </c>
      <c r="R57" s="659">
        <f>Q57+Q58</f>
        <v>18</v>
      </c>
      <c r="S57" s="71">
        <v>1</v>
      </c>
      <c r="T57" s="71">
        <v>1</v>
      </c>
      <c r="U57" s="71">
        <v>1</v>
      </c>
      <c r="V57" s="131">
        <v>1</v>
      </c>
      <c r="W57" s="652">
        <f>SUM(R57:V57)</f>
        <v>22</v>
      </c>
      <c r="X57" s="613"/>
      <c r="Y57" s="699"/>
      <c r="Z57" s="699"/>
      <c r="AA57" s="699"/>
      <c r="AB57" s="699"/>
      <c r="AC57" s="699"/>
      <c r="AD57" s="699"/>
      <c r="AE57" s="699"/>
      <c r="AF57" s="699"/>
      <c r="AG57" s="699"/>
      <c r="AH57" s="699"/>
      <c r="AI57" s="699"/>
      <c r="AJ57" s="699"/>
      <c r="AK57" s="699"/>
      <c r="AL57" s="699"/>
      <c r="AM57" s="699"/>
      <c r="AN57" s="699"/>
      <c r="AO57" s="699"/>
      <c r="AP57" s="699"/>
      <c r="AQ57" s="699"/>
      <c r="AR57" s="699"/>
      <c r="AS57" s="699"/>
      <c r="AT57" s="699"/>
      <c r="AU57" s="699"/>
      <c r="AV57" s="699"/>
      <c r="AW57" s="699"/>
      <c r="AX57" s="699"/>
      <c r="AY57" s="699"/>
      <c r="AZ57" s="699"/>
      <c r="BA57" s="699"/>
      <c r="BB57" s="699"/>
      <c r="BC57" s="699"/>
      <c r="BD57" s="699"/>
      <c r="BE57" s="699"/>
      <c r="BF57" s="699"/>
      <c r="BG57" s="699"/>
      <c r="BH57" s="699"/>
      <c r="BI57" s="699"/>
      <c r="BJ57" s="699"/>
      <c r="BK57" s="699"/>
      <c r="BL57" s="699"/>
      <c r="BM57" s="699"/>
      <c r="BN57" s="699"/>
      <c r="BO57" s="699"/>
      <c r="BP57" s="699"/>
      <c r="BQ57" s="699"/>
      <c r="BR57" s="699"/>
      <c r="BS57" s="699"/>
      <c r="BT57" s="699"/>
      <c r="BU57" s="699"/>
      <c r="BV57" s="699"/>
      <c r="BW57" s="699"/>
      <c r="BX57" s="699"/>
      <c r="BY57" s="699"/>
      <c r="BZ57" s="699"/>
      <c r="CA57" s="699"/>
      <c r="CB57" s="699"/>
      <c r="CC57" s="699"/>
      <c r="CD57" s="699"/>
      <c r="CE57" s="699"/>
      <c r="CF57" s="699"/>
      <c r="CG57" s="699"/>
      <c r="CH57" s="699"/>
      <c r="CI57" s="699"/>
      <c r="CJ57" s="699"/>
      <c r="CK57" s="699"/>
      <c r="CL57" s="699"/>
      <c r="CM57" s="699"/>
      <c r="CN57" s="699"/>
      <c r="CO57" s="699"/>
      <c r="CP57" s="699"/>
      <c r="CQ57" s="699"/>
      <c r="CR57" s="699"/>
      <c r="CS57" s="699"/>
      <c r="CT57" s="699"/>
      <c r="CU57" s="699"/>
      <c r="CV57" s="699"/>
      <c r="CW57" s="699"/>
      <c r="CX57" s="699"/>
      <c r="CY57" s="699"/>
      <c r="CZ57" s="699"/>
      <c r="DA57" s="699"/>
      <c r="DB57" s="699"/>
      <c r="DC57" s="699"/>
      <c r="DD57" s="699"/>
      <c r="DE57" s="699"/>
      <c r="DF57" s="699"/>
      <c r="DG57" s="699"/>
      <c r="DH57" s="699"/>
      <c r="DI57" s="699"/>
      <c r="DJ57" s="699"/>
      <c r="DK57" s="699"/>
      <c r="DL57" s="699"/>
      <c r="DM57" s="699"/>
      <c r="DN57" s="699"/>
      <c r="DO57" s="699"/>
      <c r="DP57" s="699"/>
      <c r="DQ57" s="699"/>
      <c r="DR57" s="699"/>
      <c r="DS57" s="699"/>
      <c r="DT57" s="699"/>
      <c r="DU57" s="699"/>
      <c r="DV57" s="699"/>
      <c r="DW57" s="699"/>
      <c r="DX57" s="699"/>
      <c r="DY57" s="699"/>
      <c r="DZ57" s="699"/>
      <c r="EA57" s="699"/>
      <c r="EB57" s="699"/>
      <c r="EC57" s="699"/>
    </row>
    <row r="58" spans="1:133" ht="16.7" customHeight="1" x14ac:dyDescent="0.5">
      <c r="A58" s="382" t="s">
        <v>976</v>
      </c>
      <c r="B58" s="509"/>
      <c r="C58" s="512"/>
      <c r="D58" s="74"/>
      <c r="E58" s="531"/>
      <c r="F58" s="331"/>
      <c r="G58" s="660"/>
      <c r="H58" s="74"/>
      <c r="I58" s="74"/>
      <c r="J58" s="74"/>
      <c r="K58" s="132"/>
      <c r="L58" s="661"/>
      <c r="M58" s="589"/>
      <c r="N58" s="121"/>
      <c r="O58" s="74"/>
      <c r="P58" s="531"/>
      <c r="Q58" s="331"/>
      <c r="R58" s="660"/>
      <c r="S58" s="74"/>
      <c r="T58" s="74"/>
      <c r="U58" s="74"/>
      <c r="V58" s="132"/>
      <c r="W58" s="661"/>
      <c r="X58" s="614"/>
    </row>
    <row r="59" spans="1:133" ht="16.7" customHeight="1" x14ac:dyDescent="0.5">
      <c r="A59" s="383" t="s">
        <v>604</v>
      </c>
      <c r="B59" s="507" t="s">
        <v>605</v>
      </c>
      <c r="C59" s="510" t="s">
        <v>398</v>
      </c>
      <c r="D59" s="389">
        <v>1</v>
      </c>
      <c r="E59" s="572" t="s">
        <v>1088</v>
      </c>
      <c r="F59" s="400">
        <v>9</v>
      </c>
      <c r="G59" s="398">
        <f>F59+F60</f>
        <v>11</v>
      </c>
      <c r="H59" s="387">
        <v>1</v>
      </c>
      <c r="I59" s="387">
        <v>1</v>
      </c>
      <c r="J59" s="387">
        <v>1</v>
      </c>
      <c r="K59" s="387">
        <v>1</v>
      </c>
      <c r="L59" s="635">
        <f>SUM(G59:K59)</f>
        <v>15</v>
      </c>
      <c r="M59" s="597"/>
      <c r="N59" s="140" t="s">
        <v>399</v>
      </c>
      <c r="O59" s="389">
        <v>1</v>
      </c>
      <c r="P59" s="572" t="s">
        <v>1088</v>
      </c>
      <c r="Q59" s="400">
        <v>9</v>
      </c>
      <c r="R59" s="398">
        <f>Q59+Q60</f>
        <v>11</v>
      </c>
      <c r="S59" s="387">
        <v>1</v>
      </c>
      <c r="T59" s="387">
        <v>1</v>
      </c>
      <c r="U59" s="387">
        <v>1</v>
      </c>
      <c r="V59" s="387">
        <v>1</v>
      </c>
      <c r="W59" s="635">
        <f>SUM(R59:V59)</f>
        <v>15</v>
      </c>
      <c r="X59" s="623"/>
    </row>
    <row r="60" spans="1:133" ht="16.7" customHeight="1" x14ac:dyDescent="0.5">
      <c r="A60" s="382" t="s">
        <v>977</v>
      </c>
      <c r="B60" s="509"/>
      <c r="C60" s="512" t="s">
        <v>1031</v>
      </c>
      <c r="D60" s="77">
        <v>2</v>
      </c>
      <c r="E60" s="543" t="s">
        <v>869</v>
      </c>
      <c r="F60" s="333">
        <v>2</v>
      </c>
      <c r="G60" s="309"/>
      <c r="H60" s="312"/>
      <c r="I60" s="312"/>
      <c r="J60" s="312"/>
      <c r="K60" s="312"/>
      <c r="L60" s="397"/>
      <c r="M60" s="657" t="s">
        <v>1089</v>
      </c>
      <c r="N60" s="121" t="s">
        <v>1037</v>
      </c>
      <c r="O60" s="77">
        <v>2</v>
      </c>
      <c r="P60" s="543" t="s">
        <v>869</v>
      </c>
      <c r="Q60" s="333">
        <v>2</v>
      </c>
      <c r="R60" s="309"/>
      <c r="S60" s="312"/>
      <c r="T60" s="312"/>
      <c r="U60" s="312"/>
      <c r="V60" s="312"/>
      <c r="W60" s="397"/>
      <c r="X60" s="658" t="s">
        <v>1089</v>
      </c>
    </row>
    <row r="61" spans="1:133" s="698" customFormat="1" ht="16.7" customHeight="1" x14ac:dyDescent="0.5">
      <c r="A61" s="383" t="s">
        <v>627</v>
      </c>
      <c r="B61" s="507" t="s">
        <v>628</v>
      </c>
      <c r="C61" s="537" t="s">
        <v>618</v>
      </c>
      <c r="D61" s="413">
        <v>1</v>
      </c>
      <c r="E61" s="538" t="s">
        <v>863</v>
      </c>
      <c r="F61" s="413">
        <v>5</v>
      </c>
      <c r="G61" s="400">
        <f>F61+F62+F63+F64+F65</f>
        <v>15</v>
      </c>
      <c r="H61" s="398">
        <v>1</v>
      </c>
      <c r="I61" s="398">
        <v>1</v>
      </c>
      <c r="J61" s="398">
        <v>1</v>
      </c>
      <c r="K61" s="398">
        <v>1</v>
      </c>
      <c r="L61" s="635">
        <f>SUM(G61:K61)</f>
        <v>19</v>
      </c>
      <c r="M61" s="595" t="s">
        <v>621</v>
      </c>
      <c r="N61" s="574" t="s">
        <v>410</v>
      </c>
      <c r="O61" s="413">
        <v>1</v>
      </c>
      <c r="P61" s="538" t="s">
        <v>863</v>
      </c>
      <c r="Q61" s="413">
        <v>5</v>
      </c>
      <c r="R61" s="400">
        <f>Q61+Q62+Q63+Q64+Q65</f>
        <v>15</v>
      </c>
      <c r="S61" s="398">
        <v>1</v>
      </c>
      <c r="T61" s="398">
        <v>1</v>
      </c>
      <c r="U61" s="398">
        <v>1</v>
      </c>
      <c r="V61" s="398">
        <v>1</v>
      </c>
      <c r="W61" s="635">
        <f>SUM(R61:V61)</f>
        <v>19</v>
      </c>
      <c r="X61" s="620" t="s">
        <v>621</v>
      </c>
      <c r="Y61" s="699"/>
      <c r="Z61" s="699"/>
      <c r="AA61" s="699"/>
      <c r="AB61" s="699"/>
      <c r="AC61" s="699"/>
      <c r="AD61" s="699"/>
      <c r="AE61" s="699"/>
      <c r="AF61" s="699"/>
      <c r="AG61" s="699"/>
      <c r="AH61" s="699"/>
      <c r="AI61" s="699"/>
      <c r="AJ61" s="699"/>
      <c r="AK61" s="699"/>
      <c r="AL61" s="699"/>
      <c r="AM61" s="699"/>
      <c r="AN61" s="699"/>
      <c r="AO61" s="699"/>
      <c r="AP61" s="699"/>
      <c r="AQ61" s="699"/>
      <c r="AR61" s="699"/>
      <c r="AS61" s="699"/>
      <c r="AT61" s="699"/>
      <c r="AU61" s="699"/>
      <c r="AV61" s="699"/>
      <c r="AW61" s="699"/>
      <c r="AX61" s="699"/>
      <c r="AY61" s="699"/>
      <c r="AZ61" s="699"/>
      <c r="BA61" s="699"/>
      <c r="BB61" s="699"/>
      <c r="BC61" s="699"/>
      <c r="BD61" s="699"/>
      <c r="BE61" s="699"/>
      <c r="BF61" s="699"/>
      <c r="BG61" s="699"/>
      <c r="BH61" s="699"/>
      <c r="BI61" s="699"/>
      <c r="BJ61" s="699"/>
      <c r="BK61" s="699"/>
      <c r="BL61" s="699"/>
      <c r="BM61" s="699"/>
      <c r="BN61" s="699"/>
      <c r="BO61" s="699"/>
      <c r="BP61" s="699"/>
      <c r="BQ61" s="699"/>
      <c r="BR61" s="699"/>
      <c r="BS61" s="699"/>
      <c r="BT61" s="699"/>
      <c r="BU61" s="699"/>
      <c r="BV61" s="699"/>
      <c r="BW61" s="699"/>
      <c r="BX61" s="699"/>
      <c r="BY61" s="699"/>
      <c r="BZ61" s="699"/>
      <c r="CA61" s="699"/>
      <c r="CB61" s="699"/>
      <c r="CC61" s="699"/>
      <c r="CD61" s="699"/>
      <c r="CE61" s="699"/>
      <c r="CF61" s="699"/>
      <c r="CG61" s="699"/>
      <c r="CH61" s="699"/>
      <c r="CI61" s="699"/>
      <c r="CJ61" s="699"/>
      <c r="CK61" s="699"/>
      <c r="CL61" s="699"/>
      <c r="CM61" s="699"/>
      <c r="CN61" s="699"/>
      <c r="CO61" s="699"/>
      <c r="CP61" s="699"/>
      <c r="CQ61" s="699"/>
      <c r="CR61" s="699"/>
      <c r="CS61" s="699"/>
      <c r="CT61" s="699"/>
      <c r="CU61" s="699"/>
      <c r="CV61" s="699"/>
      <c r="CW61" s="699"/>
      <c r="CX61" s="699"/>
      <c r="CY61" s="699"/>
      <c r="CZ61" s="699"/>
      <c r="DA61" s="699"/>
      <c r="DB61" s="699"/>
      <c r="DC61" s="699"/>
      <c r="DD61" s="699"/>
      <c r="DE61" s="699"/>
      <c r="DF61" s="699"/>
      <c r="DG61" s="699"/>
      <c r="DH61" s="699"/>
      <c r="DI61" s="699"/>
      <c r="DJ61" s="699"/>
      <c r="DK61" s="699"/>
      <c r="DL61" s="699"/>
      <c r="DM61" s="699"/>
      <c r="DN61" s="699"/>
      <c r="DO61" s="699"/>
      <c r="DP61" s="699"/>
      <c r="DQ61" s="699"/>
      <c r="DR61" s="699"/>
      <c r="DS61" s="699"/>
      <c r="DT61" s="699"/>
      <c r="DU61" s="699"/>
      <c r="DV61" s="699"/>
      <c r="DW61" s="699"/>
      <c r="DX61" s="699"/>
      <c r="DY61" s="699"/>
      <c r="DZ61" s="699"/>
      <c r="EA61" s="699"/>
      <c r="EB61" s="699"/>
      <c r="EC61" s="699"/>
    </row>
    <row r="62" spans="1:133" s="698" customFormat="1" ht="16.7" customHeight="1" x14ac:dyDescent="0.5">
      <c r="A62" s="381" t="s">
        <v>979</v>
      </c>
      <c r="B62" s="508"/>
      <c r="C62" s="539" t="s">
        <v>626</v>
      </c>
      <c r="D62" s="447">
        <v>1</v>
      </c>
      <c r="E62" s="540" t="s">
        <v>384</v>
      </c>
      <c r="F62" s="447">
        <v>4</v>
      </c>
      <c r="G62" s="327"/>
      <c r="H62" s="274"/>
      <c r="I62" s="274"/>
      <c r="J62" s="274"/>
      <c r="K62" s="274"/>
      <c r="L62" s="87"/>
      <c r="M62" s="596" t="s">
        <v>621</v>
      </c>
      <c r="N62" s="396" t="s">
        <v>635</v>
      </c>
      <c r="O62" s="447">
        <v>1</v>
      </c>
      <c r="P62" s="540" t="s">
        <v>384</v>
      </c>
      <c r="Q62" s="447">
        <v>4</v>
      </c>
      <c r="R62" s="327"/>
      <c r="S62" s="274"/>
      <c r="T62" s="274"/>
      <c r="U62" s="274"/>
      <c r="V62" s="274"/>
      <c r="W62" s="87"/>
      <c r="X62" s="621" t="s">
        <v>621</v>
      </c>
      <c r="Y62" s="699"/>
      <c r="Z62" s="699"/>
      <c r="AA62" s="699"/>
      <c r="AB62" s="699"/>
      <c r="AC62" s="699"/>
      <c r="AD62" s="699"/>
      <c r="AE62" s="699"/>
      <c r="AF62" s="699"/>
      <c r="AG62" s="699"/>
      <c r="AH62" s="699"/>
      <c r="AI62" s="699"/>
      <c r="AJ62" s="699"/>
      <c r="AK62" s="699"/>
      <c r="AL62" s="699"/>
      <c r="AM62" s="699"/>
      <c r="AN62" s="699"/>
      <c r="AO62" s="699"/>
      <c r="AP62" s="699"/>
      <c r="AQ62" s="699"/>
      <c r="AR62" s="699"/>
      <c r="AS62" s="699"/>
      <c r="AT62" s="699"/>
      <c r="AU62" s="699"/>
      <c r="AV62" s="699"/>
      <c r="AW62" s="699"/>
      <c r="AX62" s="699"/>
      <c r="AY62" s="699"/>
      <c r="AZ62" s="699"/>
      <c r="BA62" s="699"/>
      <c r="BB62" s="699"/>
      <c r="BC62" s="699"/>
      <c r="BD62" s="699"/>
      <c r="BE62" s="699"/>
      <c r="BF62" s="699"/>
      <c r="BG62" s="699"/>
      <c r="BH62" s="699"/>
      <c r="BI62" s="699"/>
      <c r="BJ62" s="699"/>
      <c r="BK62" s="699"/>
      <c r="BL62" s="699"/>
      <c r="BM62" s="699"/>
      <c r="BN62" s="699"/>
      <c r="BO62" s="699"/>
      <c r="BP62" s="699"/>
      <c r="BQ62" s="699"/>
      <c r="BR62" s="699"/>
      <c r="BS62" s="699"/>
      <c r="BT62" s="699"/>
      <c r="BU62" s="699"/>
      <c r="BV62" s="699"/>
      <c r="BW62" s="699"/>
      <c r="BX62" s="699"/>
      <c r="BY62" s="699"/>
      <c r="BZ62" s="699"/>
      <c r="CA62" s="699"/>
      <c r="CB62" s="699"/>
      <c r="CC62" s="699"/>
      <c r="CD62" s="699"/>
      <c r="CE62" s="699"/>
      <c r="CF62" s="699"/>
      <c r="CG62" s="699"/>
      <c r="CH62" s="699"/>
      <c r="CI62" s="699"/>
      <c r="CJ62" s="699"/>
      <c r="CK62" s="699"/>
      <c r="CL62" s="699"/>
      <c r="CM62" s="699"/>
      <c r="CN62" s="699"/>
      <c r="CO62" s="699"/>
      <c r="CP62" s="699"/>
      <c r="CQ62" s="699"/>
      <c r="CR62" s="699"/>
      <c r="CS62" s="699"/>
      <c r="CT62" s="699"/>
      <c r="CU62" s="699"/>
      <c r="CV62" s="699"/>
      <c r="CW62" s="699"/>
      <c r="CX62" s="699"/>
      <c r="CY62" s="699"/>
      <c r="CZ62" s="699"/>
      <c r="DA62" s="699"/>
      <c r="DB62" s="699"/>
      <c r="DC62" s="699"/>
      <c r="DD62" s="699"/>
      <c r="DE62" s="699"/>
      <c r="DF62" s="699"/>
      <c r="DG62" s="699"/>
      <c r="DH62" s="699"/>
      <c r="DI62" s="699"/>
      <c r="DJ62" s="699"/>
      <c r="DK62" s="699"/>
      <c r="DL62" s="699"/>
      <c r="DM62" s="699"/>
      <c r="DN62" s="699"/>
      <c r="DO62" s="699"/>
      <c r="DP62" s="699"/>
      <c r="DQ62" s="699"/>
      <c r="DR62" s="699"/>
      <c r="DS62" s="699"/>
      <c r="DT62" s="699"/>
      <c r="DU62" s="699"/>
      <c r="DV62" s="699"/>
      <c r="DW62" s="699"/>
      <c r="DX62" s="699"/>
      <c r="DY62" s="699"/>
      <c r="DZ62" s="699"/>
      <c r="EA62" s="699"/>
      <c r="EB62" s="699"/>
      <c r="EC62" s="699"/>
    </row>
    <row r="63" spans="1:133" s="698" customFormat="1" ht="16.7" customHeight="1" x14ac:dyDescent="0.5">
      <c r="A63" s="381"/>
      <c r="B63" s="508"/>
      <c r="C63" s="539" t="s">
        <v>626</v>
      </c>
      <c r="D63" s="447">
        <v>1</v>
      </c>
      <c r="E63" s="540" t="s">
        <v>499</v>
      </c>
      <c r="F63" s="449">
        <v>1</v>
      </c>
      <c r="G63" s="320"/>
      <c r="H63" s="73"/>
      <c r="I63" s="73"/>
      <c r="J63" s="73"/>
      <c r="K63" s="73"/>
      <c r="L63" s="87"/>
      <c r="M63" s="596" t="s">
        <v>629</v>
      </c>
      <c r="N63" s="396" t="s">
        <v>635</v>
      </c>
      <c r="O63" s="447">
        <v>1</v>
      </c>
      <c r="P63" s="540" t="s">
        <v>499</v>
      </c>
      <c r="Q63" s="449">
        <v>1</v>
      </c>
      <c r="R63" s="320"/>
      <c r="S63" s="73"/>
      <c r="T63" s="73"/>
      <c r="U63" s="73"/>
      <c r="V63" s="73"/>
      <c r="W63" s="87"/>
      <c r="X63" s="621" t="s">
        <v>629</v>
      </c>
      <c r="Y63" s="699"/>
      <c r="Z63" s="699"/>
      <c r="AA63" s="699"/>
      <c r="AB63" s="699"/>
      <c r="AC63" s="699"/>
      <c r="AD63" s="699"/>
      <c r="AE63" s="699"/>
      <c r="AF63" s="699"/>
      <c r="AG63" s="699"/>
      <c r="AH63" s="699"/>
      <c r="AI63" s="699"/>
      <c r="AJ63" s="699"/>
      <c r="AK63" s="699"/>
      <c r="AL63" s="699"/>
      <c r="AM63" s="699"/>
      <c r="AN63" s="699"/>
      <c r="AO63" s="699"/>
      <c r="AP63" s="699"/>
      <c r="AQ63" s="699"/>
      <c r="AR63" s="699"/>
      <c r="AS63" s="699"/>
      <c r="AT63" s="699"/>
      <c r="AU63" s="699"/>
      <c r="AV63" s="699"/>
      <c r="AW63" s="699"/>
      <c r="AX63" s="699"/>
      <c r="AY63" s="699"/>
      <c r="AZ63" s="699"/>
      <c r="BA63" s="699"/>
      <c r="BB63" s="699"/>
      <c r="BC63" s="699"/>
      <c r="BD63" s="699"/>
      <c r="BE63" s="699"/>
      <c r="BF63" s="699"/>
      <c r="BG63" s="699"/>
      <c r="BH63" s="699"/>
      <c r="BI63" s="699"/>
      <c r="BJ63" s="699"/>
      <c r="BK63" s="699"/>
      <c r="BL63" s="699"/>
      <c r="BM63" s="699"/>
      <c r="BN63" s="699"/>
      <c r="BO63" s="699"/>
      <c r="BP63" s="699"/>
      <c r="BQ63" s="699"/>
      <c r="BR63" s="699"/>
      <c r="BS63" s="699"/>
      <c r="BT63" s="699"/>
      <c r="BU63" s="699"/>
      <c r="BV63" s="699"/>
      <c r="BW63" s="699"/>
      <c r="BX63" s="699"/>
      <c r="BY63" s="699"/>
      <c r="BZ63" s="699"/>
      <c r="CA63" s="699"/>
      <c r="CB63" s="699"/>
      <c r="CC63" s="699"/>
      <c r="CD63" s="699"/>
      <c r="CE63" s="699"/>
      <c r="CF63" s="699"/>
      <c r="CG63" s="699"/>
      <c r="CH63" s="699"/>
      <c r="CI63" s="699"/>
      <c r="CJ63" s="699"/>
      <c r="CK63" s="699"/>
      <c r="CL63" s="699"/>
      <c r="CM63" s="699"/>
      <c r="CN63" s="699"/>
      <c r="CO63" s="699"/>
      <c r="CP63" s="699"/>
      <c r="CQ63" s="699"/>
      <c r="CR63" s="699"/>
      <c r="CS63" s="699"/>
      <c r="CT63" s="699"/>
      <c r="CU63" s="699"/>
      <c r="CV63" s="699"/>
      <c r="CW63" s="699"/>
      <c r="CX63" s="699"/>
      <c r="CY63" s="699"/>
      <c r="CZ63" s="699"/>
      <c r="DA63" s="699"/>
      <c r="DB63" s="699"/>
      <c r="DC63" s="699"/>
      <c r="DD63" s="699"/>
      <c r="DE63" s="699"/>
      <c r="DF63" s="699"/>
      <c r="DG63" s="699"/>
      <c r="DH63" s="699"/>
      <c r="DI63" s="699"/>
      <c r="DJ63" s="699"/>
      <c r="DK63" s="699"/>
      <c r="DL63" s="699"/>
      <c r="DM63" s="699"/>
      <c r="DN63" s="699"/>
      <c r="DO63" s="699"/>
      <c r="DP63" s="699"/>
      <c r="DQ63" s="699"/>
      <c r="DR63" s="699"/>
      <c r="DS63" s="699"/>
      <c r="DT63" s="699"/>
      <c r="DU63" s="699"/>
      <c r="DV63" s="699"/>
      <c r="DW63" s="699"/>
      <c r="DX63" s="699"/>
      <c r="DY63" s="699"/>
      <c r="DZ63" s="699"/>
      <c r="EA63" s="699"/>
      <c r="EB63" s="699"/>
      <c r="EC63" s="699"/>
    </row>
    <row r="64" spans="1:133" s="698" customFormat="1" ht="16.7" customHeight="1" x14ac:dyDescent="0.5">
      <c r="A64" s="432"/>
      <c r="B64" s="519"/>
      <c r="C64" s="431" t="s">
        <v>630</v>
      </c>
      <c r="D64" s="449">
        <v>1</v>
      </c>
      <c r="E64" s="532" t="s">
        <v>390</v>
      </c>
      <c r="F64" s="449">
        <v>4</v>
      </c>
      <c r="G64" s="320"/>
      <c r="H64" s="73"/>
      <c r="I64" s="73"/>
      <c r="J64" s="73"/>
      <c r="K64" s="73"/>
      <c r="L64" s="87"/>
      <c r="M64" s="596" t="s">
        <v>621</v>
      </c>
      <c r="N64" s="420" t="s">
        <v>636</v>
      </c>
      <c r="O64" s="449">
        <v>1</v>
      </c>
      <c r="P64" s="532" t="s">
        <v>390</v>
      </c>
      <c r="Q64" s="449">
        <v>4</v>
      </c>
      <c r="R64" s="320"/>
      <c r="S64" s="73"/>
      <c r="T64" s="73"/>
      <c r="U64" s="73"/>
      <c r="V64" s="73"/>
      <c r="W64" s="87"/>
      <c r="X64" s="621" t="s">
        <v>621</v>
      </c>
      <c r="Y64" s="699"/>
      <c r="Z64" s="699"/>
      <c r="AA64" s="699"/>
      <c r="AB64" s="699"/>
      <c r="AC64" s="699"/>
      <c r="AD64" s="699"/>
      <c r="AE64" s="699"/>
      <c r="AF64" s="699"/>
      <c r="AG64" s="699"/>
      <c r="AH64" s="699"/>
      <c r="AI64" s="699"/>
      <c r="AJ64" s="699"/>
      <c r="AK64" s="699"/>
      <c r="AL64" s="699"/>
      <c r="AM64" s="699"/>
      <c r="AN64" s="699"/>
      <c r="AO64" s="699"/>
      <c r="AP64" s="699"/>
      <c r="AQ64" s="699"/>
      <c r="AR64" s="699"/>
      <c r="AS64" s="699"/>
      <c r="AT64" s="699"/>
      <c r="AU64" s="699"/>
      <c r="AV64" s="699"/>
      <c r="AW64" s="699"/>
      <c r="AX64" s="699"/>
      <c r="AY64" s="699"/>
      <c r="AZ64" s="699"/>
      <c r="BA64" s="699"/>
      <c r="BB64" s="699"/>
      <c r="BC64" s="699"/>
      <c r="BD64" s="699"/>
      <c r="BE64" s="699"/>
      <c r="BF64" s="699"/>
      <c r="BG64" s="699"/>
      <c r="BH64" s="699"/>
      <c r="BI64" s="699"/>
      <c r="BJ64" s="699"/>
      <c r="BK64" s="699"/>
      <c r="BL64" s="699"/>
      <c r="BM64" s="699"/>
      <c r="BN64" s="699"/>
      <c r="BO64" s="699"/>
      <c r="BP64" s="699"/>
      <c r="BQ64" s="699"/>
      <c r="BR64" s="699"/>
      <c r="BS64" s="699"/>
      <c r="BT64" s="699"/>
      <c r="BU64" s="699"/>
      <c r="BV64" s="699"/>
      <c r="BW64" s="699"/>
      <c r="BX64" s="699"/>
      <c r="BY64" s="699"/>
      <c r="BZ64" s="699"/>
      <c r="CA64" s="699"/>
      <c r="CB64" s="699"/>
      <c r="CC64" s="699"/>
      <c r="CD64" s="699"/>
      <c r="CE64" s="699"/>
      <c r="CF64" s="699"/>
      <c r="CG64" s="699"/>
      <c r="CH64" s="699"/>
      <c r="CI64" s="699"/>
      <c r="CJ64" s="699"/>
      <c r="CK64" s="699"/>
      <c r="CL64" s="699"/>
      <c r="CM64" s="699"/>
      <c r="CN64" s="699"/>
      <c r="CO64" s="699"/>
      <c r="CP64" s="699"/>
      <c r="CQ64" s="699"/>
      <c r="CR64" s="699"/>
      <c r="CS64" s="699"/>
      <c r="CT64" s="699"/>
      <c r="CU64" s="699"/>
      <c r="CV64" s="699"/>
      <c r="CW64" s="699"/>
      <c r="CX64" s="699"/>
      <c r="CY64" s="699"/>
      <c r="CZ64" s="699"/>
      <c r="DA64" s="699"/>
      <c r="DB64" s="699"/>
      <c r="DC64" s="699"/>
      <c r="DD64" s="699"/>
      <c r="DE64" s="699"/>
      <c r="DF64" s="699"/>
      <c r="DG64" s="699"/>
      <c r="DH64" s="699"/>
      <c r="DI64" s="699"/>
      <c r="DJ64" s="699"/>
      <c r="DK64" s="699"/>
      <c r="DL64" s="699"/>
      <c r="DM64" s="699"/>
      <c r="DN64" s="699"/>
      <c r="DO64" s="699"/>
      <c r="DP64" s="699"/>
      <c r="DQ64" s="699"/>
      <c r="DR64" s="699"/>
      <c r="DS64" s="699"/>
      <c r="DT64" s="699"/>
      <c r="DU64" s="699"/>
      <c r="DV64" s="699"/>
      <c r="DW64" s="699"/>
      <c r="DX64" s="699"/>
      <c r="DY64" s="699"/>
      <c r="DZ64" s="699"/>
      <c r="EA64" s="699"/>
      <c r="EB64" s="699"/>
      <c r="EC64" s="699"/>
    </row>
    <row r="65" spans="1:158" ht="16.7" customHeight="1" x14ac:dyDescent="0.5">
      <c r="A65" s="547"/>
      <c r="B65" s="522"/>
      <c r="C65" s="525" t="s">
        <v>630</v>
      </c>
      <c r="D65" s="78">
        <v>1</v>
      </c>
      <c r="E65" s="531" t="s">
        <v>505</v>
      </c>
      <c r="F65" s="121">
        <v>1</v>
      </c>
      <c r="G65" s="336"/>
      <c r="H65" s="78"/>
      <c r="I65" s="78"/>
      <c r="J65" s="78"/>
      <c r="K65" s="78"/>
      <c r="L65" s="136"/>
      <c r="M65" s="580" t="s">
        <v>629</v>
      </c>
      <c r="N65" s="421" t="s">
        <v>636</v>
      </c>
      <c r="O65" s="78">
        <v>1</v>
      </c>
      <c r="P65" s="531" t="s">
        <v>505</v>
      </c>
      <c r="Q65" s="121">
        <v>1</v>
      </c>
      <c r="R65" s="336"/>
      <c r="S65" s="78"/>
      <c r="T65" s="78"/>
      <c r="U65" s="78"/>
      <c r="V65" s="78"/>
      <c r="W65" s="136"/>
      <c r="X65" s="403" t="s">
        <v>629</v>
      </c>
    </row>
    <row r="66" spans="1:158" s="698" customFormat="1" ht="16.7" customHeight="1" x14ac:dyDescent="0.5">
      <c r="A66" s="515" t="s">
        <v>651</v>
      </c>
      <c r="B66" s="516" t="s">
        <v>652</v>
      </c>
      <c r="C66" s="510" t="s">
        <v>646</v>
      </c>
      <c r="D66" s="391" t="s">
        <v>458</v>
      </c>
      <c r="E66" s="533" t="s">
        <v>936</v>
      </c>
      <c r="F66" s="398">
        <f>6*2</f>
        <v>12</v>
      </c>
      <c r="G66" s="398">
        <f>F66+F67</f>
        <v>18</v>
      </c>
      <c r="H66" s="398">
        <v>1</v>
      </c>
      <c r="I66" s="398">
        <v>1</v>
      </c>
      <c r="J66" s="398">
        <v>1</v>
      </c>
      <c r="K66" s="635" t="s">
        <v>110</v>
      </c>
      <c r="L66" s="398">
        <f>SUM(G66:K66)</f>
        <v>21</v>
      </c>
      <c r="M66" s="590"/>
      <c r="N66" s="140" t="s">
        <v>428</v>
      </c>
      <c r="O66" s="391" t="s">
        <v>458</v>
      </c>
      <c r="P66" s="533" t="s">
        <v>936</v>
      </c>
      <c r="Q66" s="398">
        <f>6*2</f>
        <v>12</v>
      </c>
      <c r="R66" s="398">
        <f>Q66+Q67</f>
        <v>18</v>
      </c>
      <c r="S66" s="398">
        <v>1</v>
      </c>
      <c r="T66" s="398">
        <v>1</v>
      </c>
      <c r="U66" s="398">
        <v>1</v>
      </c>
      <c r="V66" s="635" t="s">
        <v>110</v>
      </c>
      <c r="W66" s="398">
        <f>SUM(R66:V66)</f>
        <v>21</v>
      </c>
      <c r="X66" s="615"/>
      <c r="Y66" s="699"/>
      <c r="Z66" s="699"/>
      <c r="AA66" s="699"/>
      <c r="AB66" s="699"/>
      <c r="AC66" s="699"/>
      <c r="AD66" s="699"/>
      <c r="AE66" s="699"/>
      <c r="AF66" s="699"/>
      <c r="AG66" s="699"/>
      <c r="AH66" s="699"/>
      <c r="AI66" s="699"/>
      <c r="AJ66" s="699"/>
      <c r="AK66" s="699"/>
      <c r="AL66" s="699"/>
      <c r="AM66" s="699"/>
      <c r="AN66" s="699"/>
      <c r="AO66" s="699"/>
      <c r="AP66" s="699"/>
      <c r="AQ66" s="699"/>
      <c r="AR66" s="699"/>
      <c r="AS66" s="699"/>
      <c r="AT66" s="699"/>
      <c r="AU66" s="699"/>
      <c r="AV66" s="699"/>
      <c r="AW66" s="699"/>
      <c r="AX66" s="699"/>
      <c r="AY66" s="699"/>
      <c r="AZ66" s="699"/>
      <c r="BA66" s="699"/>
      <c r="BB66" s="699"/>
      <c r="BC66" s="699"/>
      <c r="BD66" s="699"/>
      <c r="BE66" s="699"/>
      <c r="BF66" s="699"/>
      <c r="BG66" s="699"/>
      <c r="BH66" s="699"/>
      <c r="BI66" s="699"/>
      <c r="BJ66" s="699"/>
      <c r="BK66" s="699"/>
      <c r="BL66" s="699"/>
      <c r="BM66" s="699"/>
      <c r="BN66" s="699"/>
      <c r="BO66" s="699"/>
      <c r="BP66" s="699"/>
      <c r="BQ66" s="699"/>
      <c r="BR66" s="699"/>
      <c r="BS66" s="699"/>
      <c r="BT66" s="699"/>
      <c r="BU66" s="699"/>
      <c r="BV66" s="699"/>
      <c r="BW66" s="699"/>
      <c r="BX66" s="699"/>
      <c r="BY66" s="699"/>
      <c r="BZ66" s="699"/>
      <c r="CA66" s="699"/>
      <c r="CB66" s="699"/>
      <c r="CC66" s="699"/>
      <c r="CD66" s="699"/>
      <c r="CE66" s="699"/>
      <c r="CF66" s="699"/>
      <c r="CG66" s="699"/>
      <c r="CH66" s="699"/>
      <c r="CI66" s="699"/>
      <c r="CJ66" s="699"/>
      <c r="CK66" s="699"/>
      <c r="CL66" s="699"/>
      <c r="CM66" s="699"/>
      <c r="CN66" s="699"/>
      <c r="CO66" s="699"/>
      <c r="CP66" s="699"/>
      <c r="CQ66" s="699"/>
      <c r="CR66" s="699"/>
      <c r="CS66" s="699"/>
      <c r="CT66" s="699"/>
      <c r="CU66" s="699"/>
      <c r="CV66" s="699"/>
      <c r="CW66" s="699"/>
      <c r="CX66" s="699"/>
      <c r="CY66" s="699"/>
      <c r="CZ66" s="699"/>
      <c r="DA66" s="699"/>
      <c r="DB66" s="699"/>
      <c r="DC66" s="699"/>
      <c r="DD66" s="699"/>
      <c r="DE66" s="699"/>
      <c r="DF66" s="699"/>
      <c r="DG66" s="699"/>
      <c r="DH66" s="699"/>
      <c r="DI66" s="699"/>
      <c r="DJ66" s="699"/>
      <c r="DK66" s="699"/>
      <c r="DL66" s="699"/>
      <c r="DM66" s="699"/>
      <c r="DN66" s="699"/>
      <c r="DO66" s="699"/>
      <c r="DP66" s="699"/>
      <c r="DQ66" s="699"/>
      <c r="DR66" s="699"/>
      <c r="DS66" s="699"/>
      <c r="DT66" s="699"/>
      <c r="DU66" s="699"/>
      <c r="DV66" s="699"/>
      <c r="DW66" s="699"/>
      <c r="DX66" s="699"/>
      <c r="DY66" s="699"/>
      <c r="DZ66" s="699"/>
      <c r="EA66" s="699"/>
      <c r="EB66" s="699"/>
      <c r="EC66" s="699"/>
    </row>
    <row r="67" spans="1:158" s="698" customFormat="1" ht="16.7" customHeight="1" x14ac:dyDescent="0.5">
      <c r="A67" s="639" t="s">
        <v>981</v>
      </c>
      <c r="B67" s="522"/>
      <c r="C67" s="512" t="s">
        <v>646</v>
      </c>
      <c r="D67" s="392" t="s">
        <v>427</v>
      </c>
      <c r="E67" s="531" t="s">
        <v>937</v>
      </c>
      <c r="F67" s="309">
        <f>2*3</f>
        <v>6</v>
      </c>
      <c r="G67" s="309"/>
      <c r="H67" s="309"/>
      <c r="I67" s="309"/>
      <c r="J67" s="309"/>
      <c r="K67" s="309"/>
      <c r="L67" s="309"/>
      <c r="M67" s="587"/>
      <c r="N67" s="121" t="s">
        <v>428</v>
      </c>
      <c r="O67" s="392" t="s">
        <v>427</v>
      </c>
      <c r="P67" s="531" t="s">
        <v>937</v>
      </c>
      <c r="Q67" s="309">
        <f>2*3</f>
        <v>6</v>
      </c>
      <c r="R67" s="309"/>
      <c r="S67" s="309"/>
      <c r="T67" s="309"/>
      <c r="U67" s="309"/>
      <c r="V67" s="309"/>
      <c r="W67" s="309"/>
      <c r="X67" s="612"/>
      <c r="Y67" s="699"/>
      <c r="Z67" s="699"/>
      <c r="AA67" s="699"/>
      <c r="AB67" s="699"/>
      <c r="AC67" s="699"/>
      <c r="AD67" s="699"/>
      <c r="AE67" s="699"/>
      <c r="AF67" s="699"/>
      <c r="AG67" s="699"/>
      <c r="AH67" s="699"/>
      <c r="AI67" s="699"/>
      <c r="AJ67" s="699"/>
      <c r="AK67" s="699"/>
      <c r="AL67" s="699"/>
      <c r="AM67" s="699"/>
      <c r="AN67" s="699"/>
      <c r="AO67" s="699"/>
      <c r="AP67" s="699"/>
      <c r="AQ67" s="699"/>
      <c r="AR67" s="699"/>
      <c r="AS67" s="699"/>
      <c r="AT67" s="699"/>
      <c r="AU67" s="699"/>
      <c r="AV67" s="699"/>
      <c r="AW67" s="699"/>
      <c r="AX67" s="699"/>
      <c r="AY67" s="699"/>
      <c r="AZ67" s="699"/>
      <c r="BA67" s="699"/>
      <c r="BB67" s="699"/>
      <c r="BC67" s="699"/>
      <c r="BD67" s="699"/>
      <c r="BE67" s="699"/>
      <c r="BF67" s="699"/>
      <c r="BG67" s="699"/>
      <c r="BH67" s="699"/>
      <c r="BI67" s="699"/>
      <c r="BJ67" s="699"/>
      <c r="BK67" s="699"/>
      <c r="BL67" s="699"/>
      <c r="BM67" s="699"/>
      <c r="BN67" s="699"/>
      <c r="BO67" s="699"/>
      <c r="BP67" s="699"/>
      <c r="BQ67" s="699"/>
      <c r="BR67" s="699"/>
      <c r="BS67" s="699"/>
      <c r="BT67" s="699"/>
      <c r="BU67" s="699"/>
      <c r="BV67" s="699"/>
      <c r="BW67" s="699"/>
      <c r="BX67" s="699"/>
      <c r="BY67" s="699"/>
      <c r="BZ67" s="699"/>
      <c r="CA67" s="699"/>
      <c r="CB67" s="699"/>
      <c r="CC67" s="699"/>
      <c r="CD67" s="699"/>
      <c r="CE67" s="699"/>
      <c r="CF67" s="699"/>
      <c r="CG67" s="699"/>
      <c r="CH67" s="699"/>
      <c r="CI67" s="699"/>
      <c r="CJ67" s="699"/>
      <c r="CK67" s="699"/>
      <c r="CL67" s="699"/>
      <c r="CM67" s="699"/>
      <c r="CN67" s="699"/>
      <c r="CO67" s="699"/>
      <c r="CP67" s="699"/>
      <c r="CQ67" s="699"/>
      <c r="CR67" s="699"/>
      <c r="CS67" s="699"/>
      <c r="CT67" s="699"/>
      <c r="CU67" s="699"/>
      <c r="CV67" s="699"/>
      <c r="CW67" s="699"/>
      <c r="CX67" s="699"/>
      <c r="CY67" s="699"/>
      <c r="CZ67" s="699"/>
      <c r="DA67" s="699"/>
      <c r="DB67" s="699"/>
      <c r="DC67" s="699"/>
      <c r="DD67" s="699"/>
      <c r="DE67" s="699"/>
      <c r="DF67" s="699"/>
      <c r="DG67" s="699"/>
      <c r="DH67" s="699"/>
      <c r="DI67" s="699"/>
      <c r="DJ67" s="699"/>
      <c r="DK67" s="699"/>
      <c r="DL67" s="699"/>
      <c r="DM67" s="699"/>
      <c r="DN67" s="699"/>
      <c r="DO67" s="699"/>
      <c r="DP67" s="699"/>
      <c r="DQ67" s="699"/>
      <c r="DR67" s="699"/>
      <c r="DS67" s="699"/>
      <c r="DT67" s="699"/>
      <c r="DU67" s="699"/>
      <c r="DV67" s="699"/>
      <c r="DW67" s="699"/>
      <c r="DX67" s="699"/>
      <c r="DY67" s="699"/>
      <c r="DZ67" s="699"/>
      <c r="EA67" s="699"/>
      <c r="EB67" s="699"/>
      <c r="EC67" s="699"/>
    </row>
    <row r="68" spans="1:158" ht="16.7" customHeight="1" x14ac:dyDescent="0.5">
      <c r="A68" s="432" t="s">
        <v>560</v>
      </c>
      <c r="B68" s="519" t="s">
        <v>561</v>
      </c>
      <c r="C68" s="520" t="s">
        <v>50</v>
      </c>
      <c r="D68" s="319">
        <v>44961</v>
      </c>
      <c r="E68" s="521" t="s">
        <v>559</v>
      </c>
      <c r="F68" s="327">
        <v>10</v>
      </c>
      <c r="G68" s="274">
        <f>F68+F69</f>
        <v>13</v>
      </c>
      <c r="H68" s="274">
        <v>1</v>
      </c>
      <c r="I68" s="274">
        <v>1</v>
      </c>
      <c r="J68" s="274">
        <v>1</v>
      </c>
      <c r="K68" s="274">
        <v>1</v>
      </c>
      <c r="L68" s="399">
        <f>SUM(G68:K68)</f>
        <v>17</v>
      </c>
      <c r="M68" s="591"/>
      <c r="N68" s="420" t="s">
        <v>281</v>
      </c>
      <c r="O68" s="449">
        <v>3</v>
      </c>
      <c r="P68" s="569" t="s">
        <v>728</v>
      </c>
      <c r="Q68" s="274">
        <f>1*3</f>
        <v>3</v>
      </c>
      <c r="R68" s="274">
        <f>Q68+Q69+Q70+Q71</f>
        <v>14</v>
      </c>
      <c r="S68" s="274">
        <v>1</v>
      </c>
      <c r="T68" s="274">
        <v>1</v>
      </c>
      <c r="U68" s="274">
        <v>1</v>
      </c>
      <c r="V68" s="274">
        <v>1</v>
      </c>
      <c r="W68" s="399">
        <f>SUM(R68:V68)</f>
        <v>18</v>
      </c>
      <c r="X68" s="606" t="s">
        <v>862</v>
      </c>
    </row>
    <row r="69" spans="1:158" ht="16.7" customHeight="1" x14ac:dyDescent="0.5">
      <c r="A69" s="432" t="s">
        <v>982</v>
      </c>
      <c r="B69" s="519"/>
      <c r="C69" s="520" t="s">
        <v>271</v>
      </c>
      <c r="D69" s="73">
        <v>1</v>
      </c>
      <c r="E69" s="535" t="s">
        <v>372</v>
      </c>
      <c r="F69" s="327">
        <v>3</v>
      </c>
      <c r="G69" s="274"/>
      <c r="H69" s="274"/>
      <c r="I69" s="274"/>
      <c r="J69" s="274"/>
      <c r="K69" s="274"/>
      <c r="L69" s="274"/>
      <c r="M69" s="579" t="s">
        <v>862</v>
      </c>
      <c r="N69" s="420" t="s">
        <v>930</v>
      </c>
      <c r="O69" s="319">
        <v>1</v>
      </c>
      <c r="P69" s="569" t="s">
        <v>844</v>
      </c>
      <c r="Q69" s="73">
        <v>2</v>
      </c>
      <c r="R69" s="274"/>
      <c r="S69" s="274"/>
      <c r="T69" s="274"/>
      <c r="U69" s="274"/>
      <c r="V69" s="274"/>
      <c r="W69" s="399"/>
      <c r="X69" s="606" t="s">
        <v>862</v>
      </c>
    </row>
    <row r="70" spans="1:158" ht="16.7" customHeight="1" x14ac:dyDescent="0.5">
      <c r="A70" s="432"/>
      <c r="B70" s="519"/>
      <c r="C70" s="520"/>
      <c r="D70" s="449"/>
      <c r="E70" s="513"/>
      <c r="F70" s="327"/>
      <c r="G70" s="274"/>
      <c r="H70" s="274"/>
      <c r="I70" s="274"/>
      <c r="J70" s="274"/>
      <c r="K70" s="274"/>
      <c r="L70" s="274"/>
      <c r="M70" s="591"/>
      <c r="N70" s="420" t="s">
        <v>50</v>
      </c>
      <c r="O70" s="319">
        <v>44961</v>
      </c>
      <c r="P70" s="569" t="s">
        <v>370</v>
      </c>
      <c r="Q70" s="73">
        <f>3*2</f>
        <v>6</v>
      </c>
      <c r="R70" s="274"/>
      <c r="S70" s="274"/>
      <c r="T70" s="274"/>
      <c r="U70" s="274"/>
      <c r="V70" s="274"/>
      <c r="W70" s="399"/>
      <c r="X70" s="618"/>
    </row>
    <row r="71" spans="1:158" ht="16.7" customHeight="1" x14ac:dyDescent="0.5">
      <c r="A71" s="639"/>
      <c r="B71" s="522"/>
      <c r="C71" s="523"/>
      <c r="D71" s="121"/>
      <c r="E71" s="543"/>
      <c r="F71" s="333"/>
      <c r="G71" s="309"/>
      <c r="H71" s="309"/>
      <c r="I71" s="309"/>
      <c r="J71" s="309"/>
      <c r="K71" s="309"/>
      <c r="L71" s="309"/>
      <c r="M71" s="584"/>
      <c r="N71" s="421" t="s">
        <v>273</v>
      </c>
      <c r="O71" s="78">
        <v>1</v>
      </c>
      <c r="P71" s="544" t="s">
        <v>372</v>
      </c>
      <c r="Q71" s="309">
        <f>3*1</f>
        <v>3</v>
      </c>
      <c r="R71" s="306"/>
      <c r="S71" s="309"/>
      <c r="T71" s="309"/>
      <c r="U71" s="309"/>
      <c r="V71" s="309"/>
      <c r="W71" s="309"/>
      <c r="X71" s="403" t="s">
        <v>862</v>
      </c>
    </row>
    <row r="72" spans="1:158" s="698" customFormat="1" ht="16.7" customHeight="1" x14ac:dyDescent="0.5">
      <c r="A72" s="432" t="s">
        <v>592</v>
      </c>
      <c r="B72" s="519" t="s">
        <v>593</v>
      </c>
      <c r="C72" s="539" t="s">
        <v>591</v>
      </c>
      <c r="D72" s="319">
        <v>44960</v>
      </c>
      <c r="E72" s="548" t="s">
        <v>924</v>
      </c>
      <c r="F72" s="274">
        <f>2*2</f>
        <v>4</v>
      </c>
      <c r="G72" s="274">
        <f>F72+F73</f>
        <v>15</v>
      </c>
      <c r="H72" s="274">
        <v>1</v>
      </c>
      <c r="I72" s="274">
        <v>1</v>
      </c>
      <c r="J72" s="274">
        <v>1</v>
      </c>
      <c r="K72" s="274">
        <v>1</v>
      </c>
      <c r="L72" s="399">
        <f>SUM(G72:K72)</f>
        <v>19</v>
      </c>
      <c r="M72" s="594"/>
      <c r="N72" s="396" t="s">
        <v>385</v>
      </c>
      <c r="O72" s="319">
        <v>44960</v>
      </c>
      <c r="P72" s="548" t="s">
        <v>924</v>
      </c>
      <c r="Q72" s="274">
        <f>2*2</f>
        <v>4</v>
      </c>
      <c r="R72" s="274">
        <f>Q72+Q73</f>
        <v>15</v>
      </c>
      <c r="S72" s="274">
        <v>1</v>
      </c>
      <c r="T72" s="274">
        <v>1</v>
      </c>
      <c r="U72" s="274">
        <v>1</v>
      </c>
      <c r="V72" s="274">
        <v>1</v>
      </c>
      <c r="W72" s="399">
        <f>SUM(R72:V72)</f>
        <v>19</v>
      </c>
      <c r="X72" s="619"/>
      <c r="Y72" s="699"/>
      <c r="Z72" s="699"/>
      <c r="AA72" s="699"/>
      <c r="AB72" s="699"/>
      <c r="AC72" s="699"/>
      <c r="AD72" s="699"/>
      <c r="AE72" s="699"/>
      <c r="AF72" s="699"/>
      <c r="AG72" s="699"/>
      <c r="AH72" s="699"/>
      <c r="AI72" s="699"/>
      <c r="AJ72" s="699"/>
      <c r="AK72" s="699"/>
      <c r="AL72" s="699"/>
      <c r="AM72" s="699"/>
      <c r="AN72" s="699"/>
      <c r="AO72" s="699"/>
      <c r="AP72" s="699"/>
      <c r="AQ72" s="699"/>
      <c r="AR72" s="699"/>
      <c r="AS72" s="699"/>
      <c r="AT72" s="699"/>
      <c r="AU72" s="699"/>
      <c r="AV72" s="699"/>
      <c r="AW72" s="699"/>
      <c r="AX72" s="699"/>
      <c r="AY72" s="699"/>
      <c r="AZ72" s="699"/>
      <c r="BA72" s="699"/>
      <c r="BB72" s="699"/>
      <c r="BC72" s="699"/>
      <c r="BD72" s="699"/>
      <c r="BE72" s="699"/>
      <c r="BF72" s="699"/>
      <c r="BG72" s="699"/>
      <c r="BH72" s="699"/>
      <c r="BI72" s="699"/>
      <c r="BJ72" s="699"/>
      <c r="BK72" s="699"/>
      <c r="BL72" s="699"/>
      <c r="BM72" s="699"/>
      <c r="BN72" s="699"/>
      <c r="BO72" s="699"/>
      <c r="BP72" s="699"/>
      <c r="BQ72" s="699"/>
      <c r="BR72" s="699"/>
      <c r="BS72" s="699"/>
      <c r="BT72" s="699"/>
      <c r="BU72" s="699"/>
      <c r="BV72" s="699"/>
      <c r="BW72" s="699"/>
      <c r="BX72" s="699"/>
      <c r="BY72" s="699"/>
      <c r="BZ72" s="699"/>
      <c r="CA72" s="699"/>
      <c r="CB72" s="699"/>
      <c r="CC72" s="699"/>
      <c r="CD72" s="699"/>
      <c r="CE72" s="699"/>
      <c r="CF72" s="699"/>
      <c r="CG72" s="699"/>
      <c r="CH72" s="699"/>
      <c r="CI72" s="699"/>
      <c r="CJ72" s="699"/>
      <c r="CK72" s="699"/>
      <c r="CL72" s="699"/>
      <c r="CM72" s="699"/>
      <c r="CN72" s="699"/>
      <c r="CO72" s="699"/>
      <c r="CP72" s="699"/>
      <c r="CQ72" s="699"/>
      <c r="CR72" s="699"/>
      <c r="CS72" s="699"/>
      <c r="CT72" s="699"/>
      <c r="CU72" s="699"/>
      <c r="CV72" s="699"/>
      <c r="CW72" s="699"/>
      <c r="CX72" s="699"/>
      <c r="CY72" s="699"/>
      <c r="CZ72" s="699"/>
      <c r="DA72" s="699"/>
      <c r="DB72" s="699"/>
      <c r="DC72" s="699"/>
      <c r="DD72" s="699"/>
      <c r="DE72" s="699"/>
      <c r="DF72" s="699"/>
      <c r="DG72" s="699"/>
      <c r="DH72" s="699"/>
      <c r="DI72" s="699"/>
      <c r="DJ72" s="699"/>
      <c r="DK72" s="699"/>
      <c r="DL72" s="699"/>
      <c r="DM72" s="699"/>
      <c r="DN72" s="699"/>
      <c r="DO72" s="699"/>
      <c r="DP72" s="699"/>
      <c r="DQ72" s="699"/>
      <c r="DR72" s="699"/>
      <c r="DS72" s="699"/>
      <c r="DT72" s="699"/>
      <c r="DU72" s="699"/>
      <c r="DV72" s="699"/>
      <c r="DW72" s="699"/>
      <c r="DX72" s="699"/>
      <c r="DY72" s="699"/>
      <c r="DZ72" s="699"/>
      <c r="EA72" s="699"/>
      <c r="EB72" s="699"/>
      <c r="EC72" s="699"/>
      <c r="ED72" s="699"/>
      <c r="EE72" s="699"/>
      <c r="EF72" s="699"/>
      <c r="EG72" s="699"/>
      <c r="EH72" s="699"/>
      <c r="EI72" s="699"/>
      <c r="EJ72" s="699"/>
      <c r="EK72" s="699"/>
      <c r="EL72" s="699"/>
      <c r="EM72" s="699"/>
      <c r="EN72" s="699"/>
      <c r="EO72" s="699"/>
      <c r="EP72" s="699"/>
      <c r="EQ72" s="699"/>
      <c r="ER72" s="699"/>
      <c r="ES72" s="699"/>
      <c r="ET72" s="699"/>
      <c r="EU72" s="699"/>
      <c r="EV72" s="699"/>
      <c r="EW72" s="699"/>
      <c r="EX72" s="699"/>
      <c r="EY72" s="699"/>
      <c r="EZ72" s="699"/>
      <c r="FA72" s="699"/>
      <c r="FB72" s="699"/>
    </row>
    <row r="73" spans="1:158" ht="16.7" customHeight="1" x14ac:dyDescent="0.5">
      <c r="A73" s="381" t="s">
        <v>983</v>
      </c>
      <c r="B73" s="508"/>
      <c r="C73" s="431" t="s">
        <v>596</v>
      </c>
      <c r="D73" s="449">
        <v>1</v>
      </c>
      <c r="E73" s="513" t="s">
        <v>1105</v>
      </c>
      <c r="F73" s="274">
        <v>11</v>
      </c>
      <c r="G73" s="274"/>
      <c r="H73" s="274"/>
      <c r="I73" s="274"/>
      <c r="J73" s="274"/>
      <c r="K73" s="274"/>
      <c r="L73" s="274"/>
      <c r="M73" s="594"/>
      <c r="N73" s="420" t="s">
        <v>387</v>
      </c>
      <c r="O73" s="449">
        <v>1</v>
      </c>
      <c r="P73" s="513" t="s">
        <v>1105</v>
      </c>
      <c r="Q73" s="274">
        <v>11</v>
      </c>
      <c r="R73" s="274"/>
      <c r="S73" s="274"/>
      <c r="T73" s="274"/>
      <c r="U73" s="274"/>
      <c r="V73" s="274"/>
      <c r="W73" s="274"/>
      <c r="X73" s="619"/>
    </row>
    <row r="74" spans="1:158" ht="16.7" customHeight="1" x14ac:dyDescent="0.5">
      <c r="A74" s="382" t="s">
        <v>985</v>
      </c>
      <c r="B74" s="509"/>
      <c r="C74" s="525"/>
      <c r="D74" s="121"/>
      <c r="E74" s="543"/>
      <c r="F74" s="309"/>
      <c r="G74" s="309"/>
      <c r="H74" s="309"/>
      <c r="I74" s="309"/>
      <c r="J74" s="309"/>
      <c r="K74" s="309"/>
      <c r="L74" s="309"/>
      <c r="M74" s="587"/>
      <c r="N74" s="421"/>
      <c r="O74" s="121"/>
      <c r="P74" s="543"/>
      <c r="Q74" s="309"/>
      <c r="R74" s="309"/>
      <c r="S74" s="309"/>
      <c r="T74" s="309"/>
      <c r="U74" s="309"/>
      <c r="V74" s="309"/>
      <c r="W74" s="309"/>
      <c r="X74" s="612"/>
    </row>
    <row r="75" spans="1:158" ht="16.7" customHeight="1" x14ac:dyDescent="0.5">
      <c r="A75" s="381" t="s">
        <v>525</v>
      </c>
      <c r="B75" s="508" t="s">
        <v>526</v>
      </c>
      <c r="C75" s="520" t="s">
        <v>524</v>
      </c>
      <c r="D75" s="449">
        <v>3</v>
      </c>
      <c r="E75" s="532" t="s">
        <v>845</v>
      </c>
      <c r="F75" s="274">
        <f>3*D75</f>
        <v>9</v>
      </c>
      <c r="G75" s="274">
        <f>F75+F76+F77</f>
        <v>15</v>
      </c>
      <c r="H75" s="274">
        <v>1</v>
      </c>
      <c r="I75" s="274">
        <v>1</v>
      </c>
      <c r="J75" s="274">
        <v>1</v>
      </c>
      <c r="K75" s="274">
        <v>1</v>
      </c>
      <c r="L75" s="399">
        <f>SUM(G75:K75)</f>
        <v>19</v>
      </c>
      <c r="M75" s="594"/>
      <c r="N75" s="73" t="s">
        <v>341</v>
      </c>
      <c r="O75" s="449">
        <v>3</v>
      </c>
      <c r="P75" s="532" t="s">
        <v>845</v>
      </c>
      <c r="Q75" s="274">
        <f>3*O75</f>
        <v>9</v>
      </c>
      <c r="R75" s="274">
        <f>Q75+Q76+Q77</f>
        <v>15</v>
      </c>
      <c r="S75" s="274">
        <v>1</v>
      </c>
      <c r="T75" s="274">
        <v>1</v>
      </c>
      <c r="U75" s="274">
        <v>1</v>
      </c>
      <c r="V75" s="274">
        <v>1</v>
      </c>
      <c r="W75" s="399">
        <f>SUM(R75:V75)</f>
        <v>19</v>
      </c>
      <c r="X75" s="619"/>
    </row>
    <row r="76" spans="1:158" s="698" customFormat="1" ht="16.7" customHeight="1" x14ac:dyDescent="0.5">
      <c r="A76" s="381" t="s">
        <v>986</v>
      </c>
      <c r="B76" s="508"/>
      <c r="C76" s="520" t="s">
        <v>247</v>
      </c>
      <c r="D76" s="449">
        <v>1</v>
      </c>
      <c r="E76" s="532" t="s">
        <v>847</v>
      </c>
      <c r="F76" s="274">
        <f>2*D76</f>
        <v>2</v>
      </c>
      <c r="G76" s="274"/>
      <c r="H76" s="274"/>
      <c r="I76" s="274"/>
      <c r="J76" s="274"/>
      <c r="K76" s="274"/>
      <c r="L76" s="274"/>
      <c r="M76" s="594"/>
      <c r="N76" s="73" t="s">
        <v>249</v>
      </c>
      <c r="O76" s="449">
        <v>1</v>
      </c>
      <c r="P76" s="532" t="s">
        <v>847</v>
      </c>
      <c r="Q76" s="274">
        <f>2*O76</f>
        <v>2</v>
      </c>
      <c r="R76" s="274"/>
      <c r="S76" s="274"/>
      <c r="T76" s="274"/>
      <c r="U76" s="274"/>
      <c r="V76" s="274"/>
      <c r="W76" s="274"/>
      <c r="X76" s="619"/>
      <c r="Y76" s="699"/>
      <c r="Z76" s="699"/>
      <c r="AA76" s="699"/>
      <c r="AB76" s="699"/>
      <c r="AC76" s="699"/>
      <c r="AD76" s="699"/>
      <c r="AE76" s="699"/>
      <c r="AF76" s="699"/>
      <c r="AG76" s="699"/>
      <c r="AH76" s="699"/>
      <c r="AI76" s="699"/>
      <c r="AJ76" s="699"/>
      <c r="AK76" s="699"/>
      <c r="AL76" s="699"/>
      <c r="AM76" s="699"/>
      <c r="AN76" s="699"/>
      <c r="AO76" s="699"/>
      <c r="AP76" s="699"/>
      <c r="AQ76" s="699"/>
      <c r="AR76" s="699"/>
      <c r="AS76" s="699"/>
      <c r="AT76" s="699"/>
      <c r="AU76" s="699"/>
      <c r="AV76" s="699"/>
      <c r="AW76" s="699"/>
      <c r="AX76" s="699"/>
      <c r="AY76" s="699"/>
      <c r="AZ76" s="699"/>
      <c r="BA76" s="699"/>
      <c r="BB76" s="699"/>
      <c r="BC76" s="699"/>
      <c r="BD76" s="699"/>
      <c r="BE76" s="699"/>
      <c r="BF76" s="699"/>
      <c r="BG76" s="699"/>
      <c r="BH76" s="699"/>
      <c r="BI76" s="699"/>
      <c r="BJ76" s="699"/>
      <c r="BK76" s="699"/>
      <c r="BL76" s="699"/>
      <c r="BM76" s="699"/>
      <c r="BN76" s="699"/>
      <c r="BO76" s="699"/>
      <c r="BP76" s="699"/>
      <c r="BQ76" s="699"/>
      <c r="BR76" s="699"/>
      <c r="BS76" s="699"/>
      <c r="BT76" s="699"/>
      <c r="BU76" s="699"/>
      <c r="BV76" s="699"/>
      <c r="BW76" s="699"/>
      <c r="BX76" s="699"/>
      <c r="BY76" s="699"/>
      <c r="BZ76" s="699"/>
      <c r="CA76" s="699"/>
      <c r="CB76" s="699"/>
      <c r="CC76" s="699"/>
      <c r="CD76" s="699"/>
      <c r="CE76" s="699"/>
      <c r="CF76" s="699"/>
      <c r="CG76" s="699"/>
      <c r="CH76" s="699"/>
      <c r="CI76" s="699"/>
      <c r="CJ76" s="699"/>
      <c r="CK76" s="699"/>
      <c r="CL76" s="699"/>
      <c r="CM76" s="699"/>
      <c r="CN76" s="699"/>
      <c r="CO76" s="699"/>
      <c r="CP76" s="699"/>
      <c r="CQ76" s="699"/>
      <c r="CR76" s="699"/>
      <c r="CS76" s="699"/>
      <c r="CT76" s="699"/>
      <c r="CU76" s="699"/>
      <c r="CV76" s="699"/>
      <c r="CW76" s="699"/>
      <c r="CX76" s="699"/>
      <c r="CY76" s="699"/>
      <c r="CZ76" s="699"/>
      <c r="DA76" s="699"/>
      <c r="DB76" s="699"/>
      <c r="DC76" s="699"/>
      <c r="DD76" s="699"/>
      <c r="DE76" s="699"/>
      <c r="DF76" s="699"/>
      <c r="DG76" s="699"/>
      <c r="DH76" s="699"/>
      <c r="DI76" s="699"/>
      <c r="DJ76" s="699"/>
      <c r="DK76" s="699"/>
      <c r="DL76" s="699"/>
      <c r="DM76" s="699"/>
      <c r="DN76" s="699"/>
      <c r="DO76" s="699"/>
      <c r="DP76" s="699"/>
      <c r="DQ76" s="699"/>
      <c r="DR76" s="699"/>
      <c r="DS76" s="699"/>
      <c r="DT76" s="699"/>
      <c r="DU76" s="699"/>
      <c r="DV76" s="699"/>
      <c r="DW76" s="699"/>
      <c r="DX76" s="699"/>
      <c r="DY76" s="699"/>
      <c r="DZ76" s="699"/>
      <c r="EA76" s="699"/>
      <c r="EB76" s="699"/>
      <c r="EC76" s="699"/>
    </row>
    <row r="77" spans="1:158" ht="16.7" customHeight="1" x14ac:dyDescent="0.5">
      <c r="A77" s="382"/>
      <c r="B77" s="509"/>
      <c r="C77" s="523" t="s">
        <v>163</v>
      </c>
      <c r="D77" s="121">
        <v>4</v>
      </c>
      <c r="E77" s="531" t="s">
        <v>535</v>
      </c>
      <c r="F77" s="309">
        <f>1*D77</f>
        <v>4</v>
      </c>
      <c r="G77" s="309"/>
      <c r="H77" s="309"/>
      <c r="I77" s="309"/>
      <c r="J77" s="309"/>
      <c r="K77" s="309"/>
      <c r="L77" s="309"/>
      <c r="M77" s="587"/>
      <c r="N77" s="78" t="s">
        <v>165</v>
      </c>
      <c r="O77" s="121">
        <v>4</v>
      </c>
      <c r="P77" s="531" t="s">
        <v>535</v>
      </c>
      <c r="Q77" s="309">
        <f>1*O77</f>
        <v>4</v>
      </c>
      <c r="R77" s="309"/>
      <c r="S77" s="309"/>
      <c r="T77" s="309"/>
      <c r="U77" s="309"/>
      <c r="V77" s="309"/>
      <c r="W77" s="309"/>
      <c r="X77" s="612"/>
    </row>
    <row r="78" spans="1:158" ht="16.7" customHeight="1" x14ac:dyDescent="0.5">
      <c r="A78" s="381" t="s">
        <v>743</v>
      </c>
      <c r="B78" s="508" t="s">
        <v>744</v>
      </c>
      <c r="C78" s="520" t="s">
        <v>1046</v>
      </c>
      <c r="D78" s="73">
        <v>3</v>
      </c>
      <c r="E78" s="521" t="s">
        <v>855</v>
      </c>
      <c r="F78" s="327">
        <f>4*3</f>
        <v>12</v>
      </c>
      <c r="G78" s="274">
        <f>F78+F79+F80</f>
        <v>17</v>
      </c>
      <c r="H78" s="274">
        <v>1</v>
      </c>
      <c r="I78" s="274">
        <v>1</v>
      </c>
      <c r="J78" s="274">
        <v>1</v>
      </c>
      <c r="K78" s="274">
        <v>1</v>
      </c>
      <c r="L78" s="399">
        <f>SUM(G78:K78)</f>
        <v>21</v>
      </c>
      <c r="M78" s="581"/>
      <c r="N78" s="420" t="s">
        <v>351</v>
      </c>
      <c r="O78" s="73">
        <v>3</v>
      </c>
      <c r="P78" s="521" t="s">
        <v>855</v>
      </c>
      <c r="Q78" s="327">
        <f>4*3</f>
        <v>12</v>
      </c>
      <c r="R78" s="274">
        <f>Q78+Q79+Q80</f>
        <v>17</v>
      </c>
      <c r="S78" s="274">
        <v>1</v>
      </c>
      <c r="T78" s="274">
        <v>1</v>
      </c>
      <c r="U78" s="274">
        <v>1</v>
      </c>
      <c r="V78" s="274">
        <v>1</v>
      </c>
      <c r="W78" s="399">
        <f>SUM(R78:V78)</f>
        <v>21</v>
      </c>
      <c r="X78" s="626"/>
    </row>
    <row r="79" spans="1:158" s="698" customFormat="1" ht="16.7" customHeight="1" x14ac:dyDescent="0.5">
      <c r="A79" s="381" t="s">
        <v>960</v>
      </c>
      <c r="B79" s="508"/>
      <c r="C79" s="431" t="s">
        <v>352</v>
      </c>
      <c r="D79" s="73">
        <v>1</v>
      </c>
      <c r="E79" s="521" t="s">
        <v>531</v>
      </c>
      <c r="F79" s="327">
        <v>1</v>
      </c>
      <c r="G79" s="274"/>
      <c r="H79" s="274"/>
      <c r="I79" s="274"/>
      <c r="J79" s="274"/>
      <c r="K79" s="274"/>
      <c r="L79" s="274"/>
      <c r="M79" s="582" t="s">
        <v>851</v>
      </c>
      <c r="N79" s="420" t="s">
        <v>353</v>
      </c>
      <c r="O79" s="73">
        <v>1</v>
      </c>
      <c r="P79" s="521" t="s">
        <v>531</v>
      </c>
      <c r="Q79" s="327">
        <v>1</v>
      </c>
      <c r="R79" s="274"/>
      <c r="S79" s="274"/>
      <c r="T79" s="274"/>
      <c r="U79" s="274"/>
      <c r="V79" s="274"/>
      <c r="W79" s="274"/>
      <c r="X79" s="402" t="s">
        <v>851</v>
      </c>
      <c r="Y79" s="699"/>
      <c r="Z79" s="699"/>
      <c r="AA79" s="699"/>
      <c r="AB79" s="699"/>
      <c r="AC79" s="699"/>
      <c r="AD79" s="699"/>
      <c r="AE79" s="699"/>
      <c r="AF79" s="699"/>
      <c r="AG79" s="699"/>
      <c r="AH79" s="699"/>
      <c r="AI79" s="699"/>
      <c r="AJ79" s="699"/>
      <c r="AK79" s="699"/>
      <c r="AL79" s="699"/>
      <c r="AM79" s="699"/>
      <c r="AN79" s="699"/>
      <c r="AO79" s="699"/>
      <c r="AP79" s="699"/>
      <c r="AQ79" s="699"/>
      <c r="AR79" s="699"/>
      <c r="AS79" s="699"/>
      <c r="AT79" s="699"/>
      <c r="AU79" s="699"/>
      <c r="AV79" s="699"/>
      <c r="AW79" s="699"/>
      <c r="AX79" s="699"/>
      <c r="AY79" s="699"/>
      <c r="AZ79" s="699"/>
      <c r="BA79" s="699"/>
      <c r="BB79" s="699"/>
      <c r="BC79" s="699"/>
      <c r="BD79" s="699"/>
      <c r="BE79" s="699"/>
      <c r="BF79" s="699"/>
      <c r="BG79" s="699"/>
      <c r="BH79" s="699"/>
      <c r="BI79" s="699"/>
      <c r="BJ79" s="699"/>
      <c r="BK79" s="699"/>
      <c r="BL79" s="699"/>
      <c r="BM79" s="699"/>
      <c r="BN79" s="699"/>
      <c r="BO79" s="699"/>
      <c r="BP79" s="699"/>
      <c r="BQ79" s="699"/>
      <c r="BR79" s="699"/>
      <c r="BS79" s="699"/>
      <c r="BT79" s="699"/>
      <c r="BU79" s="699"/>
      <c r="BV79" s="699"/>
      <c r="BW79" s="699"/>
      <c r="BX79" s="699"/>
      <c r="BY79" s="699"/>
      <c r="BZ79" s="699"/>
      <c r="CA79" s="699"/>
      <c r="CB79" s="699"/>
      <c r="CC79" s="699"/>
      <c r="CD79" s="699"/>
      <c r="CE79" s="699"/>
      <c r="CF79" s="699"/>
      <c r="CG79" s="699"/>
      <c r="CH79" s="699"/>
      <c r="CI79" s="699"/>
      <c r="CJ79" s="699"/>
      <c r="CK79" s="699"/>
      <c r="CL79" s="699"/>
      <c r="CM79" s="699"/>
      <c r="CN79" s="699"/>
      <c r="CO79" s="699"/>
      <c r="CP79" s="699"/>
      <c r="CQ79" s="699"/>
      <c r="CR79" s="699"/>
      <c r="CS79" s="699"/>
      <c r="CT79" s="699"/>
      <c r="CU79" s="699"/>
      <c r="CV79" s="699"/>
      <c r="CW79" s="699"/>
      <c r="CX79" s="699"/>
      <c r="CY79" s="699"/>
      <c r="CZ79" s="699"/>
      <c r="DA79" s="699"/>
      <c r="DB79" s="699"/>
      <c r="DC79" s="699"/>
      <c r="DD79" s="699"/>
      <c r="DE79" s="699"/>
      <c r="DF79" s="699"/>
      <c r="DG79" s="699"/>
      <c r="DH79" s="699"/>
      <c r="DI79" s="699"/>
      <c r="DJ79" s="699"/>
      <c r="DK79" s="699"/>
      <c r="DL79" s="699"/>
      <c r="DM79" s="699"/>
      <c r="DN79" s="699"/>
      <c r="DO79" s="699"/>
      <c r="DP79" s="699"/>
      <c r="DQ79" s="699"/>
      <c r="DR79" s="699"/>
      <c r="DS79" s="699"/>
      <c r="DT79" s="699"/>
      <c r="DU79" s="699"/>
      <c r="DV79" s="699"/>
      <c r="DW79" s="699"/>
      <c r="DX79" s="699"/>
      <c r="DY79" s="699"/>
      <c r="DZ79" s="699"/>
      <c r="EA79" s="699"/>
      <c r="EB79" s="699"/>
      <c r="EC79" s="699"/>
    </row>
    <row r="80" spans="1:158" ht="16.7" customHeight="1" x14ac:dyDescent="0.5">
      <c r="A80" s="382"/>
      <c r="B80" s="509"/>
      <c r="C80" s="525" t="s">
        <v>352</v>
      </c>
      <c r="D80" s="78">
        <v>2</v>
      </c>
      <c r="E80" s="526" t="s">
        <v>928</v>
      </c>
      <c r="F80" s="333">
        <v>4</v>
      </c>
      <c r="G80" s="309"/>
      <c r="H80" s="309"/>
      <c r="I80" s="309"/>
      <c r="J80" s="309"/>
      <c r="K80" s="309"/>
      <c r="L80" s="309"/>
      <c r="M80" s="599" t="s">
        <v>851</v>
      </c>
      <c r="N80" s="421" t="s">
        <v>353</v>
      </c>
      <c r="O80" s="78">
        <v>2</v>
      </c>
      <c r="P80" s="526" t="s">
        <v>928</v>
      </c>
      <c r="Q80" s="333">
        <v>4</v>
      </c>
      <c r="R80" s="309"/>
      <c r="S80" s="309"/>
      <c r="T80" s="309"/>
      <c r="U80" s="309"/>
      <c r="V80" s="309"/>
      <c r="W80" s="309"/>
      <c r="X80" s="385" t="s">
        <v>851</v>
      </c>
    </row>
    <row r="81" spans="1:158" ht="16.7" customHeight="1" x14ac:dyDescent="0.5">
      <c r="A81" s="381" t="s">
        <v>609</v>
      </c>
      <c r="B81" s="508" t="s">
        <v>610</v>
      </c>
      <c r="C81" s="511" t="s">
        <v>607</v>
      </c>
      <c r="D81" s="72">
        <v>1</v>
      </c>
      <c r="E81" s="513" t="s">
        <v>384</v>
      </c>
      <c r="F81" s="327">
        <v>8</v>
      </c>
      <c r="G81" s="274">
        <f>F81+F82+F83</f>
        <v>11</v>
      </c>
      <c r="H81" s="263">
        <v>1</v>
      </c>
      <c r="I81" s="263">
        <v>1</v>
      </c>
      <c r="J81" s="263">
        <v>1</v>
      </c>
      <c r="K81" s="263">
        <v>1</v>
      </c>
      <c r="L81" s="399">
        <f>SUM(G81:K81)</f>
        <v>15</v>
      </c>
      <c r="M81" s="598"/>
      <c r="N81" s="449" t="s">
        <v>400</v>
      </c>
      <c r="O81" s="72">
        <v>1</v>
      </c>
      <c r="P81" s="513" t="s">
        <v>384</v>
      </c>
      <c r="Q81" s="327">
        <v>8</v>
      </c>
      <c r="R81" s="274">
        <f>Q81+Q82+Q83</f>
        <v>11</v>
      </c>
      <c r="S81" s="263">
        <v>1</v>
      </c>
      <c r="T81" s="263">
        <v>1</v>
      </c>
      <c r="U81" s="263">
        <v>1</v>
      </c>
      <c r="V81" s="263">
        <v>1</v>
      </c>
      <c r="W81" s="399">
        <f>SUM(R81:V81)</f>
        <v>15</v>
      </c>
      <c r="X81" s="624"/>
    </row>
    <row r="82" spans="1:158" s="698" customFormat="1" ht="16.7" customHeight="1" x14ac:dyDescent="0.5">
      <c r="A82" s="381" t="s">
        <v>963</v>
      </c>
      <c r="B82" s="508"/>
      <c r="C82" s="511" t="s">
        <v>401</v>
      </c>
      <c r="D82" s="72">
        <v>1</v>
      </c>
      <c r="E82" s="513" t="s">
        <v>1029</v>
      </c>
      <c r="F82" s="327">
        <v>1</v>
      </c>
      <c r="G82" s="274"/>
      <c r="H82" s="263"/>
      <c r="I82" s="263"/>
      <c r="J82" s="263"/>
      <c r="K82" s="263"/>
      <c r="L82" s="396"/>
      <c r="M82" s="598"/>
      <c r="N82" s="449" t="s">
        <v>402</v>
      </c>
      <c r="O82" s="72">
        <v>1</v>
      </c>
      <c r="P82" s="513" t="s">
        <v>1029</v>
      </c>
      <c r="Q82" s="327">
        <v>1</v>
      </c>
      <c r="R82" s="274"/>
      <c r="S82" s="263"/>
      <c r="T82" s="263"/>
      <c r="U82" s="263"/>
      <c r="V82" s="263"/>
      <c r="W82" s="396"/>
      <c r="X82" s="624"/>
      <c r="Y82" s="699"/>
      <c r="Z82" s="699"/>
      <c r="AA82" s="699"/>
      <c r="AB82" s="699"/>
      <c r="AC82" s="699"/>
      <c r="AD82" s="699"/>
      <c r="AE82" s="699"/>
      <c r="AF82" s="699"/>
      <c r="AG82" s="699"/>
      <c r="AH82" s="699"/>
      <c r="AI82" s="699"/>
      <c r="AJ82" s="699"/>
      <c r="AK82" s="699"/>
      <c r="AL82" s="699"/>
      <c r="AM82" s="699"/>
      <c r="AN82" s="699"/>
      <c r="AO82" s="699"/>
      <c r="AP82" s="699"/>
      <c r="AQ82" s="699"/>
      <c r="AR82" s="699"/>
      <c r="AS82" s="699"/>
      <c r="AT82" s="699"/>
      <c r="AU82" s="699"/>
      <c r="AV82" s="699"/>
      <c r="AW82" s="699"/>
      <c r="AX82" s="699"/>
      <c r="AY82" s="699"/>
      <c r="AZ82" s="699"/>
      <c r="BA82" s="699"/>
      <c r="BB82" s="699"/>
      <c r="BC82" s="699"/>
      <c r="BD82" s="699"/>
      <c r="BE82" s="699"/>
      <c r="BF82" s="699"/>
      <c r="BG82" s="699"/>
      <c r="BH82" s="699"/>
      <c r="BI82" s="699"/>
      <c r="BJ82" s="699"/>
      <c r="BK82" s="699"/>
      <c r="BL82" s="699"/>
      <c r="BM82" s="699"/>
      <c r="BN82" s="699"/>
      <c r="BO82" s="699"/>
      <c r="BP82" s="699"/>
      <c r="BQ82" s="699"/>
      <c r="BR82" s="699"/>
      <c r="BS82" s="699"/>
      <c r="BT82" s="699"/>
      <c r="BU82" s="699"/>
      <c r="BV82" s="699"/>
      <c r="BW82" s="699"/>
      <c r="BX82" s="699"/>
      <c r="BY82" s="699"/>
      <c r="BZ82" s="699"/>
      <c r="CA82" s="699"/>
      <c r="CB82" s="699"/>
      <c r="CC82" s="699"/>
      <c r="CD82" s="699"/>
      <c r="CE82" s="699"/>
      <c r="CF82" s="699"/>
      <c r="CG82" s="699"/>
      <c r="CH82" s="699"/>
      <c r="CI82" s="699"/>
      <c r="CJ82" s="699"/>
      <c r="CK82" s="699"/>
      <c r="CL82" s="699"/>
      <c r="CM82" s="699"/>
      <c r="CN82" s="699"/>
      <c r="CO82" s="699"/>
      <c r="CP82" s="699"/>
      <c r="CQ82" s="699"/>
      <c r="CR82" s="699"/>
      <c r="CS82" s="699"/>
      <c r="CT82" s="699"/>
      <c r="CU82" s="699"/>
      <c r="CV82" s="699"/>
      <c r="CW82" s="699"/>
      <c r="CX82" s="699"/>
      <c r="CY82" s="699"/>
      <c r="CZ82" s="699"/>
      <c r="DA82" s="699"/>
      <c r="DB82" s="699"/>
      <c r="DC82" s="699"/>
      <c r="DD82" s="699"/>
      <c r="DE82" s="699"/>
      <c r="DF82" s="699"/>
      <c r="DG82" s="699"/>
      <c r="DH82" s="699"/>
      <c r="DI82" s="699"/>
      <c r="DJ82" s="699"/>
      <c r="DK82" s="699"/>
      <c r="DL82" s="699"/>
      <c r="DM82" s="699"/>
      <c r="DN82" s="699"/>
      <c r="DO82" s="699"/>
      <c r="DP82" s="699"/>
      <c r="DQ82" s="699"/>
      <c r="DR82" s="699"/>
      <c r="DS82" s="699"/>
      <c r="DT82" s="699"/>
      <c r="DU82" s="699"/>
      <c r="DV82" s="699"/>
      <c r="DW82" s="699"/>
      <c r="DX82" s="699"/>
      <c r="DY82" s="699"/>
      <c r="DZ82" s="699"/>
      <c r="EA82" s="699"/>
      <c r="EB82" s="699"/>
      <c r="EC82" s="699"/>
      <c r="ED82" s="699"/>
      <c r="EE82" s="699"/>
      <c r="EF82" s="699"/>
      <c r="EG82" s="699"/>
      <c r="EH82" s="699"/>
      <c r="EI82" s="699"/>
      <c r="EJ82" s="699"/>
      <c r="EK82" s="699"/>
      <c r="EL82" s="699"/>
      <c r="EM82" s="699"/>
      <c r="EN82" s="699"/>
      <c r="EO82" s="699"/>
      <c r="EP82" s="699"/>
      <c r="EQ82" s="699"/>
      <c r="ER82" s="699"/>
      <c r="ES82" s="699"/>
      <c r="ET82" s="699"/>
      <c r="EU82" s="699"/>
      <c r="EV82" s="699"/>
      <c r="EW82" s="699"/>
      <c r="EX82" s="699"/>
      <c r="EY82" s="699"/>
      <c r="EZ82" s="699"/>
      <c r="FA82" s="699"/>
      <c r="FB82" s="699"/>
    </row>
    <row r="83" spans="1:158" s="698" customFormat="1" ht="16.7" customHeight="1" x14ac:dyDescent="0.5">
      <c r="A83" s="382"/>
      <c r="B83" s="509"/>
      <c r="C83" s="512" t="s">
        <v>1031</v>
      </c>
      <c r="D83" s="77">
        <v>2</v>
      </c>
      <c r="E83" s="543" t="s">
        <v>869</v>
      </c>
      <c r="F83" s="333">
        <v>2</v>
      </c>
      <c r="G83" s="309"/>
      <c r="H83" s="312"/>
      <c r="I83" s="312"/>
      <c r="J83" s="312"/>
      <c r="K83" s="312"/>
      <c r="L83" s="397"/>
      <c r="M83" s="657" t="s">
        <v>1089</v>
      </c>
      <c r="N83" s="121" t="s">
        <v>1037</v>
      </c>
      <c r="O83" s="77">
        <v>2</v>
      </c>
      <c r="P83" s="543" t="s">
        <v>869</v>
      </c>
      <c r="Q83" s="333">
        <v>2</v>
      </c>
      <c r="R83" s="309"/>
      <c r="S83" s="312"/>
      <c r="T83" s="312"/>
      <c r="U83" s="312"/>
      <c r="V83" s="312"/>
      <c r="W83" s="397"/>
      <c r="X83" s="658" t="s">
        <v>1089</v>
      </c>
      <c r="Y83" s="699"/>
      <c r="Z83" s="699"/>
      <c r="AA83" s="699"/>
      <c r="AB83" s="699"/>
      <c r="AC83" s="699"/>
      <c r="AD83" s="699"/>
      <c r="AE83" s="699"/>
      <c r="AF83" s="699"/>
      <c r="AG83" s="699"/>
      <c r="AH83" s="699"/>
      <c r="AI83" s="699"/>
      <c r="AJ83" s="699"/>
      <c r="AK83" s="699"/>
      <c r="AL83" s="699"/>
      <c r="AM83" s="699"/>
      <c r="AN83" s="699"/>
      <c r="AO83" s="699"/>
      <c r="AP83" s="699"/>
      <c r="AQ83" s="699"/>
      <c r="AR83" s="699"/>
      <c r="AS83" s="699"/>
      <c r="AT83" s="699"/>
      <c r="AU83" s="699"/>
      <c r="AV83" s="699"/>
      <c r="AW83" s="699"/>
      <c r="AX83" s="699"/>
      <c r="AY83" s="699"/>
      <c r="AZ83" s="699"/>
      <c r="BA83" s="699"/>
      <c r="BB83" s="699"/>
      <c r="BC83" s="699"/>
      <c r="BD83" s="699"/>
      <c r="BE83" s="699"/>
      <c r="BF83" s="699"/>
      <c r="BG83" s="699"/>
      <c r="BH83" s="699"/>
      <c r="BI83" s="699"/>
      <c r="BJ83" s="699"/>
      <c r="BK83" s="699"/>
      <c r="BL83" s="699"/>
      <c r="BM83" s="699"/>
      <c r="BN83" s="699"/>
      <c r="BO83" s="699"/>
      <c r="BP83" s="699"/>
      <c r="BQ83" s="699"/>
      <c r="BR83" s="699"/>
      <c r="BS83" s="699"/>
      <c r="BT83" s="699"/>
      <c r="BU83" s="699"/>
      <c r="BV83" s="699"/>
      <c r="BW83" s="699"/>
      <c r="BX83" s="699"/>
      <c r="BY83" s="699"/>
      <c r="BZ83" s="699"/>
      <c r="CA83" s="699"/>
      <c r="CB83" s="699"/>
      <c r="CC83" s="699"/>
      <c r="CD83" s="699"/>
      <c r="CE83" s="699"/>
      <c r="CF83" s="699"/>
      <c r="CG83" s="699"/>
      <c r="CH83" s="699"/>
      <c r="CI83" s="699"/>
      <c r="CJ83" s="699"/>
      <c r="CK83" s="699"/>
      <c r="CL83" s="699"/>
      <c r="CM83" s="699"/>
      <c r="CN83" s="699"/>
      <c r="CO83" s="699"/>
      <c r="CP83" s="699"/>
      <c r="CQ83" s="699"/>
      <c r="CR83" s="699"/>
      <c r="CS83" s="699"/>
      <c r="CT83" s="699"/>
      <c r="CU83" s="699"/>
      <c r="CV83" s="699"/>
      <c r="CW83" s="699"/>
      <c r="CX83" s="699"/>
      <c r="CY83" s="699"/>
      <c r="CZ83" s="699"/>
      <c r="DA83" s="699"/>
      <c r="DB83" s="699"/>
      <c r="DC83" s="699"/>
      <c r="DD83" s="699"/>
      <c r="DE83" s="699"/>
      <c r="DF83" s="699"/>
      <c r="DG83" s="699"/>
      <c r="DH83" s="699"/>
      <c r="DI83" s="699"/>
      <c r="DJ83" s="699"/>
      <c r="DK83" s="699"/>
      <c r="DL83" s="699"/>
      <c r="DM83" s="699"/>
      <c r="DN83" s="699"/>
      <c r="DO83" s="699"/>
      <c r="DP83" s="699"/>
      <c r="DQ83" s="699"/>
      <c r="DR83" s="699"/>
      <c r="DS83" s="699"/>
      <c r="DT83" s="699"/>
      <c r="DU83" s="699"/>
      <c r="DV83" s="699"/>
      <c r="DW83" s="699"/>
      <c r="DX83" s="699"/>
      <c r="DY83" s="699"/>
      <c r="DZ83" s="699"/>
      <c r="EA83" s="699"/>
      <c r="EB83" s="699"/>
      <c r="EC83" s="699"/>
      <c r="ED83" s="699"/>
      <c r="EE83" s="699"/>
      <c r="EF83" s="699"/>
      <c r="EG83" s="699"/>
      <c r="EH83" s="699"/>
      <c r="EI83" s="699"/>
      <c r="EJ83" s="699"/>
      <c r="EK83" s="699"/>
      <c r="EL83" s="699"/>
      <c r="EM83" s="699"/>
      <c r="EN83" s="699"/>
      <c r="EO83" s="699"/>
      <c r="EP83" s="699"/>
      <c r="EQ83" s="699"/>
      <c r="ER83" s="699"/>
      <c r="ES83" s="699"/>
      <c r="ET83" s="699"/>
      <c r="EU83" s="699"/>
      <c r="EV83" s="699"/>
      <c r="EW83" s="699"/>
      <c r="EX83" s="699"/>
      <c r="EY83" s="699"/>
      <c r="EZ83" s="699"/>
      <c r="FA83" s="699"/>
      <c r="FB83" s="699"/>
    </row>
    <row r="84" spans="1:158" ht="16.7" customHeight="1" x14ac:dyDescent="0.5">
      <c r="A84" s="381" t="s">
        <v>529</v>
      </c>
      <c r="B84" s="508" t="s">
        <v>530</v>
      </c>
      <c r="C84" s="520" t="s">
        <v>147</v>
      </c>
      <c r="D84" s="449">
        <v>1</v>
      </c>
      <c r="E84" s="532" t="s">
        <v>846</v>
      </c>
      <c r="F84" s="274">
        <f>5*D84</f>
        <v>5</v>
      </c>
      <c r="G84" s="274">
        <f>F84+F85+F86+F87</f>
        <v>16</v>
      </c>
      <c r="H84" s="274">
        <v>1</v>
      </c>
      <c r="I84" s="274">
        <v>1</v>
      </c>
      <c r="J84" s="274">
        <v>1</v>
      </c>
      <c r="K84" s="274">
        <v>1</v>
      </c>
      <c r="L84" s="399">
        <f>SUM(G84:K84)</f>
        <v>20</v>
      </c>
      <c r="M84" s="591" t="s">
        <v>851</v>
      </c>
      <c r="N84" s="73" t="s">
        <v>149</v>
      </c>
      <c r="O84" s="449">
        <v>1</v>
      </c>
      <c r="P84" s="532" t="s">
        <v>846</v>
      </c>
      <c r="Q84" s="274">
        <f>5*O84</f>
        <v>5</v>
      </c>
      <c r="R84" s="274">
        <f>Q84+Q85+Q86+Q87</f>
        <v>16</v>
      </c>
      <c r="S84" s="274">
        <v>1</v>
      </c>
      <c r="T84" s="274">
        <v>1</v>
      </c>
      <c r="U84" s="274">
        <v>1</v>
      </c>
      <c r="V84" s="274">
        <v>1</v>
      </c>
      <c r="W84" s="399">
        <f>SUM(R84:V84)</f>
        <v>20</v>
      </c>
      <c r="X84" s="616" t="s">
        <v>851</v>
      </c>
    </row>
    <row r="85" spans="1:158" s="698" customFormat="1" ht="16.7" customHeight="1" x14ac:dyDescent="0.5">
      <c r="A85" s="381" t="s">
        <v>987</v>
      </c>
      <c r="B85" s="508"/>
      <c r="C85" s="520" t="s">
        <v>159</v>
      </c>
      <c r="D85" s="449">
        <v>4</v>
      </c>
      <c r="E85" s="532" t="s">
        <v>531</v>
      </c>
      <c r="F85" s="274">
        <f>1*D85</f>
        <v>4</v>
      </c>
      <c r="G85" s="274"/>
      <c r="H85" s="274"/>
      <c r="I85" s="274"/>
      <c r="J85" s="274"/>
      <c r="K85" s="274"/>
      <c r="L85" s="274"/>
      <c r="M85" s="594"/>
      <c r="N85" s="73" t="s">
        <v>161</v>
      </c>
      <c r="O85" s="449">
        <v>4</v>
      </c>
      <c r="P85" s="532" t="s">
        <v>531</v>
      </c>
      <c r="Q85" s="274">
        <f>1*O85</f>
        <v>4</v>
      </c>
      <c r="R85" s="274"/>
      <c r="S85" s="274"/>
      <c r="T85" s="274"/>
      <c r="U85" s="274"/>
      <c r="V85" s="274"/>
      <c r="W85" s="274"/>
      <c r="X85" s="619"/>
      <c r="Y85" s="699"/>
      <c r="Z85" s="699"/>
      <c r="AA85" s="699"/>
      <c r="AB85" s="699"/>
      <c r="AC85" s="699"/>
      <c r="AD85" s="699"/>
      <c r="AE85" s="699"/>
      <c r="AF85" s="699"/>
      <c r="AG85" s="699"/>
      <c r="AH85" s="699"/>
      <c r="AI85" s="699"/>
      <c r="AJ85" s="699"/>
      <c r="AK85" s="699"/>
      <c r="AL85" s="699"/>
      <c r="AM85" s="699"/>
      <c r="AN85" s="699"/>
      <c r="AO85" s="699"/>
      <c r="AP85" s="699"/>
      <c r="AQ85" s="699"/>
      <c r="AR85" s="699"/>
      <c r="AS85" s="699"/>
      <c r="AT85" s="699"/>
      <c r="AU85" s="699"/>
      <c r="AV85" s="699"/>
      <c r="AW85" s="699"/>
      <c r="AX85" s="699"/>
      <c r="AY85" s="699"/>
      <c r="AZ85" s="699"/>
      <c r="BA85" s="699"/>
      <c r="BB85" s="699"/>
      <c r="BC85" s="699"/>
      <c r="BD85" s="699"/>
      <c r="BE85" s="699"/>
      <c r="BF85" s="699"/>
      <c r="BG85" s="699"/>
      <c r="BH85" s="699"/>
      <c r="BI85" s="699"/>
      <c r="BJ85" s="699"/>
      <c r="BK85" s="699"/>
      <c r="BL85" s="699"/>
      <c r="BM85" s="699"/>
      <c r="BN85" s="699"/>
      <c r="BO85" s="699"/>
      <c r="BP85" s="699"/>
      <c r="BQ85" s="699"/>
      <c r="BR85" s="699"/>
      <c r="BS85" s="699"/>
      <c r="BT85" s="699"/>
      <c r="BU85" s="699"/>
      <c r="BV85" s="699"/>
      <c r="BW85" s="699"/>
      <c r="BX85" s="699"/>
      <c r="BY85" s="699"/>
      <c r="BZ85" s="699"/>
      <c r="CA85" s="699"/>
      <c r="CB85" s="699"/>
      <c r="CC85" s="699"/>
      <c r="CD85" s="699"/>
      <c r="CE85" s="699"/>
      <c r="CF85" s="699"/>
      <c r="CG85" s="699"/>
      <c r="CH85" s="699"/>
      <c r="CI85" s="699"/>
      <c r="CJ85" s="699"/>
      <c r="CK85" s="699"/>
      <c r="CL85" s="699"/>
      <c r="CM85" s="699"/>
      <c r="CN85" s="699"/>
      <c r="CO85" s="699"/>
      <c r="CP85" s="699"/>
      <c r="CQ85" s="699"/>
      <c r="CR85" s="699"/>
      <c r="CS85" s="699"/>
      <c r="CT85" s="699"/>
      <c r="CU85" s="699"/>
      <c r="CV85" s="699"/>
      <c r="CW85" s="699"/>
      <c r="CX85" s="699"/>
      <c r="CY85" s="699"/>
      <c r="CZ85" s="699"/>
      <c r="DA85" s="699"/>
      <c r="DB85" s="699"/>
      <c r="DC85" s="699"/>
      <c r="DD85" s="699"/>
      <c r="DE85" s="699"/>
      <c r="DF85" s="699"/>
      <c r="DG85" s="699"/>
      <c r="DH85" s="699"/>
      <c r="DI85" s="699"/>
      <c r="DJ85" s="699"/>
      <c r="DK85" s="699"/>
      <c r="DL85" s="699"/>
      <c r="DM85" s="699"/>
      <c r="DN85" s="699"/>
      <c r="DO85" s="699"/>
      <c r="DP85" s="699"/>
      <c r="DQ85" s="699"/>
      <c r="DR85" s="699"/>
      <c r="DS85" s="699"/>
      <c r="DT85" s="699"/>
      <c r="DU85" s="699"/>
      <c r="DV85" s="699"/>
      <c r="DW85" s="699"/>
      <c r="DX85" s="699"/>
      <c r="DY85" s="699"/>
      <c r="DZ85" s="699"/>
      <c r="EA85" s="699"/>
      <c r="EB85" s="699"/>
      <c r="EC85" s="699"/>
    </row>
    <row r="86" spans="1:158" s="698" customFormat="1" ht="16.7" customHeight="1" x14ac:dyDescent="0.5">
      <c r="A86" s="381"/>
      <c r="B86" s="508"/>
      <c r="C86" s="520" t="s">
        <v>344</v>
      </c>
      <c r="D86" s="449">
        <v>3</v>
      </c>
      <c r="E86" s="532" t="s">
        <v>849</v>
      </c>
      <c r="F86" s="274">
        <f>2*D86</f>
        <v>6</v>
      </c>
      <c r="G86" s="274"/>
      <c r="H86" s="274"/>
      <c r="I86" s="274"/>
      <c r="J86" s="274"/>
      <c r="K86" s="274"/>
      <c r="L86" s="274"/>
      <c r="M86" s="594"/>
      <c r="N86" s="73" t="s">
        <v>345</v>
      </c>
      <c r="O86" s="449">
        <v>3</v>
      </c>
      <c r="P86" s="532" t="s">
        <v>849</v>
      </c>
      <c r="Q86" s="274">
        <f>2*O86</f>
        <v>6</v>
      </c>
      <c r="R86" s="274"/>
      <c r="S86" s="274"/>
      <c r="T86" s="274"/>
      <c r="U86" s="274"/>
      <c r="V86" s="274"/>
      <c r="W86" s="274"/>
      <c r="X86" s="619"/>
      <c r="Y86" s="699"/>
      <c r="Z86" s="699"/>
      <c r="AA86" s="699"/>
      <c r="AB86" s="699"/>
      <c r="AC86" s="699"/>
      <c r="AD86" s="699"/>
      <c r="AE86" s="699"/>
      <c r="AF86" s="699"/>
      <c r="AG86" s="699"/>
      <c r="AH86" s="699"/>
      <c r="AI86" s="699"/>
      <c r="AJ86" s="699"/>
      <c r="AK86" s="699"/>
      <c r="AL86" s="699"/>
      <c r="AM86" s="699"/>
      <c r="AN86" s="699"/>
      <c r="AO86" s="699"/>
      <c r="AP86" s="699"/>
      <c r="AQ86" s="699"/>
      <c r="AR86" s="699"/>
      <c r="AS86" s="699"/>
      <c r="AT86" s="699"/>
      <c r="AU86" s="699"/>
      <c r="AV86" s="699"/>
      <c r="AW86" s="699"/>
      <c r="AX86" s="699"/>
      <c r="AY86" s="699"/>
      <c r="AZ86" s="699"/>
      <c r="BA86" s="699"/>
      <c r="BB86" s="699"/>
      <c r="BC86" s="699"/>
      <c r="BD86" s="699"/>
      <c r="BE86" s="699"/>
      <c r="BF86" s="699"/>
      <c r="BG86" s="699"/>
      <c r="BH86" s="699"/>
      <c r="BI86" s="699"/>
      <c r="BJ86" s="699"/>
      <c r="BK86" s="699"/>
      <c r="BL86" s="699"/>
      <c r="BM86" s="699"/>
      <c r="BN86" s="699"/>
      <c r="BO86" s="699"/>
      <c r="BP86" s="699"/>
      <c r="BQ86" s="699"/>
      <c r="BR86" s="699"/>
      <c r="BS86" s="699"/>
      <c r="BT86" s="699"/>
      <c r="BU86" s="699"/>
      <c r="BV86" s="699"/>
      <c r="BW86" s="699"/>
      <c r="BX86" s="699"/>
      <c r="BY86" s="699"/>
      <c r="BZ86" s="699"/>
      <c r="CA86" s="699"/>
      <c r="CB86" s="699"/>
      <c r="CC86" s="699"/>
      <c r="CD86" s="699"/>
      <c r="CE86" s="699"/>
      <c r="CF86" s="699"/>
      <c r="CG86" s="699"/>
      <c r="CH86" s="699"/>
      <c r="CI86" s="699"/>
      <c r="CJ86" s="699"/>
      <c r="CK86" s="699"/>
      <c r="CL86" s="699"/>
      <c r="CM86" s="699"/>
      <c r="CN86" s="699"/>
      <c r="CO86" s="699"/>
      <c r="CP86" s="699"/>
      <c r="CQ86" s="699"/>
      <c r="CR86" s="699"/>
      <c r="CS86" s="699"/>
      <c r="CT86" s="699"/>
      <c r="CU86" s="699"/>
      <c r="CV86" s="699"/>
      <c r="CW86" s="699"/>
      <c r="CX86" s="699"/>
      <c r="CY86" s="699"/>
      <c r="CZ86" s="699"/>
      <c r="DA86" s="699"/>
      <c r="DB86" s="699"/>
      <c r="DC86" s="699"/>
      <c r="DD86" s="699"/>
      <c r="DE86" s="699"/>
      <c r="DF86" s="699"/>
      <c r="DG86" s="699"/>
      <c r="DH86" s="699"/>
      <c r="DI86" s="699"/>
      <c r="DJ86" s="699"/>
      <c r="DK86" s="699"/>
      <c r="DL86" s="699"/>
      <c r="DM86" s="699"/>
      <c r="DN86" s="699"/>
      <c r="DO86" s="699"/>
      <c r="DP86" s="699"/>
      <c r="DQ86" s="699"/>
      <c r="DR86" s="699"/>
      <c r="DS86" s="699"/>
      <c r="DT86" s="699"/>
      <c r="DU86" s="699"/>
      <c r="DV86" s="699"/>
      <c r="DW86" s="699"/>
      <c r="DX86" s="699"/>
      <c r="DY86" s="699"/>
      <c r="DZ86" s="699"/>
      <c r="EA86" s="699"/>
      <c r="EB86" s="699"/>
      <c r="EC86" s="699"/>
    </row>
    <row r="87" spans="1:158" s="698" customFormat="1" ht="16.7" customHeight="1" x14ac:dyDescent="0.5">
      <c r="A87" s="382"/>
      <c r="B87" s="509"/>
      <c r="C87" s="523" t="s">
        <v>251</v>
      </c>
      <c r="D87" s="121">
        <v>1</v>
      </c>
      <c r="E87" s="531" t="s">
        <v>57</v>
      </c>
      <c r="F87" s="309">
        <f>1*D87</f>
        <v>1</v>
      </c>
      <c r="G87" s="309"/>
      <c r="H87" s="309"/>
      <c r="I87" s="309"/>
      <c r="J87" s="309"/>
      <c r="K87" s="309"/>
      <c r="L87" s="309"/>
      <c r="M87" s="587"/>
      <c r="N87" s="78" t="s">
        <v>253</v>
      </c>
      <c r="O87" s="121">
        <v>1</v>
      </c>
      <c r="P87" s="531" t="s">
        <v>57</v>
      </c>
      <c r="Q87" s="309">
        <f>1*O87</f>
        <v>1</v>
      </c>
      <c r="R87" s="309"/>
      <c r="S87" s="309"/>
      <c r="T87" s="309"/>
      <c r="U87" s="309"/>
      <c r="V87" s="309"/>
      <c r="W87" s="309"/>
      <c r="X87" s="612"/>
      <c r="Y87" s="699"/>
      <c r="Z87" s="699"/>
      <c r="AA87" s="699"/>
      <c r="AB87" s="699"/>
      <c r="AC87" s="699"/>
      <c r="AD87" s="699"/>
      <c r="AE87" s="699"/>
      <c r="AF87" s="699"/>
      <c r="AG87" s="699"/>
      <c r="AH87" s="699"/>
      <c r="AI87" s="699"/>
      <c r="AJ87" s="699"/>
      <c r="AK87" s="699"/>
      <c r="AL87" s="699"/>
      <c r="AM87" s="699"/>
      <c r="AN87" s="699"/>
      <c r="AO87" s="699"/>
      <c r="AP87" s="699"/>
      <c r="AQ87" s="699"/>
      <c r="AR87" s="699"/>
      <c r="AS87" s="699"/>
      <c r="AT87" s="699"/>
      <c r="AU87" s="699"/>
      <c r="AV87" s="699"/>
      <c r="AW87" s="699"/>
      <c r="AX87" s="699"/>
      <c r="AY87" s="699"/>
      <c r="AZ87" s="699"/>
      <c r="BA87" s="699"/>
      <c r="BB87" s="699"/>
      <c r="BC87" s="699"/>
      <c r="BD87" s="699"/>
      <c r="BE87" s="699"/>
      <c r="BF87" s="699"/>
      <c r="BG87" s="699"/>
      <c r="BH87" s="699"/>
      <c r="BI87" s="699"/>
      <c r="BJ87" s="699"/>
      <c r="BK87" s="699"/>
      <c r="BL87" s="699"/>
      <c r="BM87" s="699"/>
      <c r="BN87" s="699"/>
      <c r="BO87" s="699"/>
      <c r="BP87" s="699"/>
      <c r="BQ87" s="699"/>
      <c r="BR87" s="699"/>
      <c r="BS87" s="699"/>
      <c r="BT87" s="699"/>
      <c r="BU87" s="699"/>
      <c r="BV87" s="699"/>
      <c r="BW87" s="699"/>
      <c r="BX87" s="699"/>
      <c r="BY87" s="699"/>
      <c r="BZ87" s="699"/>
      <c r="CA87" s="699"/>
      <c r="CB87" s="699"/>
      <c r="CC87" s="699"/>
      <c r="CD87" s="699"/>
      <c r="CE87" s="699"/>
      <c r="CF87" s="699"/>
      <c r="CG87" s="699"/>
      <c r="CH87" s="699"/>
      <c r="CI87" s="699"/>
      <c r="CJ87" s="699"/>
      <c r="CK87" s="699"/>
      <c r="CL87" s="699"/>
      <c r="CM87" s="699"/>
      <c r="CN87" s="699"/>
      <c r="CO87" s="699"/>
      <c r="CP87" s="699"/>
      <c r="CQ87" s="699"/>
      <c r="CR87" s="699"/>
      <c r="CS87" s="699"/>
      <c r="CT87" s="699"/>
      <c r="CU87" s="699"/>
      <c r="CV87" s="699"/>
      <c r="CW87" s="699"/>
      <c r="CX87" s="699"/>
      <c r="CY87" s="699"/>
      <c r="CZ87" s="699"/>
      <c r="DA87" s="699"/>
      <c r="DB87" s="699"/>
      <c r="DC87" s="699"/>
      <c r="DD87" s="699"/>
      <c r="DE87" s="699"/>
      <c r="DF87" s="699"/>
      <c r="DG87" s="699"/>
      <c r="DH87" s="699"/>
      <c r="DI87" s="699"/>
      <c r="DJ87" s="699"/>
      <c r="DK87" s="699"/>
      <c r="DL87" s="699"/>
      <c r="DM87" s="699"/>
      <c r="DN87" s="699"/>
      <c r="DO87" s="699"/>
      <c r="DP87" s="699"/>
      <c r="DQ87" s="699"/>
      <c r="DR87" s="699"/>
      <c r="DS87" s="699"/>
      <c r="DT87" s="699"/>
      <c r="DU87" s="699"/>
      <c r="DV87" s="699"/>
      <c r="DW87" s="699"/>
      <c r="DX87" s="699"/>
      <c r="DY87" s="699"/>
      <c r="DZ87" s="699"/>
      <c r="EA87" s="699"/>
      <c r="EB87" s="699"/>
      <c r="EC87" s="699"/>
    </row>
    <row r="88" spans="1:158" s="698" customFormat="1" ht="16.7" customHeight="1" x14ac:dyDescent="0.5">
      <c r="A88" s="381" t="s">
        <v>745</v>
      </c>
      <c r="B88" s="508" t="s">
        <v>1016</v>
      </c>
      <c r="C88" s="431" t="s">
        <v>179</v>
      </c>
      <c r="D88" s="73">
        <v>1</v>
      </c>
      <c r="E88" s="521" t="s">
        <v>518</v>
      </c>
      <c r="F88" s="327">
        <v>1</v>
      </c>
      <c r="G88" s="274">
        <f>F88+F89+F90+F91</f>
        <v>16</v>
      </c>
      <c r="H88" s="274">
        <v>1</v>
      </c>
      <c r="I88" s="274">
        <v>1</v>
      </c>
      <c r="J88" s="274">
        <v>1</v>
      </c>
      <c r="K88" s="274">
        <v>1</v>
      </c>
      <c r="L88" s="399">
        <f>SUM(G88:K88)</f>
        <v>20</v>
      </c>
      <c r="M88" s="579" t="s">
        <v>1044</v>
      </c>
      <c r="N88" s="420" t="s">
        <v>181</v>
      </c>
      <c r="O88" s="73">
        <v>1</v>
      </c>
      <c r="P88" s="521" t="s">
        <v>518</v>
      </c>
      <c r="Q88" s="327">
        <v>1</v>
      </c>
      <c r="R88" s="274">
        <f>Q88+Q89+Q90+Q91</f>
        <v>16</v>
      </c>
      <c r="S88" s="274">
        <v>1</v>
      </c>
      <c r="T88" s="274">
        <v>1</v>
      </c>
      <c r="U88" s="274">
        <v>1</v>
      </c>
      <c r="V88" s="274">
        <v>1</v>
      </c>
      <c r="W88" s="399">
        <f>SUM(R88:V88)</f>
        <v>20</v>
      </c>
      <c r="X88" s="606" t="s">
        <v>1044</v>
      </c>
      <c r="Y88" s="699"/>
      <c r="Z88" s="699"/>
      <c r="AA88" s="699"/>
      <c r="AB88" s="699"/>
      <c r="AC88" s="699"/>
      <c r="AD88" s="699"/>
      <c r="AE88" s="699"/>
      <c r="AF88" s="699"/>
      <c r="AG88" s="699"/>
      <c r="AH88" s="699"/>
      <c r="AI88" s="699"/>
      <c r="AJ88" s="699"/>
      <c r="AK88" s="699"/>
      <c r="AL88" s="699"/>
      <c r="AM88" s="699"/>
      <c r="AN88" s="699"/>
      <c r="AO88" s="699"/>
      <c r="AP88" s="699"/>
      <c r="AQ88" s="699"/>
      <c r="AR88" s="699"/>
      <c r="AS88" s="699"/>
      <c r="AT88" s="699"/>
      <c r="AU88" s="699"/>
      <c r="AV88" s="699"/>
      <c r="AW88" s="699"/>
      <c r="AX88" s="699"/>
      <c r="AY88" s="699"/>
      <c r="AZ88" s="699"/>
      <c r="BA88" s="699"/>
      <c r="BB88" s="699"/>
      <c r="BC88" s="699"/>
      <c r="BD88" s="699"/>
      <c r="BE88" s="699"/>
      <c r="BF88" s="699"/>
      <c r="BG88" s="699"/>
      <c r="BH88" s="699"/>
      <c r="BI88" s="699"/>
      <c r="BJ88" s="699"/>
      <c r="BK88" s="699"/>
      <c r="BL88" s="699"/>
      <c r="BM88" s="699"/>
      <c r="BN88" s="699"/>
      <c r="BO88" s="699"/>
      <c r="BP88" s="699"/>
      <c r="BQ88" s="699"/>
      <c r="BR88" s="699"/>
      <c r="BS88" s="699"/>
      <c r="BT88" s="699"/>
      <c r="BU88" s="699"/>
      <c r="BV88" s="699"/>
      <c r="BW88" s="699"/>
      <c r="BX88" s="699"/>
      <c r="BY88" s="699"/>
      <c r="BZ88" s="699"/>
      <c r="CA88" s="699"/>
      <c r="CB88" s="699"/>
      <c r="CC88" s="699"/>
      <c r="CD88" s="699"/>
      <c r="CE88" s="699"/>
      <c r="CF88" s="699"/>
      <c r="CG88" s="699"/>
      <c r="CH88" s="699"/>
      <c r="CI88" s="699"/>
      <c r="CJ88" s="699"/>
      <c r="CK88" s="699"/>
      <c r="CL88" s="699"/>
      <c r="CM88" s="699"/>
      <c r="CN88" s="699"/>
      <c r="CO88" s="699"/>
      <c r="CP88" s="699"/>
      <c r="CQ88" s="699"/>
      <c r="CR88" s="699"/>
      <c r="CS88" s="699"/>
      <c r="CT88" s="699"/>
      <c r="CU88" s="699"/>
      <c r="CV88" s="699"/>
      <c r="CW88" s="699"/>
      <c r="CX88" s="699"/>
      <c r="CY88" s="699"/>
      <c r="CZ88" s="699"/>
      <c r="DA88" s="699"/>
      <c r="DB88" s="699"/>
      <c r="DC88" s="699"/>
      <c r="DD88" s="699"/>
      <c r="DE88" s="699"/>
      <c r="DF88" s="699"/>
      <c r="DG88" s="699"/>
      <c r="DH88" s="699"/>
      <c r="DI88" s="699"/>
      <c r="DJ88" s="699"/>
      <c r="DK88" s="699"/>
      <c r="DL88" s="699"/>
      <c r="DM88" s="699"/>
      <c r="DN88" s="699"/>
      <c r="DO88" s="699"/>
      <c r="DP88" s="699"/>
      <c r="DQ88" s="699"/>
      <c r="DR88" s="699"/>
      <c r="DS88" s="699"/>
      <c r="DT88" s="699"/>
      <c r="DU88" s="699"/>
      <c r="DV88" s="699"/>
      <c r="DW88" s="699"/>
      <c r="DX88" s="699"/>
      <c r="DY88" s="699"/>
      <c r="DZ88" s="699"/>
      <c r="EA88" s="699"/>
      <c r="EB88" s="699"/>
      <c r="EC88" s="699"/>
    </row>
    <row r="89" spans="1:158" s="698" customFormat="1" ht="16.7" customHeight="1" x14ac:dyDescent="0.5">
      <c r="A89" s="381" t="s">
        <v>972</v>
      </c>
      <c r="B89" s="508"/>
      <c r="C89" s="431" t="s">
        <v>352</v>
      </c>
      <c r="D89" s="73">
        <v>2</v>
      </c>
      <c r="E89" s="521" t="s">
        <v>929</v>
      </c>
      <c r="F89" s="327">
        <v>4</v>
      </c>
      <c r="G89" s="274"/>
      <c r="H89" s="274"/>
      <c r="I89" s="274"/>
      <c r="J89" s="274"/>
      <c r="K89" s="274"/>
      <c r="L89" s="274"/>
      <c r="M89" s="582" t="s">
        <v>851</v>
      </c>
      <c r="N89" s="420" t="s">
        <v>353</v>
      </c>
      <c r="O89" s="73">
        <v>2</v>
      </c>
      <c r="P89" s="521" t="s">
        <v>929</v>
      </c>
      <c r="Q89" s="327">
        <v>4</v>
      </c>
      <c r="R89" s="274"/>
      <c r="S89" s="274"/>
      <c r="T89" s="274"/>
      <c r="U89" s="274"/>
      <c r="V89" s="274"/>
      <c r="W89" s="274"/>
      <c r="X89" s="402" t="s">
        <v>851</v>
      </c>
      <c r="Y89" s="699"/>
      <c r="Z89" s="699"/>
      <c r="AA89" s="699"/>
      <c r="AB89" s="699"/>
      <c r="AC89" s="699"/>
      <c r="AD89" s="699"/>
      <c r="AE89" s="699"/>
      <c r="AF89" s="699"/>
      <c r="AG89" s="699"/>
      <c r="AH89" s="699"/>
      <c r="AI89" s="699"/>
      <c r="AJ89" s="699"/>
      <c r="AK89" s="699"/>
      <c r="AL89" s="699"/>
      <c r="AM89" s="699"/>
      <c r="AN89" s="699"/>
      <c r="AO89" s="699"/>
      <c r="AP89" s="699"/>
      <c r="AQ89" s="699"/>
      <c r="AR89" s="699"/>
      <c r="AS89" s="699"/>
      <c r="AT89" s="699"/>
      <c r="AU89" s="699"/>
      <c r="AV89" s="699"/>
      <c r="AW89" s="699"/>
      <c r="AX89" s="699"/>
      <c r="AY89" s="699"/>
      <c r="AZ89" s="699"/>
      <c r="BA89" s="699"/>
      <c r="BB89" s="699"/>
      <c r="BC89" s="699"/>
      <c r="BD89" s="699"/>
      <c r="BE89" s="699"/>
      <c r="BF89" s="699"/>
      <c r="BG89" s="699"/>
      <c r="BH89" s="699"/>
      <c r="BI89" s="699"/>
      <c r="BJ89" s="699"/>
      <c r="BK89" s="699"/>
      <c r="BL89" s="699"/>
      <c r="BM89" s="699"/>
      <c r="BN89" s="699"/>
      <c r="BO89" s="699"/>
      <c r="BP89" s="699"/>
      <c r="BQ89" s="699"/>
      <c r="BR89" s="699"/>
      <c r="BS89" s="699"/>
      <c r="BT89" s="699"/>
      <c r="BU89" s="699"/>
      <c r="BV89" s="699"/>
      <c r="BW89" s="699"/>
      <c r="BX89" s="699"/>
      <c r="BY89" s="699"/>
      <c r="BZ89" s="699"/>
      <c r="CA89" s="699"/>
      <c r="CB89" s="699"/>
      <c r="CC89" s="699"/>
      <c r="CD89" s="699"/>
      <c r="CE89" s="699"/>
      <c r="CF89" s="699"/>
      <c r="CG89" s="699"/>
      <c r="CH89" s="699"/>
      <c r="CI89" s="699"/>
      <c r="CJ89" s="699"/>
      <c r="CK89" s="699"/>
      <c r="CL89" s="699"/>
      <c r="CM89" s="699"/>
      <c r="CN89" s="699"/>
      <c r="CO89" s="699"/>
      <c r="CP89" s="699"/>
      <c r="CQ89" s="699"/>
      <c r="CR89" s="699"/>
      <c r="CS89" s="699"/>
      <c r="CT89" s="699"/>
      <c r="CU89" s="699"/>
      <c r="CV89" s="699"/>
      <c r="CW89" s="699"/>
      <c r="CX89" s="699"/>
      <c r="CY89" s="699"/>
      <c r="CZ89" s="699"/>
      <c r="DA89" s="699"/>
      <c r="DB89" s="699"/>
      <c r="DC89" s="699"/>
      <c r="DD89" s="699"/>
      <c r="DE89" s="699"/>
      <c r="DF89" s="699"/>
      <c r="DG89" s="699"/>
      <c r="DH89" s="699"/>
      <c r="DI89" s="699"/>
      <c r="DJ89" s="699"/>
      <c r="DK89" s="699"/>
      <c r="DL89" s="699"/>
      <c r="DM89" s="699"/>
      <c r="DN89" s="699"/>
      <c r="DO89" s="699"/>
      <c r="DP89" s="699"/>
      <c r="DQ89" s="699"/>
      <c r="DR89" s="699"/>
      <c r="DS89" s="699"/>
      <c r="DT89" s="699"/>
      <c r="DU89" s="699"/>
      <c r="DV89" s="699"/>
      <c r="DW89" s="699"/>
      <c r="DX89" s="699"/>
      <c r="DY89" s="699"/>
      <c r="DZ89" s="699"/>
      <c r="EA89" s="699"/>
      <c r="EB89" s="699"/>
      <c r="EC89" s="699"/>
    </row>
    <row r="90" spans="1:158" s="698" customFormat="1" ht="16.7" customHeight="1" x14ac:dyDescent="0.5">
      <c r="A90" s="381"/>
      <c r="B90" s="508"/>
      <c r="C90" s="431" t="s">
        <v>259</v>
      </c>
      <c r="D90" s="73">
        <v>1</v>
      </c>
      <c r="E90" s="521" t="s">
        <v>847</v>
      </c>
      <c r="F90" s="327">
        <v>2</v>
      </c>
      <c r="G90" s="274"/>
      <c r="H90" s="274"/>
      <c r="I90" s="274"/>
      <c r="J90" s="274"/>
      <c r="K90" s="274"/>
      <c r="L90" s="274"/>
      <c r="M90" s="594"/>
      <c r="N90" s="420" t="s">
        <v>261</v>
      </c>
      <c r="O90" s="73">
        <v>1</v>
      </c>
      <c r="P90" s="521" t="s">
        <v>847</v>
      </c>
      <c r="Q90" s="327">
        <v>2</v>
      </c>
      <c r="R90" s="274"/>
      <c r="S90" s="274"/>
      <c r="T90" s="274"/>
      <c r="U90" s="274"/>
      <c r="V90" s="274"/>
      <c r="W90" s="274"/>
      <c r="X90" s="619"/>
      <c r="Y90" s="699"/>
      <c r="Z90" s="699"/>
      <c r="AA90" s="699"/>
      <c r="AB90" s="699"/>
      <c r="AC90" s="699"/>
      <c r="AD90" s="699"/>
      <c r="AE90" s="699"/>
      <c r="AF90" s="699"/>
      <c r="AG90" s="699"/>
      <c r="AH90" s="699"/>
      <c r="AI90" s="699"/>
      <c r="AJ90" s="699"/>
      <c r="AK90" s="699"/>
      <c r="AL90" s="699"/>
      <c r="AM90" s="699"/>
      <c r="AN90" s="699"/>
      <c r="AO90" s="699"/>
      <c r="AP90" s="699"/>
      <c r="AQ90" s="699"/>
      <c r="AR90" s="699"/>
      <c r="AS90" s="699"/>
      <c r="AT90" s="699"/>
      <c r="AU90" s="699"/>
      <c r="AV90" s="699"/>
      <c r="AW90" s="699"/>
      <c r="AX90" s="699"/>
      <c r="AY90" s="699"/>
      <c r="AZ90" s="699"/>
      <c r="BA90" s="699"/>
      <c r="BB90" s="699"/>
      <c r="BC90" s="699"/>
      <c r="BD90" s="699"/>
      <c r="BE90" s="699"/>
      <c r="BF90" s="699"/>
      <c r="BG90" s="699"/>
      <c r="BH90" s="699"/>
      <c r="BI90" s="699"/>
      <c r="BJ90" s="699"/>
      <c r="BK90" s="699"/>
      <c r="BL90" s="699"/>
      <c r="BM90" s="699"/>
      <c r="BN90" s="699"/>
      <c r="BO90" s="699"/>
      <c r="BP90" s="699"/>
      <c r="BQ90" s="699"/>
      <c r="BR90" s="699"/>
      <c r="BS90" s="699"/>
      <c r="BT90" s="699"/>
      <c r="BU90" s="699"/>
      <c r="BV90" s="699"/>
      <c r="BW90" s="699"/>
      <c r="BX90" s="699"/>
      <c r="BY90" s="699"/>
      <c r="BZ90" s="699"/>
      <c r="CA90" s="699"/>
      <c r="CB90" s="699"/>
      <c r="CC90" s="699"/>
      <c r="CD90" s="699"/>
      <c r="CE90" s="699"/>
      <c r="CF90" s="699"/>
      <c r="CG90" s="699"/>
      <c r="CH90" s="699"/>
      <c r="CI90" s="699"/>
      <c r="CJ90" s="699"/>
      <c r="CK90" s="699"/>
      <c r="CL90" s="699"/>
      <c r="CM90" s="699"/>
      <c r="CN90" s="699"/>
      <c r="CO90" s="699"/>
      <c r="CP90" s="699"/>
      <c r="CQ90" s="699"/>
      <c r="CR90" s="699"/>
      <c r="CS90" s="699"/>
      <c r="CT90" s="699"/>
      <c r="CU90" s="699"/>
      <c r="CV90" s="699"/>
      <c r="CW90" s="699"/>
      <c r="CX90" s="699"/>
      <c r="CY90" s="699"/>
      <c r="CZ90" s="699"/>
      <c r="DA90" s="699"/>
      <c r="DB90" s="699"/>
      <c r="DC90" s="699"/>
      <c r="DD90" s="699"/>
      <c r="DE90" s="699"/>
      <c r="DF90" s="699"/>
      <c r="DG90" s="699"/>
      <c r="DH90" s="699"/>
      <c r="DI90" s="699"/>
      <c r="DJ90" s="699"/>
      <c r="DK90" s="699"/>
      <c r="DL90" s="699"/>
      <c r="DM90" s="699"/>
      <c r="DN90" s="699"/>
      <c r="DO90" s="699"/>
      <c r="DP90" s="699"/>
      <c r="DQ90" s="699"/>
      <c r="DR90" s="699"/>
      <c r="DS90" s="699"/>
      <c r="DT90" s="699"/>
      <c r="DU90" s="699"/>
      <c r="DV90" s="699"/>
      <c r="DW90" s="699"/>
      <c r="DX90" s="699"/>
      <c r="DY90" s="699"/>
      <c r="DZ90" s="699"/>
      <c r="EA90" s="699"/>
      <c r="EB90" s="699"/>
      <c r="EC90" s="699"/>
    </row>
    <row r="91" spans="1:158" s="698" customFormat="1" ht="16.7" customHeight="1" x14ac:dyDescent="0.5">
      <c r="A91" s="382"/>
      <c r="B91" s="509"/>
      <c r="C91" s="525" t="s">
        <v>356</v>
      </c>
      <c r="D91" s="78">
        <v>3</v>
      </c>
      <c r="E91" s="526" t="s">
        <v>1012</v>
      </c>
      <c r="F91" s="333">
        <f>3*3</f>
        <v>9</v>
      </c>
      <c r="G91" s="309"/>
      <c r="H91" s="309"/>
      <c r="I91" s="309"/>
      <c r="J91" s="309"/>
      <c r="K91" s="309"/>
      <c r="L91" s="309"/>
      <c r="M91" s="600"/>
      <c r="N91" s="421" t="s">
        <v>357</v>
      </c>
      <c r="O91" s="78">
        <v>3</v>
      </c>
      <c r="P91" s="526" t="s">
        <v>1012</v>
      </c>
      <c r="Q91" s="333">
        <f>3*3</f>
        <v>9</v>
      </c>
      <c r="R91" s="309"/>
      <c r="S91" s="309"/>
      <c r="T91" s="309"/>
      <c r="U91" s="309"/>
      <c r="V91" s="309"/>
      <c r="W91" s="309"/>
      <c r="X91" s="627"/>
      <c r="Y91" s="699"/>
      <c r="Z91" s="699"/>
      <c r="AA91" s="699"/>
      <c r="AB91" s="699"/>
      <c r="AC91" s="699"/>
      <c r="AD91" s="699"/>
      <c r="AE91" s="699"/>
      <c r="AF91" s="699"/>
      <c r="AG91" s="699"/>
      <c r="AH91" s="699"/>
      <c r="AI91" s="699"/>
      <c r="AJ91" s="699"/>
      <c r="AK91" s="699"/>
      <c r="AL91" s="699"/>
      <c r="AM91" s="699"/>
      <c r="AN91" s="699"/>
      <c r="AO91" s="699"/>
      <c r="AP91" s="699"/>
      <c r="AQ91" s="699"/>
      <c r="AR91" s="699"/>
      <c r="AS91" s="699"/>
      <c r="AT91" s="699"/>
      <c r="AU91" s="699"/>
      <c r="AV91" s="699"/>
      <c r="AW91" s="699"/>
      <c r="AX91" s="699"/>
      <c r="AY91" s="699"/>
      <c r="AZ91" s="699"/>
      <c r="BA91" s="699"/>
      <c r="BB91" s="699"/>
      <c r="BC91" s="699"/>
      <c r="BD91" s="699"/>
      <c r="BE91" s="699"/>
      <c r="BF91" s="699"/>
      <c r="BG91" s="699"/>
      <c r="BH91" s="699"/>
      <c r="BI91" s="699"/>
      <c r="BJ91" s="699"/>
      <c r="BK91" s="699"/>
      <c r="BL91" s="699"/>
      <c r="BM91" s="699"/>
      <c r="BN91" s="699"/>
      <c r="BO91" s="699"/>
      <c r="BP91" s="699"/>
      <c r="BQ91" s="699"/>
      <c r="BR91" s="699"/>
      <c r="BS91" s="699"/>
      <c r="BT91" s="699"/>
      <c r="BU91" s="699"/>
      <c r="BV91" s="699"/>
      <c r="BW91" s="699"/>
      <c r="BX91" s="699"/>
      <c r="BY91" s="699"/>
      <c r="BZ91" s="699"/>
      <c r="CA91" s="699"/>
      <c r="CB91" s="699"/>
      <c r="CC91" s="699"/>
      <c r="CD91" s="699"/>
      <c r="CE91" s="699"/>
      <c r="CF91" s="699"/>
      <c r="CG91" s="699"/>
      <c r="CH91" s="699"/>
      <c r="CI91" s="699"/>
      <c r="CJ91" s="699"/>
      <c r="CK91" s="699"/>
      <c r="CL91" s="699"/>
      <c r="CM91" s="699"/>
      <c r="CN91" s="699"/>
      <c r="CO91" s="699"/>
      <c r="CP91" s="699"/>
      <c r="CQ91" s="699"/>
      <c r="CR91" s="699"/>
      <c r="CS91" s="699"/>
      <c r="CT91" s="699"/>
      <c r="CU91" s="699"/>
      <c r="CV91" s="699"/>
      <c r="CW91" s="699"/>
      <c r="CX91" s="699"/>
      <c r="CY91" s="699"/>
      <c r="CZ91" s="699"/>
      <c r="DA91" s="699"/>
      <c r="DB91" s="699"/>
      <c r="DC91" s="699"/>
      <c r="DD91" s="699"/>
      <c r="DE91" s="699"/>
      <c r="DF91" s="699"/>
      <c r="DG91" s="699"/>
      <c r="DH91" s="699"/>
      <c r="DI91" s="699"/>
      <c r="DJ91" s="699"/>
      <c r="DK91" s="699"/>
      <c r="DL91" s="699"/>
      <c r="DM91" s="699"/>
      <c r="DN91" s="699"/>
      <c r="DO91" s="699"/>
      <c r="DP91" s="699"/>
      <c r="DQ91" s="699"/>
      <c r="DR91" s="699"/>
      <c r="DS91" s="699"/>
      <c r="DT91" s="699"/>
      <c r="DU91" s="699"/>
      <c r="DV91" s="699"/>
      <c r="DW91" s="699"/>
      <c r="DX91" s="699"/>
      <c r="DY91" s="699"/>
      <c r="DZ91" s="699"/>
      <c r="EA91" s="699"/>
      <c r="EB91" s="699"/>
      <c r="EC91" s="699"/>
    </row>
    <row r="92" spans="1:158" s="698" customFormat="1" ht="16.7" customHeight="1" x14ac:dyDescent="0.5">
      <c r="A92" s="381" t="s">
        <v>741</v>
      </c>
      <c r="B92" s="508" t="s">
        <v>742</v>
      </c>
      <c r="C92" s="431" t="s">
        <v>37</v>
      </c>
      <c r="D92" s="73">
        <v>3</v>
      </c>
      <c r="E92" s="521" t="s">
        <v>854</v>
      </c>
      <c r="F92" s="327">
        <f>4*3</f>
        <v>12</v>
      </c>
      <c r="G92" s="274">
        <f>F92+F93</f>
        <v>18</v>
      </c>
      <c r="H92" s="274">
        <v>1</v>
      </c>
      <c r="I92" s="274">
        <v>1</v>
      </c>
      <c r="J92" s="274">
        <v>1</v>
      </c>
      <c r="K92" s="274">
        <v>1</v>
      </c>
      <c r="L92" s="399">
        <f>SUM(G92:K92)</f>
        <v>22</v>
      </c>
      <c r="M92" s="581"/>
      <c r="N92" s="420" t="s">
        <v>351</v>
      </c>
      <c r="O92" s="73">
        <v>3</v>
      </c>
      <c r="P92" s="521" t="s">
        <v>854</v>
      </c>
      <c r="Q92" s="327">
        <f>4*3</f>
        <v>12</v>
      </c>
      <c r="R92" s="274">
        <f>Q92+Q93</f>
        <v>18</v>
      </c>
      <c r="S92" s="274">
        <v>1</v>
      </c>
      <c r="T92" s="274">
        <v>1</v>
      </c>
      <c r="U92" s="274">
        <v>1</v>
      </c>
      <c r="V92" s="274">
        <v>1</v>
      </c>
      <c r="W92" s="399">
        <f>SUM(R92:V92)</f>
        <v>22</v>
      </c>
      <c r="X92" s="626"/>
      <c r="Y92" s="699"/>
      <c r="Z92" s="699"/>
      <c r="AA92" s="699"/>
      <c r="AB92" s="699"/>
      <c r="AC92" s="699"/>
      <c r="AD92" s="699"/>
      <c r="AE92" s="699"/>
      <c r="AF92" s="699"/>
      <c r="AG92" s="699"/>
      <c r="AH92" s="699"/>
      <c r="AI92" s="699"/>
      <c r="AJ92" s="699"/>
      <c r="AK92" s="699"/>
      <c r="AL92" s="699"/>
      <c r="AM92" s="699"/>
      <c r="AN92" s="699"/>
      <c r="AO92" s="699"/>
      <c r="AP92" s="699"/>
      <c r="AQ92" s="699"/>
      <c r="AR92" s="699"/>
      <c r="AS92" s="699"/>
      <c r="AT92" s="699"/>
      <c r="AU92" s="699"/>
      <c r="AV92" s="699"/>
      <c r="AW92" s="699"/>
      <c r="AX92" s="699"/>
      <c r="AY92" s="699"/>
      <c r="AZ92" s="699"/>
      <c r="BA92" s="699"/>
      <c r="BB92" s="699"/>
      <c r="BC92" s="699"/>
      <c r="BD92" s="699"/>
      <c r="BE92" s="699"/>
      <c r="BF92" s="699"/>
      <c r="BG92" s="699"/>
      <c r="BH92" s="699"/>
      <c r="BI92" s="699"/>
      <c r="BJ92" s="699"/>
      <c r="BK92" s="699"/>
      <c r="BL92" s="699"/>
      <c r="BM92" s="699"/>
      <c r="BN92" s="699"/>
      <c r="BO92" s="699"/>
      <c r="BP92" s="699"/>
      <c r="BQ92" s="699"/>
      <c r="BR92" s="699"/>
      <c r="BS92" s="699"/>
      <c r="BT92" s="699"/>
      <c r="BU92" s="699"/>
      <c r="BV92" s="699"/>
      <c r="BW92" s="699"/>
      <c r="BX92" s="699"/>
      <c r="BY92" s="699"/>
      <c r="BZ92" s="699"/>
      <c r="CA92" s="699"/>
      <c r="CB92" s="699"/>
      <c r="CC92" s="699"/>
      <c r="CD92" s="699"/>
      <c r="CE92" s="699"/>
      <c r="CF92" s="699"/>
      <c r="CG92" s="699"/>
      <c r="CH92" s="699"/>
      <c r="CI92" s="699"/>
      <c r="CJ92" s="699"/>
      <c r="CK92" s="699"/>
      <c r="CL92" s="699"/>
      <c r="CM92" s="699"/>
      <c r="CN92" s="699"/>
      <c r="CO92" s="699"/>
      <c r="CP92" s="699"/>
      <c r="CQ92" s="699"/>
      <c r="CR92" s="699"/>
      <c r="CS92" s="699"/>
      <c r="CT92" s="699"/>
      <c r="CU92" s="699"/>
      <c r="CV92" s="699"/>
      <c r="CW92" s="699"/>
      <c r="CX92" s="699"/>
      <c r="CY92" s="699"/>
      <c r="CZ92" s="699"/>
      <c r="DA92" s="699"/>
      <c r="DB92" s="699"/>
      <c r="DC92" s="699"/>
      <c r="DD92" s="699"/>
      <c r="DE92" s="699"/>
      <c r="DF92" s="699"/>
      <c r="DG92" s="699"/>
      <c r="DH92" s="699"/>
      <c r="DI92" s="699"/>
      <c r="DJ92" s="699"/>
      <c r="DK92" s="699"/>
      <c r="DL92" s="699"/>
      <c r="DM92" s="699"/>
      <c r="DN92" s="699"/>
      <c r="DO92" s="699"/>
      <c r="DP92" s="699"/>
      <c r="DQ92" s="699"/>
      <c r="DR92" s="699"/>
      <c r="DS92" s="699"/>
      <c r="DT92" s="699"/>
      <c r="DU92" s="699"/>
      <c r="DV92" s="699"/>
      <c r="DW92" s="699"/>
      <c r="DX92" s="699"/>
      <c r="DY92" s="699"/>
      <c r="DZ92" s="699"/>
      <c r="EA92" s="699"/>
      <c r="EB92" s="699"/>
      <c r="EC92" s="699"/>
    </row>
    <row r="93" spans="1:158" s="698" customFormat="1" ht="16.7" customHeight="1" x14ac:dyDescent="0.5">
      <c r="A93" s="382" t="s">
        <v>989</v>
      </c>
      <c r="B93" s="509"/>
      <c r="C93" s="525" t="s">
        <v>352</v>
      </c>
      <c r="D93" s="78">
        <v>2</v>
      </c>
      <c r="E93" s="526" t="s">
        <v>927</v>
      </c>
      <c r="F93" s="333">
        <f>3*2</f>
        <v>6</v>
      </c>
      <c r="G93" s="309"/>
      <c r="H93" s="309"/>
      <c r="I93" s="309"/>
      <c r="J93" s="309"/>
      <c r="K93" s="309"/>
      <c r="L93" s="309"/>
      <c r="M93" s="599" t="s">
        <v>851</v>
      </c>
      <c r="N93" s="421" t="s">
        <v>353</v>
      </c>
      <c r="O93" s="78">
        <v>2</v>
      </c>
      <c r="P93" s="526" t="s">
        <v>927</v>
      </c>
      <c r="Q93" s="333">
        <f>3*2</f>
        <v>6</v>
      </c>
      <c r="R93" s="309"/>
      <c r="S93" s="309"/>
      <c r="T93" s="309"/>
      <c r="U93" s="309"/>
      <c r="V93" s="309"/>
      <c r="W93" s="309"/>
      <c r="X93" s="385" t="s">
        <v>851</v>
      </c>
      <c r="Y93" s="699"/>
      <c r="Z93" s="699"/>
      <c r="AA93" s="699"/>
      <c r="AB93" s="699"/>
      <c r="AC93" s="699"/>
      <c r="AD93" s="699"/>
      <c r="AE93" s="699"/>
      <c r="AF93" s="699"/>
      <c r="AG93" s="699"/>
      <c r="AH93" s="699"/>
      <c r="AI93" s="699"/>
      <c r="AJ93" s="699"/>
      <c r="AK93" s="699"/>
      <c r="AL93" s="699"/>
      <c r="AM93" s="699"/>
      <c r="AN93" s="699"/>
      <c r="AO93" s="699"/>
      <c r="AP93" s="699"/>
      <c r="AQ93" s="699"/>
      <c r="AR93" s="699"/>
      <c r="AS93" s="699"/>
      <c r="AT93" s="699"/>
      <c r="AU93" s="699"/>
      <c r="AV93" s="699"/>
      <c r="AW93" s="699"/>
      <c r="AX93" s="699"/>
      <c r="AY93" s="699"/>
      <c r="AZ93" s="699"/>
      <c r="BA93" s="699"/>
      <c r="BB93" s="699"/>
      <c r="BC93" s="699"/>
      <c r="BD93" s="699"/>
      <c r="BE93" s="699"/>
      <c r="BF93" s="699"/>
      <c r="BG93" s="699"/>
      <c r="BH93" s="699"/>
      <c r="BI93" s="699"/>
      <c r="BJ93" s="699"/>
      <c r="BK93" s="699"/>
      <c r="BL93" s="699"/>
      <c r="BM93" s="699"/>
      <c r="BN93" s="699"/>
      <c r="BO93" s="699"/>
      <c r="BP93" s="699"/>
      <c r="BQ93" s="699"/>
      <c r="BR93" s="699"/>
      <c r="BS93" s="699"/>
      <c r="BT93" s="699"/>
      <c r="BU93" s="699"/>
      <c r="BV93" s="699"/>
      <c r="BW93" s="699"/>
      <c r="BX93" s="699"/>
      <c r="BY93" s="699"/>
      <c r="BZ93" s="699"/>
      <c r="CA93" s="699"/>
      <c r="CB93" s="699"/>
      <c r="CC93" s="699"/>
      <c r="CD93" s="699"/>
      <c r="CE93" s="699"/>
      <c r="CF93" s="699"/>
      <c r="CG93" s="699"/>
      <c r="CH93" s="699"/>
      <c r="CI93" s="699"/>
      <c r="CJ93" s="699"/>
      <c r="CK93" s="699"/>
      <c r="CL93" s="699"/>
      <c r="CM93" s="699"/>
      <c r="CN93" s="699"/>
      <c r="CO93" s="699"/>
      <c r="CP93" s="699"/>
      <c r="CQ93" s="699"/>
      <c r="CR93" s="699"/>
      <c r="CS93" s="699"/>
      <c r="CT93" s="699"/>
      <c r="CU93" s="699"/>
      <c r="CV93" s="699"/>
      <c r="CW93" s="699"/>
      <c r="CX93" s="699"/>
      <c r="CY93" s="699"/>
      <c r="CZ93" s="699"/>
      <c r="DA93" s="699"/>
      <c r="DB93" s="699"/>
      <c r="DC93" s="699"/>
      <c r="DD93" s="699"/>
      <c r="DE93" s="699"/>
      <c r="DF93" s="699"/>
      <c r="DG93" s="699"/>
      <c r="DH93" s="699"/>
      <c r="DI93" s="699"/>
      <c r="DJ93" s="699"/>
      <c r="DK93" s="699"/>
      <c r="DL93" s="699"/>
      <c r="DM93" s="699"/>
      <c r="DN93" s="699"/>
      <c r="DO93" s="699"/>
      <c r="DP93" s="699"/>
      <c r="DQ93" s="699"/>
      <c r="DR93" s="699"/>
      <c r="DS93" s="699"/>
      <c r="DT93" s="699"/>
      <c r="DU93" s="699"/>
      <c r="DV93" s="699"/>
      <c r="DW93" s="699"/>
      <c r="DX93" s="699"/>
      <c r="DY93" s="699"/>
      <c r="DZ93" s="699"/>
      <c r="EA93" s="699"/>
      <c r="EB93" s="699"/>
      <c r="EC93" s="699"/>
    </row>
    <row r="94" spans="1:158" s="698" customFormat="1" ht="16.7" customHeight="1" x14ac:dyDescent="0.5">
      <c r="A94" s="432" t="s">
        <v>650</v>
      </c>
      <c r="B94" s="519" t="s">
        <v>655</v>
      </c>
      <c r="C94" s="510" t="s">
        <v>646</v>
      </c>
      <c r="D94" s="391" t="s">
        <v>110</v>
      </c>
      <c r="E94" s="533" t="s">
        <v>365</v>
      </c>
      <c r="F94" s="398">
        <f>2*1</f>
        <v>2</v>
      </c>
      <c r="G94" s="274">
        <f>F94+F95</f>
        <v>18</v>
      </c>
      <c r="H94" s="274">
        <v>1</v>
      </c>
      <c r="I94" s="274">
        <v>1</v>
      </c>
      <c r="J94" s="274">
        <v>1</v>
      </c>
      <c r="K94" s="399" t="s">
        <v>110</v>
      </c>
      <c r="L94" s="398">
        <f>SUM(G94:K94)</f>
        <v>21</v>
      </c>
      <c r="M94" s="590"/>
      <c r="N94" s="140" t="s">
        <v>428</v>
      </c>
      <c r="O94" s="391" t="s">
        <v>110</v>
      </c>
      <c r="P94" s="533" t="s">
        <v>365</v>
      </c>
      <c r="Q94" s="398">
        <f>2*1</f>
        <v>2</v>
      </c>
      <c r="R94" s="274">
        <f>Q94+Q95</f>
        <v>18</v>
      </c>
      <c r="S94" s="274">
        <v>1</v>
      </c>
      <c r="T94" s="274">
        <v>1</v>
      </c>
      <c r="U94" s="274">
        <v>1</v>
      </c>
      <c r="V94" s="399" t="s">
        <v>110</v>
      </c>
      <c r="W94" s="398">
        <f>SUM(R94:V94)</f>
        <v>21</v>
      </c>
      <c r="X94" s="615"/>
      <c r="Y94" s="699"/>
      <c r="Z94" s="699"/>
      <c r="AA94" s="699"/>
      <c r="AB94" s="699"/>
      <c r="AC94" s="699"/>
      <c r="AD94" s="699"/>
      <c r="AE94" s="699"/>
      <c r="AF94" s="699"/>
      <c r="AG94" s="699"/>
      <c r="AH94" s="699"/>
      <c r="AI94" s="699"/>
      <c r="AJ94" s="699"/>
      <c r="AK94" s="699"/>
      <c r="AL94" s="699"/>
      <c r="AM94" s="699"/>
      <c r="AN94" s="699"/>
      <c r="AO94" s="699"/>
      <c r="AP94" s="699"/>
      <c r="AQ94" s="699"/>
      <c r="AR94" s="699"/>
      <c r="AS94" s="699"/>
      <c r="AT94" s="699"/>
      <c r="AU94" s="699"/>
      <c r="AV94" s="699"/>
      <c r="AW94" s="699"/>
      <c r="AX94" s="699"/>
      <c r="AY94" s="699"/>
      <c r="AZ94" s="699"/>
      <c r="BA94" s="699"/>
      <c r="BB94" s="699"/>
      <c r="BC94" s="699"/>
      <c r="BD94" s="699"/>
      <c r="BE94" s="699"/>
      <c r="BF94" s="699"/>
      <c r="BG94" s="699"/>
      <c r="BH94" s="699"/>
      <c r="BI94" s="699"/>
      <c r="BJ94" s="699"/>
      <c r="BK94" s="699"/>
      <c r="BL94" s="699"/>
      <c r="BM94" s="699"/>
      <c r="BN94" s="699"/>
      <c r="BO94" s="699"/>
      <c r="BP94" s="699"/>
      <c r="BQ94" s="699"/>
      <c r="BR94" s="699"/>
      <c r="BS94" s="699"/>
      <c r="BT94" s="699"/>
      <c r="BU94" s="699"/>
      <c r="BV94" s="699"/>
      <c r="BW94" s="699"/>
      <c r="BX94" s="699"/>
      <c r="BY94" s="699"/>
      <c r="BZ94" s="699"/>
      <c r="CA94" s="699"/>
      <c r="CB94" s="699"/>
      <c r="CC94" s="699"/>
      <c r="CD94" s="699"/>
      <c r="CE94" s="699"/>
      <c r="CF94" s="699"/>
      <c r="CG94" s="699"/>
      <c r="CH94" s="699"/>
      <c r="CI94" s="699"/>
      <c r="CJ94" s="699"/>
      <c r="CK94" s="699"/>
      <c r="CL94" s="699"/>
      <c r="CM94" s="699"/>
      <c r="CN94" s="699"/>
      <c r="CO94" s="699"/>
      <c r="CP94" s="699"/>
      <c r="CQ94" s="699"/>
      <c r="CR94" s="699"/>
      <c r="CS94" s="699"/>
      <c r="CT94" s="699"/>
      <c r="CU94" s="699"/>
      <c r="CV94" s="699"/>
      <c r="CW94" s="699"/>
      <c r="CX94" s="699"/>
      <c r="CY94" s="699"/>
      <c r="CZ94" s="699"/>
      <c r="DA94" s="699"/>
      <c r="DB94" s="699"/>
      <c r="DC94" s="699"/>
      <c r="DD94" s="699"/>
      <c r="DE94" s="699"/>
      <c r="DF94" s="699"/>
      <c r="DG94" s="699"/>
      <c r="DH94" s="699"/>
      <c r="DI94" s="699"/>
      <c r="DJ94" s="699"/>
      <c r="DK94" s="699"/>
      <c r="DL94" s="699"/>
      <c r="DM94" s="699"/>
      <c r="DN94" s="699"/>
      <c r="DO94" s="699"/>
      <c r="DP94" s="699"/>
      <c r="DQ94" s="699"/>
      <c r="DR94" s="699"/>
      <c r="DS94" s="699"/>
      <c r="DT94" s="699"/>
      <c r="DU94" s="699"/>
      <c r="DV94" s="699"/>
      <c r="DW94" s="699"/>
      <c r="DX94" s="699"/>
      <c r="DY94" s="699"/>
      <c r="DZ94" s="699"/>
      <c r="EA94" s="699"/>
      <c r="EB94" s="699"/>
      <c r="EC94" s="699"/>
    </row>
    <row r="95" spans="1:158" s="698" customFormat="1" ht="16.7" customHeight="1" x14ac:dyDescent="0.5">
      <c r="A95" s="382" t="s">
        <v>990</v>
      </c>
      <c r="B95" s="522"/>
      <c r="C95" s="512" t="s">
        <v>429</v>
      </c>
      <c r="D95" s="392" t="s">
        <v>458</v>
      </c>
      <c r="E95" s="531" t="s">
        <v>384</v>
      </c>
      <c r="F95" s="309">
        <f>8*2</f>
        <v>16</v>
      </c>
      <c r="G95" s="309"/>
      <c r="H95" s="309"/>
      <c r="I95" s="309"/>
      <c r="J95" s="309"/>
      <c r="K95" s="309"/>
      <c r="L95" s="309"/>
      <c r="M95" s="587"/>
      <c r="N95" s="121" t="s">
        <v>431</v>
      </c>
      <c r="O95" s="392" t="s">
        <v>458</v>
      </c>
      <c r="P95" s="531" t="s">
        <v>384</v>
      </c>
      <c r="Q95" s="309">
        <f>8*2</f>
        <v>16</v>
      </c>
      <c r="R95" s="309"/>
      <c r="S95" s="309"/>
      <c r="T95" s="309"/>
      <c r="U95" s="309"/>
      <c r="V95" s="309"/>
      <c r="W95" s="309"/>
      <c r="X95" s="612"/>
      <c r="Y95" s="699"/>
      <c r="Z95" s="699"/>
      <c r="AA95" s="699"/>
      <c r="AB95" s="699"/>
      <c r="AC95" s="699"/>
      <c r="AD95" s="699"/>
      <c r="AE95" s="699"/>
      <c r="AF95" s="699"/>
      <c r="AG95" s="699"/>
      <c r="AH95" s="699"/>
      <c r="AI95" s="699"/>
      <c r="AJ95" s="699"/>
      <c r="AK95" s="699"/>
      <c r="AL95" s="699"/>
      <c r="AM95" s="699"/>
      <c r="AN95" s="699"/>
      <c r="AO95" s="699"/>
      <c r="AP95" s="699"/>
      <c r="AQ95" s="699"/>
      <c r="AR95" s="699"/>
      <c r="AS95" s="699"/>
      <c r="AT95" s="699"/>
      <c r="AU95" s="699"/>
      <c r="AV95" s="699"/>
      <c r="AW95" s="699"/>
      <c r="AX95" s="699"/>
      <c r="AY95" s="699"/>
      <c r="AZ95" s="699"/>
      <c r="BA95" s="699"/>
      <c r="BB95" s="699"/>
      <c r="BC95" s="699"/>
      <c r="BD95" s="699"/>
      <c r="BE95" s="699"/>
      <c r="BF95" s="699"/>
      <c r="BG95" s="699"/>
      <c r="BH95" s="699"/>
      <c r="BI95" s="699"/>
      <c r="BJ95" s="699"/>
      <c r="BK95" s="699"/>
      <c r="BL95" s="699"/>
      <c r="BM95" s="699"/>
      <c r="BN95" s="699"/>
      <c r="BO95" s="699"/>
      <c r="BP95" s="699"/>
      <c r="BQ95" s="699"/>
      <c r="BR95" s="699"/>
      <c r="BS95" s="699"/>
      <c r="BT95" s="699"/>
      <c r="BU95" s="699"/>
      <c r="BV95" s="699"/>
      <c r="BW95" s="699"/>
      <c r="BX95" s="699"/>
      <c r="BY95" s="699"/>
      <c r="BZ95" s="699"/>
      <c r="CA95" s="699"/>
      <c r="CB95" s="699"/>
      <c r="CC95" s="699"/>
      <c r="CD95" s="699"/>
      <c r="CE95" s="699"/>
      <c r="CF95" s="699"/>
      <c r="CG95" s="699"/>
      <c r="CH95" s="699"/>
      <c r="CI95" s="699"/>
      <c r="CJ95" s="699"/>
      <c r="CK95" s="699"/>
      <c r="CL95" s="699"/>
      <c r="CM95" s="699"/>
      <c r="CN95" s="699"/>
      <c r="CO95" s="699"/>
      <c r="CP95" s="699"/>
      <c r="CQ95" s="699"/>
      <c r="CR95" s="699"/>
      <c r="CS95" s="699"/>
      <c r="CT95" s="699"/>
      <c r="CU95" s="699"/>
      <c r="CV95" s="699"/>
      <c r="CW95" s="699"/>
      <c r="CX95" s="699"/>
      <c r="CY95" s="699"/>
      <c r="CZ95" s="699"/>
      <c r="DA95" s="699"/>
      <c r="DB95" s="699"/>
      <c r="DC95" s="699"/>
      <c r="DD95" s="699"/>
      <c r="DE95" s="699"/>
      <c r="DF95" s="699"/>
      <c r="DG95" s="699"/>
      <c r="DH95" s="699"/>
      <c r="DI95" s="699"/>
      <c r="DJ95" s="699"/>
      <c r="DK95" s="699"/>
      <c r="DL95" s="699"/>
      <c r="DM95" s="699"/>
      <c r="DN95" s="699"/>
      <c r="DO95" s="699"/>
      <c r="DP95" s="699"/>
      <c r="DQ95" s="699"/>
      <c r="DR95" s="699"/>
      <c r="DS95" s="699"/>
      <c r="DT95" s="699"/>
      <c r="DU95" s="699"/>
      <c r="DV95" s="699"/>
      <c r="DW95" s="699"/>
      <c r="DX95" s="699"/>
      <c r="DY95" s="699"/>
      <c r="DZ95" s="699"/>
      <c r="EA95" s="699"/>
      <c r="EB95" s="699"/>
      <c r="EC95" s="699"/>
    </row>
    <row r="96" spans="1:158" s="698" customFormat="1" ht="16.7" customHeight="1" x14ac:dyDescent="0.5">
      <c r="A96" s="515" t="s">
        <v>594</v>
      </c>
      <c r="B96" s="516" t="s">
        <v>595</v>
      </c>
      <c r="C96" s="537" t="s">
        <v>591</v>
      </c>
      <c r="D96" s="386">
        <v>44960</v>
      </c>
      <c r="E96" s="549" t="s">
        <v>1102</v>
      </c>
      <c r="F96" s="398">
        <f>9*2</f>
        <v>18</v>
      </c>
      <c r="G96" s="398">
        <f>F96+F97</f>
        <v>18</v>
      </c>
      <c r="H96" s="398">
        <v>1</v>
      </c>
      <c r="I96" s="398">
        <v>1</v>
      </c>
      <c r="J96" s="398">
        <v>1</v>
      </c>
      <c r="K96" s="398">
        <v>1</v>
      </c>
      <c r="L96" s="635">
        <f>SUM(G96:K96)</f>
        <v>22</v>
      </c>
      <c r="M96" s="590"/>
      <c r="N96" s="574" t="s">
        <v>58</v>
      </c>
      <c r="O96" s="386">
        <v>44960</v>
      </c>
      <c r="P96" s="549" t="s">
        <v>1102</v>
      </c>
      <c r="Q96" s="398">
        <f>9*2</f>
        <v>18</v>
      </c>
      <c r="R96" s="398">
        <f>Q96+Q97</f>
        <v>18</v>
      </c>
      <c r="S96" s="398">
        <v>1</v>
      </c>
      <c r="T96" s="398">
        <v>1</v>
      </c>
      <c r="U96" s="398">
        <v>1</v>
      </c>
      <c r="V96" s="398">
        <v>1</v>
      </c>
      <c r="W96" s="635">
        <f>SUM(R96:V96)</f>
        <v>22</v>
      </c>
      <c r="X96" s="615"/>
      <c r="Y96" s="699"/>
      <c r="Z96" s="699"/>
      <c r="AA96" s="699"/>
      <c r="AB96" s="699"/>
      <c r="AC96" s="699"/>
      <c r="AD96" s="699"/>
      <c r="AE96" s="699"/>
      <c r="AF96" s="699"/>
      <c r="AG96" s="699"/>
      <c r="AH96" s="699"/>
      <c r="AI96" s="699"/>
      <c r="AJ96" s="699"/>
      <c r="AK96" s="699"/>
      <c r="AL96" s="699"/>
      <c r="AM96" s="699"/>
      <c r="AN96" s="699"/>
      <c r="AO96" s="699"/>
      <c r="AP96" s="699"/>
      <c r="AQ96" s="699"/>
      <c r="AR96" s="699"/>
      <c r="AS96" s="699"/>
      <c r="AT96" s="699"/>
      <c r="AU96" s="699"/>
      <c r="AV96" s="699"/>
      <c r="AW96" s="699"/>
      <c r="AX96" s="699"/>
      <c r="AY96" s="699"/>
      <c r="AZ96" s="699"/>
      <c r="BA96" s="699"/>
      <c r="BB96" s="699"/>
      <c r="BC96" s="699"/>
      <c r="BD96" s="699"/>
      <c r="BE96" s="699"/>
      <c r="BF96" s="699"/>
      <c r="BG96" s="699"/>
      <c r="BH96" s="699"/>
      <c r="BI96" s="699"/>
      <c r="BJ96" s="699"/>
      <c r="BK96" s="699"/>
      <c r="BL96" s="699"/>
      <c r="BM96" s="699"/>
      <c r="BN96" s="699"/>
      <c r="BO96" s="699"/>
      <c r="BP96" s="699"/>
      <c r="BQ96" s="699"/>
      <c r="BR96" s="699"/>
      <c r="BS96" s="699"/>
      <c r="BT96" s="699"/>
      <c r="BU96" s="699"/>
      <c r="BV96" s="699"/>
      <c r="BW96" s="699"/>
      <c r="BX96" s="699"/>
      <c r="BY96" s="699"/>
      <c r="BZ96" s="699"/>
      <c r="CA96" s="699"/>
      <c r="CB96" s="699"/>
      <c r="CC96" s="699"/>
      <c r="CD96" s="699"/>
      <c r="CE96" s="699"/>
      <c r="CF96" s="699"/>
      <c r="CG96" s="699"/>
      <c r="CH96" s="699"/>
      <c r="CI96" s="699"/>
      <c r="CJ96" s="699"/>
      <c r="CK96" s="699"/>
      <c r="CL96" s="699"/>
      <c r="CM96" s="699"/>
      <c r="CN96" s="699"/>
      <c r="CO96" s="699"/>
      <c r="CP96" s="699"/>
      <c r="CQ96" s="699"/>
      <c r="CR96" s="699"/>
      <c r="CS96" s="699"/>
      <c r="CT96" s="699"/>
      <c r="CU96" s="699"/>
      <c r="CV96" s="699"/>
      <c r="CW96" s="699"/>
      <c r="CX96" s="699"/>
      <c r="CY96" s="699"/>
      <c r="CZ96" s="699"/>
      <c r="DA96" s="699"/>
      <c r="DB96" s="699"/>
      <c r="DC96" s="699"/>
      <c r="DD96" s="699"/>
      <c r="DE96" s="699"/>
      <c r="DF96" s="699"/>
      <c r="DG96" s="699"/>
      <c r="DH96" s="699"/>
      <c r="DI96" s="699"/>
      <c r="DJ96" s="699"/>
      <c r="DK96" s="699"/>
      <c r="DL96" s="699"/>
      <c r="DM96" s="699"/>
      <c r="DN96" s="699"/>
      <c r="DO96" s="699"/>
      <c r="DP96" s="699"/>
      <c r="DQ96" s="699"/>
      <c r="DR96" s="699"/>
      <c r="DS96" s="699"/>
      <c r="DT96" s="699"/>
      <c r="DU96" s="699"/>
      <c r="DV96" s="699"/>
      <c r="DW96" s="699"/>
      <c r="DX96" s="699"/>
      <c r="DY96" s="699"/>
      <c r="DZ96" s="699"/>
      <c r="EA96" s="699"/>
      <c r="EB96" s="699"/>
      <c r="EC96" s="699"/>
    </row>
    <row r="97" spans="1:158" s="698" customFormat="1" ht="16.7" customHeight="1" x14ac:dyDescent="0.5">
      <c r="A97" s="382" t="s">
        <v>991</v>
      </c>
      <c r="B97" s="509"/>
      <c r="C97" s="550"/>
      <c r="D97" s="359"/>
      <c r="E97" s="551"/>
      <c r="F97" s="309"/>
      <c r="G97" s="309"/>
      <c r="H97" s="309"/>
      <c r="I97" s="309"/>
      <c r="J97" s="309"/>
      <c r="K97" s="309"/>
      <c r="L97" s="309"/>
      <c r="M97" s="587"/>
      <c r="N97" s="397"/>
      <c r="O97" s="359"/>
      <c r="P97" s="551"/>
      <c r="Q97" s="309"/>
      <c r="R97" s="309"/>
      <c r="S97" s="309"/>
      <c r="T97" s="309"/>
      <c r="U97" s="309"/>
      <c r="V97" s="309"/>
      <c r="W97" s="309"/>
      <c r="X97" s="612"/>
      <c r="Y97" s="699"/>
      <c r="Z97" s="699"/>
      <c r="AA97" s="699"/>
      <c r="AB97" s="699"/>
      <c r="AC97" s="699"/>
      <c r="AD97" s="699"/>
      <c r="AE97" s="699"/>
      <c r="AF97" s="699"/>
      <c r="AG97" s="699"/>
      <c r="AH97" s="699"/>
      <c r="AI97" s="699"/>
      <c r="AJ97" s="699"/>
      <c r="AK97" s="699"/>
      <c r="AL97" s="699"/>
      <c r="AM97" s="699"/>
      <c r="AN97" s="699"/>
      <c r="AO97" s="699"/>
      <c r="AP97" s="699"/>
      <c r="AQ97" s="699"/>
      <c r="AR97" s="699"/>
      <c r="AS97" s="699"/>
      <c r="AT97" s="699"/>
      <c r="AU97" s="699"/>
      <c r="AV97" s="699"/>
      <c r="AW97" s="699"/>
      <c r="AX97" s="699"/>
      <c r="AY97" s="699"/>
      <c r="AZ97" s="699"/>
      <c r="BA97" s="699"/>
      <c r="BB97" s="699"/>
      <c r="BC97" s="699"/>
      <c r="BD97" s="699"/>
      <c r="BE97" s="699"/>
      <c r="BF97" s="699"/>
      <c r="BG97" s="699"/>
      <c r="BH97" s="699"/>
      <c r="BI97" s="699"/>
      <c r="BJ97" s="699"/>
      <c r="BK97" s="699"/>
      <c r="BL97" s="699"/>
      <c r="BM97" s="699"/>
      <c r="BN97" s="699"/>
      <c r="BO97" s="699"/>
      <c r="BP97" s="699"/>
      <c r="BQ97" s="699"/>
      <c r="BR97" s="699"/>
      <c r="BS97" s="699"/>
      <c r="BT97" s="699"/>
      <c r="BU97" s="699"/>
      <c r="BV97" s="699"/>
      <c r="BW97" s="699"/>
      <c r="BX97" s="699"/>
      <c r="BY97" s="699"/>
      <c r="BZ97" s="699"/>
      <c r="CA97" s="699"/>
      <c r="CB97" s="699"/>
      <c r="CC97" s="699"/>
      <c r="CD97" s="699"/>
      <c r="CE97" s="699"/>
      <c r="CF97" s="699"/>
      <c r="CG97" s="699"/>
      <c r="CH97" s="699"/>
      <c r="CI97" s="699"/>
      <c r="CJ97" s="699"/>
      <c r="CK97" s="699"/>
      <c r="CL97" s="699"/>
      <c r="CM97" s="699"/>
      <c r="CN97" s="699"/>
      <c r="CO97" s="699"/>
      <c r="CP97" s="699"/>
      <c r="CQ97" s="699"/>
      <c r="CR97" s="699"/>
      <c r="CS97" s="699"/>
      <c r="CT97" s="699"/>
      <c r="CU97" s="699"/>
      <c r="CV97" s="699"/>
      <c r="CW97" s="699"/>
      <c r="CX97" s="699"/>
      <c r="CY97" s="699"/>
      <c r="CZ97" s="699"/>
      <c r="DA97" s="699"/>
      <c r="DB97" s="699"/>
      <c r="DC97" s="699"/>
      <c r="DD97" s="699"/>
      <c r="DE97" s="699"/>
      <c r="DF97" s="699"/>
      <c r="DG97" s="699"/>
      <c r="DH97" s="699"/>
      <c r="DI97" s="699"/>
      <c r="DJ97" s="699"/>
      <c r="DK97" s="699"/>
      <c r="DL97" s="699"/>
      <c r="DM97" s="699"/>
      <c r="DN97" s="699"/>
      <c r="DO97" s="699"/>
      <c r="DP97" s="699"/>
      <c r="DQ97" s="699"/>
      <c r="DR97" s="699"/>
      <c r="DS97" s="699"/>
      <c r="DT97" s="699"/>
      <c r="DU97" s="699"/>
      <c r="DV97" s="699"/>
      <c r="DW97" s="699"/>
      <c r="DX97" s="699"/>
      <c r="DY97" s="699"/>
      <c r="DZ97" s="699"/>
      <c r="EA97" s="699"/>
      <c r="EB97" s="699"/>
      <c r="EC97" s="699"/>
    </row>
    <row r="98" spans="1:158" s="698" customFormat="1" ht="16.7" customHeight="1" x14ac:dyDescent="0.5">
      <c r="A98" s="515" t="s">
        <v>567</v>
      </c>
      <c r="B98" s="516"/>
      <c r="C98" s="517" t="s">
        <v>50</v>
      </c>
      <c r="D98" s="662">
        <v>44961</v>
      </c>
      <c r="E98" s="518" t="s">
        <v>933</v>
      </c>
      <c r="F98" s="400">
        <v>8</v>
      </c>
      <c r="G98" s="655">
        <f>F98+F99+F100+F101</f>
        <v>17</v>
      </c>
      <c r="H98" s="398">
        <v>1</v>
      </c>
      <c r="I98" s="398">
        <v>1</v>
      </c>
      <c r="J98" s="398">
        <v>1</v>
      </c>
      <c r="K98" s="398">
        <v>1</v>
      </c>
      <c r="L98" s="635">
        <f>SUM(G98:K98)</f>
        <v>21</v>
      </c>
      <c r="M98" s="592" t="s">
        <v>862</v>
      </c>
      <c r="N98" s="384" t="s">
        <v>50</v>
      </c>
      <c r="O98" s="662">
        <v>44961</v>
      </c>
      <c r="P98" s="534" t="s">
        <v>370</v>
      </c>
      <c r="Q98" s="400">
        <v>6</v>
      </c>
      <c r="R98" s="655">
        <f>Q98+Q99+Q100+Q101</f>
        <v>17</v>
      </c>
      <c r="S98" s="398">
        <v>1</v>
      </c>
      <c r="T98" s="398">
        <v>1</v>
      </c>
      <c r="U98" s="398">
        <v>1</v>
      </c>
      <c r="V98" s="398">
        <v>1</v>
      </c>
      <c r="W98" s="635">
        <f>SUM(R98:V98)</f>
        <v>21</v>
      </c>
      <c r="X98" s="617" t="s">
        <v>862</v>
      </c>
      <c r="Y98" s="699"/>
      <c r="Z98" s="699"/>
      <c r="AA98" s="699"/>
      <c r="AB98" s="699"/>
      <c r="AC98" s="699"/>
      <c r="AD98" s="699"/>
      <c r="AE98" s="699"/>
      <c r="AF98" s="699"/>
      <c r="AG98" s="699"/>
      <c r="AH98" s="699"/>
      <c r="AI98" s="699"/>
      <c r="AJ98" s="699"/>
      <c r="AK98" s="699"/>
      <c r="AL98" s="699"/>
      <c r="AM98" s="699"/>
      <c r="AN98" s="699"/>
      <c r="AO98" s="699"/>
      <c r="AP98" s="699"/>
      <c r="AQ98" s="699"/>
      <c r="AR98" s="699"/>
      <c r="AS98" s="699"/>
      <c r="AT98" s="699"/>
      <c r="AU98" s="699"/>
      <c r="AV98" s="699"/>
      <c r="AW98" s="699"/>
      <c r="AX98" s="699"/>
      <c r="AY98" s="699"/>
      <c r="AZ98" s="699"/>
      <c r="BA98" s="699"/>
      <c r="BB98" s="699"/>
      <c r="BC98" s="699"/>
      <c r="BD98" s="699"/>
      <c r="BE98" s="699"/>
      <c r="BF98" s="699"/>
      <c r="BG98" s="699"/>
      <c r="BH98" s="699"/>
      <c r="BI98" s="699"/>
      <c r="BJ98" s="699"/>
      <c r="BK98" s="699"/>
      <c r="BL98" s="699"/>
      <c r="BM98" s="699"/>
      <c r="BN98" s="699"/>
      <c r="BO98" s="699"/>
      <c r="BP98" s="699"/>
      <c r="BQ98" s="699"/>
      <c r="BR98" s="699"/>
      <c r="BS98" s="699"/>
      <c r="BT98" s="699"/>
      <c r="BU98" s="699"/>
      <c r="BV98" s="699"/>
      <c r="BW98" s="699"/>
      <c r="BX98" s="699"/>
      <c r="BY98" s="699"/>
      <c r="BZ98" s="699"/>
      <c r="CA98" s="699"/>
      <c r="CB98" s="699"/>
      <c r="CC98" s="699"/>
      <c r="CD98" s="699"/>
      <c r="CE98" s="699"/>
      <c r="CF98" s="699"/>
      <c r="CG98" s="699"/>
      <c r="CH98" s="699"/>
      <c r="CI98" s="699"/>
      <c r="CJ98" s="699"/>
      <c r="CK98" s="699"/>
      <c r="CL98" s="699"/>
      <c r="CM98" s="699"/>
      <c r="CN98" s="699"/>
      <c r="CO98" s="699"/>
      <c r="CP98" s="699"/>
      <c r="CQ98" s="699"/>
      <c r="CR98" s="699"/>
      <c r="CS98" s="699"/>
      <c r="CT98" s="699"/>
      <c r="CU98" s="699"/>
      <c r="CV98" s="699"/>
      <c r="CW98" s="699"/>
      <c r="CX98" s="699"/>
      <c r="CY98" s="699"/>
      <c r="CZ98" s="699"/>
      <c r="DA98" s="699"/>
      <c r="DB98" s="699"/>
      <c r="DC98" s="699"/>
      <c r="DD98" s="699"/>
      <c r="DE98" s="699"/>
      <c r="DF98" s="699"/>
      <c r="DG98" s="699"/>
      <c r="DH98" s="699"/>
      <c r="DI98" s="699"/>
      <c r="DJ98" s="699"/>
      <c r="DK98" s="699"/>
      <c r="DL98" s="699"/>
      <c r="DM98" s="699"/>
      <c r="DN98" s="699"/>
      <c r="DO98" s="699"/>
      <c r="DP98" s="699"/>
      <c r="DQ98" s="699"/>
      <c r="DR98" s="699"/>
      <c r="DS98" s="699"/>
      <c r="DT98" s="699"/>
      <c r="DU98" s="699"/>
      <c r="DV98" s="699"/>
      <c r="DW98" s="699"/>
      <c r="DX98" s="699"/>
      <c r="DY98" s="699"/>
      <c r="DZ98" s="699"/>
      <c r="EA98" s="699"/>
      <c r="EB98" s="699"/>
      <c r="EC98" s="699"/>
    </row>
    <row r="99" spans="1:158" s="698" customFormat="1" ht="16.7" customHeight="1" x14ac:dyDescent="0.5">
      <c r="A99" s="381" t="s">
        <v>992</v>
      </c>
      <c r="B99" s="519"/>
      <c r="C99" s="520" t="s">
        <v>283</v>
      </c>
      <c r="D99" s="449">
        <v>3</v>
      </c>
      <c r="E99" s="513" t="s">
        <v>371</v>
      </c>
      <c r="F99" s="327">
        <v>6</v>
      </c>
      <c r="G99" s="274"/>
      <c r="H99" s="274"/>
      <c r="I99" s="274"/>
      <c r="J99" s="274"/>
      <c r="K99" s="274"/>
      <c r="L99" s="399"/>
      <c r="M99" s="579" t="s">
        <v>7</v>
      </c>
      <c r="N99" s="73" t="s">
        <v>285</v>
      </c>
      <c r="O99" s="449">
        <v>3</v>
      </c>
      <c r="P99" s="513" t="s">
        <v>371</v>
      </c>
      <c r="Q99" s="327">
        <v>6</v>
      </c>
      <c r="R99" s="274"/>
      <c r="S99" s="274"/>
      <c r="T99" s="274"/>
      <c r="U99" s="274"/>
      <c r="V99" s="274"/>
      <c r="W99" s="399"/>
      <c r="X99" s="606" t="s">
        <v>7</v>
      </c>
      <c r="Y99" s="699"/>
      <c r="Z99" s="699"/>
      <c r="AA99" s="699"/>
      <c r="AB99" s="699"/>
      <c r="AC99" s="699"/>
      <c r="AD99" s="699"/>
      <c r="AE99" s="699"/>
      <c r="AF99" s="699"/>
      <c r="AG99" s="699"/>
      <c r="AH99" s="699"/>
      <c r="AI99" s="699"/>
      <c r="AJ99" s="699"/>
      <c r="AK99" s="699"/>
      <c r="AL99" s="699"/>
      <c r="AM99" s="699"/>
      <c r="AN99" s="699"/>
      <c r="AO99" s="699"/>
      <c r="AP99" s="699"/>
      <c r="AQ99" s="699"/>
      <c r="AR99" s="699"/>
      <c r="AS99" s="699"/>
      <c r="AT99" s="699"/>
      <c r="AU99" s="699"/>
      <c r="AV99" s="699"/>
      <c r="AW99" s="699"/>
      <c r="AX99" s="699"/>
      <c r="AY99" s="699"/>
      <c r="AZ99" s="699"/>
      <c r="BA99" s="699"/>
      <c r="BB99" s="699"/>
      <c r="BC99" s="699"/>
      <c r="BD99" s="699"/>
      <c r="BE99" s="699"/>
      <c r="BF99" s="699"/>
      <c r="BG99" s="699"/>
      <c r="BH99" s="699"/>
      <c r="BI99" s="699"/>
      <c r="BJ99" s="699"/>
      <c r="BK99" s="699"/>
      <c r="BL99" s="699"/>
      <c r="BM99" s="699"/>
      <c r="BN99" s="699"/>
      <c r="BO99" s="699"/>
      <c r="BP99" s="699"/>
      <c r="BQ99" s="699"/>
      <c r="BR99" s="699"/>
      <c r="BS99" s="699"/>
      <c r="BT99" s="699"/>
      <c r="BU99" s="699"/>
      <c r="BV99" s="699"/>
      <c r="BW99" s="699"/>
      <c r="BX99" s="699"/>
      <c r="BY99" s="699"/>
      <c r="BZ99" s="699"/>
      <c r="CA99" s="699"/>
      <c r="CB99" s="699"/>
      <c r="CC99" s="699"/>
      <c r="CD99" s="699"/>
      <c r="CE99" s="699"/>
      <c r="CF99" s="699"/>
      <c r="CG99" s="699"/>
      <c r="CH99" s="699"/>
      <c r="CI99" s="699"/>
      <c r="CJ99" s="699"/>
      <c r="CK99" s="699"/>
      <c r="CL99" s="699"/>
      <c r="CM99" s="699"/>
      <c r="CN99" s="699"/>
      <c r="CO99" s="699"/>
      <c r="CP99" s="699"/>
      <c r="CQ99" s="699"/>
      <c r="CR99" s="699"/>
      <c r="CS99" s="699"/>
      <c r="CT99" s="699"/>
      <c r="CU99" s="699"/>
      <c r="CV99" s="699"/>
      <c r="CW99" s="699"/>
      <c r="CX99" s="699"/>
      <c r="CY99" s="699"/>
      <c r="CZ99" s="699"/>
      <c r="DA99" s="699"/>
      <c r="DB99" s="699"/>
      <c r="DC99" s="699"/>
      <c r="DD99" s="699"/>
      <c r="DE99" s="699"/>
      <c r="DF99" s="699"/>
      <c r="DG99" s="699"/>
      <c r="DH99" s="699"/>
      <c r="DI99" s="699"/>
      <c r="DJ99" s="699"/>
      <c r="DK99" s="699"/>
      <c r="DL99" s="699"/>
      <c r="DM99" s="699"/>
      <c r="DN99" s="699"/>
      <c r="DO99" s="699"/>
      <c r="DP99" s="699"/>
      <c r="DQ99" s="699"/>
      <c r="DR99" s="699"/>
      <c r="DS99" s="699"/>
      <c r="DT99" s="699"/>
      <c r="DU99" s="699"/>
      <c r="DV99" s="699"/>
      <c r="DW99" s="699"/>
      <c r="DX99" s="699"/>
      <c r="DY99" s="699"/>
      <c r="DZ99" s="699"/>
      <c r="EA99" s="699"/>
      <c r="EB99" s="699"/>
      <c r="EC99" s="699"/>
    </row>
    <row r="100" spans="1:158" s="698" customFormat="1" ht="16.7" customHeight="1" x14ac:dyDescent="0.5">
      <c r="A100" s="432"/>
      <c r="B100" s="519"/>
      <c r="C100" s="520" t="s">
        <v>287</v>
      </c>
      <c r="D100" s="449">
        <v>3</v>
      </c>
      <c r="E100" s="521" t="s">
        <v>730</v>
      </c>
      <c r="F100" s="327">
        <v>3</v>
      </c>
      <c r="G100" s="274"/>
      <c r="H100" s="274"/>
      <c r="I100" s="274"/>
      <c r="J100" s="274"/>
      <c r="K100" s="274"/>
      <c r="L100" s="399"/>
      <c r="M100" s="579" t="s">
        <v>862</v>
      </c>
      <c r="N100" s="420" t="s">
        <v>52</v>
      </c>
      <c r="O100" s="319">
        <v>44961</v>
      </c>
      <c r="P100" s="521" t="s">
        <v>535</v>
      </c>
      <c r="Q100" s="573">
        <v>2</v>
      </c>
      <c r="R100" s="274"/>
      <c r="S100" s="274"/>
      <c r="T100" s="274"/>
      <c r="U100" s="274"/>
      <c r="V100" s="274"/>
      <c r="W100" s="399"/>
      <c r="X100" s="606" t="s">
        <v>862</v>
      </c>
      <c r="Y100" s="699"/>
      <c r="Z100" s="699"/>
      <c r="AA100" s="699"/>
      <c r="AB100" s="699"/>
      <c r="AC100" s="699"/>
      <c r="AD100" s="699"/>
      <c r="AE100" s="699"/>
      <c r="AF100" s="699"/>
      <c r="AG100" s="699"/>
      <c r="AH100" s="699"/>
      <c r="AI100" s="699"/>
      <c r="AJ100" s="699"/>
      <c r="AK100" s="699"/>
      <c r="AL100" s="699"/>
      <c r="AM100" s="699"/>
      <c r="AN100" s="699"/>
      <c r="AO100" s="699"/>
      <c r="AP100" s="699"/>
      <c r="AQ100" s="699"/>
      <c r="AR100" s="699"/>
      <c r="AS100" s="699"/>
      <c r="AT100" s="699"/>
      <c r="AU100" s="699"/>
      <c r="AV100" s="699"/>
      <c r="AW100" s="699"/>
      <c r="AX100" s="699"/>
      <c r="AY100" s="699"/>
      <c r="AZ100" s="699"/>
      <c r="BA100" s="699"/>
      <c r="BB100" s="699"/>
      <c r="BC100" s="699"/>
      <c r="BD100" s="699"/>
      <c r="BE100" s="699"/>
      <c r="BF100" s="699"/>
      <c r="BG100" s="699"/>
      <c r="BH100" s="699"/>
      <c r="BI100" s="699"/>
      <c r="BJ100" s="699"/>
      <c r="BK100" s="699"/>
      <c r="BL100" s="699"/>
      <c r="BM100" s="699"/>
      <c r="BN100" s="699"/>
      <c r="BO100" s="699"/>
      <c r="BP100" s="699"/>
      <c r="BQ100" s="699"/>
      <c r="BR100" s="699"/>
      <c r="BS100" s="699"/>
      <c r="BT100" s="699"/>
      <c r="BU100" s="699"/>
      <c r="BV100" s="699"/>
      <c r="BW100" s="699"/>
      <c r="BX100" s="699"/>
      <c r="BY100" s="699"/>
      <c r="BZ100" s="699"/>
      <c r="CA100" s="699"/>
      <c r="CB100" s="699"/>
      <c r="CC100" s="699"/>
      <c r="CD100" s="699"/>
      <c r="CE100" s="699"/>
      <c r="CF100" s="699"/>
      <c r="CG100" s="699"/>
      <c r="CH100" s="699"/>
      <c r="CI100" s="699"/>
      <c r="CJ100" s="699"/>
      <c r="CK100" s="699"/>
      <c r="CL100" s="699"/>
      <c r="CM100" s="699"/>
      <c r="CN100" s="699"/>
      <c r="CO100" s="699"/>
      <c r="CP100" s="699"/>
      <c r="CQ100" s="699"/>
      <c r="CR100" s="699"/>
      <c r="CS100" s="699"/>
      <c r="CT100" s="699"/>
      <c r="CU100" s="699"/>
      <c r="CV100" s="699"/>
      <c r="CW100" s="699"/>
      <c r="CX100" s="699"/>
      <c r="CY100" s="699"/>
      <c r="CZ100" s="699"/>
      <c r="DA100" s="699"/>
      <c r="DB100" s="699"/>
      <c r="DC100" s="699"/>
      <c r="DD100" s="699"/>
      <c r="DE100" s="699"/>
      <c r="DF100" s="699"/>
      <c r="DG100" s="699"/>
      <c r="DH100" s="699"/>
      <c r="DI100" s="699"/>
      <c r="DJ100" s="699"/>
      <c r="DK100" s="699"/>
      <c r="DL100" s="699"/>
      <c r="DM100" s="699"/>
      <c r="DN100" s="699"/>
      <c r="DO100" s="699"/>
      <c r="DP100" s="699"/>
      <c r="DQ100" s="699"/>
      <c r="DR100" s="699"/>
      <c r="DS100" s="699"/>
      <c r="DT100" s="699"/>
      <c r="DU100" s="699"/>
      <c r="DV100" s="699"/>
      <c r="DW100" s="699"/>
      <c r="DX100" s="699"/>
      <c r="DY100" s="699"/>
      <c r="DZ100" s="699"/>
      <c r="EA100" s="699"/>
      <c r="EB100" s="699"/>
      <c r="EC100" s="699"/>
    </row>
    <row r="101" spans="1:158" s="698" customFormat="1" ht="16.7" customHeight="1" x14ac:dyDescent="0.5">
      <c r="A101" s="639"/>
      <c r="B101" s="522"/>
      <c r="C101" s="523"/>
      <c r="D101" s="121"/>
      <c r="E101" s="526"/>
      <c r="F101" s="333"/>
      <c r="G101" s="309"/>
      <c r="H101" s="309"/>
      <c r="I101" s="309"/>
      <c r="J101" s="309"/>
      <c r="K101" s="309"/>
      <c r="L101" s="309"/>
      <c r="M101" s="593"/>
      <c r="N101" s="421" t="s">
        <v>289</v>
      </c>
      <c r="O101" s="78">
        <v>3</v>
      </c>
      <c r="P101" s="526" t="s">
        <v>730</v>
      </c>
      <c r="Q101" s="575">
        <v>3</v>
      </c>
      <c r="R101" s="309"/>
      <c r="S101" s="309"/>
      <c r="T101" s="309"/>
      <c r="U101" s="309"/>
      <c r="V101" s="309"/>
      <c r="W101" s="310"/>
      <c r="X101" s="403" t="s">
        <v>862</v>
      </c>
      <c r="Y101" s="699"/>
      <c r="Z101" s="699"/>
      <c r="AA101" s="699"/>
      <c r="AB101" s="699"/>
      <c r="AC101" s="699"/>
      <c r="AD101" s="699"/>
      <c r="AE101" s="699"/>
      <c r="AF101" s="699"/>
      <c r="AG101" s="699"/>
      <c r="AH101" s="699"/>
      <c r="AI101" s="699"/>
      <c r="AJ101" s="699"/>
      <c r="AK101" s="699"/>
      <c r="AL101" s="699"/>
      <c r="AM101" s="699"/>
      <c r="AN101" s="699"/>
      <c r="AO101" s="699"/>
      <c r="AP101" s="699"/>
      <c r="AQ101" s="699"/>
      <c r="AR101" s="699"/>
      <c r="AS101" s="699"/>
      <c r="AT101" s="699"/>
      <c r="AU101" s="699"/>
      <c r="AV101" s="699"/>
      <c r="AW101" s="699"/>
      <c r="AX101" s="699"/>
      <c r="AY101" s="699"/>
      <c r="AZ101" s="699"/>
      <c r="BA101" s="699"/>
      <c r="BB101" s="699"/>
      <c r="BC101" s="699"/>
      <c r="BD101" s="699"/>
      <c r="BE101" s="699"/>
      <c r="BF101" s="699"/>
      <c r="BG101" s="699"/>
      <c r="BH101" s="699"/>
      <c r="BI101" s="699"/>
      <c r="BJ101" s="699"/>
      <c r="BK101" s="699"/>
      <c r="BL101" s="699"/>
      <c r="BM101" s="699"/>
      <c r="BN101" s="699"/>
      <c r="BO101" s="699"/>
      <c r="BP101" s="699"/>
      <c r="BQ101" s="699"/>
      <c r="BR101" s="699"/>
      <c r="BS101" s="699"/>
      <c r="BT101" s="699"/>
      <c r="BU101" s="699"/>
      <c r="BV101" s="699"/>
      <c r="BW101" s="699"/>
      <c r="BX101" s="699"/>
      <c r="BY101" s="699"/>
      <c r="BZ101" s="699"/>
      <c r="CA101" s="699"/>
      <c r="CB101" s="699"/>
      <c r="CC101" s="699"/>
      <c r="CD101" s="699"/>
      <c r="CE101" s="699"/>
      <c r="CF101" s="699"/>
      <c r="CG101" s="699"/>
      <c r="CH101" s="699"/>
      <c r="CI101" s="699"/>
      <c r="CJ101" s="699"/>
      <c r="CK101" s="699"/>
      <c r="CL101" s="699"/>
      <c r="CM101" s="699"/>
      <c r="CN101" s="699"/>
      <c r="CO101" s="699"/>
      <c r="CP101" s="699"/>
      <c r="CQ101" s="699"/>
      <c r="CR101" s="699"/>
      <c r="CS101" s="699"/>
      <c r="CT101" s="699"/>
      <c r="CU101" s="699"/>
      <c r="CV101" s="699"/>
      <c r="CW101" s="699"/>
      <c r="CX101" s="699"/>
      <c r="CY101" s="699"/>
      <c r="CZ101" s="699"/>
      <c r="DA101" s="699"/>
      <c r="DB101" s="699"/>
      <c r="DC101" s="699"/>
      <c r="DD101" s="699"/>
      <c r="DE101" s="699"/>
      <c r="DF101" s="699"/>
      <c r="DG101" s="699"/>
      <c r="DH101" s="699"/>
      <c r="DI101" s="699"/>
      <c r="DJ101" s="699"/>
      <c r="DK101" s="699"/>
      <c r="DL101" s="699"/>
      <c r="DM101" s="699"/>
      <c r="DN101" s="699"/>
      <c r="DO101" s="699"/>
      <c r="DP101" s="699"/>
      <c r="DQ101" s="699"/>
      <c r="DR101" s="699"/>
      <c r="DS101" s="699"/>
      <c r="DT101" s="699"/>
      <c r="DU101" s="699"/>
      <c r="DV101" s="699"/>
      <c r="DW101" s="699"/>
      <c r="DX101" s="699"/>
      <c r="DY101" s="699"/>
      <c r="DZ101" s="699"/>
      <c r="EA101" s="699"/>
      <c r="EB101" s="699"/>
      <c r="EC101" s="699"/>
    </row>
    <row r="102" spans="1:158" s="698" customFormat="1" ht="16.7" customHeight="1" x14ac:dyDescent="0.5">
      <c r="A102" s="381" t="s">
        <v>497</v>
      </c>
      <c r="B102" s="508" t="s">
        <v>498</v>
      </c>
      <c r="C102" s="511" t="s">
        <v>326</v>
      </c>
      <c r="D102" s="131">
        <v>3</v>
      </c>
      <c r="E102" s="552" t="s">
        <v>840</v>
      </c>
      <c r="F102" s="321">
        <f>5*D102</f>
        <v>15</v>
      </c>
      <c r="G102" s="663">
        <f>F102+F103</f>
        <v>15</v>
      </c>
      <c r="H102" s="71">
        <v>1</v>
      </c>
      <c r="I102" s="71">
        <v>1</v>
      </c>
      <c r="J102" s="71">
        <v>1</v>
      </c>
      <c r="K102" s="131">
        <v>1</v>
      </c>
      <c r="L102" s="652">
        <f>SUM(G102:K102)</f>
        <v>19</v>
      </c>
      <c r="M102" s="588"/>
      <c r="N102" s="449" t="s">
        <v>328</v>
      </c>
      <c r="O102" s="131">
        <v>3</v>
      </c>
      <c r="P102" s="552" t="s">
        <v>840</v>
      </c>
      <c r="Q102" s="321">
        <f>5*O102</f>
        <v>15</v>
      </c>
      <c r="R102" s="663">
        <f>Q102+Q103</f>
        <v>15</v>
      </c>
      <c r="S102" s="71">
        <v>1</v>
      </c>
      <c r="T102" s="71">
        <v>1</v>
      </c>
      <c r="U102" s="71">
        <v>1</v>
      </c>
      <c r="V102" s="131">
        <v>1</v>
      </c>
      <c r="W102" s="652">
        <f>SUM(R102:V102)</f>
        <v>19</v>
      </c>
      <c r="X102" s="613"/>
      <c r="Y102" s="699"/>
      <c r="Z102" s="699"/>
      <c r="AA102" s="699"/>
      <c r="AB102" s="699"/>
      <c r="AC102" s="699"/>
      <c r="AD102" s="699"/>
      <c r="AE102" s="699"/>
      <c r="AF102" s="699"/>
      <c r="AG102" s="699"/>
      <c r="AH102" s="699"/>
      <c r="AI102" s="699"/>
      <c r="AJ102" s="699"/>
      <c r="AK102" s="699"/>
      <c r="AL102" s="699"/>
      <c r="AM102" s="699"/>
      <c r="AN102" s="699"/>
      <c r="AO102" s="699"/>
      <c r="AP102" s="699"/>
      <c r="AQ102" s="699"/>
      <c r="AR102" s="699"/>
      <c r="AS102" s="699"/>
      <c r="AT102" s="699"/>
      <c r="AU102" s="699"/>
      <c r="AV102" s="699"/>
      <c r="AW102" s="699"/>
      <c r="AX102" s="699"/>
      <c r="AY102" s="699"/>
      <c r="AZ102" s="699"/>
      <c r="BA102" s="699"/>
      <c r="BB102" s="699"/>
      <c r="BC102" s="699"/>
      <c r="BD102" s="699"/>
      <c r="BE102" s="699"/>
      <c r="BF102" s="699"/>
      <c r="BG102" s="699"/>
      <c r="BH102" s="699"/>
      <c r="BI102" s="699"/>
      <c r="BJ102" s="699"/>
      <c r="BK102" s="699"/>
      <c r="BL102" s="699"/>
      <c r="BM102" s="699"/>
      <c r="BN102" s="699"/>
      <c r="BO102" s="699"/>
      <c r="BP102" s="699"/>
      <c r="BQ102" s="699"/>
      <c r="BR102" s="699"/>
      <c r="BS102" s="699"/>
      <c r="BT102" s="699"/>
      <c r="BU102" s="699"/>
      <c r="BV102" s="699"/>
      <c r="BW102" s="699"/>
      <c r="BX102" s="699"/>
      <c r="BY102" s="699"/>
      <c r="BZ102" s="699"/>
      <c r="CA102" s="699"/>
      <c r="CB102" s="699"/>
      <c r="CC102" s="699"/>
      <c r="CD102" s="699"/>
      <c r="CE102" s="699"/>
      <c r="CF102" s="699"/>
      <c r="CG102" s="699"/>
      <c r="CH102" s="699"/>
      <c r="CI102" s="699"/>
      <c r="CJ102" s="699"/>
      <c r="CK102" s="699"/>
      <c r="CL102" s="699"/>
      <c r="CM102" s="699"/>
      <c r="CN102" s="699"/>
      <c r="CO102" s="699"/>
      <c r="CP102" s="699"/>
      <c r="CQ102" s="699"/>
      <c r="CR102" s="699"/>
      <c r="CS102" s="699"/>
      <c r="CT102" s="699"/>
      <c r="CU102" s="699"/>
      <c r="CV102" s="699"/>
      <c r="CW102" s="699"/>
      <c r="CX102" s="699"/>
      <c r="CY102" s="699"/>
      <c r="CZ102" s="699"/>
      <c r="DA102" s="699"/>
      <c r="DB102" s="699"/>
      <c r="DC102" s="699"/>
      <c r="DD102" s="699"/>
      <c r="DE102" s="699"/>
      <c r="DF102" s="699"/>
      <c r="DG102" s="699"/>
      <c r="DH102" s="699"/>
      <c r="DI102" s="699"/>
      <c r="DJ102" s="699"/>
      <c r="DK102" s="699"/>
      <c r="DL102" s="699"/>
      <c r="DM102" s="699"/>
      <c r="DN102" s="699"/>
      <c r="DO102" s="699"/>
      <c r="DP102" s="699"/>
      <c r="DQ102" s="699"/>
      <c r="DR102" s="699"/>
      <c r="DS102" s="699"/>
      <c r="DT102" s="699"/>
      <c r="DU102" s="699"/>
      <c r="DV102" s="699"/>
      <c r="DW102" s="699"/>
      <c r="DX102" s="699"/>
      <c r="DY102" s="699"/>
      <c r="DZ102" s="699"/>
      <c r="EA102" s="699"/>
      <c r="EB102" s="699"/>
      <c r="EC102" s="699"/>
    </row>
    <row r="103" spans="1:158" s="698" customFormat="1" ht="16.7" customHeight="1" x14ac:dyDescent="0.5">
      <c r="A103" s="382" t="s">
        <v>993</v>
      </c>
      <c r="B103" s="509"/>
      <c r="C103" s="523"/>
      <c r="D103" s="132"/>
      <c r="E103" s="553"/>
      <c r="F103" s="331"/>
      <c r="G103" s="664"/>
      <c r="H103" s="132"/>
      <c r="I103" s="132"/>
      <c r="J103" s="132"/>
      <c r="K103" s="132"/>
      <c r="L103" s="665"/>
      <c r="M103" s="593"/>
      <c r="N103" s="78"/>
      <c r="O103" s="132"/>
      <c r="P103" s="553"/>
      <c r="Q103" s="331"/>
      <c r="R103" s="664"/>
      <c r="S103" s="132"/>
      <c r="T103" s="132"/>
      <c r="U103" s="132"/>
      <c r="V103" s="132"/>
      <c r="W103" s="665"/>
      <c r="X103" s="628"/>
      <c r="Y103" s="699"/>
      <c r="Z103" s="699"/>
      <c r="AA103" s="699"/>
      <c r="AB103" s="699"/>
      <c r="AC103" s="699"/>
      <c r="AD103" s="699"/>
      <c r="AE103" s="699"/>
      <c r="AF103" s="699"/>
      <c r="AG103" s="699"/>
      <c r="AH103" s="699"/>
      <c r="AI103" s="699"/>
      <c r="AJ103" s="699"/>
      <c r="AK103" s="699"/>
      <c r="AL103" s="699"/>
      <c r="AM103" s="699"/>
      <c r="AN103" s="699"/>
      <c r="AO103" s="699"/>
      <c r="AP103" s="699"/>
      <c r="AQ103" s="699"/>
      <c r="AR103" s="699"/>
      <c r="AS103" s="699"/>
      <c r="AT103" s="699"/>
      <c r="AU103" s="699"/>
      <c r="AV103" s="699"/>
      <c r="AW103" s="699"/>
      <c r="AX103" s="699"/>
      <c r="AY103" s="699"/>
      <c r="AZ103" s="699"/>
      <c r="BA103" s="699"/>
      <c r="BB103" s="699"/>
      <c r="BC103" s="699"/>
      <c r="BD103" s="699"/>
      <c r="BE103" s="699"/>
      <c r="BF103" s="699"/>
      <c r="BG103" s="699"/>
      <c r="BH103" s="699"/>
      <c r="BI103" s="699"/>
      <c r="BJ103" s="699"/>
      <c r="BK103" s="699"/>
      <c r="BL103" s="699"/>
      <c r="BM103" s="699"/>
      <c r="BN103" s="699"/>
      <c r="BO103" s="699"/>
      <c r="BP103" s="699"/>
      <c r="BQ103" s="699"/>
      <c r="BR103" s="699"/>
      <c r="BS103" s="699"/>
      <c r="BT103" s="699"/>
      <c r="BU103" s="699"/>
      <c r="BV103" s="699"/>
      <c r="BW103" s="699"/>
      <c r="BX103" s="699"/>
      <c r="BY103" s="699"/>
      <c r="BZ103" s="699"/>
      <c r="CA103" s="699"/>
      <c r="CB103" s="699"/>
      <c r="CC103" s="699"/>
      <c r="CD103" s="699"/>
      <c r="CE103" s="699"/>
      <c r="CF103" s="699"/>
      <c r="CG103" s="699"/>
      <c r="CH103" s="699"/>
      <c r="CI103" s="699"/>
      <c r="CJ103" s="699"/>
      <c r="CK103" s="699"/>
      <c r="CL103" s="699"/>
      <c r="CM103" s="699"/>
      <c r="CN103" s="699"/>
      <c r="CO103" s="699"/>
      <c r="CP103" s="699"/>
      <c r="CQ103" s="699"/>
      <c r="CR103" s="699"/>
      <c r="CS103" s="699"/>
      <c r="CT103" s="699"/>
      <c r="CU103" s="699"/>
      <c r="CV103" s="699"/>
      <c r="CW103" s="699"/>
      <c r="CX103" s="699"/>
      <c r="CY103" s="699"/>
      <c r="CZ103" s="699"/>
      <c r="DA103" s="699"/>
      <c r="DB103" s="699"/>
      <c r="DC103" s="699"/>
      <c r="DD103" s="699"/>
      <c r="DE103" s="699"/>
      <c r="DF103" s="699"/>
      <c r="DG103" s="699"/>
      <c r="DH103" s="699"/>
      <c r="DI103" s="699"/>
      <c r="DJ103" s="699"/>
      <c r="DK103" s="699"/>
      <c r="DL103" s="699"/>
      <c r="DM103" s="699"/>
      <c r="DN103" s="699"/>
      <c r="DO103" s="699"/>
      <c r="DP103" s="699"/>
      <c r="DQ103" s="699"/>
      <c r="DR103" s="699"/>
      <c r="DS103" s="699"/>
      <c r="DT103" s="699"/>
      <c r="DU103" s="699"/>
      <c r="DV103" s="699"/>
      <c r="DW103" s="699"/>
      <c r="DX103" s="699"/>
      <c r="DY103" s="699"/>
      <c r="DZ103" s="699"/>
      <c r="EA103" s="699"/>
      <c r="EB103" s="699"/>
      <c r="EC103" s="699"/>
    </row>
    <row r="104" spans="1:158" s="698" customFormat="1" ht="16.7" customHeight="1" x14ac:dyDescent="0.5">
      <c r="A104" s="383" t="s">
        <v>894</v>
      </c>
      <c r="B104" s="507" t="s">
        <v>895</v>
      </c>
      <c r="C104" s="510" t="s">
        <v>401</v>
      </c>
      <c r="D104" s="389">
        <v>1</v>
      </c>
      <c r="E104" s="554" t="s">
        <v>1106</v>
      </c>
      <c r="F104" s="400">
        <v>10</v>
      </c>
      <c r="G104" s="398">
        <f>F104+F105</f>
        <v>12</v>
      </c>
      <c r="H104" s="387">
        <v>1</v>
      </c>
      <c r="I104" s="387">
        <v>1</v>
      </c>
      <c r="J104" s="387">
        <v>1</v>
      </c>
      <c r="K104" s="387">
        <v>1</v>
      </c>
      <c r="L104" s="635">
        <f>SUM(G104:K104)</f>
        <v>16</v>
      </c>
      <c r="M104" s="597"/>
      <c r="N104" s="140" t="s">
        <v>402</v>
      </c>
      <c r="O104" s="389">
        <v>1</v>
      </c>
      <c r="P104" s="554" t="s">
        <v>1106</v>
      </c>
      <c r="Q104" s="400">
        <v>10</v>
      </c>
      <c r="R104" s="398">
        <f>Q104+Q105</f>
        <v>12</v>
      </c>
      <c r="S104" s="387">
        <v>1</v>
      </c>
      <c r="T104" s="387">
        <v>1</v>
      </c>
      <c r="U104" s="387">
        <v>1</v>
      </c>
      <c r="V104" s="387">
        <v>1</v>
      </c>
      <c r="W104" s="635">
        <f>SUM(R104:V104)</f>
        <v>16</v>
      </c>
      <c r="X104" s="623"/>
      <c r="Y104" s="699"/>
      <c r="Z104" s="699"/>
      <c r="AA104" s="699"/>
      <c r="AB104" s="699"/>
      <c r="AC104" s="699"/>
      <c r="AD104" s="699"/>
      <c r="AE104" s="699"/>
      <c r="AF104" s="699"/>
      <c r="AG104" s="699"/>
      <c r="AH104" s="699"/>
      <c r="AI104" s="699"/>
      <c r="AJ104" s="699"/>
      <c r="AK104" s="699"/>
      <c r="AL104" s="699"/>
      <c r="AM104" s="699"/>
      <c r="AN104" s="699"/>
      <c r="AO104" s="699"/>
      <c r="AP104" s="699"/>
      <c r="AQ104" s="699"/>
      <c r="AR104" s="699"/>
      <c r="AS104" s="699"/>
      <c r="AT104" s="699"/>
      <c r="AU104" s="699"/>
      <c r="AV104" s="699"/>
      <c r="AW104" s="699"/>
      <c r="AX104" s="699"/>
      <c r="AY104" s="699"/>
      <c r="AZ104" s="699"/>
      <c r="BA104" s="699"/>
      <c r="BB104" s="699"/>
      <c r="BC104" s="699"/>
      <c r="BD104" s="699"/>
      <c r="BE104" s="699"/>
      <c r="BF104" s="699"/>
      <c r="BG104" s="699"/>
      <c r="BH104" s="699"/>
      <c r="BI104" s="699"/>
      <c r="BJ104" s="699"/>
      <c r="BK104" s="699"/>
      <c r="BL104" s="699"/>
      <c r="BM104" s="699"/>
      <c r="BN104" s="699"/>
      <c r="BO104" s="699"/>
      <c r="BP104" s="699"/>
      <c r="BQ104" s="699"/>
      <c r="BR104" s="699"/>
      <c r="BS104" s="699"/>
      <c r="BT104" s="699"/>
      <c r="BU104" s="699"/>
      <c r="BV104" s="699"/>
      <c r="BW104" s="699"/>
      <c r="BX104" s="699"/>
      <c r="BY104" s="699"/>
      <c r="BZ104" s="699"/>
      <c r="CA104" s="699"/>
      <c r="CB104" s="699"/>
      <c r="CC104" s="699"/>
      <c r="CD104" s="699"/>
      <c r="CE104" s="699"/>
      <c r="CF104" s="699"/>
      <c r="CG104" s="699"/>
      <c r="CH104" s="699"/>
      <c r="CI104" s="699"/>
      <c r="CJ104" s="699"/>
      <c r="CK104" s="699"/>
      <c r="CL104" s="699"/>
      <c r="CM104" s="699"/>
      <c r="CN104" s="699"/>
      <c r="CO104" s="699"/>
      <c r="CP104" s="699"/>
      <c r="CQ104" s="699"/>
      <c r="CR104" s="699"/>
      <c r="CS104" s="699"/>
      <c r="CT104" s="699"/>
      <c r="CU104" s="699"/>
      <c r="CV104" s="699"/>
      <c r="CW104" s="699"/>
      <c r="CX104" s="699"/>
      <c r="CY104" s="699"/>
      <c r="CZ104" s="699"/>
      <c r="DA104" s="699"/>
      <c r="DB104" s="699"/>
      <c r="DC104" s="699"/>
      <c r="DD104" s="699"/>
      <c r="DE104" s="699"/>
      <c r="DF104" s="699"/>
      <c r="DG104" s="699"/>
      <c r="DH104" s="699"/>
      <c r="DI104" s="699"/>
      <c r="DJ104" s="699"/>
      <c r="DK104" s="699"/>
      <c r="DL104" s="699"/>
      <c r="DM104" s="699"/>
      <c r="DN104" s="699"/>
      <c r="DO104" s="699"/>
      <c r="DP104" s="699"/>
      <c r="DQ104" s="699"/>
      <c r="DR104" s="699"/>
      <c r="DS104" s="699"/>
      <c r="DT104" s="699"/>
      <c r="DU104" s="699"/>
      <c r="DV104" s="699"/>
      <c r="DW104" s="699"/>
      <c r="DX104" s="699"/>
      <c r="DY104" s="699"/>
      <c r="DZ104" s="699"/>
      <c r="EA104" s="699"/>
      <c r="EB104" s="699"/>
      <c r="EC104" s="699"/>
    </row>
    <row r="105" spans="1:158" s="698" customFormat="1" ht="16.7" customHeight="1" x14ac:dyDescent="0.5">
      <c r="A105" s="382" t="s">
        <v>994</v>
      </c>
      <c r="B105" s="509"/>
      <c r="C105" s="512" t="s">
        <v>1032</v>
      </c>
      <c r="D105" s="77">
        <v>1</v>
      </c>
      <c r="E105" s="563" t="s">
        <v>1030</v>
      </c>
      <c r="F105" s="333">
        <v>2</v>
      </c>
      <c r="G105" s="309"/>
      <c r="H105" s="312"/>
      <c r="I105" s="312"/>
      <c r="J105" s="312"/>
      <c r="K105" s="312"/>
      <c r="L105" s="397"/>
      <c r="M105" s="657" t="s">
        <v>1089</v>
      </c>
      <c r="N105" s="121" t="s">
        <v>1038</v>
      </c>
      <c r="O105" s="77">
        <v>1</v>
      </c>
      <c r="P105" s="563" t="s">
        <v>1030</v>
      </c>
      <c r="Q105" s="333">
        <v>2</v>
      </c>
      <c r="R105" s="309"/>
      <c r="S105" s="312"/>
      <c r="T105" s="312"/>
      <c r="U105" s="312"/>
      <c r="V105" s="312"/>
      <c r="W105" s="397"/>
      <c r="X105" s="666" t="s">
        <v>1089</v>
      </c>
      <c r="Y105" s="699"/>
      <c r="Z105" s="699"/>
      <c r="AA105" s="699"/>
      <c r="AB105" s="699"/>
      <c r="AC105" s="699"/>
      <c r="AD105" s="699"/>
      <c r="AE105" s="699"/>
      <c r="AF105" s="699"/>
      <c r="AG105" s="699"/>
      <c r="AH105" s="699"/>
      <c r="AI105" s="699"/>
      <c r="AJ105" s="699"/>
      <c r="AK105" s="699"/>
      <c r="AL105" s="699"/>
      <c r="AM105" s="699"/>
      <c r="AN105" s="699"/>
      <c r="AO105" s="699"/>
      <c r="AP105" s="699"/>
      <c r="AQ105" s="699"/>
      <c r="AR105" s="699"/>
      <c r="AS105" s="699"/>
      <c r="AT105" s="699"/>
      <c r="AU105" s="699"/>
      <c r="AV105" s="699"/>
      <c r="AW105" s="699"/>
      <c r="AX105" s="699"/>
      <c r="AY105" s="699"/>
      <c r="AZ105" s="699"/>
      <c r="BA105" s="699"/>
      <c r="BB105" s="699"/>
      <c r="BC105" s="699"/>
      <c r="BD105" s="699"/>
      <c r="BE105" s="699"/>
      <c r="BF105" s="699"/>
      <c r="BG105" s="699"/>
      <c r="BH105" s="699"/>
      <c r="BI105" s="699"/>
      <c r="BJ105" s="699"/>
      <c r="BK105" s="699"/>
      <c r="BL105" s="699"/>
      <c r="BM105" s="699"/>
      <c r="BN105" s="699"/>
      <c r="BO105" s="699"/>
      <c r="BP105" s="699"/>
      <c r="BQ105" s="699"/>
      <c r="BR105" s="699"/>
      <c r="BS105" s="699"/>
      <c r="BT105" s="699"/>
      <c r="BU105" s="699"/>
      <c r="BV105" s="699"/>
      <c r="BW105" s="699"/>
      <c r="BX105" s="699"/>
      <c r="BY105" s="699"/>
      <c r="BZ105" s="699"/>
      <c r="CA105" s="699"/>
      <c r="CB105" s="699"/>
      <c r="CC105" s="699"/>
      <c r="CD105" s="699"/>
      <c r="CE105" s="699"/>
      <c r="CF105" s="699"/>
      <c r="CG105" s="699"/>
      <c r="CH105" s="699"/>
      <c r="CI105" s="699"/>
      <c r="CJ105" s="699"/>
      <c r="CK105" s="699"/>
      <c r="CL105" s="699"/>
      <c r="CM105" s="699"/>
      <c r="CN105" s="699"/>
      <c r="CO105" s="699"/>
      <c r="CP105" s="699"/>
      <c r="CQ105" s="699"/>
      <c r="CR105" s="699"/>
      <c r="CS105" s="699"/>
      <c r="CT105" s="699"/>
      <c r="CU105" s="699"/>
      <c r="CV105" s="699"/>
      <c r="CW105" s="699"/>
      <c r="CX105" s="699"/>
      <c r="CY105" s="699"/>
      <c r="CZ105" s="699"/>
      <c r="DA105" s="699"/>
      <c r="DB105" s="699"/>
      <c r="DC105" s="699"/>
      <c r="DD105" s="699"/>
      <c r="DE105" s="699"/>
      <c r="DF105" s="699"/>
      <c r="DG105" s="699"/>
      <c r="DH105" s="699"/>
      <c r="DI105" s="699"/>
      <c r="DJ105" s="699"/>
      <c r="DK105" s="699"/>
      <c r="DL105" s="699"/>
      <c r="DM105" s="699"/>
      <c r="DN105" s="699"/>
      <c r="DO105" s="699"/>
      <c r="DP105" s="699"/>
      <c r="DQ105" s="699"/>
      <c r="DR105" s="699"/>
      <c r="DS105" s="699"/>
      <c r="DT105" s="699"/>
      <c r="DU105" s="699"/>
      <c r="DV105" s="699"/>
      <c r="DW105" s="699"/>
      <c r="DX105" s="699"/>
      <c r="DY105" s="699"/>
      <c r="DZ105" s="699"/>
      <c r="EA105" s="699"/>
      <c r="EB105" s="699"/>
      <c r="EC105" s="699"/>
    </row>
    <row r="106" spans="1:158" s="698" customFormat="1" ht="16.7" customHeight="1" x14ac:dyDescent="0.5">
      <c r="A106" s="381" t="s">
        <v>495</v>
      </c>
      <c r="B106" s="508" t="s">
        <v>496</v>
      </c>
      <c r="C106" s="511" t="s">
        <v>326</v>
      </c>
      <c r="D106" s="131">
        <v>3</v>
      </c>
      <c r="E106" s="552" t="s">
        <v>892</v>
      </c>
      <c r="F106" s="321">
        <f>4*3</f>
        <v>12</v>
      </c>
      <c r="G106" s="667">
        <f>F106+F107</f>
        <v>12</v>
      </c>
      <c r="H106" s="71">
        <v>1</v>
      </c>
      <c r="I106" s="71">
        <v>1</v>
      </c>
      <c r="J106" s="71">
        <v>1</v>
      </c>
      <c r="K106" s="131">
        <v>1</v>
      </c>
      <c r="L106" s="652">
        <f>SUM(G106:K106)</f>
        <v>16</v>
      </c>
      <c r="M106" s="596"/>
      <c r="N106" s="449" t="s">
        <v>328</v>
      </c>
      <c r="O106" s="131">
        <v>3</v>
      </c>
      <c r="P106" s="552" t="s">
        <v>892</v>
      </c>
      <c r="Q106" s="321">
        <f>4*3</f>
        <v>12</v>
      </c>
      <c r="R106" s="667">
        <f>Q106</f>
        <v>12</v>
      </c>
      <c r="S106" s="71">
        <v>1</v>
      </c>
      <c r="T106" s="71">
        <v>1</v>
      </c>
      <c r="U106" s="71">
        <v>1</v>
      </c>
      <c r="V106" s="131">
        <v>1</v>
      </c>
      <c r="W106" s="652">
        <f>SUM(R106:V106)</f>
        <v>16</v>
      </c>
      <c r="X106" s="613"/>
      <c r="Y106" s="699"/>
      <c r="Z106" s="699"/>
      <c r="AA106" s="699"/>
      <c r="AB106" s="699"/>
      <c r="AC106" s="699"/>
      <c r="AD106" s="699"/>
      <c r="AE106" s="699"/>
      <c r="AF106" s="699"/>
      <c r="AG106" s="699"/>
      <c r="AH106" s="699"/>
      <c r="AI106" s="699"/>
      <c r="AJ106" s="699"/>
      <c r="AK106" s="699"/>
      <c r="AL106" s="699"/>
      <c r="AM106" s="699"/>
      <c r="AN106" s="699"/>
      <c r="AO106" s="699"/>
      <c r="AP106" s="699"/>
      <c r="AQ106" s="699"/>
      <c r="AR106" s="699"/>
      <c r="AS106" s="699"/>
      <c r="AT106" s="699"/>
      <c r="AU106" s="699"/>
      <c r="AV106" s="699"/>
      <c r="AW106" s="699"/>
      <c r="AX106" s="699"/>
      <c r="AY106" s="699"/>
      <c r="AZ106" s="699"/>
      <c r="BA106" s="699"/>
      <c r="BB106" s="699"/>
      <c r="BC106" s="699"/>
      <c r="BD106" s="699"/>
      <c r="BE106" s="699"/>
      <c r="BF106" s="699"/>
      <c r="BG106" s="699"/>
      <c r="BH106" s="699"/>
      <c r="BI106" s="699"/>
      <c r="BJ106" s="699"/>
      <c r="BK106" s="699"/>
      <c r="BL106" s="699"/>
      <c r="BM106" s="699"/>
      <c r="BN106" s="699"/>
      <c r="BO106" s="699"/>
      <c r="BP106" s="699"/>
      <c r="BQ106" s="699"/>
      <c r="BR106" s="699"/>
      <c r="BS106" s="699"/>
      <c r="BT106" s="699"/>
      <c r="BU106" s="699"/>
      <c r="BV106" s="699"/>
      <c r="BW106" s="699"/>
      <c r="BX106" s="699"/>
      <c r="BY106" s="699"/>
      <c r="BZ106" s="699"/>
      <c r="CA106" s="699"/>
      <c r="CB106" s="699"/>
      <c r="CC106" s="699"/>
      <c r="CD106" s="699"/>
      <c r="CE106" s="699"/>
      <c r="CF106" s="699"/>
      <c r="CG106" s="699"/>
      <c r="CH106" s="699"/>
      <c r="CI106" s="699"/>
      <c r="CJ106" s="699"/>
      <c r="CK106" s="699"/>
      <c r="CL106" s="699"/>
      <c r="CM106" s="699"/>
      <c r="CN106" s="699"/>
      <c r="CO106" s="699"/>
      <c r="CP106" s="699"/>
      <c r="CQ106" s="699"/>
      <c r="CR106" s="699"/>
      <c r="CS106" s="699"/>
      <c r="CT106" s="699"/>
      <c r="CU106" s="699"/>
      <c r="CV106" s="699"/>
      <c r="CW106" s="699"/>
      <c r="CX106" s="699"/>
      <c r="CY106" s="699"/>
      <c r="CZ106" s="699"/>
      <c r="DA106" s="699"/>
      <c r="DB106" s="699"/>
      <c r="DC106" s="699"/>
      <c r="DD106" s="699"/>
      <c r="DE106" s="699"/>
      <c r="DF106" s="699"/>
      <c r="DG106" s="699"/>
      <c r="DH106" s="699"/>
      <c r="DI106" s="699"/>
      <c r="DJ106" s="699"/>
      <c r="DK106" s="699"/>
      <c r="DL106" s="699"/>
      <c r="DM106" s="699"/>
      <c r="DN106" s="699"/>
      <c r="DO106" s="699"/>
      <c r="DP106" s="699"/>
      <c r="DQ106" s="699"/>
      <c r="DR106" s="699"/>
      <c r="DS106" s="699"/>
      <c r="DT106" s="699"/>
      <c r="DU106" s="699"/>
      <c r="DV106" s="699"/>
      <c r="DW106" s="699"/>
      <c r="DX106" s="699"/>
      <c r="DY106" s="699"/>
      <c r="DZ106" s="699"/>
      <c r="EA106" s="699"/>
      <c r="EB106" s="699"/>
      <c r="EC106" s="699"/>
    </row>
    <row r="107" spans="1:158" s="698" customFormat="1" ht="16.7" customHeight="1" x14ac:dyDescent="0.5">
      <c r="A107" s="382" t="s">
        <v>995</v>
      </c>
      <c r="B107" s="509"/>
      <c r="C107" s="512"/>
      <c r="D107" s="132"/>
      <c r="E107" s="531"/>
      <c r="F107" s="331"/>
      <c r="G107" s="668"/>
      <c r="H107" s="132"/>
      <c r="I107" s="132"/>
      <c r="J107" s="132"/>
      <c r="K107" s="132"/>
      <c r="L107" s="669"/>
      <c r="M107" s="580"/>
      <c r="N107" s="121"/>
      <c r="O107" s="132"/>
      <c r="P107" s="553"/>
      <c r="Q107" s="331"/>
      <c r="R107" s="668"/>
      <c r="S107" s="132"/>
      <c r="T107" s="132"/>
      <c r="U107" s="132"/>
      <c r="V107" s="132"/>
      <c r="W107" s="669"/>
      <c r="X107" s="614"/>
      <c r="Y107" s="699"/>
      <c r="Z107" s="699"/>
      <c r="AA107" s="699"/>
      <c r="AB107" s="699"/>
      <c r="AC107" s="699"/>
      <c r="AD107" s="699"/>
      <c r="AE107" s="699"/>
      <c r="AF107" s="699"/>
      <c r="AG107" s="699"/>
      <c r="AH107" s="699"/>
      <c r="AI107" s="699"/>
      <c r="AJ107" s="699"/>
      <c r="AK107" s="699"/>
      <c r="AL107" s="699"/>
      <c r="AM107" s="699"/>
      <c r="AN107" s="699"/>
      <c r="AO107" s="699"/>
      <c r="AP107" s="699"/>
      <c r="AQ107" s="699"/>
      <c r="AR107" s="699"/>
      <c r="AS107" s="699"/>
      <c r="AT107" s="699"/>
      <c r="AU107" s="699"/>
      <c r="AV107" s="699"/>
      <c r="AW107" s="699"/>
      <c r="AX107" s="699"/>
      <c r="AY107" s="699"/>
      <c r="AZ107" s="699"/>
      <c r="BA107" s="699"/>
      <c r="BB107" s="699"/>
      <c r="BC107" s="699"/>
      <c r="BD107" s="699"/>
      <c r="BE107" s="699"/>
      <c r="BF107" s="699"/>
      <c r="BG107" s="699"/>
      <c r="BH107" s="699"/>
      <c r="BI107" s="699"/>
      <c r="BJ107" s="699"/>
      <c r="BK107" s="699"/>
      <c r="BL107" s="699"/>
      <c r="BM107" s="699"/>
      <c r="BN107" s="699"/>
      <c r="BO107" s="699"/>
      <c r="BP107" s="699"/>
      <c r="BQ107" s="699"/>
      <c r="BR107" s="699"/>
      <c r="BS107" s="699"/>
      <c r="BT107" s="699"/>
      <c r="BU107" s="699"/>
      <c r="BV107" s="699"/>
      <c r="BW107" s="699"/>
      <c r="BX107" s="699"/>
      <c r="BY107" s="699"/>
      <c r="BZ107" s="699"/>
      <c r="CA107" s="699"/>
      <c r="CB107" s="699"/>
      <c r="CC107" s="699"/>
      <c r="CD107" s="699"/>
      <c r="CE107" s="699"/>
      <c r="CF107" s="699"/>
      <c r="CG107" s="699"/>
      <c r="CH107" s="699"/>
      <c r="CI107" s="699"/>
      <c r="CJ107" s="699"/>
      <c r="CK107" s="699"/>
      <c r="CL107" s="699"/>
      <c r="CM107" s="699"/>
      <c r="CN107" s="699"/>
      <c r="CO107" s="699"/>
      <c r="CP107" s="699"/>
      <c r="CQ107" s="699"/>
      <c r="CR107" s="699"/>
      <c r="CS107" s="699"/>
      <c r="CT107" s="699"/>
      <c r="CU107" s="699"/>
      <c r="CV107" s="699"/>
      <c r="CW107" s="699"/>
      <c r="CX107" s="699"/>
      <c r="CY107" s="699"/>
      <c r="CZ107" s="699"/>
      <c r="DA107" s="699"/>
      <c r="DB107" s="699"/>
      <c r="DC107" s="699"/>
      <c r="DD107" s="699"/>
      <c r="DE107" s="699"/>
      <c r="DF107" s="699"/>
      <c r="DG107" s="699"/>
      <c r="DH107" s="699"/>
      <c r="DI107" s="699"/>
      <c r="DJ107" s="699"/>
      <c r="DK107" s="699"/>
      <c r="DL107" s="699"/>
      <c r="DM107" s="699"/>
      <c r="DN107" s="699"/>
      <c r="DO107" s="699"/>
      <c r="DP107" s="699"/>
      <c r="DQ107" s="699"/>
      <c r="DR107" s="699"/>
      <c r="DS107" s="699"/>
      <c r="DT107" s="699"/>
      <c r="DU107" s="699"/>
      <c r="DV107" s="699"/>
      <c r="DW107" s="699"/>
      <c r="DX107" s="699"/>
      <c r="DY107" s="699"/>
      <c r="DZ107" s="699"/>
      <c r="EA107" s="699"/>
      <c r="EB107" s="699"/>
      <c r="EC107" s="699"/>
      <c r="ED107" s="699"/>
      <c r="EE107" s="699"/>
      <c r="EF107" s="699"/>
      <c r="EG107" s="699"/>
      <c r="EH107" s="699"/>
      <c r="EI107" s="699"/>
      <c r="EJ107" s="699"/>
      <c r="EK107" s="699"/>
      <c r="EL107" s="699"/>
      <c r="EM107" s="699"/>
      <c r="EN107" s="699"/>
      <c r="EO107" s="699"/>
      <c r="EP107" s="699"/>
      <c r="EQ107" s="699"/>
      <c r="ER107" s="699"/>
      <c r="ES107" s="699"/>
      <c r="ET107" s="699"/>
      <c r="EU107" s="699"/>
      <c r="EV107" s="699"/>
      <c r="EW107" s="699"/>
      <c r="EX107" s="699"/>
      <c r="EY107" s="699"/>
      <c r="EZ107" s="699"/>
      <c r="FA107" s="699"/>
      <c r="FB107" s="699"/>
    </row>
    <row r="108" spans="1:158" s="698" customFormat="1" ht="16.7" customHeight="1" x14ac:dyDescent="0.5">
      <c r="A108" s="381" t="s">
        <v>623</v>
      </c>
      <c r="B108" s="508" t="s">
        <v>564</v>
      </c>
      <c r="C108" s="539" t="s">
        <v>618</v>
      </c>
      <c r="D108" s="447">
        <v>1</v>
      </c>
      <c r="E108" s="540" t="s">
        <v>863</v>
      </c>
      <c r="F108" s="447">
        <v>5</v>
      </c>
      <c r="G108" s="670">
        <f>F108+F109+F110+F111+F112</f>
        <v>15</v>
      </c>
      <c r="H108" s="274">
        <v>1</v>
      </c>
      <c r="I108" s="274">
        <v>1</v>
      </c>
      <c r="J108" s="274">
        <v>1</v>
      </c>
      <c r="K108" s="274">
        <v>1</v>
      </c>
      <c r="L108" s="399">
        <f>SUM(G108:K108)</f>
        <v>19</v>
      </c>
      <c r="M108" s="596" t="s">
        <v>621</v>
      </c>
      <c r="N108" s="396" t="s">
        <v>410</v>
      </c>
      <c r="O108" s="447">
        <v>1</v>
      </c>
      <c r="P108" s="540" t="s">
        <v>863</v>
      </c>
      <c r="Q108" s="447">
        <v>5</v>
      </c>
      <c r="R108" s="327">
        <f>Q108+Q109+Q110+Q111+Q112</f>
        <v>15</v>
      </c>
      <c r="S108" s="274">
        <v>1</v>
      </c>
      <c r="T108" s="274">
        <v>1</v>
      </c>
      <c r="U108" s="274">
        <v>1</v>
      </c>
      <c r="V108" s="274">
        <v>1</v>
      </c>
      <c r="W108" s="399">
        <f>SUM(R108:V108)</f>
        <v>19</v>
      </c>
      <c r="X108" s="621" t="s">
        <v>621</v>
      </c>
      <c r="Y108" s="699"/>
      <c r="Z108" s="699"/>
      <c r="AA108" s="699"/>
      <c r="AB108" s="699"/>
      <c r="AC108" s="699"/>
      <c r="AD108" s="699"/>
      <c r="AE108" s="699"/>
      <c r="AF108" s="699"/>
      <c r="AG108" s="699"/>
      <c r="AH108" s="699"/>
      <c r="AI108" s="699"/>
      <c r="AJ108" s="699"/>
      <c r="AK108" s="699"/>
      <c r="AL108" s="699"/>
      <c r="AM108" s="699"/>
      <c r="AN108" s="699"/>
      <c r="AO108" s="699"/>
      <c r="AP108" s="699"/>
      <c r="AQ108" s="699"/>
      <c r="AR108" s="699"/>
      <c r="AS108" s="699"/>
      <c r="AT108" s="699"/>
      <c r="AU108" s="699"/>
      <c r="AV108" s="699"/>
      <c r="AW108" s="699"/>
      <c r="AX108" s="699"/>
      <c r="AY108" s="699"/>
      <c r="AZ108" s="699"/>
      <c r="BA108" s="699"/>
      <c r="BB108" s="699"/>
      <c r="BC108" s="699"/>
      <c r="BD108" s="699"/>
      <c r="BE108" s="699"/>
      <c r="BF108" s="699"/>
      <c r="BG108" s="699"/>
      <c r="BH108" s="699"/>
      <c r="BI108" s="699"/>
      <c r="BJ108" s="699"/>
      <c r="BK108" s="699"/>
      <c r="BL108" s="699"/>
      <c r="BM108" s="699"/>
      <c r="BN108" s="699"/>
      <c r="BO108" s="699"/>
      <c r="BP108" s="699"/>
      <c r="BQ108" s="699"/>
      <c r="BR108" s="699"/>
      <c r="BS108" s="699"/>
      <c r="BT108" s="699"/>
      <c r="BU108" s="699"/>
      <c r="BV108" s="699"/>
      <c r="BW108" s="699"/>
      <c r="BX108" s="699"/>
      <c r="BY108" s="699"/>
      <c r="BZ108" s="699"/>
      <c r="CA108" s="699"/>
      <c r="CB108" s="699"/>
      <c r="CC108" s="699"/>
      <c r="CD108" s="699"/>
      <c r="CE108" s="699"/>
      <c r="CF108" s="699"/>
      <c r="CG108" s="699"/>
      <c r="CH108" s="699"/>
      <c r="CI108" s="699"/>
      <c r="CJ108" s="699"/>
      <c r="CK108" s="699"/>
      <c r="CL108" s="699"/>
      <c r="CM108" s="699"/>
      <c r="CN108" s="699"/>
      <c r="CO108" s="699"/>
      <c r="CP108" s="699"/>
      <c r="CQ108" s="699"/>
      <c r="CR108" s="699"/>
      <c r="CS108" s="699"/>
      <c r="CT108" s="699"/>
      <c r="CU108" s="699"/>
      <c r="CV108" s="699"/>
      <c r="CW108" s="699"/>
      <c r="CX108" s="699"/>
      <c r="CY108" s="699"/>
      <c r="CZ108" s="699"/>
      <c r="DA108" s="699"/>
      <c r="DB108" s="699"/>
      <c r="DC108" s="699"/>
      <c r="DD108" s="699"/>
      <c r="DE108" s="699"/>
      <c r="DF108" s="699"/>
      <c r="DG108" s="699"/>
      <c r="DH108" s="699"/>
      <c r="DI108" s="699"/>
      <c r="DJ108" s="699"/>
      <c r="DK108" s="699"/>
      <c r="DL108" s="699"/>
      <c r="DM108" s="699"/>
      <c r="DN108" s="699"/>
      <c r="DO108" s="699"/>
      <c r="DP108" s="699"/>
      <c r="DQ108" s="699"/>
      <c r="DR108" s="699"/>
      <c r="DS108" s="699"/>
      <c r="DT108" s="699"/>
      <c r="DU108" s="699"/>
      <c r="DV108" s="699"/>
      <c r="DW108" s="699"/>
      <c r="DX108" s="699"/>
      <c r="DY108" s="699"/>
      <c r="DZ108" s="699"/>
      <c r="EA108" s="699"/>
      <c r="EB108" s="699"/>
      <c r="EC108" s="699"/>
      <c r="ED108" s="699"/>
      <c r="EE108" s="699"/>
      <c r="EF108" s="699"/>
      <c r="EG108" s="699"/>
      <c r="EH108" s="699"/>
      <c r="EI108" s="699"/>
      <c r="EJ108" s="699"/>
      <c r="EK108" s="699"/>
      <c r="EL108" s="699"/>
      <c r="EM108" s="699"/>
      <c r="EN108" s="699"/>
      <c r="EO108" s="699"/>
      <c r="EP108" s="699"/>
      <c r="EQ108" s="699"/>
      <c r="ER108" s="699"/>
      <c r="ES108" s="699"/>
      <c r="ET108" s="699"/>
      <c r="EU108" s="699"/>
      <c r="EV108" s="699"/>
      <c r="EW108" s="699"/>
      <c r="EX108" s="699"/>
      <c r="EY108" s="699"/>
      <c r="EZ108" s="699"/>
      <c r="FA108" s="699"/>
      <c r="FB108" s="699"/>
    </row>
    <row r="109" spans="1:158" s="698" customFormat="1" ht="16.7" customHeight="1" x14ac:dyDescent="0.5">
      <c r="A109" s="381" t="s">
        <v>996</v>
      </c>
      <c r="B109" s="519"/>
      <c r="C109" s="539" t="s">
        <v>626</v>
      </c>
      <c r="D109" s="447">
        <v>1</v>
      </c>
      <c r="E109" s="540" t="s">
        <v>384</v>
      </c>
      <c r="F109" s="274">
        <v>4</v>
      </c>
      <c r="G109" s="327"/>
      <c r="H109" s="274"/>
      <c r="I109" s="274"/>
      <c r="J109" s="274"/>
      <c r="K109" s="274"/>
      <c r="L109" s="87"/>
      <c r="M109" s="596" t="s">
        <v>621</v>
      </c>
      <c r="N109" s="396" t="s">
        <v>635</v>
      </c>
      <c r="O109" s="447">
        <v>1</v>
      </c>
      <c r="P109" s="540" t="s">
        <v>384</v>
      </c>
      <c r="Q109" s="447">
        <v>4</v>
      </c>
      <c r="R109" s="327"/>
      <c r="S109" s="274"/>
      <c r="T109" s="274"/>
      <c r="U109" s="274"/>
      <c r="V109" s="274"/>
      <c r="W109" s="87"/>
      <c r="X109" s="621" t="s">
        <v>621</v>
      </c>
      <c r="Y109" s="699"/>
      <c r="Z109" s="699"/>
      <c r="AA109" s="699"/>
      <c r="AB109" s="699"/>
      <c r="AC109" s="699"/>
      <c r="AD109" s="699"/>
      <c r="AE109" s="699"/>
      <c r="AF109" s="699"/>
      <c r="AG109" s="699"/>
      <c r="AH109" s="699"/>
      <c r="AI109" s="699"/>
      <c r="AJ109" s="699"/>
      <c r="AK109" s="699"/>
      <c r="AL109" s="699"/>
      <c r="AM109" s="699"/>
      <c r="AN109" s="699"/>
      <c r="AO109" s="699"/>
      <c r="AP109" s="699"/>
      <c r="AQ109" s="699"/>
      <c r="AR109" s="699"/>
      <c r="AS109" s="699"/>
      <c r="AT109" s="699"/>
      <c r="AU109" s="699"/>
      <c r="AV109" s="699"/>
      <c r="AW109" s="699"/>
      <c r="AX109" s="699"/>
      <c r="AY109" s="699"/>
      <c r="AZ109" s="699"/>
      <c r="BA109" s="699"/>
      <c r="BB109" s="699"/>
      <c r="BC109" s="699"/>
      <c r="BD109" s="699"/>
      <c r="BE109" s="699"/>
      <c r="BF109" s="699"/>
      <c r="BG109" s="699"/>
      <c r="BH109" s="699"/>
      <c r="BI109" s="699"/>
      <c r="BJ109" s="699"/>
      <c r="BK109" s="699"/>
      <c r="BL109" s="699"/>
      <c r="BM109" s="699"/>
      <c r="BN109" s="699"/>
      <c r="BO109" s="699"/>
      <c r="BP109" s="699"/>
      <c r="BQ109" s="699"/>
      <c r="BR109" s="699"/>
      <c r="BS109" s="699"/>
      <c r="BT109" s="699"/>
      <c r="BU109" s="699"/>
      <c r="BV109" s="699"/>
      <c r="BW109" s="699"/>
      <c r="BX109" s="699"/>
      <c r="BY109" s="699"/>
      <c r="BZ109" s="699"/>
      <c r="CA109" s="699"/>
      <c r="CB109" s="699"/>
      <c r="CC109" s="699"/>
      <c r="CD109" s="699"/>
      <c r="CE109" s="699"/>
      <c r="CF109" s="699"/>
      <c r="CG109" s="699"/>
      <c r="CH109" s="699"/>
      <c r="CI109" s="699"/>
      <c r="CJ109" s="699"/>
      <c r="CK109" s="699"/>
      <c r="CL109" s="699"/>
      <c r="CM109" s="699"/>
      <c r="CN109" s="699"/>
      <c r="CO109" s="699"/>
      <c r="CP109" s="699"/>
      <c r="CQ109" s="699"/>
      <c r="CR109" s="699"/>
      <c r="CS109" s="699"/>
      <c r="CT109" s="699"/>
      <c r="CU109" s="699"/>
      <c r="CV109" s="699"/>
      <c r="CW109" s="699"/>
      <c r="CX109" s="699"/>
      <c r="CY109" s="699"/>
      <c r="CZ109" s="699"/>
      <c r="DA109" s="699"/>
      <c r="DB109" s="699"/>
      <c r="DC109" s="699"/>
      <c r="DD109" s="699"/>
      <c r="DE109" s="699"/>
      <c r="DF109" s="699"/>
      <c r="DG109" s="699"/>
      <c r="DH109" s="699"/>
      <c r="DI109" s="699"/>
      <c r="DJ109" s="699"/>
      <c r="DK109" s="699"/>
      <c r="DL109" s="699"/>
      <c r="DM109" s="699"/>
      <c r="DN109" s="699"/>
      <c r="DO109" s="699"/>
      <c r="DP109" s="699"/>
      <c r="DQ109" s="699"/>
      <c r="DR109" s="699"/>
      <c r="DS109" s="699"/>
      <c r="DT109" s="699"/>
      <c r="DU109" s="699"/>
      <c r="DV109" s="699"/>
      <c r="DW109" s="699"/>
      <c r="DX109" s="699"/>
      <c r="DY109" s="699"/>
      <c r="DZ109" s="699"/>
      <c r="EA109" s="699"/>
      <c r="EB109" s="699"/>
      <c r="EC109" s="699"/>
    </row>
    <row r="110" spans="1:158" s="698" customFormat="1" ht="16.7" customHeight="1" x14ac:dyDescent="0.5">
      <c r="A110" s="432"/>
      <c r="B110" s="519"/>
      <c r="C110" s="539" t="s">
        <v>626</v>
      </c>
      <c r="D110" s="447">
        <v>1</v>
      </c>
      <c r="E110" s="540" t="s">
        <v>499</v>
      </c>
      <c r="F110" s="449">
        <v>1</v>
      </c>
      <c r="G110" s="320"/>
      <c r="H110" s="73"/>
      <c r="I110" s="73"/>
      <c r="J110" s="73"/>
      <c r="K110" s="73"/>
      <c r="L110" s="87"/>
      <c r="M110" s="596" t="s">
        <v>629</v>
      </c>
      <c r="N110" s="396" t="s">
        <v>635</v>
      </c>
      <c r="O110" s="447">
        <v>1</v>
      </c>
      <c r="P110" s="540" t="s">
        <v>499</v>
      </c>
      <c r="Q110" s="449">
        <v>1</v>
      </c>
      <c r="R110" s="320"/>
      <c r="S110" s="73"/>
      <c r="T110" s="73"/>
      <c r="U110" s="73"/>
      <c r="V110" s="73"/>
      <c r="W110" s="87"/>
      <c r="X110" s="621" t="s">
        <v>629</v>
      </c>
      <c r="Y110" s="699"/>
      <c r="Z110" s="699"/>
      <c r="AA110" s="699"/>
      <c r="AB110" s="699"/>
      <c r="AC110" s="699"/>
      <c r="AD110" s="699"/>
      <c r="AE110" s="699"/>
      <c r="AF110" s="699"/>
      <c r="AG110" s="699"/>
      <c r="AH110" s="699"/>
      <c r="AI110" s="699"/>
      <c r="AJ110" s="699"/>
      <c r="AK110" s="699"/>
      <c r="AL110" s="699"/>
      <c r="AM110" s="699"/>
      <c r="AN110" s="699"/>
      <c r="AO110" s="699"/>
      <c r="AP110" s="699"/>
      <c r="AQ110" s="699"/>
      <c r="AR110" s="699"/>
      <c r="AS110" s="699"/>
      <c r="AT110" s="699"/>
      <c r="AU110" s="699"/>
      <c r="AV110" s="699"/>
      <c r="AW110" s="699"/>
      <c r="AX110" s="699"/>
      <c r="AY110" s="699"/>
      <c r="AZ110" s="699"/>
      <c r="BA110" s="699"/>
      <c r="BB110" s="699"/>
      <c r="BC110" s="699"/>
      <c r="BD110" s="699"/>
      <c r="BE110" s="699"/>
      <c r="BF110" s="699"/>
      <c r="BG110" s="699"/>
      <c r="BH110" s="699"/>
      <c r="BI110" s="699"/>
      <c r="BJ110" s="699"/>
      <c r="BK110" s="699"/>
      <c r="BL110" s="699"/>
      <c r="BM110" s="699"/>
      <c r="BN110" s="699"/>
      <c r="BO110" s="699"/>
      <c r="BP110" s="699"/>
      <c r="BQ110" s="699"/>
      <c r="BR110" s="699"/>
      <c r="BS110" s="699"/>
      <c r="BT110" s="699"/>
      <c r="BU110" s="699"/>
      <c r="BV110" s="699"/>
      <c r="BW110" s="699"/>
      <c r="BX110" s="699"/>
      <c r="BY110" s="699"/>
      <c r="BZ110" s="699"/>
      <c r="CA110" s="699"/>
      <c r="CB110" s="699"/>
      <c r="CC110" s="699"/>
      <c r="CD110" s="699"/>
      <c r="CE110" s="699"/>
      <c r="CF110" s="699"/>
      <c r="CG110" s="699"/>
      <c r="CH110" s="699"/>
      <c r="CI110" s="699"/>
      <c r="CJ110" s="699"/>
      <c r="CK110" s="699"/>
      <c r="CL110" s="699"/>
      <c r="CM110" s="699"/>
      <c r="CN110" s="699"/>
      <c r="CO110" s="699"/>
      <c r="CP110" s="699"/>
      <c r="CQ110" s="699"/>
      <c r="CR110" s="699"/>
      <c r="CS110" s="699"/>
      <c r="CT110" s="699"/>
      <c r="CU110" s="699"/>
      <c r="CV110" s="699"/>
      <c r="CW110" s="699"/>
      <c r="CX110" s="699"/>
      <c r="CY110" s="699"/>
      <c r="CZ110" s="699"/>
      <c r="DA110" s="699"/>
      <c r="DB110" s="699"/>
      <c r="DC110" s="699"/>
      <c r="DD110" s="699"/>
      <c r="DE110" s="699"/>
      <c r="DF110" s="699"/>
      <c r="DG110" s="699"/>
      <c r="DH110" s="699"/>
      <c r="DI110" s="699"/>
      <c r="DJ110" s="699"/>
      <c r="DK110" s="699"/>
      <c r="DL110" s="699"/>
      <c r="DM110" s="699"/>
      <c r="DN110" s="699"/>
      <c r="DO110" s="699"/>
      <c r="DP110" s="699"/>
      <c r="DQ110" s="699"/>
      <c r="DR110" s="699"/>
      <c r="DS110" s="699"/>
      <c r="DT110" s="699"/>
      <c r="DU110" s="699"/>
      <c r="DV110" s="699"/>
      <c r="DW110" s="699"/>
      <c r="DX110" s="699"/>
      <c r="DY110" s="699"/>
      <c r="DZ110" s="699"/>
      <c r="EA110" s="699"/>
      <c r="EB110" s="699"/>
      <c r="EC110" s="699"/>
    </row>
    <row r="111" spans="1:158" s="698" customFormat="1" ht="16.7" customHeight="1" x14ac:dyDescent="0.5">
      <c r="A111" s="432"/>
      <c r="B111" s="519"/>
      <c r="C111" s="431" t="s">
        <v>630</v>
      </c>
      <c r="D111" s="449">
        <v>1</v>
      </c>
      <c r="E111" s="532" t="s">
        <v>390</v>
      </c>
      <c r="F111" s="449">
        <v>4</v>
      </c>
      <c r="G111" s="320"/>
      <c r="H111" s="73"/>
      <c r="I111" s="73"/>
      <c r="J111" s="73"/>
      <c r="K111" s="73"/>
      <c r="L111" s="87"/>
      <c r="M111" s="596" t="s">
        <v>621</v>
      </c>
      <c r="N111" s="420" t="s">
        <v>636</v>
      </c>
      <c r="O111" s="449">
        <v>1</v>
      </c>
      <c r="P111" s="532" t="s">
        <v>390</v>
      </c>
      <c r="Q111" s="449">
        <v>4</v>
      </c>
      <c r="R111" s="320"/>
      <c r="S111" s="73"/>
      <c r="T111" s="73"/>
      <c r="U111" s="73"/>
      <c r="V111" s="73"/>
      <c r="W111" s="87"/>
      <c r="X111" s="621" t="s">
        <v>621</v>
      </c>
      <c r="Y111" s="699"/>
      <c r="Z111" s="699"/>
      <c r="AA111" s="699"/>
      <c r="AB111" s="699"/>
      <c r="AC111" s="699"/>
      <c r="AD111" s="699"/>
      <c r="AE111" s="699"/>
      <c r="AF111" s="699"/>
      <c r="AG111" s="699"/>
      <c r="AH111" s="699"/>
      <c r="AI111" s="699"/>
      <c r="AJ111" s="699"/>
      <c r="AK111" s="699"/>
      <c r="AL111" s="699"/>
      <c r="AM111" s="699"/>
      <c r="AN111" s="699"/>
      <c r="AO111" s="699"/>
      <c r="AP111" s="699"/>
      <c r="AQ111" s="699"/>
      <c r="AR111" s="699"/>
      <c r="AS111" s="699"/>
      <c r="AT111" s="699"/>
      <c r="AU111" s="699"/>
      <c r="AV111" s="699"/>
      <c r="AW111" s="699"/>
      <c r="AX111" s="699"/>
      <c r="AY111" s="699"/>
      <c r="AZ111" s="699"/>
      <c r="BA111" s="699"/>
      <c r="BB111" s="699"/>
      <c r="BC111" s="699"/>
      <c r="BD111" s="699"/>
      <c r="BE111" s="699"/>
      <c r="BF111" s="699"/>
      <c r="BG111" s="699"/>
      <c r="BH111" s="699"/>
      <c r="BI111" s="699"/>
      <c r="BJ111" s="699"/>
      <c r="BK111" s="699"/>
      <c r="BL111" s="699"/>
      <c r="BM111" s="699"/>
      <c r="BN111" s="699"/>
      <c r="BO111" s="699"/>
      <c r="BP111" s="699"/>
      <c r="BQ111" s="699"/>
      <c r="BR111" s="699"/>
      <c r="BS111" s="699"/>
      <c r="BT111" s="699"/>
      <c r="BU111" s="699"/>
      <c r="BV111" s="699"/>
      <c r="BW111" s="699"/>
      <c r="BX111" s="699"/>
      <c r="BY111" s="699"/>
      <c r="BZ111" s="699"/>
      <c r="CA111" s="699"/>
      <c r="CB111" s="699"/>
      <c r="CC111" s="699"/>
      <c r="CD111" s="699"/>
      <c r="CE111" s="699"/>
      <c r="CF111" s="699"/>
      <c r="CG111" s="699"/>
      <c r="CH111" s="699"/>
      <c r="CI111" s="699"/>
      <c r="CJ111" s="699"/>
      <c r="CK111" s="699"/>
      <c r="CL111" s="699"/>
      <c r="CM111" s="699"/>
      <c r="CN111" s="699"/>
      <c r="CO111" s="699"/>
      <c r="CP111" s="699"/>
      <c r="CQ111" s="699"/>
      <c r="CR111" s="699"/>
      <c r="CS111" s="699"/>
      <c r="CT111" s="699"/>
      <c r="CU111" s="699"/>
      <c r="CV111" s="699"/>
      <c r="CW111" s="699"/>
      <c r="CX111" s="699"/>
      <c r="CY111" s="699"/>
      <c r="CZ111" s="699"/>
      <c r="DA111" s="699"/>
      <c r="DB111" s="699"/>
      <c r="DC111" s="699"/>
      <c r="DD111" s="699"/>
      <c r="DE111" s="699"/>
      <c r="DF111" s="699"/>
      <c r="DG111" s="699"/>
      <c r="DH111" s="699"/>
      <c r="DI111" s="699"/>
      <c r="DJ111" s="699"/>
      <c r="DK111" s="699"/>
      <c r="DL111" s="699"/>
      <c r="DM111" s="699"/>
      <c r="DN111" s="699"/>
      <c r="DO111" s="699"/>
      <c r="DP111" s="699"/>
      <c r="DQ111" s="699"/>
      <c r="DR111" s="699"/>
      <c r="DS111" s="699"/>
      <c r="DT111" s="699"/>
      <c r="DU111" s="699"/>
      <c r="DV111" s="699"/>
      <c r="DW111" s="699"/>
      <c r="DX111" s="699"/>
      <c r="DY111" s="699"/>
      <c r="DZ111" s="699"/>
      <c r="EA111" s="699"/>
      <c r="EB111" s="699"/>
      <c r="EC111" s="699"/>
    </row>
    <row r="112" spans="1:158" s="698" customFormat="1" ht="16.7" customHeight="1" x14ac:dyDescent="0.5">
      <c r="A112" s="547"/>
      <c r="B112" s="522"/>
      <c r="C112" s="525" t="s">
        <v>630</v>
      </c>
      <c r="D112" s="78">
        <v>1</v>
      </c>
      <c r="E112" s="531" t="s">
        <v>505</v>
      </c>
      <c r="F112" s="121">
        <v>1</v>
      </c>
      <c r="G112" s="336"/>
      <c r="H112" s="78"/>
      <c r="I112" s="78"/>
      <c r="J112" s="78"/>
      <c r="K112" s="78"/>
      <c r="L112" s="136"/>
      <c r="M112" s="580" t="s">
        <v>629</v>
      </c>
      <c r="N112" s="421" t="s">
        <v>636</v>
      </c>
      <c r="O112" s="78">
        <v>1</v>
      </c>
      <c r="P112" s="531" t="s">
        <v>505</v>
      </c>
      <c r="Q112" s="121">
        <v>1</v>
      </c>
      <c r="R112" s="336"/>
      <c r="S112" s="78"/>
      <c r="T112" s="78"/>
      <c r="U112" s="78"/>
      <c r="V112" s="78"/>
      <c r="W112" s="136"/>
      <c r="X112" s="403" t="s">
        <v>629</v>
      </c>
      <c r="Y112" s="699"/>
      <c r="Z112" s="699"/>
      <c r="AA112" s="699"/>
      <c r="AB112" s="699"/>
      <c r="AC112" s="699"/>
      <c r="AD112" s="699"/>
      <c r="AE112" s="699"/>
      <c r="AF112" s="699"/>
      <c r="AG112" s="699"/>
      <c r="AH112" s="699"/>
      <c r="AI112" s="699"/>
      <c r="AJ112" s="699"/>
      <c r="AK112" s="699"/>
      <c r="AL112" s="699"/>
      <c r="AM112" s="699"/>
      <c r="AN112" s="699"/>
      <c r="AO112" s="699"/>
      <c r="AP112" s="699"/>
      <c r="AQ112" s="699"/>
      <c r="AR112" s="699"/>
      <c r="AS112" s="699"/>
      <c r="AT112" s="699"/>
      <c r="AU112" s="699"/>
      <c r="AV112" s="699"/>
      <c r="AW112" s="699"/>
      <c r="AX112" s="699"/>
      <c r="AY112" s="699"/>
      <c r="AZ112" s="699"/>
      <c r="BA112" s="699"/>
      <c r="BB112" s="699"/>
      <c r="BC112" s="699"/>
      <c r="BD112" s="699"/>
      <c r="BE112" s="699"/>
      <c r="BF112" s="699"/>
      <c r="BG112" s="699"/>
      <c r="BH112" s="699"/>
      <c r="BI112" s="699"/>
      <c r="BJ112" s="699"/>
      <c r="BK112" s="699"/>
      <c r="BL112" s="699"/>
      <c r="BM112" s="699"/>
      <c r="BN112" s="699"/>
      <c r="BO112" s="699"/>
      <c r="BP112" s="699"/>
      <c r="BQ112" s="699"/>
      <c r="BR112" s="699"/>
      <c r="BS112" s="699"/>
      <c r="BT112" s="699"/>
      <c r="BU112" s="699"/>
      <c r="BV112" s="699"/>
      <c r="BW112" s="699"/>
      <c r="BX112" s="699"/>
      <c r="BY112" s="699"/>
      <c r="BZ112" s="699"/>
      <c r="CA112" s="699"/>
      <c r="CB112" s="699"/>
      <c r="CC112" s="699"/>
      <c r="CD112" s="699"/>
      <c r="CE112" s="699"/>
      <c r="CF112" s="699"/>
      <c r="CG112" s="699"/>
      <c r="CH112" s="699"/>
      <c r="CI112" s="699"/>
      <c r="CJ112" s="699"/>
      <c r="CK112" s="699"/>
      <c r="CL112" s="699"/>
      <c r="CM112" s="699"/>
      <c r="CN112" s="699"/>
      <c r="CO112" s="699"/>
      <c r="CP112" s="699"/>
      <c r="CQ112" s="699"/>
      <c r="CR112" s="699"/>
      <c r="CS112" s="699"/>
      <c r="CT112" s="699"/>
      <c r="CU112" s="699"/>
      <c r="CV112" s="699"/>
      <c r="CW112" s="699"/>
      <c r="CX112" s="699"/>
      <c r="CY112" s="699"/>
      <c r="CZ112" s="699"/>
      <c r="DA112" s="699"/>
      <c r="DB112" s="699"/>
      <c r="DC112" s="699"/>
      <c r="DD112" s="699"/>
      <c r="DE112" s="699"/>
      <c r="DF112" s="699"/>
      <c r="DG112" s="699"/>
      <c r="DH112" s="699"/>
      <c r="DI112" s="699"/>
      <c r="DJ112" s="699"/>
      <c r="DK112" s="699"/>
      <c r="DL112" s="699"/>
      <c r="DM112" s="699"/>
      <c r="DN112" s="699"/>
      <c r="DO112" s="699"/>
      <c r="DP112" s="699"/>
      <c r="DQ112" s="699"/>
      <c r="DR112" s="699"/>
      <c r="DS112" s="699"/>
      <c r="DT112" s="699"/>
      <c r="DU112" s="699"/>
      <c r="DV112" s="699"/>
      <c r="DW112" s="699"/>
      <c r="DX112" s="699"/>
      <c r="DY112" s="699"/>
      <c r="DZ112" s="699"/>
      <c r="EA112" s="699"/>
      <c r="EB112" s="699"/>
      <c r="EC112" s="699"/>
    </row>
    <row r="113" spans="1:158" ht="16.7" customHeight="1" x14ac:dyDescent="0.5">
      <c r="A113" s="383" t="s">
        <v>638</v>
      </c>
      <c r="B113" s="507" t="s">
        <v>835</v>
      </c>
      <c r="C113" s="671" t="s">
        <v>1090</v>
      </c>
      <c r="D113" s="140">
        <v>2</v>
      </c>
      <c r="E113" s="533" t="s">
        <v>367</v>
      </c>
      <c r="F113" s="398">
        <v>6</v>
      </c>
      <c r="G113" s="655">
        <f>F113+F114+F115</f>
        <v>16</v>
      </c>
      <c r="H113" s="263">
        <v>1</v>
      </c>
      <c r="I113" s="263">
        <v>1</v>
      </c>
      <c r="J113" s="263">
        <v>1</v>
      </c>
      <c r="K113" s="263">
        <v>1</v>
      </c>
      <c r="L113" s="399">
        <f>SUM(G113:K113)</f>
        <v>20</v>
      </c>
      <c r="M113" s="2340" t="s">
        <v>1017</v>
      </c>
      <c r="N113" s="672" t="s">
        <v>1091</v>
      </c>
      <c r="O113" s="131">
        <v>2</v>
      </c>
      <c r="P113" s="532" t="s">
        <v>559</v>
      </c>
      <c r="Q113" s="274">
        <v>10</v>
      </c>
      <c r="R113" s="655">
        <f>Q113+Q114+Q115</f>
        <v>16</v>
      </c>
      <c r="S113" s="263">
        <v>1</v>
      </c>
      <c r="T113" s="263">
        <v>1</v>
      </c>
      <c r="U113" s="263">
        <v>1</v>
      </c>
      <c r="V113" s="263">
        <v>1</v>
      </c>
      <c r="W113" s="399">
        <f>SUM(R113:V113)</f>
        <v>20</v>
      </c>
      <c r="X113" s="2343" t="s">
        <v>1017</v>
      </c>
    </row>
    <row r="114" spans="1:158" s="698" customFormat="1" ht="16.7" customHeight="1" x14ac:dyDescent="0.5">
      <c r="A114" s="381" t="s">
        <v>997</v>
      </c>
      <c r="B114" s="508"/>
      <c r="C114" s="673" t="s">
        <v>1091</v>
      </c>
      <c r="D114" s="449">
        <v>2</v>
      </c>
      <c r="E114" s="532" t="s">
        <v>370</v>
      </c>
      <c r="F114" s="399" t="s">
        <v>1092</v>
      </c>
      <c r="G114" s="274"/>
      <c r="H114" s="263"/>
      <c r="I114" s="263"/>
      <c r="J114" s="263"/>
      <c r="K114" s="263"/>
      <c r="L114" s="274"/>
      <c r="M114" s="2341"/>
      <c r="N114" s="73" t="s">
        <v>865</v>
      </c>
      <c r="O114" s="131">
        <v>2</v>
      </c>
      <c r="P114" s="532" t="s">
        <v>955</v>
      </c>
      <c r="Q114" s="274">
        <v>6</v>
      </c>
      <c r="R114" s="274"/>
      <c r="S114" s="263"/>
      <c r="T114" s="263"/>
      <c r="U114" s="263"/>
      <c r="V114" s="263"/>
      <c r="W114" s="274"/>
      <c r="X114" s="2344"/>
      <c r="Y114" s="699"/>
      <c r="Z114" s="699"/>
      <c r="AA114" s="699"/>
      <c r="AB114" s="699"/>
      <c r="AC114" s="699"/>
      <c r="AD114" s="699"/>
      <c r="AE114" s="699"/>
      <c r="AF114" s="699"/>
      <c r="AG114" s="699"/>
      <c r="AH114" s="699"/>
      <c r="AI114" s="699"/>
      <c r="AJ114" s="699"/>
      <c r="AK114" s="699"/>
      <c r="AL114" s="699"/>
      <c r="AM114" s="699"/>
      <c r="AN114" s="699"/>
      <c r="AO114" s="699"/>
      <c r="AP114" s="699"/>
      <c r="AQ114" s="699"/>
      <c r="AR114" s="699"/>
      <c r="AS114" s="699"/>
      <c r="AT114" s="699"/>
      <c r="AU114" s="699"/>
      <c r="AV114" s="699"/>
      <c r="AW114" s="699"/>
      <c r="AX114" s="699"/>
      <c r="AY114" s="699"/>
      <c r="AZ114" s="699"/>
      <c r="BA114" s="699"/>
      <c r="BB114" s="699"/>
      <c r="BC114" s="699"/>
      <c r="BD114" s="699"/>
      <c r="BE114" s="699"/>
      <c r="BF114" s="699"/>
      <c r="BG114" s="699"/>
      <c r="BH114" s="699"/>
      <c r="BI114" s="699"/>
      <c r="BJ114" s="699"/>
      <c r="BK114" s="699"/>
      <c r="BL114" s="699"/>
      <c r="BM114" s="699"/>
      <c r="BN114" s="699"/>
      <c r="BO114" s="699"/>
      <c r="BP114" s="699"/>
      <c r="BQ114" s="699"/>
      <c r="BR114" s="699"/>
      <c r="BS114" s="699"/>
      <c r="BT114" s="699"/>
      <c r="BU114" s="699"/>
      <c r="BV114" s="699"/>
      <c r="BW114" s="699"/>
      <c r="BX114" s="699"/>
      <c r="BY114" s="699"/>
      <c r="BZ114" s="699"/>
      <c r="CA114" s="699"/>
      <c r="CB114" s="699"/>
      <c r="CC114" s="699"/>
      <c r="CD114" s="699"/>
      <c r="CE114" s="699"/>
      <c r="CF114" s="699"/>
      <c r="CG114" s="699"/>
      <c r="CH114" s="699"/>
      <c r="CI114" s="699"/>
      <c r="CJ114" s="699"/>
      <c r="CK114" s="699"/>
      <c r="CL114" s="699"/>
      <c r="CM114" s="699"/>
      <c r="CN114" s="699"/>
      <c r="CO114" s="699"/>
      <c r="CP114" s="699"/>
      <c r="CQ114" s="699"/>
      <c r="CR114" s="699"/>
      <c r="CS114" s="699"/>
      <c r="CT114" s="699"/>
      <c r="CU114" s="699"/>
      <c r="CV114" s="699"/>
      <c r="CW114" s="699"/>
      <c r="CX114" s="699"/>
      <c r="CY114" s="699"/>
      <c r="CZ114" s="699"/>
      <c r="DA114" s="699"/>
      <c r="DB114" s="699"/>
      <c r="DC114" s="699"/>
      <c r="DD114" s="699"/>
      <c r="DE114" s="699"/>
      <c r="DF114" s="699"/>
      <c r="DG114" s="699"/>
      <c r="DH114" s="699"/>
      <c r="DI114" s="699"/>
      <c r="DJ114" s="699"/>
      <c r="DK114" s="699"/>
      <c r="DL114" s="699"/>
      <c r="DM114" s="699"/>
      <c r="DN114" s="699"/>
      <c r="DO114" s="699"/>
      <c r="DP114" s="699"/>
      <c r="DQ114" s="699"/>
      <c r="DR114" s="699"/>
      <c r="DS114" s="699"/>
      <c r="DT114" s="699"/>
      <c r="DU114" s="699"/>
      <c r="DV114" s="699"/>
      <c r="DW114" s="699"/>
      <c r="DX114" s="699"/>
      <c r="DY114" s="699"/>
      <c r="DZ114" s="699"/>
      <c r="EA114" s="699"/>
      <c r="EB114" s="699"/>
      <c r="EC114" s="699"/>
    </row>
    <row r="115" spans="1:158" s="698" customFormat="1" ht="16.7" customHeight="1" x14ac:dyDescent="0.5">
      <c r="A115" s="382"/>
      <c r="B115" s="509"/>
      <c r="C115" s="555" t="s">
        <v>864</v>
      </c>
      <c r="D115" s="121">
        <v>2</v>
      </c>
      <c r="E115" s="531" t="s">
        <v>935</v>
      </c>
      <c r="F115" s="309">
        <v>4</v>
      </c>
      <c r="G115" s="309"/>
      <c r="H115" s="312"/>
      <c r="I115" s="312"/>
      <c r="J115" s="312"/>
      <c r="K115" s="312"/>
      <c r="L115" s="309"/>
      <c r="M115" s="2342"/>
      <c r="N115" s="576"/>
      <c r="O115" s="132"/>
      <c r="P115" s="531"/>
      <c r="Q115" s="309"/>
      <c r="R115" s="309"/>
      <c r="S115" s="312"/>
      <c r="T115" s="312"/>
      <c r="U115" s="312"/>
      <c r="V115" s="312"/>
      <c r="W115" s="309"/>
      <c r="X115" s="629"/>
      <c r="Y115" s="699"/>
      <c r="Z115" s="699"/>
      <c r="AA115" s="699"/>
      <c r="AB115" s="699"/>
      <c r="AC115" s="699"/>
      <c r="AD115" s="699"/>
      <c r="AE115" s="699"/>
      <c r="AF115" s="699"/>
      <c r="AG115" s="699"/>
      <c r="AH115" s="699"/>
      <c r="AI115" s="699"/>
      <c r="AJ115" s="699"/>
      <c r="AK115" s="699"/>
      <c r="AL115" s="699"/>
      <c r="AM115" s="699"/>
      <c r="AN115" s="699"/>
      <c r="AO115" s="699"/>
      <c r="AP115" s="699"/>
      <c r="AQ115" s="699"/>
      <c r="AR115" s="699"/>
      <c r="AS115" s="699"/>
      <c r="AT115" s="699"/>
      <c r="AU115" s="699"/>
      <c r="AV115" s="699"/>
      <c r="AW115" s="699"/>
      <c r="AX115" s="699"/>
      <c r="AY115" s="699"/>
      <c r="AZ115" s="699"/>
      <c r="BA115" s="699"/>
      <c r="BB115" s="699"/>
      <c r="BC115" s="699"/>
      <c r="BD115" s="699"/>
      <c r="BE115" s="699"/>
      <c r="BF115" s="699"/>
      <c r="BG115" s="699"/>
      <c r="BH115" s="699"/>
      <c r="BI115" s="699"/>
      <c r="BJ115" s="699"/>
      <c r="BK115" s="699"/>
      <c r="BL115" s="699"/>
      <c r="BM115" s="699"/>
      <c r="BN115" s="699"/>
      <c r="BO115" s="699"/>
      <c r="BP115" s="699"/>
      <c r="BQ115" s="699"/>
      <c r="BR115" s="699"/>
      <c r="BS115" s="699"/>
      <c r="BT115" s="699"/>
      <c r="BU115" s="699"/>
      <c r="BV115" s="699"/>
      <c r="BW115" s="699"/>
      <c r="BX115" s="699"/>
      <c r="BY115" s="699"/>
      <c r="BZ115" s="699"/>
      <c r="CA115" s="699"/>
      <c r="CB115" s="699"/>
      <c r="CC115" s="699"/>
      <c r="CD115" s="699"/>
      <c r="CE115" s="699"/>
      <c r="CF115" s="699"/>
      <c r="CG115" s="699"/>
      <c r="CH115" s="699"/>
      <c r="CI115" s="699"/>
      <c r="CJ115" s="699"/>
      <c r="CK115" s="699"/>
      <c r="CL115" s="699"/>
      <c r="CM115" s="699"/>
      <c r="CN115" s="699"/>
      <c r="CO115" s="699"/>
      <c r="CP115" s="699"/>
      <c r="CQ115" s="699"/>
      <c r="CR115" s="699"/>
      <c r="CS115" s="699"/>
      <c r="CT115" s="699"/>
      <c r="CU115" s="699"/>
      <c r="CV115" s="699"/>
      <c r="CW115" s="699"/>
      <c r="CX115" s="699"/>
      <c r="CY115" s="699"/>
      <c r="CZ115" s="699"/>
      <c r="DA115" s="699"/>
      <c r="DB115" s="699"/>
      <c r="DC115" s="699"/>
      <c r="DD115" s="699"/>
      <c r="DE115" s="699"/>
      <c r="DF115" s="699"/>
      <c r="DG115" s="699"/>
      <c r="DH115" s="699"/>
      <c r="DI115" s="699"/>
      <c r="DJ115" s="699"/>
      <c r="DK115" s="699"/>
      <c r="DL115" s="699"/>
      <c r="DM115" s="699"/>
      <c r="DN115" s="699"/>
      <c r="DO115" s="699"/>
      <c r="DP115" s="699"/>
      <c r="DQ115" s="699"/>
      <c r="DR115" s="699"/>
      <c r="DS115" s="699"/>
      <c r="DT115" s="699"/>
      <c r="DU115" s="699"/>
      <c r="DV115" s="699"/>
      <c r="DW115" s="699"/>
      <c r="DX115" s="699"/>
      <c r="DY115" s="699"/>
      <c r="DZ115" s="699"/>
      <c r="EA115" s="699"/>
      <c r="EB115" s="699"/>
      <c r="EC115" s="699"/>
    </row>
    <row r="116" spans="1:158" s="698" customFormat="1" ht="16.7" customHeight="1" x14ac:dyDescent="0.5">
      <c r="A116" s="383" t="s">
        <v>527</v>
      </c>
      <c r="B116" s="507"/>
      <c r="C116" s="517" t="s">
        <v>524</v>
      </c>
      <c r="D116" s="140">
        <v>3</v>
      </c>
      <c r="E116" s="533" t="s">
        <v>846</v>
      </c>
      <c r="F116" s="398">
        <f>5*D116</f>
        <v>15</v>
      </c>
      <c r="G116" s="398">
        <f>F116+F117</f>
        <v>18</v>
      </c>
      <c r="H116" s="398">
        <v>1</v>
      </c>
      <c r="I116" s="398">
        <v>1</v>
      </c>
      <c r="J116" s="398">
        <v>1</v>
      </c>
      <c r="K116" s="398">
        <v>1</v>
      </c>
      <c r="L116" s="635">
        <f>SUM(G116:K116)</f>
        <v>22</v>
      </c>
      <c r="M116" s="590"/>
      <c r="N116" s="384" t="s">
        <v>341</v>
      </c>
      <c r="O116" s="140">
        <v>3</v>
      </c>
      <c r="P116" s="533" t="s">
        <v>846</v>
      </c>
      <c r="Q116" s="398">
        <f>5*O116</f>
        <v>15</v>
      </c>
      <c r="R116" s="398">
        <f>Q116+Q117</f>
        <v>18</v>
      </c>
      <c r="S116" s="398">
        <v>1</v>
      </c>
      <c r="T116" s="398">
        <v>1</v>
      </c>
      <c r="U116" s="398">
        <v>1</v>
      </c>
      <c r="V116" s="398">
        <v>1</v>
      </c>
      <c r="W116" s="635">
        <f>SUM(R116:V116)</f>
        <v>22</v>
      </c>
      <c r="X116" s="615"/>
      <c r="Y116" s="699"/>
      <c r="Z116" s="699"/>
      <c r="AA116" s="699"/>
      <c r="AB116" s="699"/>
      <c r="AC116" s="699"/>
      <c r="AD116" s="699"/>
      <c r="AE116" s="699"/>
      <c r="AF116" s="699"/>
      <c r="AG116" s="699"/>
      <c r="AH116" s="699"/>
      <c r="AI116" s="699"/>
      <c r="AJ116" s="699"/>
      <c r="AK116" s="699"/>
      <c r="AL116" s="699"/>
      <c r="AM116" s="699"/>
      <c r="AN116" s="699"/>
      <c r="AO116" s="699"/>
      <c r="AP116" s="699"/>
      <c r="AQ116" s="699"/>
      <c r="AR116" s="699"/>
      <c r="AS116" s="699"/>
      <c r="AT116" s="699"/>
      <c r="AU116" s="699"/>
      <c r="AV116" s="699"/>
      <c r="AW116" s="699"/>
      <c r="AX116" s="699"/>
      <c r="AY116" s="699"/>
      <c r="AZ116" s="699"/>
      <c r="BA116" s="699"/>
      <c r="BB116" s="699"/>
      <c r="BC116" s="699"/>
      <c r="BD116" s="699"/>
      <c r="BE116" s="699"/>
      <c r="BF116" s="699"/>
      <c r="BG116" s="699"/>
      <c r="BH116" s="699"/>
      <c r="BI116" s="699"/>
      <c r="BJ116" s="699"/>
      <c r="BK116" s="699"/>
      <c r="BL116" s="699"/>
      <c r="BM116" s="699"/>
      <c r="BN116" s="699"/>
      <c r="BO116" s="699"/>
      <c r="BP116" s="699"/>
      <c r="BQ116" s="699"/>
      <c r="BR116" s="699"/>
      <c r="BS116" s="699"/>
      <c r="BT116" s="699"/>
      <c r="BU116" s="699"/>
      <c r="BV116" s="699"/>
      <c r="BW116" s="699"/>
      <c r="BX116" s="699"/>
      <c r="BY116" s="699"/>
      <c r="BZ116" s="699"/>
      <c r="CA116" s="699"/>
      <c r="CB116" s="699"/>
      <c r="CC116" s="699"/>
      <c r="CD116" s="699"/>
      <c r="CE116" s="699"/>
      <c r="CF116" s="699"/>
      <c r="CG116" s="699"/>
      <c r="CH116" s="699"/>
      <c r="CI116" s="699"/>
      <c r="CJ116" s="699"/>
      <c r="CK116" s="699"/>
      <c r="CL116" s="699"/>
      <c r="CM116" s="699"/>
      <c r="CN116" s="699"/>
      <c r="CO116" s="699"/>
      <c r="CP116" s="699"/>
      <c r="CQ116" s="699"/>
      <c r="CR116" s="699"/>
      <c r="CS116" s="699"/>
      <c r="CT116" s="699"/>
      <c r="CU116" s="699"/>
      <c r="CV116" s="699"/>
      <c r="CW116" s="699"/>
      <c r="CX116" s="699"/>
      <c r="CY116" s="699"/>
      <c r="CZ116" s="699"/>
      <c r="DA116" s="699"/>
      <c r="DB116" s="699"/>
      <c r="DC116" s="699"/>
      <c r="DD116" s="699"/>
      <c r="DE116" s="699"/>
      <c r="DF116" s="699"/>
      <c r="DG116" s="699"/>
      <c r="DH116" s="699"/>
      <c r="DI116" s="699"/>
      <c r="DJ116" s="699"/>
      <c r="DK116" s="699"/>
      <c r="DL116" s="699"/>
      <c r="DM116" s="699"/>
      <c r="DN116" s="699"/>
      <c r="DO116" s="699"/>
      <c r="DP116" s="699"/>
      <c r="DQ116" s="699"/>
      <c r="DR116" s="699"/>
      <c r="DS116" s="699"/>
      <c r="DT116" s="699"/>
      <c r="DU116" s="699"/>
      <c r="DV116" s="699"/>
      <c r="DW116" s="699"/>
      <c r="DX116" s="699"/>
      <c r="DY116" s="699"/>
      <c r="DZ116" s="699"/>
      <c r="EA116" s="699"/>
      <c r="EB116" s="699"/>
      <c r="EC116" s="699"/>
    </row>
    <row r="117" spans="1:158" s="698" customFormat="1" ht="16.7" customHeight="1" x14ac:dyDescent="0.5">
      <c r="A117" s="382" t="s">
        <v>973</v>
      </c>
      <c r="B117" s="509"/>
      <c r="C117" s="523" t="s">
        <v>147</v>
      </c>
      <c r="D117" s="121">
        <v>1</v>
      </c>
      <c r="E117" s="531" t="s">
        <v>845</v>
      </c>
      <c r="F117" s="309">
        <f>3*D117</f>
        <v>3</v>
      </c>
      <c r="G117" s="309"/>
      <c r="H117" s="309"/>
      <c r="I117" s="309"/>
      <c r="J117" s="309"/>
      <c r="K117" s="309"/>
      <c r="L117" s="309"/>
      <c r="M117" s="599" t="s">
        <v>851</v>
      </c>
      <c r="N117" s="78" t="s">
        <v>149</v>
      </c>
      <c r="O117" s="121">
        <v>1</v>
      </c>
      <c r="P117" s="531" t="s">
        <v>845</v>
      </c>
      <c r="Q117" s="309">
        <f>3*O117</f>
        <v>3</v>
      </c>
      <c r="R117" s="309"/>
      <c r="S117" s="309"/>
      <c r="T117" s="309"/>
      <c r="U117" s="309"/>
      <c r="V117" s="309"/>
      <c r="W117" s="309"/>
      <c r="X117" s="385" t="s">
        <v>851</v>
      </c>
      <c r="Y117" s="699"/>
      <c r="Z117" s="699"/>
      <c r="AA117" s="699"/>
      <c r="AB117" s="699"/>
      <c r="AC117" s="699"/>
      <c r="AD117" s="699"/>
      <c r="AE117" s="699"/>
      <c r="AF117" s="699"/>
      <c r="AG117" s="699"/>
      <c r="AH117" s="699"/>
      <c r="AI117" s="699"/>
      <c r="AJ117" s="699"/>
      <c r="AK117" s="699"/>
      <c r="AL117" s="699"/>
      <c r="AM117" s="699"/>
      <c r="AN117" s="699"/>
      <c r="AO117" s="699"/>
      <c r="AP117" s="699"/>
      <c r="AQ117" s="699"/>
      <c r="AR117" s="699"/>
      <c r="AS117" s="699"/>
      <c r="AT117" s="699"/>
      <c r="AU117" s="699"/>
      <c r="AV117" s="699"/>
      <c r="AW117" s="699"/>
      <c r="AX117" s="699"/>
      <c r="AY117" s="699"/>
      <c r="AZ117" s="699"/>
      <c r="BA117" s="699"/>
      <c r="BB117" s="699"/>
      <c r="BC117" s="699"/>
      <c r="BD117" s="699"/>
      <c r="BE117" s="699"/>
      <c r="BF117" s="699"/>
      <c r="BG117" s="699"/>
      <c r="BH117" s="699"/>
      <c r="BI117" s="699"/>
      <c r="BJ117" s="699"/>
      <c r="BK117" s="699"/>
      <c r="BL117" s="699"/>
      <c r="BM117" s="699"/>
      <c r="BN117" s="699"/>
      <c r="BO117" s="699"/>
      <c r="BP117" s="699"/>
      <c r="BQ117" s="699"/>
      <c r="BR117" s="699"/>
      <c r="BS117" s="699"/>
      <c r="BT117" s="699"/>
      <c r="BU117" s="699"/>
      <c r="BV117" s="699"/>
      <c r="BW117" s="699"/>
      <c r="BX117" s="699"/>
      <c r="BY117" s="699"/>
      <c r="BZ117" s="699"/>
      <c r="CA117" s="699"/>
      <c r="CB117" s="699"/>
      <c r="CC117" s="699"/>
      <c r="CD117" s="699"/>
      <c r="CE117" s="699"/>
      <c r="CF117" s="699"/>
      <c r="CG117" s="699"/>
      <c r="CH117" s="699"/>
      <c r="CI117" s="699"/>
      <c r="CJ117" s="699"/>
      <c r="CK117" s="699"/>
      <c r="CL117" s="699"/>
      <c r="CM117" s="699"/>
      <c r="CN117" s="699"/>
      <c r="CO117" s="699"/>
      <c r="CP117" s="699"/>
      <c r="CQ117" s="699"/>
      <c r="CR117" s="699"/>
      <c r="CS117" s="699"/>
      <c r="CT117" s="699"/>
      <c r="CU117" s="699"/>
      <c r="CV117" s="699"/>
      <c r="CW117" s="699"/>
      <c r="CX117" s="699"/>
      <c r="CY117" s="699"/>
      <c r="CZ117" s="699"/>
      <c r="DA117" s="699"/>
      <c r="DB117" s="699"/>
      <c r="DC117" s="699"/>
      <c r="DD117" s="699"/>
      <c r="DE117" s="699"/>
      <c r="DF117" s="699"/>
      <c r="DG117" s="699"/>
      <c r="DH117" s="699"/>
      <c r="DI117" s="699"/>
      <c r="DJ117" s="699"/>
      <c r="DK117" s="699"/>
      <c r="DL117" s="699"/>
      <c r="DM117" s="699"/>
      <c r="DN117" s="699"/>
      <c r="DO117" s="699"/>
      <c r="DP117" s="699"/>
      <c r="DQ117" s="699"/>
      <c r="DR117" s="699"/>
      <c r="DS117" s="699"/>
      <c r="DT117" s="699"/>
      <c r="DU117" s="699"/>
      <c r="DV117" s="699"/>
      <c r="DW117" s="699"/>
      <c r="DX117" s="699"/>
      <c r="DY117" s="699"/>
      <c r="DZ117" s="699"/>
      <c r="EA117" s="699"/>
      <c r="EB117" s="699"/>
      <c r="EC117" s="699"/>
    </row>
    <row r="118" spans="1:158" s="698" customFormat="1" ht="16.7" customHeight="1" x14ac:dyDescent="0.5">
      <c r="A118" s="383" t="s">
        <v>746</v>
      </c>
      <c r="B118" s="507" t="s">
        <v>747</v>
      </c>
      <c r="C118" s="556" t="s">
        <v>356</v>
      </c>
      <c r="D118" s="384">
        <v>3</v>
      </c>
      <c r="E118" s="518" t="s">
        <v>1013</v>
      </c>
      <c r="F118" s="400">
        <f>2*3</f>
        <v>6</v>
      </c>
      <c r="G118" s="398">
        <f>F118+F119+F120</f>
        <v>12</v>
      </c>
      <c r="H118" s="398">
        <v>1</v>
      </c>
      <c r="I118" s="398">
        <v>1</v>
      </c>
      <c r="J118" s="398">
        <v>1</v>
      </c>
      <c r="K118" s="398">
        <v>1</v>
      </c>
      <c r="L118" s="635">
        <f>SUM(G118:K118)</f>
        <v>16</v>
      </c>
      <c r="M118" s="601"/>
      <c r="N118" s="571" t="s">
        <v>357</v>
      </c>
      <c r="O118" s="384">
        <v>3</v>
      </c>
      <c r="P118" s="518" t="s">
        <v>1013</v>
      </c>
      <c r="Q118" s="400">
        <f>2*3</f>
        <v>6</v>
      </c>
      <c r="R118" s="398">
        <f>Q118+Q119+Q120</f>
        <v>12</v>
      </c>
      <c r="S118" s="398">
        <v>1</v>
      </c>
      <c r="T118" s="398">
        <v>1</v>
      </c>
      <c r="U118" s="398">
        <v>1</v>
      </c>
      <c r="V118" s="398">
        <v>1</v>
      </c>
      <c r="W118" s="635">
        <f>SUM(R118:V118)</f>
        <v>16</v>
      </c>
      <c r="X118" s="630"/>
      <c r="Y118" s="699"/>
      <c r="Z118" s="699"/>
      <c r="AA118" s="699"/>
      <c r="AB118" s="699"/>
      <c r="AC118" s="699"/>
      <c r="AD118" s="699"/>
      <c r="AE118" s="699"/>
      <c r="AF118" s="699"/>
      <c r="AG118" s="699"/>
      <c r="AH118" s="699"/>
      <c r="AI118" s="699"/>
      <c r="AJ118" s="699"/>
      <c r="AK118" s="699"/>
      <c r="AL118" s="699"/>
      <c r="AM118" s="699"/>
      <c r="AN118" s="699"/>
      <c r="AO118" s="699"/>
      <c r="AP118" s="699"/>
      <c r="AQ118" s="699"/>
      <c r="AR118" s="699"/>
      <c r="AS118" s="699"/>
      <c r="AT118" s="699"/>
      <c r="AU118" s="699"/>
      <c r="AV118" s="699"/>
      <c r="AW118" s="699"/>
      <c r="AX118" s="699"/>
      <c r="AY118" s="699"/>
      <c r="AZ118" s="699"/>
      <c r="BA118" s="699"/>
      <c r="BB118" s="699"/>
      <c r="BC118" s="699"/>
      <c r="BD118" s="699"/>
      <c r="BE118" s="699"/>
      <c r="BF118" s="699"/>
      <c r="BG118" s="699"/>
      <c r="BH118" s="699"/>
      <c r="BI118" s="699"/>
      <c r="BJ118" s="699"/>
      <c r="BK118" s="699"/>
      <c r="BL118" s="699"/>
      <c r="BM118" s="699"/>
      <c r="BN118" s="699"/>
      <c r="BO118" s="699"/>
      <c r="BP118" s="699"/>
      <c r="BQ118" s="699"/>
      <c r="BR118" s="699"/>
      <c r="BS118" s="699"/>
      <c r="BT118" s="699"/>
      <c r="BU118" s="699"/>
      <c r="BV118" s="699"/>
      <c r="BW118" s="699"/>
      <c r="BX118" s="699"/>
      <c r="BY118" s="699"/>
      <c r="BZ118" s="699"/>
      <c r="CA118" s="699"/>
      <c r="CB118" s="699"/>
      <c r="CC118" s="699"/>
      <c r="CD118" s="699"/>
      <c r="CE118" s="699"/>
      <c r="CF118" s="699"/>
      <c r="CG118" s="699"/>
      <c r="CH118" s="699"/>
      <c r="CI118" s="699"/>
      <c r="CJ118" s="699"/>
      <c r="CK118" s="699"/>
      <c r="CL118" s="699"/>
      <c r="CM118" s="699"/>
      <c r="CN118" s="699"/>
      <c r="CO118" s="699"/>
      <c r="CP118" s="699"/>
      <c r="CQ118" s="699"/>
      <c r="CR118" s="699"/>
      <c r="CS118" s="699"/>
      <c r="CT118" s="699"/>
      <c r="CU118" s="699"/>
      <c r="CV118" s="699"/>
      <c r="CW118" s="699"/>
      <c r="CX118" s="699"/>
      <c r="CY118" s="699"/>
      <c r="CZ118" s="699"/>
      <c r="DA118" s="699"/>
      <c r="DB118" s="699"/>
      <c r="DC118" s="699"/>
      <c r="DD118" s="699"/>
      <c r="DE118" s="699"/>
      <c r="DF118" s="699"/>
      <c r="DG118" s="699"/>
      <c r="DH118" s="699"/>
      <c r="DI118" s="699"/>
      <c r="DJ118" s="699"/>
      <c r="DK118" s="699"/>
      <c r="DL118" s="699"/>
      <c r="DM118" s="699"/>
      <c r="DN118" s="699"/>
      <c r="DO118" s="699"/>
      <c r="DP118" s="699"/>
      <c r="DQ118" s="699"/>
      <c r="DR118" s="699"/>
      <c r="DS118" s="699"/>
      <c r="DT118" s="699"/>
      <c r="DU118" s="699"/>
      <c r="DV118" s="699"/>
      <c r="DW118" s="699"/>
      <c r="DX118" s="699"/>
      <c r="DY118" s="699"/>
      <c r="DZ118" s="699"/>
      <c r="EA118" s="699"/>
      <c r="EB118" s="699"/>
      <c r="EC118" s="699"/>
    </row>
    <row r="119" spans="1:158" s="723" customFormat="1" ht="16.7" customHeight="1" x14ac:dyDescent="0.5">
      <c r="A119" s="381" t="s">
        <v>957</v>
      </c>
      <c r="B119" s="508"/>
      <c r="C119" s="431" t="s">
        <v>358</v>
      </c>
      <c r="D119" s="73">
        <v>2</v>
      </c>
      <c r="E119" s="521" t="s">
        <v>931</v>
      </c>
      <c r="F119" s="327">
        <v>4</v>
      </c>
      <c r="G119" s="274"/>
      <c r="H119" s="274"/>
      <c r="I119" s="274"/>
      <c r="J119" s="274"/>
      <c r="K119" s="274"/>
      <c r="L119" s="274"/>
      <c r="M119" s="582" t="s">
        <v>851</v>
      </c>
      <c r="N119" s="420" t="s">
        <v>359</v>
      </c>
      <c r="O119" s="73">
        <v>2</v>
      </c>
      <c r="P119" s="521" t="s">
        <v>931</v>
      </c>
      <c r="Q119" s="327">
        <v>4</v>
      </c>
      <c r="R119" s="274"/>
      <c r="S119" s="274"/>
      <c r="T119" s="274"/>
      <c r="U119" s="274"/>
      <c r="V119" s="274"/>
      <c r="W119" s="274"/>
      <c r="X119" s="402" t="s">
        <v>851</v>
      </c>
    </row>
    <row r="120" spans="1:158" s="723" customFormat="1" ht="16.7" customHeight="1" x14ac:dyDescent="0.5">
      <c r="A120" s="382"/>
      <c r="B120" s="509"/>
      <c r="C120" s="525" t="s">
        <v>263</v>
      </c>
      <c r="D120" s="121">
        <v>1</v>
      </c>
      <c r="E120" s="526" t="s">
        <v>858</v>
      </c>
      <c r="F120" s="333">
        <f>2*1</f>
        <v>2</v>
      </c>
      <c r="G120" s="309"/>
      <c r="H120" s="309"/>
      <c r="I120" s="309"/>
      <c r="J120" s="309"/>
      <c r="K120" s="309"/>
      <c r="L120" s="309"/>
      <c r="M120" s="587"/>
      <c r="N120" s="421" t="s">
        <v>265</v>
      </c>
      <c r="O120" s="121">
        <v>1</v>
      </c>
      <c r="P120" s="526" t="s">
        <v>858</v>
      </c>
      <c r="Q120" s="333">
        <f>2*1</f>
        <v>2</v>
      </c>
      <c r="R120" s="309"/>
      <c r="S120" s="309"/>
      <c r="T120" s="309"/>
      <c r="U120" s="309"/>
      <c r="V120" s="309"/>
      <c r="W120" s="309"/>
      <c r="X120" s="612"/>
    </row>
    <row r="121" spans="1:158" s="698" customFormat="1" ht="16.7" customHeight="1" x14ac:dyDescent="0.5">
      <c r="A121" s="383" t="s">
        <v>639</v>
      </c>
      <c r="B121" s="507" t="s">
        <v>836</v>
      </c>
      <c r="C121" s="671" t="s">
        <v>1090</v>
      </c>
      <c r="D121" s="140">
        <v>2</v>
      </c>
      <c r="E121" s="533" t="s">
        <v>365</v>
      </c>
      <c r="F121" s="398">
        <v>4</v>
      </c>
      <c r="G121" s="398">
        <f>F121+F122</f>
        <v>12</v>
      </c>
      <c r="H121" s="387">
        <v>1</v>
      </c>
      <c r="I121" s="387">
        <v>1</v>
      </c>
      <c r="J121" s="387">
        <v>1</v>
      </c>
      <c r="K121" s="387">
        <v>1</v>
      </c>
      <c r="L121" s="635">
        <f>SUM(G121:K121)</f>
        <v>16</v>
      </c>
      <c r="M121" s="2340" t="s">
        <v>1017</v>
      </c>
      <c r="N121" s="674" t="s">
        <v>1090</v>
      </c>
      <c r="O121" s="140">
        <v>2</v>
      </c>
      <c r="P121" s="533" t="s">
        <v>917</v>
      </c>
      <c r="Q121" s="398">
        <v>6</v>
      </c>
      <c r="R121" s="398">
        <f>Q121+Q122</f>
        <v>14</v>
      </c>
      <c r="S121" s="387">
        <v>1</v>
      </c>
      <c r="T121" s="387">
        <v>1</v>
      </c>
      <c r="U121" s="387">
        <v>1</v>
      </c>
      <c r="V121" s="387">
        <v>1</v>
      </c>
      <c r="W121" s="635">
        <f>SUM(R121:V121)</f>
        <v>18</v>
      </c>
      <c r="X121" s="2345" t="s">
        <v>1017</v>
      </c>
      <c r="Y121" s="699"/>
      <c r="Z121" s="699"/>
      <c r="AA121" s="699"/>
      <c r="AB121" s="699"/>
      <c r="AC121" s="699"/>
      <c r="AD121" s="699"/>
      <c r="AE121" s="699"/>
      <c r="AF121" s="699"/>
      <c r="AG121" s="699"/>
      <c r="AH121" s="699"/>
      <c r="AI121" s="699"/>
      <c r="AJ121" s="699"/>
      <c r="AK121" s="699"/>
      <c r="AL121" s="699"/>
      <c r="AM121" s="699"/>
      <c r="AN121" s="699"/>
      <c r="AO121" s="699"/>
      <c r="AP121" s="699"/>
      <c r="AQ121" s="699"/>
      <c r="AR121" s="699"/>
      <c r="AS121" s="699"/>
      <c r="AT121" s="699"/>
      <c r="AU121" s="699"/>
      <c r="AV121" s="699"/>
      <c r="AW121" s="699"/>
      <c r="AX121" s="699"/>
      <c r="AY121" s="699"/>
      <c r="AZ121" s="699"/>
      <c r="BA121" s="699"/>
      <c r="BB121" s="699"/>
      <c r="BC121" s="699"/>
      <c r="BD121" s="699"/>
      <c r="BE121" s="699"/>
      <c r="BF121" s="699"/>
      <c r="BG121" s="699"/>
      <c r="BH121" s="699"/>
      <c r="BI121" s="699"/>
      <c r="BJ121" s="699"/>
      <c r="BK121" s="699"/>
      <c r="BL121" s="699"/>
      <c r="BM121" s="699"/>
      <c r="BN121" s="699"/>
      <c r="BO121" s="699"/>
      <c r="BP121" s="699"/>
      <c r="BQ121" s="699"/>
      <c r="BR121" s="699"/>
      <c r="BS121" s="699"/>
      <c r="BT121" s="699"/>
      <c r="BU121" s="699"/>
      <c r="BV121" s="699"/>
      <c r="BW121" s="699"/>
      <c r="BX121" s="699"/>
      <c r="BY121" s="699"/>
      <c r="BZ121" s="699"/>
      <c r="CA121" s="699"/>
      <c r="CB121" s="699"/>
      <c r="CC121" s="699"/>
      <c r="CD121" s="699"/>
      <c r="CE121" s="699"/>
      <c r="CF121" s="699"/>
      <c r="CG121" s="699"/>
      <c r="CH121" s="699"/>
      <c r="CI121" s="699"/>
      <c r="CJ121" s="699"/>
      <c r="CK121" s="699"/>
      <c r="CL121" s="699"/>
      <c r="CM121" s="699"/>
      <c r="CN121" s="699"/>
      <c r="CO121" s="699"/>
      <c r="CP121" s="699"/>
      <c r="CQ121" s="699"/>
      <c r="CR121" s="699"/>
      <c r="CS121" s="699"/>
      <c r="CT121" s="699"/>
      <c r="CU121" s="699"/>
      <c r="CV121" s="699"/>
      <c r="CW121" s="699"/>
      <c r="CX121" s="699"/>
      <c r="CY121" s="699"/>
      <c r="CZ121" s="699"/>
      <c r="DA121" s="699"/>
      <c r="DB121" s="699"/>
      <c r="DC121" s="699"/>
      <c r="DD121" s="699"/>
      <c r="DE121" s="699"/>
      <c r="DF121" s="699"/>
      <c r="DG121" s="699"/>
      <c r="DH121" s="699"/>
      <c r="DI121" s="699"/>
      <c r="DJ121" s="699"/>
      <c r="DK121" s="699"/>
      <c r="DL121" s="699"/>
      <c r="DM121" s="699"/>
      <c r="DN121" s="699"/>
      <c r="DO121" s="699"/>
      <c r="DP121" s="699"/>
      <c r="DQ121" s="699"/>
      <c r="DR121" s="699"/>
      <c r="DS121" s="699"/>
      <c r="DT121" s="699"/>
      <c r="DU121" s="699"/>
      <c r="DV121" s="699"/>
      <c r="DW121" s="699"/>
      <c r="DX121" s="699"/>
      <c r="DY121" s="699"/>
      <c r="DZ121" s="699"/>
      <c r="EA121" s="699"/>
      <c r="EB121" s="699"/>
      <c r="EC121" s="699"/>
    </row>
    <row r="122" spans="1:158" s="698" customFormat="1" ht="16.7" customHeight="1" x14ac:dyDescent="0.5">
      <c r="A122" s="382" t="s">
        <v>999</v>
      </c>
      <c r="B122" s="509"/>
      <c r="C122" s="675" t="s">
        <v>1093</v>
      </c>
      <c r="D122" s="121">
        <v>2</v>
      </c>
      <c r="E122" s="531" t="s">
        <v>374</v>
      </c>
      <c r="F122" s="309">
        <v>8</v>
      </c>
      <c r="G122" s="309"/>
      <c r="H122" s="312"/>
      <c r="I122" s="312"/>
      <c r="J122" s="312"/>
      <c r="K122" s="312"/>
      <c r="L122" s="309"/>
      <c r="M122" s="2342"/>
      <c r="N122" s="676" t="s">
        <v>1093</v>
      </c>
      <c r="O122" s="132">
        <v>2</v>
      </c>
      <c r="P122" s="531" t="s">
        <v>373</v>
      </c>
      <c r="Q122" s="309">
        <v>8</v>
      </c>
      <c r="R122" s="309"/>
      <c r="S122" s="312"/>
      <c r="T122" s="312"/>
      <c r="U122" s="312"/>
      <c r="V122" s="312"/>
      <c r="W122" s="309"/>
      <c r="X122" s="2346"/>
      <c r="Y122" s="699"/>
      <c r="Z122" s="699"/>
      <c r="AA122" s="699"/>
      <c r="AB122" s="699"/>
      <c r="AC122" s="699"/>
      <c r="AD122" s="699"/>
      <c r="AE122" s="699"/>
      <c r="AF122" s="699"/>
      <c r="AG122" s="699"/>
      <c r="AH122" s="699"/>
      <c r="AI122" s="699"/>
      <c r="AJ122" s="699"/>
      <c r="AK122" s="699"/>
      <c r="AL122" s="699"/>
      <c r="AM122" s="699"/>
      <c r="AN122" s="699"/>
      <c r="AO122" s="699"/>
      <c r="AP122" s="699"/>
      <c r="AQ122" s="699"/>
      <c r="AR122" s="699"/>
      <c r="AS122" s="699"/>
      <c r="AT122" s="699"/>
      <c r="AU122" s="699"/>
      <c r="AV122" s="699"/>
      <c r="AW122" s="699"/>
      <c r="AX122" s="699"/>
      <c r="AY122" s="699"/>
      <c r="AZ122" s="699"/>
      <c r="BA122" s="699"/>
      <c r="BB122" s="699"/>
      <c r="BC122" s="699"/>
      <c r="BD122" s="699"/>
      <c r="BE122" s="699"/>
      <c r="BF122" s="699"/>
      <c r="BG122" s="699"/>
      <c r="BH122" s="699"/>
      <c r="BI122" s="699"/>
      <c r="BJ122" s="699"/>
      <c r="BK122" s="699"/>
      <c r="BL122" s="699"/>
      <c r="BM122" s="699"/>
      <c r="BN122" s="699"/>
      <c r="BO122" s="699"/>
      <c r="BP122" s="699"/>
      <c r="BQ122" s="699"/>
      <c r="BR122" s="699"/>
      <c r="BS122" s="699"/>
      <c r="BT122" s="699"/>
      <c r="BU122" s="699"/>
      <c r="BV122" s="699"/>
      <c r="BW122" s="699"/>
      <c r="BX122" s="699"/>
      <c r="BY122" s="699"/>
      <c r="BZ122" s="699"/>
      <c r="CA122" s="699"/>
      <c r="CB122" s="699"/>
      <c r="CC122" s="699"/>
      <c r="CD122" s="699"/>
      <c r="CE122" s="699"/>
      <c r="CF122" s="699"/>
      <c r="CG122" s="699"/>
      <c r="CH122" s="699"/>
      <c r="CI122" s="699"/>
      <c r="CJ122" s="699"/>
      <c r="CK122" s="699"/>
      <c r="CL122" s="699"/>
      <c r="CM122" s="699"/>
      <c r="CN122" s="699"/>
      <c r="CO122" s="699"/>
      <c r="CP122" s="699"/>
      <c r="CQ122" s="699"/>
      <c r="CR122" s="699"/>
      <c r="CS122" s="699"/>
      <c r="CT122" s="699"/>
      <c r="CU122" s="699"/>
      <c r="CV122" s="699"/>
      <c r="CW122" s="699"/>
      <c r="CX122" s="699"/>
      <c r="CY122" s="699"/>
      <c r="CZ122" s="699"/>
      <c r="DA122" s="699"/>
      <c r="DB122" s="699"/>
      <c r="DC122" s="699"/>
      <c r="DD122" s="699"/>
      <c r="DE122" s="699"/>
      <c r="DF122" s="699"/>
      <c r="DG122" s="699"/>
      <c r="DH122" s="699"/>
      <c r="DI122" s="699"/>
      <c r="DJ122" s="699"/>
      <c r="DK122" s="699"/>
      <c r="DL122" s="699"/>
      <c r="DM122" s="699"/>
      <c r="DN122" s="699"/>
      <c r="DO122" s="699"/>
      <c r="DP122" s="699"/>
      <c r="DQ122" s="699"/>
      <c r="DR122" s="699"/>
      <c r="DS122" s="699"/>
      <c r="DT122" s="699"/>
      <c r="DU122" s="699"/>
      <c r="DV122" s="699"/>
      <c r="DW122" s="699"/>
      <c r="DX122" s="699"/>
      <c r="DY122" s="699"/>
      <c r="DZ122" s="699"/>
      <c r="EA122" s="699"/>
      <c r="EB122" s="699"/>
      <c r="EC122" s="699"/>
    </row>
    <row r="123" spans="1:158" s="698" customFormat="1" ht="16.7" customHeight="1" x14ac:dyDescent="0.5">
      <c r="A123" s="383" t="s">
        <v>739</v>
      </c>
      <c r="B123" s="507" t="s">
        <v>740</v>
      </c>
      <c r="C123" s="556" t="s">
        <v>179</v>
      </c>
      <c r="D123" s="384">
        <v>1</v>
      </c>
      <c r="E123" s="518" t="s">
        <v>518</v>
      </c>
      <c r="F123" s="400">
        <v>1</v>
      </c>
      <c r="G123" s="398">
        <f>F123+F124+F125+F126+F127</f>
        <v>12</v>
      </c>
      <c r="H123" s="398">
        <v>1</v>
      </c>
      <c r="I123" s="398">
        <v>1</v>
      </c>
      <c r="J123" s="398">
        <v>1</v>
      </c>
      <c r="K123" s="398">
        <v>1</v>
      </c>
      <c r="L123" s="635">
        <f>SUM(G123:K123)</f>
        <v>16</v>
      </c>
      <c r="M123" s="592" t="s">
        <v>542</v>
      </c>
      <c r="N123" s="571" t="s">
        <v>181</v>
      </c>
      <c r="O123" s="384">
        <v>1</v>
      </c>
      <c r="P123" s="518" t="s">
        <v>518</v>
      </c>
      <c r="Q123" s="400">
        <v>1</v>
      </c>
      <c r="R123" s="398">
        <f>Q123+Q124+Q125+Q126+Q127</f>
        <v>12</v>
      </c>
      <c r="S123" s="398">
        <v>1</v>
      </c>
      <c r="T123" s="398">
        <v>1</v>
      </c>
      <c r="U123" s="398">
        <v>1</v>
      </c>
      <c r="V123" s="398">
        <v>1</v>
      </c>
      <c r="W123" s="635">
        <f>SUM(R123:V123)</f>
        <v>16</v>
      </c>
      <c r="X123" s="617" t="s">
        <v>542</v>
      </c>
      <c r="Y123" s="699"/>
      <c r="Z123" s="699"/>
      <c r="AA123" s="699"/>
      <c r="AB123" s="699"/>
      <c r="AC123" s="699"/>
      <c r="AD123" s="699"/>
      <c r="AE123" s="699"/>
      <c r="AF123" s="699"/>
      <c r="AG123" s="699"/>
      <c r="AH123" s="699"/>
      <c r="AI123" s="699"/>
      <c r="AJ123" s="699"/>
      <c r="AK123" s="699"/>
      <c r="AL123" s="699"/>
      <c r="AM123" s="699"/>
      <c r="AN123" s="699"/>
      <c r="AO123" s="699"/>
      <c r="AP123" s="699"/>
      <c r="AQ123" s="699"/>
      <c r="AR123" s="699"/>
      <c r="AS123" s="699"/>
      <c r="AT123" s="699"/>
      <c r="AU123" s="699"/>
      <c r="AV123" s="699"/>
      <c r="AW123" s="699"/>
      <c r="AX123" s="699"/>
      <c r="AY123" s="699"/>
      <c r="AZ123" s="699"/>
      <c r="BA123" s="699"/>
      <c r="BB123" s="699"/>
      <c r="BC123" s="699"/>
      <c r="BD123" s="699"/>
      <c r="BE123" s="699"/>
      <c r="BF123" s="699"/>
      <c r="BG123" s="699"/>
      <c r="BH123" s="699"/>
      <c r="BI123" s="699"/>
      <c r="BJ123" s="699"/>
      <c r="BK123" s="699"/>
      <c r="BL123" s="699"/>
      <c r="BM123" s="699"/>
      <c r="BN123" s="699"/>
      <c r="BO123" s="699"/>
      <c r="BP123" s="699"/>
      <c r="BQ123" s="699"/>
      <c r="BR123" s="699"/>
      <c r="BS123" s="699"/>
      <c r="BT123" s="699"/>
      <c r="BU123" s="699"/>
      <c r="BV123" s="699"/>
      <c r="BW123" s="699"/>
      <c r="BX123" s="699"/>
      <c r="BY123" s="699"/>
      <c r="BZ123" s="699"/>
      <c r="CA123" s="699"/>
      <c r="CB123" s="699"/>
      <c r="CC123" s="699"/>
      <c r="CD123" s="699"/>
      <c r="CE123" s="699"/>
      <c r="CF123" s="699"/>
      <c r="CG123" s="699"/>
      <c r="CH123" s="699"/>
      <c r="CI123" s="699"/>
      <c r="CJ123" s="699"/>
      <c r="CK123" s="699"/>
      <c r="CL123" s="699"/>
      <c r="CM123" s="699"/>
      <c r="CN123" s="699"/>
      <c r="CO123" s="699"/>
      <c r="CP123" s="699"/>
      <c r="CQ123" s="699"/>
      <c r="CR123" s="699"/>
      <c r="CS123" s="699"/>
      <c r="CT123" s="699"/>
      <c r="CU123" s="699"/>
      <c r="CV123" s="699"/>
      <c r="CW123" s="699"/>
      <c r="CX123" s="699"/>
      <c r="CY123" s="699"/>
      <c r="CZ123" s="699"/>
      <c r="DA123" s="699"/>
      <c r="DB123" s="699"/>
      <c r="DC123" s="699"/>
      <c r="DD123" s="699"/>
      <c r="DE123" s="699"/>
      <c r="DF123" s="699"/>
      <c r="DG123" s="699"/>
      <c r="DH123" s="699"/>
      <c r="DI123" s="699"/>
      <c r="DJ123" s="699"/>
      <c r="DK123" s="699"/>
      <c r="DL123" s="699"/>
      <c r="DM123" s="699"/>
      <c r="DN123" s="699"/>
      <c r="DO123" s="699"/>
      <c r="DP123" s="699"/>
      <c r="DQ123" s="699"/>
      <c r="DR123" s="699"/>
      <c r="DS123" s="699"/>
      <c r="DT123" s="699"/>
      <c r="DU123" s="699"/>
      <c r="DV123" s="699"/>
      <c r="DW123" s="699"/>
      <c r="DX123" s="699"/>
      <c r="DY123" s="699"/>
      <c r="DZ123" s="699"/>
      <c r="EA123" s="699"/>
      <c r="EB123" s="699"/>
      <c r="EC123" s="699"/>
    </row>
    <row r="124" spans="1:158" s="698" customFormat="1" ht="16.7" customHeight="1" x14ac:dyDescent="0.5">
      <c r="A124" s="381" t="s">
        <v>1000</v>
      </c>
      <c r="B124" s="508"/>
      <c r="C124" s="431" t="s">
        <v>354</v>
      </c>
      <c r="D124" s="73">
        <v>2</v>
      </c>
      <c r="E124" s="521" t="s">
        <v>531</v>
      </c>
      <c r="F124" s="327">
        <f>1*2</f>
        <v>2</v>
      </c>
      <c r="G124" s="274"/>
      <c r="H124" s="274"/>
      <c r="I124" s="274"/>
      <c r="J124" s="274"/>
      <c r="K124" s="274"/>
      <c r="L124" s="274"/>
      <c r="M124" s="579" t="s">
        <v>1045</v>
      </c>
      <c r="N124" s="420" t="s">
        <v>355</v>
      </c>
      <c r="O124" s="73">
        <v>2</v>
      </c>
      <c r="P124" s="521" t="s">
        <v>531</v>
      </c>
      <c r="Q124" s="327">
        <f>1*2</f>
        <v>2</v>
      </c>
      <c r="R124" s="274"/>
      <c r="S124" s="274"/>
      <c r="T124" s="274"/>
      <c r="U124" s="274"/>
      <c r="V124" s="274"/>
      <c r="W124" s="274"/>
      <c r="X124" s="606" t="s">
        <v>1045</v>
      </c>
      <c r="Y124" s="699"/>
      <c r="Z124" s="699"/>
      <c r="AA124" s="699"/>
      <c r="AB124" s="699"/>
      <c r="AC124" s="699"/>
      <c r="AD124" s="699"/>
      <c r="AE124" s="699"/>
      <c r="AF124" s="699"/>
      <c r="AG124" s="699"/>
      <c r="AH124" s="699"/>
      <c r="AI124" s="699"/>
      <c r="AJ124" s="699"/>
      <c r="AK124" s="699"/>
      <c r="AL124" s="699"/>
      <c r="AM124" s="699"/>
      <c r="AN124" s="699"/>
      <c r="AO124" s="699"/>
      <c r="AP124" s="699"/>
      <c r="AQ124" s="699"/>
      <c r="AR124" s="699"/>
      <c r="AS124" s="699"/>
      <c r="AT124" s="699"/>
      <c r="AU124" s="699"/>
      <c r="AV124" s="699"/>
      <c r="AW124" s="699"/>
      <c r="AX124" s="699"/>
      <c r="AY124" s="699"/>
      <c r="AZ124" s="699"/>
      <c r="BA124" s="699"/>
      <c r="BB124" s="699"/>
      <c r="BC124" s="699"/>
      <c r="BD124" s="699"/>
      <c r="BE124" s="699"/>
      <c r="BF124" s="699"/>
      <c r="BG124" s="699"/>
      <c r="BH124" s="699"/>
      <c r="BI124" s="699"/>
      <c r="BJ124" s="699"/>
      <c r="BK124" s="699"/>
      <c r="BL124" s="699"/>
      <c r="BM124" s="699"/>
      <c r="BN124" s="699"/>
      <c r="BO124" s="699"/>
      <c r="BP124" s="699"/>
      <c r="BQ124" s="699"/>
      <c r="BR124" s="699"/>
      <c r="BS124" s="699"/>
      <c r="BT124" s="699"/>
      <c r="BU124" s="699"/>
      <c r="BV124" s="699"/>
      <c r="BW124" s="699"/>
      <c r="BX124" s="699"/>
      <c r="BY124" s="699"/>
      <c r="BZ124" s="699"/>
      <c r="CA124" s="699"/>
      <c r="CB124" s="699"/>
      <c r="CC124" s="699"/>
      <c r="CD124" s="699"/>
      <c r="CE124" s="699"/>
      <c r="CF124" s="699"/>
      <c r="CG124" s="699"/>
      <c r="CH124" s="699"/>
      <c r="CI124" s="699"/>
      <c r="CJ124" s="699"/>
      <c r="CK124" s="699"/>
      <c r="CL124" s="699"/>
      <c r="CM124" s="699"/>
      <c r="CN124" s="699"/>
      <c r="CO124" s="699"/>
      <c r="CP124" s="699"/>
      <c r="CQ124" s="699"/>
      <c r="CR124" s="699"/>
      <c r="CS124" s="699"/>
      <c r="CT124" s="699"/>
      <c r="CU124" s="699"/>
      <c r="CV124" s="699"/>
      <c r="CW124" s="699"/>
      <c r="CX124" s="699"/>
      <c r="CY124" s="699"/>
      <c r="CZ124" s="699"/>
      <c r="DA124" s="699"/>
      <c r="DB124" s="699"/>
      <c r="DC124" s="699"/>
      <c r="DD124" s="699"/>
      <c r="DE124" s="699"/>
      <c r="DF124" s="699"/>
      <c r="DG124" s="699"/>
      <c r="DH124" s="699"/>
      <c r="DI124" s="699"/>
      <c r="DJ124" s="699"/>
      <c r="DK124" s="699"/>
      <c r="DL124" s="699"/>
      <c r="DM124" s="699"/>
      <c r="DN124" s="699"/>
      <c r="DO124" s="699"/>
      <c r="DP124" s="699"/>
      <c r="DQ124" s="699"/>
      <c r="DR124" s="699"/>
      <c r="DS124" s="699"/>
      <c r="DT124" s="699"/>
      <c r="DU124" s="699"/>
      <c r="DV124" s="699"/>
      <c r="DW124" s="699"/>
      <c r="DX124" s="699"/>
      <c r="DY124" s="699"/>
      <c r="DZ124" s="699"/>
      <c r="EA124" s="699"/>
      <c r="EB124" s="699"/>
      <c r="EC124" s="699"/>
    </row>
    <row r="125" spans="1:158" s="698" customFormat="1" ht="16.7" customHeight="1" x14ac:dyDescent="0.5">
      <c r="A125" s="381"/>
      <c r="B125" s="508"/>
      <c r="C125" s="431" t="s">
        <v>358</v>
      </c>
      <c r="D125" s="73">
        <v>1</v>
      </c>
      <c r="E125" s="521" t="s">
        <v>535</v>
      </c>
      <c r="F125" s="327">
        <v>1</v>
      </c>
      <c r="G125" s="274"/>
      <c r="H125" s="274"/>
      <c r="I125" s="274"/>
      <c r="J125" s="274"/>
      <c r="K125" s="274"/>
      <c r="L125" s="274"/>
      <c r="M125" s="582" t="s">
        <v>851</v>
      </c>
      <c r="N125" s="420" t="s">
        <v>359</v>
      </c>
      <c r="O125" s="73">
        <v>1</v>
      </c>
      <c r="P125" s="521" t="s">
        <v>535</v>
      </c>
      <c r="Q125" s="327">
        <v>1</v>
      </c>
      <c r="R125" s="274"/>
      <c r="S125" s="274"/>
      <c r="T125" s="274"/>
      <c r="U125" s="274"/>
      <c r="V125" s="274"/>
      <c r="W125" s="274"/>
      <c r="X125" s="402" t="s">
        <v>851</v>
      </c>
      <c r="Y125" s="699"/>
      <c r="Z125" s="699"/>
      <c r="AA125" s="699"/>
      <c r="AB125" s="699"/>
      <c r="AC125" s="699"/>
      <c r="AD125" s="699"/>
      <c r="AE125" s="699"/>
      <c r="AF125" s="699"/>
      <c r="AG125" s="699"/>
      <c r="AH125" s="699"/>
      <c r="AI125" s="699"/>
      <c r="AJ125" s="699"/>
      <c r="AK125" s="699"/>
      <c r="AL125" s="699"/>
      <c r="AM125" s="699"/>
      <c r="AN125" s="699"/>
      <c r="AO125" s="699"/>
      <c r="AP125" s="699"/>
      <c r="AQ125" s="699"/>
      <c r="AR125" s="699"/>
      <c r="AS125" s="699"/>
      <c r="AT125" s="699"/>
      <c r="AU125" s="699"/>
      <c r="AV125" s="699"/>
      <c r="AW125" s="699"/>
      <c r="AX125" s="699"/>
      <c r="AY125" s="699"/>
      <c r="AZ125" s="699"/>
      <c r="BA125" s="699"/>
      <c r="BB125" s="699"/>
      <c r="BC125" s="699"/>
      <c r="BD125" s="699"/>
      <c r="BE125" s="699"/>
      <c r="BF125" s="699"/>
      <c r="BG125" s="699"/>
      <c r="BH125" s="699"/>
      <c r="BI125" s="699"/>
      <c r="BJ125" s="699"/>
      <c r="BK125" s="699"/>
      <c r="BL125" s="699"/>
      <c r="BM125" s="699"/>
      <c r="BN125" s="699"/>
      <c r="BO125" s="699"/>
      <c r="BP125" s="699"/>
      <c r="BQ125" s="699"/>
      <c r="BR125" s="699"/>
      <c r="BS125" s="699"/>
      <c r="BT125" s="699"/>
      <c r="BU125" s="699"/>
      <c r="BV125" s="699"/>
      <c r="BW125" s="699"/>
      <c r="BX125" s="699"/>
      <c r="BY125" s="699"/>
      <c r="BZ125" s="699"/>
      <c r="CA125" s="699"/>
      <c r="CB125" s="699"/>
      <c r="CC125" s="699"/>
      <c r="CD125" s="699"/>
      <c r="CE125" s="699"/>
      <c r="CF125" s="699"/>
      <c r="CG125" s="699"/>
      <c r="CH125" s="699"/>
      <c r="CI125" s="699"/>
      <c r="CJ125" s="699"/>
      <c r="CK125" s="699"/>
      <c r="CL125" s="699"/>
      <c r="CM125" s="699"/>
      <c r="CN125" s="699"/>
      <c r="CO125" s="699"/>
      <c r="CP125" s="699"/>
      <c r="CQ125" s="699"/>
      <c r="CR125" s="699"/>
      <c r="CS125" s="699"/>
      <c r="CT125" s="699"/>
      <c r="CU125" s="699"/>
      <c r="CV125" s="699"/>
      <c r="CW125" s="699"/>
      <c r="CX125" s="699"/>
      <c r="CY125" s="699"/>
      <c r="CZ125" s="699"/>
      <c r="DA125" s="699"/>
      <c r="DB125" s="699"/>
      <c r="DC125" s="699"/>
      <c r="DD125" s="699"/>
      <c r="DE125" s="699"/>
      <c r="DF125" s="699"/>
      <c r="DG125" s="699"/>
      <c r="DH125" s="699"/>
      <c r="DI125" s="699"/>
      <c r="DJ125" s="699"/>
      <c r="DK125" s="699"/>
      <c r="DL125" s="699"/>
      <c r="DM125" s="699"/>
      <c r="DN125" s="699"/>
      <c r="DO125" s="699"/>
      <c r="DP125" s="699"/>
      <c r="DQ125" s="699"/>
      <c r="DR125" s="699"/>
      <c r="DS125" s="699"/>
      <c r="DT125" s="699"/>
      <c r="DU125" s="699"/>
      <c r="DV125" s="699"/>
      <c r="DW125" s="699"/>
      <c r="DX125" s="699"/>
      <c r="DY125" s="699"/>
      <c r="DZ125" s="699"/>
      <c r="EA125" s="699"/>
      <c r="EB125" s="699"/>
      <c r="EC125" s="699"/>
      <c r="ED125" s="699"/>
      <c r="EE125" s="699"/>
      <c r="EF125" s="699"/>
      <c r="EG125" s="699"/>
      <c r="EH125" s="699"/>
      <c r="EI125" s="699"/>
      <c r="EJ125" s="699"/>
      <c r="EK125" s="699"/>
      <c r="EL125" s="699"/>
      <c r="EM125" s="699"/>
      <c r="EN125" s="699"/>
      <c r="EO125" s="699"/>
      <c r="EP125" s="699"/>
      <c r="EQ125" s="699"/>
      <c r="ER125" s="699"/>
      <c r="ES125" s="699"/>
      <c r="ET125" s="699"/>
      <c r="EU125" s="699"/>
      <c r="EV125" s="699"/>
      <c r="EW125" s="699"/>
      <c r="EX125" s="699"/>
      <c r="EY125" s="699"/>
      <c r="EZ125" s="699"/>
      <c r="FA125" s="699"/>
      <c r="FB125" s="699"/>
    </row>
    <row r="126" spans="1:158" s="698" customFormat="1" ht="16.7" customHeight="1" x14ac:dyDescent="0.5">
      <c r="A126" s="381"/>
      <c r="B126" s="508"/>
      <c r="C126" s="431" t="s">
        <v>358</v>
      </c>
      <c r="D126" s="73">
        <v>2</v>
      </c>
      <c r="E126" s="521" t="s">
        <v>850</v>
      </c>
      <c r="F126" s="327">
        <f>3*2</f>
        <v>6</v>
      </c>
      <c r="G126" s="274"/>
      <c r="H126" s="274"/>
      <c r="I126" s="274"/>
      <c r="J126" s="274"/>
      <c r="K126" s="274"/>
      <c r="L126" s="274"/>
      <c r="M126" s="582" t="s">
        <v>851</v>
      </c>
      <c r="N126" s="420" t="s">
        <v>359</v>
      </c>
      <c r="O126" s="73">
        <v>2</v>
      </c>
      <c r="P126" s="521" t="s">
        <v>850</v>
      </c>
      <c r="Q126" s="327">
        <f>3*2</f>
        <v>6</v>
      </c>
      <c r="R126" s="274"/>
      <c r="S126" s="274"/>
      <c r="T126" s="274"/>
      <c r="U126" s="274"/>
      <c r="V126" s="274"/>
      <c r="W126" s="274"/>
      <c r="X126" s="402" t="s">
        <v>851</v>
      </c>
      <c r="Y126" s="699"/>
      <c r="Z126" s="699"/>
      <c r="AA126" s="699"/>
      <c r="AB126" s="699"/>
      <c r="AC126" s="699"/>
      <c r="AD126" s="699"/>
      <c r="AE126" s="699"/>
      <c r="AF126" s="699"/>
      <c r="AG126" s="699"/>
      <c r="AH126" s="699"/>
      <c r="AI126" s="699"/>
      <c r="AJ126" s="699"/>
      <c r="AK126" s="699"/>
      <c r="AL126" s="699"/>
      <c r="AM126" s="699"/>
      <c r="AN126" s="699"/>
      <c r="AO126" s="699"/>
      <c r="AP126" s="699"/>
      <c r="AQ126" s="699"/>
      <c r="AR126" s="699"/>
      <c r="AS126" s="699"/>
      <c r="AT126" s="699"/>
      <c r="AU126" s="699"/>
      <c r="AV126" s="699"/>
      <c r="AW126" s="699"/>
      <c r="AX126" s="699"/>
      <c r="AY126" s="699"/>
      <c r="AZ126" s="699"/>
      <c r="BA126" s="699"/>
      <c r="BB126" s="699"/>
      <c r="BC126" s="699"/>
      <c r="BD126" s="699"/>
      <c r="BE126" s="699"/>
      <c r="BF126" s="699"/>
      <c r="BG126" s="699"/>
      <c r="BH126" s="699"/>
      <c r="BI126" s="699"/>
      <c r="BJ126" s="699"/>
      <c r="BK126" s="699"/>
      <c r="BL126" s="699"/>
      <c r="BM126" s="699"/>
      <c r="BN126" s="699"/>
      <c r="BO126" s="699"/>
      <c r="BP126" s="699"/>
      <c r="BQ126" s="699"/>
      <c r="BR126" s="699"/>
      <c r="BS126" s="699"/>
      <c r="BT126" s="699"/>
      <c r="BU126" s="699"/>
      <c r="BV126" s="699"/>
      <c r="BW126" s="699"/>
      <c r="BX126" s="699"/>
      <c r="BY126" s="699"/>
      <c r="BZ126" s="699"/>
      <c r="CA126" s="699"/>
      <c r="CB126" s="699"/>
      <c r="CC126" s="699"/>
      <c r="CD126" s="699"/>
      <c r="CE126" s="699"/>
      <c r="CF126" s="699"/>
      <c r="CG126" s="699"/>
      <c r="CH126" s="699"/>
      <c r="CI126" s="699"/>
      <c r="CJ126" s="699"/>
      <c r="CK126" s="699"/>
      <c r="CL126" s="699"/>
      <c r="CM126" s="699"/>
      <c r="CN126" s="699"/>
      <c r="CO126" s="699"/>
      <c r="CP126" s="699"/>
      <c r="CQ126" s="699"/>
      <c r="CR126" s="699"/>
      <c r="CS126" s="699"/>
      <c r="CT126" s="699"/>
      <c r="CU126" s="699"/>
      <c r="CV126" s="699"/>
      <c r="CW126" s="699"/>
      <c r="CX126" s="699"/>
      <c r="CY126" s="699"/>
      <c r="CZ126" s="699"/>
      <c r="DA126" s="699"/>
      <c r="DB126" s="699"/>
      <c r="DC126" s="699"/>
      <c r="DD126" s="699"/>
      <c r="DE126" s="699"/>
      <c r="DF126" s="699"/>
      <c r="DG126" s="699"/>
      <c r="DH126" s="699"/>
      <c r="DI126" s="699"/>
      <c r="DJ126" s="699"/>
      <c r="DK126" s="699"/>
      <c r="DL126" s="699"/>
      <c r="DM126" s="699"/>
      <c r="DN126" s="699"/>
      <c r="DO126" s="699"/>
      <c r="DP126" s="699"/>
      <c r="DQ126" s="699"/>
      <c r="DR126" s="699"/>
      <c r="DS126" s="699"/>
      <c r="DT126" s="699"/>
      <c r="DU126" s="699"/>
      <c r="DV126" s="699"/>
      <c r="DW126" s="699"/>
      <c r="DX126" s="699"/>
      <c r="DY126" s="699"/>
      <c r="DZ126" s="699"/>
      <c r="EA126" s="699"/>
      <c r="EB126" s="699"/>
      <c r="EC126" s="699"/>
      <c r="ED126" s="699"/>
      <c r="EE126" s="699"/>
      <c r="EF126" s="699"/>
      <c r="EG126" s="699"/>
      <c r="EH126" s="699"/>
      <c r="EI126" s="699"/>
      <c r="EJ126" s="699"/>
      <c r="EK126" s="699"/>
      <c r="EL126" s="699"/>
      <c r="EM126" s="699"/>
      <c r="EN126" s="699"/>
      <c r="EO126" s="699"/>
      <c r="EP126" s="699"/>
      <c r="EQ126" s="699"/>
      <c r="ER126" s="699"/>
      <c r="ES126" s="699"/>
      <c r="ET126" s="699"/>
      <c r="EU126" s="699"/>
      <c r="EV126" s="699"/>
      <c r="EW126" s="699"/>
      <c r="EX126" s="699"/>
      <c r="EY126" s="699"/>
      <c r="EZ126" s="699"/>
      <c r="FA126" s="699"/>
      <c r="FB126" s="699"/>
    </row>
    <row r="127" spans="1:158" s="698" customFormat="1" ht="16.7" customHeight="1" x14ac:dyDescent="0.5">
      <c r="A127" s="382"/>
      <c r="B127" s="509"/>
      <c r="C127" s="525" t="s">
        <v>360</v>
      </c>
      <c r="D127" s="78">
        <v>2</v>
      </c>
      <c r="E127" s="526" t="s">
        <v>547</v>
      </c>
      <c r="F127" s="333">
        <v>2</v>
      </c>
      <c r="G127" s="309"/>
      <c r="H127" s="309"/>
      <c r="I127" s="309"/>
      <c r="J127" s="309"/>
      <c r="K127" s="309"/>
      <c r="L127" s="309"/>
      <c r="M127" s="580" t="s">
        <v>1045</v>
      </c>
      <c r="N127" s="421" t="s">
        <v>361</v>
      </c>
      <c r="O127" s="78">
        <v>2</v>
      </c>
      <c r="P127" s="526" t="s">
        <v>547</v>
      </c>
      <c r="Q127" s="333">
        <v>2</v>
      </c>
      <c r="R127" s="309"/>
      <c r="S127" s="309"/>
      <c r="T127" s="309"/>
      <c r="U127" s="309"/>
      <c r="V127" s="309"/>
      <c r="W127" s="309"/>
      <c r="X127" s="403" t="s">
        <v>1045</v>
      </c>
      <c r="AD127" s="699"/>
      <c r="AE127" s="699"/>
      <c r="AF127" s="699"/>
      <c r="AG127" s="699"/>
      <c r="AH127" s="699"/>
      <c r="AI127" s="699"/>
      <c r="AJ127" s="699"/>
      <c r="AK127" s="699"/>
      <c r="AL127" s="699"/>
      <c r="AM127" s="699"/>
      <c r="AN127" s="699"/>
      <c r="AO127" s="699"/>
      <c r="AP127" s="699"/>
      <c r="AQ127" s="699"/>
      <c r="AR127" s="699"/>
      <c r="AS127" s="699"/>
      <c r="AT127" s="699"/>
      <c r="AU127" s="699"/>
      <c r="AV127" s="699"/>
      <c r="AW127" s="699"/>
      <c r="AX127" s="699"/>
      <c r="AY127" s="699"/>
      <c r="AZ127" s="699"/>
      <c r="BA127" s="699"/>
      <c r="BB127" s="699"/>
      <c r="BC127" s="699"/>
      <c r="BD127" s="699"/>
      <c r="BE127" s="699"/>
      <c r="BF127" s="699"/>
      <c r="BG127" s="699"/>
      <c r="BH127" s="699"/>
      <c r="BI127" s="699"/>
      <c r="BJ127" s="699"/>
      <c r="BK127" s="699"/>
      <c r="BL127" s="699"/>
      <c r="BM127" s="699"/>
      <c r="BN127" s="699"/>
      <c r="BO127" s="699"/>
      <c r="BP127" s="699"/>
      <c r="BQ127" s="699"/>
      <c r="BR127" s="699"/>
      <c r="BS127" s="699"/>
      <c r="BT127" s="699"/>
      <c r="BU127" s="699"/>
      <c r="BV127" s="699"/>
      <c r="BW127" s="699"/>
      <c r="BX127" s="699"/>
      <c r="BY127" s="699"/>
      <c r="BZ127" s="699"/>
      <c r="CA127" s="699"/>
      <c r="CB127" s="699"/>
      <c r="CC127" s="699"/>
      <c r="CD127" s="699"/>
      <c r="CE127" s="699"/>
      <c r="CF127" s="699"/>
      <c r="CG127" s="699"/>
      <c r="CH127" s="699"/>
      <c r="CI127" s="699"/>
      <c r="CJ127" s="699"/>
      <c r="CK127" s="699"/>
      <c r="CL127" s="699"/>
      <c r="CM127" s="699"/>
      <c r="CN127" s="699"/>
      <c r="CO127" s="699"/>
      <c r="CP127" s="699"/>
      <c r="CQ127" s="699"/>
      <c r="CR127" s="699"/>
      <c r="CS127" s="699"/>
      <c r="CT127" s="699"/>
      <c r="CU127" s="699"/>
      <c r="CV127" s="699"/>
      <c r="CW127" s="699"/>
      <c r="CX127" s="699"/>
      <c r="CY127" s="699"/>
      <c r="CZ127" s="699"/>
      <c r="DA127" s="699"/>
      <c r="DB127" s="699"/>
      <c r="DC127" s="699"/>
      <c r="DD127" s="699"/>
      <c r="DE127" s="699"/>
      <c r="DF127" s="699"/>
      <c r="DG127" s="699"/>
      <c r="DH127" s="699"/>
      <c r="DI127" s="699"/>
      <c r="DJ127" s="699"/>
      <c r="DK127" s="699"/>
      <c r="DL127" s="699"/>
      <c r="DM127" s="699"/>
      <c r="DN127" s="699"/>
      <c r="DO127" s="699"/>
      <c r="DP127" s="699"/>
      <c r="DQ127" s="699"/>
      <c r="DR127" s="699"/>
      <c r="DS127" s="699"/>
      <c r="DT127" s="699"/>
      <c r="DU127" s="699"/>
      <c r="DV127" s="699"/>
      <c r="DW127" s="699"/>
      <c r="DX127" s="699"/>
      <c r="DY127" s="699"/>
      <c r="DZ127" s="699"/>
      <c r="EA127" s="699"/>
      <c r="EB127" s="699"/>
      <c r="EC127" s="699"/>
      <c r="ED127" s="699"/>
      <c r="EE127" s="699"/>
      <c r="EF127" s="699"/>
      <c r="EG127" s="699"/>
      <c r="EH127" s="699"/>
      <c r="EI127" s="699"/>
      <c r="EJ127" s="699"/>
      <c r="EK127" s="699"/>
      <c r="EL127" s="699"/>
      <c r="EM127" s="699"/>
      <c r="EN127" s="699"/>
      <c r="EO127" s="699"/>
      <c r="EP127" s="699"/>
      <c r="EQ127" s="699"/>
      <c r="ER127" s="699"/>
      <c r="ES127" s="699"/>
      <c r="ET127" s="699"/>
      <c r="EU127" s="699"/>
      <c r="EV127" s="699"/>
      <c r="EW127" s="699"/>
      <c r="EX127" s="699"/>
      <c r="EY127" s="699"/>
      <c r="EZ127" s="699"/>
      <c r="FA127" s="699"/>
      <c r="FB127" s="699"/>
    </row>
    <row r="128" spans="1:158" s="698" customFormat="1" ht="16.7" customHeight="1" x14ac:dyDescent="0.5">
      <c r="A128" s="515" t="s">
        <v>649</v>
      </c>
      <c r="B128" s="516" t="s">
        <v>658</v>
      </c>
      <c r="C128" s="510" t="s">
        <v>432</v>
      </c>
      <c r="D128" s="677" t="s">
        <v>458</v>
      </c>
      <c r="E128" s="533" t="s">
        <v>390</v>
      </c>
      <c r="F128" s="678">
        <f>8*2</f>
        <v>16</v>
      </c>
      <c r="G128" s="398">
        <f>F128+F129</f>
        <v>16</v>
      </c>
      <c r="H128" s="398">
        <v>1</v>
      </c>
      <c r="I128" s="398">
        <v>1</v>
      </c>
      <c r="J128" s="398">
        <v>1</v>
      </c>
      <c r="K128" s="635" t="s">
        <v>110</v>
      </c>
      <c r="L128" s="398">
        <f>SUM(G128:K128)</f>
        <v>19</v>
      </c>
      <c r="M128" s="590"/>
      <c r="N128" s="140" t="s">
        <v>433</v>
      </c>
      <c r="O128" s="677" t="s">
        <v>458</v>
      </c>
      <c r="P128" s="533" t="s">
        <v>390</v>
      </c>
      <c r="Q128" s="678">
        <f>8*2</f>
        <v>16</v>
      </c>
      <c r="R128" s="398">
        <f>Q128+Q129</f>
        <v>16</v>
      </c>
      <c r="S128" s="398">
        <v>1</v>
      </c>
      <c r="T128" s="398">
        <v>1</v>
      </c>
      <c r="U128" s="398">
        <v>1</v>
      </c>
      <c r="V128" s="635" t="s">
        <v>110</v>
      </c>
      <c r="W128" s="398">
        <f>SUM(R128:V128)</f>
        <v>19</v>
      </c>
      <c r="X128" s="615"/>
      <c r="Y128" s="699"/>
      <c r="Z128" s="699"/>
      <c r="AA128" s="699"/>
      <c r="AB128" s="699"/>
      <c r="AC128" s="699"/>
      <c r="AD128" s="699"/>
      <c r="AE128" s="699"/>
      <c r="AF128" s="699"/>
      <c r="AG128" s="699"/>
      <c r="AH128" s="699"/>
      <c r="AI128" s="699"/>
      <c r="AJ128" s="699"/>
      <c r="AK128" s="699"/>
      <c r="AL128" s="699"/>
      <c r="AM128" s="699"/>
      <c r="AN128" s="699"/>
      <c r="AO128" s="699"/>
      <c r="AP128" s="699"/>
      <c r="AQ128" s="699"/>
      <c r="AR128" s="699"/>
      <c r="AS128" s="699"/>
      <c r="AT128" s="699"/>
      <c r="AU128" s="699"/>
      <c r="AV128" s="699"/>
      <c r="AW128" s="699"/>
      <c r="AX128" s="699"/>
      <c r="AY128" s="699"/>
      <c r="AZ128" s="699"/>
      <c r="BA128" s="699"/>
      <c r="BB128" s="699"/>
      <c r="BC128" s="699"/>
      <c r="BD128" s="699"/>
      <c r="BE128" s="699"/>
      <c r="BF128" s="699"/>
      <c r="BG128" s="699"/>
      <c r="BH128" s="699"/>
      <c r="BI128" s="699"/>
      <c r="BJ128" s="699"/>
      <c r="BK128" s="699"/>
      <c r="BL128" s="699"/>
      <c r="BM128" s="699"/>
      <c r="BN128" s="699"/>
      <c r="BO128" s="699"/>
      <c r="BP128" s="699"/>
      <c r="BQ128" s="699"/>
      <c r="BR128" s="699"/>
      <c r="BS128" s="699"/>
      <c r="BT128" s="699"/>
      <c r="BU128" s="699"/>
      <c r="BV128" s="699"/>
      <c r="BW128" s="699"/>
      <c r="BX128" s="699"/>
      <c r="BY128" s="699"/>
      <c r="BZ128" s="699"/>
      <c r="CA128" s="699"/>
      <c r="CB128" s="699"/>
      <c r="CC128" s="699"/>
      <c r="CD128" s="699"/>
      <c r="CE128" s="699"/>
      <c r="CF128" s="699"/>
      <c r="CG128" s="699"/>
      <c r="CH128" s="699"/>
      <c r="CI128" s="699"/>
      <c r="CJ128" s="699"/>
      <c r="CK128" s="699"/>
      <c r="CL128" s="699"/>
      <c r="CM128" s="699"/>
      <c r="CN128" s="699"/>
      <c r="CO128" s="699"/>
      <c r="CP128" s="699"/>
      <c r="CQ128" s="699"/>
      <c r="CR128" s="699"/>
      <c r="CS128" s="699"/>
      <c r="CT128" s="699"/>
      <c r="CU128" s="699"/>
      <c r="CV128" s="699"/>
      <c r="CW128" s="699"/>
      <c r="CX128" s="699"/>
      <c r="CY128" s="699"/>
      <c r="CZ128" s="699"/>
      <c r="DA128" s="699"/>
      <c r="DB128" s="699"/>
      <c r="DC128" s="699"/>
      <c r="DD128" s="699"/>
      <c r="DE128" s="699"/>
      <c r="DF128" s="699"/>
      <c r="DG128" s="699"/>
      <c r="DH128" s="699"/>
      <c r="DI128" s="699"/>
      <c r="DJ128" s="699"/>
      <c r="DK128" s="699"/>
      <c r="DL128" s="699"/>
      <c r="DM128" s="699"/>
      <c r="DN128" s="699"/>
      <c r="DO128" s="699"/>
      <c r="DP128" s="699"/>
      <c r="DQ128" s="699"/>
      <c r="DR128" s="699"/>
      <c r="DS128" s="699"/>
      <c r="DT128" s="699"/>
      <c r="DU128" s="699"/>
      <c r="DV128" s="699"/>
      <c r="DW128" s="699"/>
      <c r="DX128" s="699"/>
      <c r="DY128" s="699"/>
      <c r="DZ128" s="699"/>
      <c r="EA128" s="699"/>
      <c r="EB128" s="699"/>
      <c r="EC128" s="699"/>
      <c r="ED128" s="699"/>
      <c r="EE128" s="699"/>
      <c r="EF128" s="699"/>
      <c r="EG128" s="699"/>
      <c r="EH128" s="699"/>
      <c r="EI128" s="699"/>
      <c r="EJ128" s="699"/>
      <c r="EK128" s="699"/>
      <c r="EL128" s="699"/>
      <c r="EM128" s="699"/>
      <c r="EN128" s="699"/>
      <c r="EO128" s="699"/>
      <c r="EP128" s="699"/>
      <c r="EQ128" s="699"/>
      <c r="ER128" s="699"/>
      <c r="ES128" s="699"/>
      <c r="ET128" s="699"/>
      <c r="EU128" s="699"/>
      <c r="EV128" s="699"/>
      <c r="EW128" s="699"/>
      <c r="EX128" s="699"/>
      <c r="EY128" s="699"/>
      <c r="EZ128" s="699"/>
      <c r="FA128" s="699"/>
      <c r="FB128" s="699"/>
    </row>
    <row r="129" spans="1:158" s="698" customFormat="1" ht="15.95" customHeight="1" x14ac:dyDescent="0.5">
      <c r="A129" s="382" t="s">
        <v>1002</v>
      </c>
      <c r="B129" s="522"/>
      <c r="C129" s="512"/>
      <c r="D129" s="393"/>
      <c r="E129" s="531"/>
      <c r="F129" s="309"/>
      <c r="G129" s="309"/>
      <c r="H129" s="309"/>
      <c r="I129" s="309"/>
      <c r="J129" s="309"/>
      <c r="K129" s="309"/>
      <c r="L129" s="309"/>
      <c r="M129" s="587"/>
      <c r="N129" s="121"/>
      <c r="O129" s="393"/>
      <c r="P129" s="531"/>
      <c r="Q129" s="309"/>
      <c r="R129" s="309"/>
      <c r="S129" s="309"/>
      <c r="T129" s="309"/>
      <c r="U129" s="309"/>
      <c r="V129" s="309"/>
      <c r="W129" s="309"/>
      <c r="X129" s="612"/>
      <c r="Y129" s="699"/>
      <c r="Z129" s="699"/>
      <c r="AA129" s="699"/>
      <c r="AB129" s="699"/>
      <c r="AC129" s="699"/>
      <c r="AD129" s="699"/>
      <c r="AE129" s="699"/>
      <c r="AF129" s="699"/>
      <c r="AG129" s="699"/>
      <c r="AH129" s="699"/>
      <c r="AI129" s="699"/>
      <c r="AJ129" s="699"/>
      <c r="AK129" s="699"/>
      <c r="AL129" s="699"/>
      <c r="AM129" s="699"/>
      <c r="AN129" s="699"/>
      <c r="AO129" s="699"/>
      <c r="AP129" s="699"/>
      <c r="AQ129" s="699"/>
      <c r="AR129" s="699"/>
      <c r="AS129" s="699"/>
      <c r="AT129" s="699"/>
      <c r="AU129" s="699"/>
      <c r="AV129" s="699"/>
      <c r="AW129" s="699"/>
      <c r="AX129" s="699"/>
      <c r="AY129" s="699"/>
      <c r="AZ129" s="699"/>
      <c r="BA129" s="699"/>
      <c r="BB129" s="699"/>
      <c r="BC129" s="699"/>
      <c r="BD129" s="699"/>
      <c r="BE129" s="699"/>
      <c r="BF129" s="699"/>
      <c r="BG129" s="699"/>
      <c r="BH129" s="699"/>
      <c r="BI129" s="699"/>
      <c r="BJ129" s="699"/>
      <c r="BK129" s="699"/>
      <c r="BL129" s="699"/>
      <c r="BM129" s="699"/>
      <c r="BN129" s="699"/>
      <c r="BO129" s="699"/>
      <c r="BP129" s="699"/>
      <c r="BQ129" s="699"/>
      <c r="BR129" s="699"/>
      <c r="BS129" s="699"/>
      <c r="BT129" s="699"/>
      <c r="BU129" s="699"/>
      <c r="BV129" s="699"/>
      <c r="BW129" s="699"/>
      <c r="BX129" s="699"/>
      <c r="BY129" s="699"/>
      <c r="BZ129" s="699"/>
      <c r="CA129" s="699"/>
      <c r="CB129" s="699"/>
      <c r="CC129" s="699"/>
      <c r="CD129" s="699"/>
      <c r="CE129" s="699"/>
      <c r="CF129" s="699"/>
      <c r="CG129" s="699"/>
      <c r="CH129" s="699"/>
      <c r="CI129" s="699"/>
      <c r="CJ129" s="699"/>
      <c r="CK129" s="699"/>
      <c r="CL129" s="699"/>
      <c r="CM129" s="699"/>
      <c r="CN129" s="699"/>
      <c r="CO129" s="699"/>
      <c r="CP129" s="699"/>
      <c r="CQ129" s="699"/>
      <c r="CR129" s="699"/>
      <c r="CS129" s="699"/>
      <c r="CT129" s="699"/>
      <c r="CU129" s="699"/>
      <c r="CV129" s="699"/>
      <c r="CW129" s="699"/>
      <c r="CX129" s="699"/>
      <c r="CY129" s="699"/>
      <c r="CZ129" s="699"/>
      <c r="DA129" s="699"/>
      <c r="DB129" s="699"/>
      <c r="DC129" s="699"/>
      <c r="DD129" s="699"/>
      <c r="DE129" s="699"/>
      <c r="DF129" s="699"/>
      <c r="DG129" s="699"/>
      <c r="DH129" s="699"/>
      <c r="DI129" s="699"/>
      <c r="DJ129" s="699"/>
      <c r="DK129" s="699"/>
      <c r="DL129" s="699"/>
      <c r="DM129" s="699"/>
      <c r="DN129" s="699"/>
      <c r="DO129" s="699"/>
      <c r="DP129" s="699"/>
      <c r="DQ129" s="699"/>
      <c r="DR129" s="699"/>
      <c r="DS129" s="699"/>
      <c r="DT129" s="699"/>
      <c r="DU129" s="699"/>
      <c r="DV129" s="699"/>
      <c r="DW129" s="699"/>
      <c r="DX129" s="699"/>
      <c r="DY129" s="699"/>
      <c r="DZ129" s="699"/>
      <c r="EA129" s="699"/>
      <c r="EB129" s="699"/>
      <c r="EC129" s="699"/>
      <c r="ED129" s="699"/>
      <c r="EE129" s="699"/>
      <c r="EF129" s="699"/>
      <c r="EG129" s="699"/>
      <c r="EH129" s="699"/>
      <c r="EI129" s="699"/>
      <c r="EJ129" s="699"/>
      <c r="EK129" s="699"/>
      <c r="EL129" s="699"/>
      <c r="EM129" s="699"/>
      <c r="EN129" s="699"/>
      <c r="EO129" s="699"/>
      <c r="EP129" s="699"/>
      <c r="EQ129" s="699"/>
      <c r="ER129" s="699"/>
      <c r="ES129" s="699"/>
      <c r="ET129" s="699"/>
      <c r="EU129" s="699"/>
      <c r="EV129" s="699"/>
      <c r="EW129" s="699"/>
      <c r="EX129" s="699"/>
      <c r="EY129" s="699"/>
      <c r="EZ129" s="699"/>
      <c r="FA129" s="699"/>
      <c r="FB129" s="699"/>
    </row>
    <row r="130" spans="1:158" s="698" customFormat="1" ht="16.7" customHeight="1" x14ac:dyDescent="0.5">
      <c r="A130" s="383" t="s">
        <v>519</v>
      </c>
      <c r="B130" s="507" t="s">
        <v>520</v>
      </c>
      <c r="C130" s="517" t="s">
        <v>155</v>
      </c>
      <c r="D130" s="140">
        <v>4</v>
      </c>
      <c r="E130" s="533" t="s">
        <v>518</v>
      </c>
      <c r="F130" s="398">
        <f>1*D130</f>
        <v>4</v>
      </c>
      <c r="G130" s="398">
        <f>F130+F131+F132+F133</f>
        <v>13</v>
      </c>
      <c r="H130" s="398">
        <v>1</v>
      </c>
      <c r="I130" s="398">
        <v>1</v>
      </c>
      <c r="J130" s="398">
        <v>1</v>
      </c>
      <c r="K130" s="398">
        <v>1</v>
      </c>
      <c r="L130" s="635">
        <f>SUM(G130:K130)</f>
        <v>17</v>
      </c>
      <c r="M130" s="590"/>
      <c r="N130" s="384" t="s">
        <v>157</v>
      </c>
      <c r="O130" s="140">
        <v>4</v>
      </c>
      <c r="P130" s="533" t="s">
        <v>518</v>
      </c>
      <c r="Q130" s="398">
        <f>1*O130</f>
        <v>4</v>
      </c>
      <c r="R130" s="398">
        <f>Q130+Q131+Q132+Q133</f>
        <v>13</v>
      </c>
      <c r="S130" s="398">
        <v>1</v>
      </c>
      <c r="T130" s="398">
        <v>1</v>
      </c>
      <c r="U130" s="398">
        <v>1</v>
      </c>
      <c r="V130" s="398">
        <v>1</v>
      </c>
      <c r="W130" s="635">
        <f>SUM(R130:V130)</f>
        <v>17</v>
      </c>
      <c r="X130" s="615"/>
      <c r="Y130" s="699"/>
      <c r="Z130" s="699"/>
      <c r="AA130" s="699"/>
      <c r="AB130" s="699"/>
      <c r="AC130" s="699"/>
      <c r="AD130" s="699"/>
      <c r="AE130" s="699"/>
      <c r="AF130" s="699"/>
      <c r="AG130" s="699"/>
      <c r="AH130" s="699"/>
      <c r="AI130" s="699"/>
      <c r="AJ130" s="699"/>
      <c r="AK130" s="699"/>
      <c r="AL130" s="699"/>
      <c r="AM130" s="699"/>
      <c r="AN130" s="699"/>
      <c r="AO130" s="699"/>
      <c r="AP130" s="699"/>
      <c r="AQ130" s="699"/>
      <c r="AR130" s="699"/>
      <c r="AS130" s="699"/>
      <c r="AT130" s="699"/>
      <c r="AU130" s="699"/>
      <c r="AV130" s="699"/>
      <c r="AW130" s="699"/>
      <c r="AX130" s="699"/>
      <c r="AY130" s="699"/>
      <c r="AZ130" s="699"/>
      <c r="BA130" s="699"/>
      <c r="BB130" s="699"/>
      <c r="BC130" s="699"/>
      <c r="BD130" s="699"/>
      <c r="BE130" s="699"/>
      <c r="BF130" s="699"/>
      <c r="BG130" s="699"/>
      <c r="BH130" s="699"/>
      <c r="BI130" s="699"/>
      <c r="BJ130" s="699"/>
      <c r="BK130" s="699"/>
      <c r="BL130" s="699"/>
      <c r="BM130" s="699"/>
      <c r="BN130" s="699"/>
      <c r="BO130" s="699"/>
      <c r="BP130" s="699"/>
      <c r="BQ130" s="699"/>
      <c r="BR130" s="699"/>
      <c r="BS130" s="699"/>
      <c r="BT130" s="699"/>
      <c r="BU130" s="699"/>
      <c r="BV130" s="699"/>
      <c r="BW130" s="699"/>
      <c r="BX130" s="699"/>
      <c r="BY130" s="699"/>
      <c r="BZ130" s="699"/>
      <c r="CA130" s="699"/>
      <c r="CB130" s="699"/>
      <c r="CC130" s="699"/>
      <c r="CD130" s="699"/>
      <c r="CE130" s="699"/>
      <c r="CF130" s="699"/>
      <c r="CG130" s="699"/>
      <c r="CH130" s="699"/>
      <c r="CI130" s="699"/>
      <c r="CJ130" s="699"/>
      <c r="CK130" s="699"/>
      <c r="CL130" s="699"/>
      <c r="CM130" s="699"/>
      <c r="CN130" s="699"/>
      <c r="CO130" s="699"/>
      <c r="CP130" s="699"/>
      <c r="CQ130" s="699"/>
      <c r="CR130" s="699"/>
      <c r="CS130" s="699"/>
      <c r="CT130" s="699"/>
      <c r="CU130" s="699"/>
      <c r="CV130" s="699"/>
      <c r="CW130" s="699"/>
      <c r="CX130" s="699"/>
      <c r="CY130" s="699"/>
      <c r="CZ130" s="699"/>
      <c r="DA130" s="699"/>
      <c r="DB130" s="699"/>
      <c r="DC130" s="699"/>
      <c r="DD130" s="699"/>
      <c r="DE130" s="699"/>
      <c r="DF130" s="699"/>
      <c r="DG130" s="699"/>
      <c r="DH130" s="699"/>
      <c r="DI130" s="699"/>
      <c r="DJ130" s="699"/>
      <c r="DK130" s="699"/>
      <c r="DL130" s="699"/>
      <c r="DM130" s="699"/>
      <c r="DN130" s="699"/>
      <c r="DO130" s="699"/>
      <c r="DP130" s="699"/>
      <c r="DQ130" s="699"/>
      <c r="DR130" s="699"/>
      <c r="DS130" s="699"/>
      <c r="DT130" s="699"/>
      <c r="DU130" s="699"/>
      <c r="DV130" s="699"/>
      <c r="DW130" s="699"/>
      <c r="DX130" s="699"/>
      <c r="DY130" s="699"/>
      <c r="DZ130" s="699"/>
      <c r="EA130" s="699"/>
      <c r="EB130" s="699"/>
      <c r="EC130" s="699"/>
      <c r="ED130" s="699"/>
      <c r="EE130" s="699"/>
      <c r="EF130" s="699"/>
      <c r="EG130" s="699"/>
      <c r="EH130" s="699"/>
      <c r="EI130" s="699"/>
      <c r="EJ130" s="699"/>
      <c r="EK130" s="699"/>
      <c r="EL130" s="699"/>
      <c r="EM130" s="699"/>
      <c r="EN130" s="699"/>
      <c r="EO130" s="699"/>
      <c r="EP130" s="699"/>
      <c r="EQ130" s="699"/>
      <c r="ER130" s="699"/>
      <c r="ES130" s="699"/>
      <c r="ET130" s="699"/>
      <c r="EU130" s="699"/>
      <c r="EV130" s="699"/>
      <c r="EW130" s="699"/>
      <c r="EX130" s="699"/>
      <c r="EY130" s="699"/>
      <c r="EZ130" s="699"/>
      <c r="FA130" s="699"/>
      <c r="FB130" s="699"/>
    </row>
    <row r="131" spans="1:158" ht="16.7" customHeight="1" x14ac:dyDescent="0.5">
      <c r="A131" s="381" t="s">
        <v>1001</v>
      </c>
      <c r="B131" s="508"/>
      <c r="C131" s="520" t="s">
        <v>344</v>
      </c>
      <c r="D131" s="449">
        <v>3</v>
      </c>
      <c r="E131" s="532" t="s">
        <v>57</v>
      </c>
      <c r="F131" s="274">
        <f>1*D131</f>
        <v>3</v>
      </c>
      <c r="G131" s="274"/>
      <c r="H131" s="274"/>
      <c r="I131" s="274"/>
      <c r="J131" s="274"/>
      <c r="K131" s="274"/>
      <c r="L131" s="274"/>
      <c r="M131" s="594"/>
      <c r="N131" s="73" t="s">
        <v>345</v>
      </c>
      <c r="O131" s="449">
        <v>3</v>
      </c>
      <c r="P131" s="532" t="s">
        <v>57</v>
      </c>
      <c r="Q131" s="274">
        <f>1*O131</f>
        <v>3</v>
      </c>
      <c r="R131" s="274"/>
      <c r="S131" s="274"/>
      <c r="T131" s="274"/>
      <c r="U131" s="274"/>
      <c r="V131" s="274"/>
      <c r="W131" s="274"/>
      <c r="X131" s="619"/>
    </row>
    <row r="132" spans="1:158" ht="16.7" customHeight="1" x14ac:dyDescent="0.5">
      <c r="A132" s="381"/>
      <c r="B132" s="508"/>
      <c r="C132" s="520" t="s">
        <v>151</v>
      </c>
      <c r="D132" s="449">
        <v>1</v>
      </c>
      <c r="E132" s="532" t="s">
        <v>848</v>
      </c>
      <c r="F132" s="274">
        <f>5*D132</f>
        <v>5</v>
      </c>
      <c r="G132" s="274"/>
      <c r="H132" s="274"/>
      <c r="I132" s="274"/>
      <c r="J132" s="274"/>
      <c r="K132" s="274"/>
      <c r="L132" s="274"/>
      <c r="M132" s="582" t="s">
        <v>851</v>
      </c>
      <c r="N132" s="73" t="s">
        <v>153</v>
      </c>
      <c r="O132" s="449">
        <v>1</v>
      </c>
      <c r="P132" s="532" t="s">
        <v>848</v>
      </c>
      <c r="Q132" s="274">
        <f>5*O132</f>
        <v>5</v>
      </c>
      <c r="R132" s="274"/>
      <c r="S132" s="274"/>
      <c r="T132" s="274"/>
      <c r="U132" s="274"/>
      <c r="V132" s="274"/>
      <c r="W132" s="274"/>
      <c r="X132" s="402" t="s">
        <v>851</v>
      </c>
    </row>
    <row r="133" spans="1:158" s="698" customFormat="1" ht="16.7" customHeight="1" x14ac:dyDescent="0.5">
      <c r="A133" s="541"/>
      <c r="B133" s="557"/>
      <c r="C133" s="523" t="s">
        <v>251</v>
      </c>
      <c r="D133" s="121">
        <v>1</v>
      </c>
      <c r="E133" s="531" t="s">
        <v>729</v>
      </c>
      <c r="F133" s="309">
        <f>1*D133</f>
        <v>1</v>
      </c>
      <c r="G133" s="309"/>
      <c r="H133" s="309"/>
      <c r="I133" s="309"/>
      <c r="J133" s="309"/>
      <c r="K133" s="309"/>
      <c r="L133" s="309"/>
      <c r="M133" s="587"/>
      <c r="N133" s="78" t="s">
        <v>253</v>
      </c>
      <c r="O133" s="121">
        <v>1</v>
      </c>
      <c r="P133" s="531" t="s">
        <v>729</v>
      </c>
      <c r="Q133" s="309">
        <f>1*O133</f>
        <v>1</v>
      </c>
      <c r="R133" s="309"/>
      <c r="S133" s="309"/>
      <c r="T133" s="309"/>
      <c r="U133" s="309"/>
      <c r="V133" s="309"/>
      <c r="W133" s="309"/>
      <c r="X133" s="612"/>
      <c r="Y133" s="699"/>
      <c r="Z133" s="699"/>
      <c r="AA133" s="699"/>
      <c r="AB133" s="699"/>
      <c r="AC133" s="699"/>
      <c r="AD133" s="699"/>
      <c r="AE133" s="699"/>
      <c r="AF133" s="699"/>
      <c r="AG133" s="699"/>
      <c r="AH133" s="699"/>
      <c r="AI133" s="699"/>
      <c r="AJ133" s="699"/>
      <c r="AK133" s="699"/>
      <c r="AL133" s="699"/>
      <c r="AM133" s="699"/>
      <c r="AN133" s="699"/>
      <c r="AO133" s="699"/>
      <c r="AP133" s="699"/>
      <c r="AQ133" s="699"/>
      <c r="AR133" s="699"/>
      <c r="AS133" s="699"/>
      <c r="AT133" s="699"/>
      <c r="AU133" s="699"/>
      <c r="AV133" s="699"/>
      <c r="AW133" s="699"/>
      <c r="AX133" s="699"/>
      <c r="AY133" s="699"/>
      <c r="AZ133" s="699"/>
      <c r="BA133" s="699"/>
      <c r="BB133" s="699"/>
      <c r="BC133" s="699"/>
      <c r="BD133" s="699"/>
      <c r="BE133" s="699"/>
      <c r="BF133" s="699"/>
      <c r="BG133" s="699"/>
      <c r="BH133" s="699"/>
      <c r="BI133" s="699"/>
      <c r="BJ133" s="699"/>
      <c r="BK133" s="699"/>
      <c r="BL133" s="699"/>
      <c r="BM133" s="699"/>
      <c r="BN133" s="699"/>
      <c r="BO133" s="699"/>
      <c r="BP133" s="699"/>
      <c r="BQ133" s="699"/>
      <c r="BR133" s="699"/>
      <c r="BS133" s="699"/>
      <c r="BT133" s="699"/>
      <c r="BU133" s="699"/>
      <c r="BV133" s="699"/>
      <c r="BW133" s="699"/>
      <c r="BX133" s="699"/>
      <c r="BY133" s="699"/>
      <c r="BZ133" s="699"/>
      <c r="CA133" s="699"/>
      <c r="CB133" s="699"/>
      <c r="CC133" s="699"/>
      <c r="CD133" s="699"/>
      <c r="CE133" s="699"/>
      <c r="CF133" s="699"/>
      <c r="CG133" s="699"/>
      <c r="CH133" s="699"/>
      <c r="CI133" s="699"/>
      <c r="CJ133" s="699"/>
      <c r="CK133" s="699"/>
      <c r="CL133" s="699"/>
      <c r="CM133" s="699"/>
      <c r="CN133" s="699"/>
      <c r="CO133" s="699"/>
      <c r="CP133" s="699"/>
      <c r="CQ133" s="699"/>
      <c r="CR133" s="699"/>
      <c r="CS133" s="699"/>
      <c r="CT133" s="699"/>
      <c r="CU133" s="699"/>
      <c r="CV133" s="699"/>
      <c r="CW133" s="699"/>
      <c r="CX133" s="699"/>
      <c r="CY133" s="699"/>
      <c r="CZ133" s="699"/>
      <c r="DA133" s="699"/>
      <c r="DB133" s="699"/>
      <c r="DC133" s="699"/>
      <c r="DD133" s="699"/>
      <c r="DE133" s="699"/>
      <c r="DF133" s="699"/>
      <c r="DG133" s="699"/>
      <c r="DH133" s="699"/>
      <c r="DI133" s="699"/>
      <c r="DJ133" s="699"/>
      <c r="DK133" s="699"/>
      <c r="DL133" s="699"/>
      <c r="DM133" s="699"/>
      <c r="DN133" s="699"/>
      <c r="DO133" s="699"/>
      <c r="DP133" s="699"/>
      <c r="DQ133" s="699"/>
      <c r="DR133" s="699"/>
      <c r="DS133" s="699"/>
      <c r="DT133" s="699"/>
      <c r="DU133" s="699"/>
      <c r="DV133" s="699"/>
      <c r="DW133" s="699"/>
      <c r="DX133" s="699"/>
      <c r="DY133" s="699"/>
      <c r="DZ133" s="699"/>
      <c r="EA133" s="699"/>
      <c r="EB133" s="699"/>
      <c r="EC133" s="699"/>
    </row>
    <row r="134" spans="1:158" s="698" customFormat="1" ht="16.7" customHeight="1" x14ac:dyDescent="0.5">
      <c r="A134" s="432" t="s">
        <v>598</v>
      </c>
      <c r="B134" s="519" t="s">
        <v>599</v>
      </c>
      <c r="C134" s="556" t="s">
        <v>580</v>
      </c>
      <c r="D134" s="386">
        <v>44960</v>
      </c>
      <c r="E134" s="549" t="s">
        <v>1094</v>
      </c>
      <c r="F134" s="398">
        <v>2</v>
      </c>
      <c r="G134" s="274">
        <f>F134+F135</f>
        <v>18</v>
      </c>
      <c r="H134" s="274">
        <v>1</v>
      </c>
      <c r="I134" s="274">
        <v>1</v>
      </c>
      <c r="J134" s="274">
        <v>1</v>
      </c>
      <c r="K134" s="274">
        <v>1</v>
      </c>
      <c r="L134" s="399">
        <f>SUM(G134:K134)</f>
        <v>22</v>
      </c>
      <c r="M134" s="594"/>
      <c r="N134" s="571" t="s">
        <v>58</v>
      </c>
      <c r="O134" s="386">
        <v>44960</v>
      </c>
      <c r="P134" s="549" t="s">
        <v>1094</v>
      </c>
      <c r="Q134" s="398">
        <v>2</v>
      </c>
      <c r="R134" s="274">
        <f>Q134+Q135</f>
        <v>18</v>
      </c>
      <c r="S134" s="274">
        <v>1</v>
      </c>
      <c r="T134" s="274">
        <v>1</v>
      </c>
      <c r="U134" s="274">
        <v>1</v>
      </c>
      <c r="V134" s="274">
        <v>1</v>
      </c>
      <c r="W134" s="399">
        <f>SUM(R134:V134)</f>
        <v>22</v>
      </c>
      <c r="X134" s="619"/>
      <c r="Y134" s="699"/>
      <c r="Z134" s="699"/>
      <c r="AA134" s="699"/>
      <c r="AB134" s="699"/>
      <c r="AC134" s="699"/>
      <c r="AD134" s="699"/>
      <c r="AE134" s="699"/>
      <c r="AF134" s="699"/>
      <c r="AG134" s="699"/>
      <c r="AH134" s="699"/>
      <c r="AI134" s="699"/>
      <c r="AJ134" s="699"/>
      <c r="AK134" s="699"/>
      <c r="AL134" s="699"/>
      <c r="AM134" s="699"/>
      <c r="AN134" s="699"/>
      <c r="AO134" s="699"/>
      <c r="AP134" s="699"/>
      <c r="AQ134" s="699"/>
      <c r="AR134" s="699"/>
      <c r="AS134" s="699"/>
      <c r="AT134" s="699"/>
      <c r="AU134" s="699"/>
      <c r="AV134" s="699"/>
      <c r="AW134" s="699"/>
      <c r="AX134" s="699"/>
      <c r="AY134" s="699"/>
      <c r="AZ134" s="699"/>
      <c r="BA134" s="699"/>
      <c r="BB134" s="699"/>
      <c r="BC134" s="699"/>
      <c r="BD134" s="699"/>
      <c r="BE134" s="699"/>
      <c r="BF134" s="699"/>
      <c r="BG134" s="699"/>
      <c r="BH134" s="699"/>
      <c r="BI134" s="699"/>
      <c r="BJ134" s="699"/>
      <c r="BK134" s="699"/>
      <c r="BL134" s="699"/>
      <c r="BM134" s="699"/>
      <c r="BN134" s="699"/>
      <c r="BO134" s="699"/>
      <c r="BP134" s="699"/>
      <c r="BQ134" s="699"/>
      <c r="BR134" s="699"/>
      <c r="BS134" s="699"/>
      <c r="BT134" s="699"/>
      <c r="BU134" s="699"/>
      <c r="BV134" s="699"/>
      <c r="BW134" s="699"/>
      <c r="BX134" s="699"/>
      <c r="BY134" s="699"/>
      <c r="BZ134" s="699"/>
      <c r="CA134" s="699"/>
      <c r="CB134" s="699"/>
      <c r="CC134" s="699"/>
      <c r="CD134" s="699"/>
      <c r="CE134" s="699"/>
      <c r="CF134" s="699"/>
      <c r="CG134" s="699"/>
      <c r="CH134" s="699"/>
      <c r="CI134" s="699"/>
      <c r="CJ134" s="699"/>
      <c r="CK134" s="699"/>
      <c r="CL134" s="699"/>
      <c r="CM134" s="699"/>
      <c r="CN134" s="699"/>
      <c r="CO134" s="699"/>
      <c r="CP134" s="699"/>
      <c r="CQ134" s="699"/>
      <c r="CR134" s="699"/>
      <c r="CS134" s="699"/>
      <c r="CT134" s="699"/>
      <c r="CU134" s="699"/>
      <c r="CV134" s="699"/>
      <c r="CW134" s="699"/>
      <c r="CX134" s="699"/>
      <c r="CY134" s="699"/>
      <c r="CZ134" s="699"/>
      <c r="DA134" s="699"/>
      <c r="DB134" s="699"/>
      <c r="DC134" s="699"/>
      <c r="DD134" s="699"/>
      <c r="DE134" s="699"/>
      <c r="DF134" s="699"/>
      <c r="DG134" s="699"/>
      <c r="DH134" s="699"/>
      <c r="DI134" s="699"/>
      <c r="DJ134" s="699"/>
      <c r="DK134" s="699"/>
      <c r="DL134" s="699"/>
      <c r="DM134" s="699"/>
      <c r="DN134" s="699"/>
      <c r="DO134" s="699"/>
      <c r="DP134" s="699"/>
      <c r="DQ134" s="699"/>
      <c r="DR134" s="699"/>
      <c r="DS134" s="699"/>
      <c r="DT134" s="699"/>
      <c r="DU134" s="699"/>
      <c r="DV134" s="699"/>
      <c r="DW134" s="699"/>
      <c r="DX134" s="699"/>
      <c r="DY134" s="699"/>
      <c r="DZ134" s="699"/>
      <c r="EA134" s="699"/>
      <c r="EB134" s="699"/>
      <c r="EC134" s="699"/>
    </row>
    <row r="135" spans="1:158" s="698" customFormat="1" ht="16.7" customHeight="1" x14ac:dyDescent="0.5">
      <c r="A135" s="382" t="s">
        <v>1003</v>
      </c>
      <c r="B135" s="522"/>
      <c r="C135" s="550" t="s">
        <v>388</v>
      </c>
      <c r="D135" s="359">
        <v>44960</v>
      </c>
      <c r="E135" s="551" t="s">
        <v>390</v>
      </c>
      <c r="F135" s="309">
        <f>8*2</f>
        <v>16</v>
      </c>
      <c r="G135" s="309"/>
      <c r="H135" s="309"/>
      <c r="I135" s="309"/>
      <c r="J135" s="309"/>
      <c r="K135" s="309"/>
      <c r="L135" s="309"/>
      <c r="M135" s="587"/>
      <c r="N135" s="397" t="s">
        <v>391</v>
      </c>
      <c r="O135" s="359">
        <v>44960</v>
      </c>
      <c r="P135" s="551" t="s">
        <v>390</v>
      </c>
      <c r="Q135" s="309">
        <f>8*2</f>
        <v>16</v>
      </c>
      <c r="R135" s="309"/>
      <c r="S135" s="309"/>
      <c r="T135" s="309"/>
      <c r="U135" s="309"/>
      <c r="V135" s="309"/>
      <c r="W135" s="309"/>
      <c r="X135" s="612"/>
      <c r="Y135" s="699"/>
      <c r="Z135" s="699"/>
      <c r="AA135" s="699"/>
      <c r="AB135" s="699"/>
      <c r="AC135" s="699"/>
      <c r="AD135" s="699"/>
      <c r="AE135" s="699"/>
      <c r="AF135" s="699"/>
      <c r="AG135" s="699"/>
      <c r="AH135" s="699"/>
      <c r="AI135" s="699"/>
      <c r="AJ135" s="699"/>
      <c r="AK135" s="699"/>
      <c r="AL135" s="699"/>
      <c r="AM135" s="699"/>
      <c r="AN135" s="699"/>
      <c r="AO135" s="699"/>
      <c r="AP135" s="699"/>
      <c r="AQ135" s="699"/>
      <c r="AR135" s="699"/>
      <c r="AS135" s="699"/>
      <c r="AT135" s="699"/>
      <c r="AU135" s="699"/>
      <c r="AV135" s="699"/>
      <c r="AW135" s="699"/>
      <c r="AX135" s="699"/>
      <c r="AY135" s="699"/>
      <c r="AZ135" s="699"/>
      <c r="BA135" s="699"/>
      <c r="BB135" s="699"/>
      <c r="BC135" s="699"/>
      <c r="BD135" s="699"/>
      <c r="BE135" s="699"/>
      <c r="BF135" s="699"/>
      <c r="BG135" s="699"/>
      <c r="BH135" s="699"/>
      <c r="BI135" s="699"/>
      <c r="BJ135" s="699"/>
      <c r="BK135" s="699"/>
      <c r="BL135" s="699"/>
      <c r="BM135" s="699"/>
      <c r="BN135" s="699"/>
      <c r="BO135" s="699"/>
      <c r="BP135" s="699"/>
      <c r="BQ135" s="699"/>
      <c r="BR135" s="699"/>
      <c r="BS135" s="699"/>
      <c r="BT135" s="699"/>
      <c r="BU135" s="699"/>
      <c r="BV135" s="699"/>
      <c r="BW135" s="699"/>
      <c r="BX135" s="699"/>
      <c r="BY135" s="699"/>
      <c r="BZ135" s="699"/>
      <c r="CA135" s="699"/>
      <c r="CB135" s="699"/>
      <c r="CC135" s="699"/>
      <c r="CD135" s="699"/>
      <c r="CE135" s="699"/>
      <c r="CF135" s="699"/>
      <c r="CG135" s="699"/>
      <c r="CH135" s="699"/>
      <c r="CI135" s="699"/>
      <c r="CJ135" s="699"/>
      <c r="CK135" s="699"/>
      <c r="CL135" s="699"/>
      <c r="CM135" s="699"/>
      <c r="CN135" s="699"/>
      <c r="CO135" s="699"/>
      <c r="CP135" s="699"/>
      <c r="CQ135" s="699"/>
      <c r="CR135" s="699"/>
      <c r="CS135" s="699"/>
      <c r="CT135" s="699"/>
      <c r="CU135" s="699"/>
      <c r="CV135" s="699"/>
      <c r="CW135" s="699"/>
      <c r="CX135" s="699"/>
      <c r="CY135" s="699"/>
      <c r="CZ135" s="699"/>
      <c r="DA135" s="699"/>
      <c r="DB135" s="699"/>
      <c r="DC135" s="699"/>
      <c r="DD135" s="699"/>
      <c r="DE135" s="699"/>
      <c r="DF135" s="699"/>
      <c r="DG135" s="699"/>
      <c r="DH135" s="699"/>
      <c r="DI135" s="699"/>
      <c r="DJ135" s="699"/>
      <c r="DK135" s="699"/>
      <c r="DL135" s="699"/>
      <c r="DM135" s="699"/>
      <c r="DN135" s="699"/>
      <c r="DO135" s="699"/>
      <c r="DP135" s="699"/>
      <c r="DQ135" s="699"/>
      <c r="DR135" s="699"/>
      <c r="DS135" s="699"/>
      <c r="DT135" s="699"/>
      <c r="DU135" s="699"/>
      <c r="DV135" s="699"/>
      <c r="DW135" s="699"/>
      <c r="DX135" s="699"/>
      <c r="DY135" s="699"/>
      <c r="DZ135" s="699"/>
      <c r="EA135" s="699"/>
      <c r="EB135" s="699"/>
      <c r="EC135" s="699"/>
    </row>
    <row r="136" spans="1:158" s="698" customFormat="1" ht="16.7" customHeight="1" x14ac:dyDescent="0.5">
      <c r="A136" s="381" t="s">
        <v>735</v>
      </c>
      <c r="B136" s="508" t="s">
        <v>736</v>
      </c>
      <c r="C136" s="431" t="s">
        <v>33</v>
      </c>
      <c r="D136" s="73">
        <v>3</v>
      </c>
      <c r="E136" s="521" t="s">
        <v>728</v>
      </c>
      <c r="F136" s="327">
        <f>1*3</f>
        <v>3</v>
      </c>
      <c r="G136" s="274">
        <f>F136+F137+F138</f>
        <v>16</v>
      </c>
      <c r="H136" s="274">
        <v>1</v>
      </c>
      <c r="I136" s="274">
        <v>1</v>
      </c>
      <c r="J136" s="274">
        <v>1</v>
      </c>
      <c r="K136" s="274">
        <v>1</v>
      </c>
      <c r="L136" s="399">
        <f>SUM(G136:K136)</f>
        <v>20</v>
      </c>
      <c r="M136" s="581"/>
      <c r="N136" s="420" t="s">
        <v>349</v>
      </c>
      <c r="O136" s="73">
        <v>3</v>
      </c>
      <c r="P136" s="521" t="s">
        <v>728</v>
      </c>
      <c r="Q136" s="327">
        <f>1*3</f>
        <v>3</v>
      </c>
      <c r="R136" s="274">
        <f>Q136+Q137+Q138</f>
        <v>16</v>
      </c>
      <c r="S136" s="274">
        <v>1</v>
      </c>
      <c r="T136" s="274">
        <v>1</v>
      </c>
      <c r="U136" s="274">
        <v>1</v>
      </c>
      <c r="V136" s="274">
        <v>1</v>
      </c>
      <c r="W136" s="399">
        <f>SUM(R136:V136)</f>
        <v>20</v>
      </c>
      <c r="X136" s="607"/>
      <c r="Y136" s="699"/>
      <c r="Z136" s="699"/>
      <c r="AA136" s="699"/>
      <c r="AB136" s="699"/>
      <c r="AC136" s="699"/>
      <c r="AD136" s="699"/>
      <c r="AE136" s="699"/>
      <c r="AF136" s="699"/>
      <c r="AG136" s="699"/>
      <c r="AH136" s="699"/>
      <c r="AI136" s="699"/>
      <c r="AJ136" s="699"/>
      <c r="AK136" s="699"/>
      <c r="AL136" s="699"/>
      <c r="AM136" s="699"/>
      <c r="AN136" s="699"/>
      <c r="AO136" s="699"/>
      <c r="AP136" s="699"/>
      <c r="AQ136" s="699"/>
      <c r="AR136" s="699"/>
      <c r="AS136" s="699"/>
      <c r="AT136" s="699"/>
      <c r="AU136" s="699"/>
      <c r="AV136" s="699"/>
      <c r="AW136" s="699"/>
      <c r="AX136" s="699"/>
      <c r="AY136" s="699"/>
      <c r="AZ136" s="699"/>
      <c r="BA136" s="699"/>
      <c r="BB136" s="699"/>
      <c r="BC136" s="699"/>
      <c r="BD136" s="699"/>
      <c r="BE136" s="699"/>
      <c r="BF136" s="699"/>
      <c r="BG136" s="699"/>
      <c r="BH136" s="699"/>
      <c r="BI136" s="699"/>
      <c r="BJ136" s="699"/>
      <c r="BK136" s="699"/>
      <c r="BL136" s="699"/>
      <c r="BM136" s="699"/>
      <c r="BN136" s="699"/>
      <c r="BO136" s="699"/>
      <c r="BP136" s="699"/>
      <c r="BQ136" s="699"/>
      <c r="BR136" s="699"/>
      <c r="BS136" s="699"/>
      <c r="BT136" s="699"/>
      <c r="BU136" s="699"/>
      <c r="BV136" s="699"/>
      <c r="BW136" s="699"/>
      <c r="BX136" s="699"/>
      <c r="BY136" s="699"/>
      <c r="BZ136" s="699"/>
      <c r="CA136" s="699"/>
      <c r="CB136" s="699"/>
      <c r="CC136" s="699"/>
      <c r="CD136" s="699"/>
      <c r="CE136" s="699"/>
      <c r="CF136" s="699"/>
      <c r="CG136" s="699"/>
      <c r="CH136" s="699"/>
      <c r="CI136" s="699"/>
      <c r="CJ136" s="699"/>
      <c r="CK136" s="699"/>
      <c r="CL136" s="699"/>
      <c r="CM136" s="699"/>
      <c r="CN136" s="699"/>
      <c r="CO136" s="699"/>
      <c r="CP136" s="699"/>
      <c r="CQ136" s="699"/>
      <c r="CR136" s="699"/>
      <c r="CS136" s="699"/>
      <c r="CT136" s="699"/>
      <c r="CU136" s="699"/>
      <c r="CV136" s="699"/>
      <c r="CW136" s="699"/>
      <c r="CX136" s="699"/>
      <c r="CY136" s="699"/>
      <c r="CZ136" s="699"/>
      <c r="DA136" s="699"/>
      <c r="DB136" s="699"/>
      <c r="DC136" s="699"/>
      <c r="DD136" s="699"/>
      <c r="DE136" s="699"/>
      <c r="DF136" s="699"/>
      <c r="DG136" s="699"/>
      <c r="DH136" s="699"/>
      <c r="DI136" s="699"/>
      <c r="DJ136" s="699"/>
      <c r="DK136" s="699"/>
      <c r="DL136" s="699"/>
      <c r="DM136" s="699"/>
      <c r="DN136" s="699"/>
      <c r="DO136" s="699"/>
      <c r="DP136" s="699"/>
      <c r="DQ136" s="699"/>
      <c r="DR136" s="699"/>
      <c r="DS136" s="699"/>
      <c r="DT136" s="699"/>
      <c r="DU136" s="699"/>
      <c r="DV136" s="699"/>
      <c r="DW136" s="699"/>
      <c r="DX136" s="699"/>
      <c r="DY136" s="699"/>
      <c r="DZ136" s="699"/>
      <c r="EA136" s="699"/>
      <c r="EB136" s="699"/>
      <c r="EC136" s="699"/>
    </row>
    <row r="137" spans="1:158" s="698" customFormat="1" ht="16.7" customHeight="1" x14ac:dyDescent="0.5">
      <c r="A137" s="381" t="s">
        <v>988</v>
      </c>
      <c r="B137" s="508"/>
      <c r="C137" s="431" t="s">
        <v>356</v>
      </c>
      <c r="D137" s="73">
        <v>3</v>
      </c>
      <c r="E137" s="558" t="s">
        <v>856</v>
      </c>
      <c r="F137" s="327">
        <f>3*3</f>
        <v>9</v>
      </c>
      <c r="G137" s="274"/>
      <c r="H137" s="274"/>
      <c r="I137" s="274"/>
      <c r="J137" s="274"/>
      <c r="K137" s="274"/>
      <c r="L137" s="274"/>
      <c r="M137" s="581"/>
      <c r="N137" s="420" t="s">
        <v>357</v>
      </c>
      <c r="O137" s="73">
        <v>3</v>
      </c>
      <c r="P137" s="521" t="s">
        <v>856</v>
      </c>
      <c r="Q137" s="327">
        <f>3*3</f>
        <v>9</v>
      </c>
      <c r="R137" s="274"/>
      <c r="S137" s="274"/>
      <c r="T137" s="274"/>
      <c r="U137" s="274"/>
      <c r="V137" s="274"/>
      <c r="W137" s="274"/>
      <c r="X137" s="607"/>
      <c r="Y137" s="699"/>
      <c r="Z137" s="699"/>
      <c r="AA137" s="699"/>
      <c r="AB137" s="699"/>
      <c r="AC137" s="699"/>
      <c r="AD137" s="699"/>
      <c r="AE137" s="699"/>
      <c r="AF137" s="699"/>
      <c r="AG137" s="699"/>
      <c r="AH137" s="699"/>
      <c r="AI137" s="699"/>
      <c r="AJ137" s="699"/>
      <c r="AK137" s="699"/>
      <c r="AL137" s="699"/>
      <c r="AM137" s="699"/>
      <c r="AN137" s="699"/>
      <c r="AO137" s="699"/>
      <c r="AP137" s="699"/>
      <c r="AQ137" s="699"/>
      <c r="AR137" s="699"/>
      <c r="AS137" s="699"/>
      <c r="AT137" s="699"/>
      <c r="AU137" s="699"/>
      <c r="AV137" s="699"/>
      <c r="AW137" s="699"/>
      <c r="AX137" s="699"/>
      <c r="AY137" s="699"/>
      <c r="AZ137" s="699"/>
      <c r="BA137" s="699"/>
      <c r="BB137" s="699"/>
      <c r="BC137" s="699"/>
      <c r="BD137" s="699"/>
      <c r="BE137" s="699"/>
      <c r="BF137" s="699"/>
      <c r="BG137" s="699"/>
      <c r="BH137" s="699"/>
      <c r="BI137" s="699"/>
      <c r="BJ137" s="699"/>
      <c r="BK137" s="699"/>
      <c r="BL137" s="699"/>
      <c r="BM137" s="699"/>
      <c r="BN137" s="699"/>
      <c r="BO137" s="699"/>
      <c r="BP137" s="699"/>
      <c r="BQ137" s="699"/>
      <c r="BR137" s="699"/>
      <c r="BS137" s="699"/>
      <c r="BT137" s="699"/>
      <c r="BU137" s="699"/>
      <c r="BV137" s="699"/>
      <c r="BW137" s="699"/>
      <c r="BX137" s="699"/>
      <c r="BY137" s="699"/>
      <c r="BZ137" s="699"/>
      <c r="CA137" s="699"/>
      <c r="CB137" s="699"/>
      <c r="CC137" s="699"/>
      <c r="CD137" s="699"/>
      <c r="CE137" s="699"/>
      <c r="CF137" s="699"/>
      <c r="CG137" s="699"/>
      <c r="CH137" s="699"/>
      <c r="CI137" s="699"/>
      <c r="CJ137" s="699"/>
      <c r="CK137" s="699"/>
      <c r="CL137" s="699"/>
      <c r="CM137" s="699"/>
      <c r="CN137" s="699"/>
      <c r="CO137" s="699"/>
      <c r="CP137" s="699"/>
      <c r="CQ137" s="699"/>
      <c r="CR137" s="699"/>
      <c r="CS137" s="699"/>
      <c r="CT137" s="699"/>
      <c r="CU137" s="699"/>
      <c r="CV137" s="699"/>
      <c r="CW137" s="699"/>
      <c r="CX137" s="699"/>
      <c r="CY137" s="699"/>
      <c r="CZ137" s="699"/>
      <c r="DA137" s="699"/>
      <c r="DB137" s="699"/>
      <c r="DC137" s="699"/>
      <c r="DD137" s="699"/>
      <c r="DE137" s="699"/>
      <c r="DF137" s="699"/>
      <c r="DG137" s="699"/>
      <c r="DH137" s="699"/>
      <c r="DI137" s="699"/>
      <c r="DJ137" s="699"/>
      <c r="DK137" s="699"/>
      <c r="DL137" s="699"/>
      <c r="DM137" s="699"/>
      <c r="DN137" s="699"/>
      <c r="DO137" s="699"/>
      <c r="DP137" s="699"/>
      <c r="DQ137" s="699"/>
      <c r="DR137" s="699"/>
      <c r="DS137" s="699"/>
      <c r="DT137" s="699"/>
      <c r="DU137" s="699"/>
      <c r="DV137" s="699"/>
      <c r="DW137" s="699"/>
      <c r="DX137" s="699"/>
      <c r="DY137" s="699"/>
      <c r="DZ137" s="699"/>
      <c r="EA137" s="699"/>
      <c r="EB137" s="699"/>
      <c r="EC137" s="699"/>
      <c r="ED137" s="699"/>
      <c r="EE137" s="699"/>
      <c r="EF137" s="699"/>
      <c r="EG137" s="699"/>
      <c r="EH137" s="699"/>
      <c r="EI137" s="699"/>
      <c r="EJ137" s="699"/>
      <c r="EK137" s="699"/>
      <c r="EL137" s="699"/>
      <c r="EM137" s="699"/>
      <c r="EN137" s="699"/>
      <c r="EO137" s="699"/>
      <c r="EP137" s="699"/>
      <c r="EQ137" s="699"/>
      <c r="ER137" s="699"/>
      <c r="ES137" s="699"/>
      <c r="ET137" s="699"/>
      <c r="EU137" s="699"/>
      <c r="EV137" s="699"/>
      <c r="EW137" s="699"/>
      <c r="EX137" s="699"/>
      <c r="EY137" s="699"/>
      <c r="EZ137" s="699"/>
      <c r="FA137" s="699"/>
      <c r="FB137" s="699"/>
    </row>
    <row r="138" spans="1:158" s="698" customFormat="1" ht="16.7" customHeight="1" x14ac:dyDescent="0.5">
      <c r="A138" s="382"/>
      <c r="B138" s="509"/>
      <c r="C138" s="525" t="s">
        <v>358</v>
      </c>
      <c r="D138" s="78">
        <v>2</v>
      </c>
      <c r="E138" s="559" t="s">
        <v>857</v>
      </c>
      <c r="F138" s="333">
        <f>2*2</f>
        <v>4</v>
      </c>
      <c r="G138" s="309"/>
      <c r="H138" s="309"/>
      <c r="I138" s="309"/>
      <c r="J138" s="309"/>
      <c r="K138" s="309"/>
      <c r="L138" s="309"/>
      <c r="M138" s="599" t="s">
        <v>851</v>
      </c>
      <c r="N138" s="421" t="s">
        <v>359</v>
      </c>
      <c r="O138" s="78">
        <v>2</v>
      </c>
      <c r="P138" s="526" t="s">
        <v>857</v>
      </c>
      <c r="Q138" s="333">
        <f>2*2</f>
        <v>4</v>
      </c>
      <c r="R138" s="309"/>
      <c r="S138" s="309"/>
      <c r="T138" s="309"/>
      <c r="U138" s="309"/>
      <c r="V138" s="309"/>
      <c r="W138" s="309"/>
      <c r="X138" s="385" t="s">
        <v>851</v>
      </c>
      <c r="Y138" s="699"/>
      <c r="Z138" s="699"/>
      <c r="AA138" s="699"/>
      <c r="AB138" s="699"/>
      <c r="AC138" s="699"/>
      <c r="AD138" s="699"/>
      <c r="AE138" s="699"/>
      <c r="AF138" s="699"/>
      <c r="AG138" s="699"/>
      <c r="AH138" s="699"/>
      <c r="AI138" s="699"/>
      <c r="AJ138" s="699"/>
      <c r="AK138" s="699"/>
      <c r="AL138" s="699"/>
      <c r="AM138" s="699"/>
      <c r="AN138" s="699"/>
      <c r="AO138" s="699"/>
      <c r="AP138" s="699"/>
      <c r="AQ138" s="699"/>
      <c r="AR138" s="699"/>
      <c r="AS138" s="699"/>
      <c r="AT138" s="699"/>
      <c r="AU138" s="699"/>
      <c r="AV138" s="699"/>
      <c r="AW138" s="699"/>
      <c r="AX138" s="699"/>
      <c r="AY138" s="699"/>
      <c r="AZ138" s="699"/>
      <c r="BA138" s="699"/>
      <c r="BB138" s="699"/>
      <c r="BC138" s="699"/>
      <c r="BD138" s="699"/>
      <c r="BE138" s="699"/>
      <c r="BF138" s="699"/>
      <c r="BG138" s="699"/>
      <c r="BH138" s="699"/>
      <c r="BI138" s="699"/>
      <c r="BJ138" s="699"/>
      <c r="BK138" s="699"/>
      <c r="BL138" s="699"/>
      <c r="BM138" s="699"/>
      <c r="BN138" s="699"/>
      <c r="BO138" s="699"/>
      <c r="BP138" s="699"/>
      <c r="BQ138" s="699"/>
      <c r="BR138" s="699"/>
      <c r="BS138" s="699"/>
      <c r="BT138" s="699"/>
      <c r="BU138" s="699"/>
      <c r="BV138" s="699"/>
      <c r="BW138" s="699"/>
      <c r="BX138" s="699"/>
      <c r="BY138" s="699"/>
      <c r="BZ138" s="699"/>
      <c r="CA138" s="699"/>
      <c r="CB138" s="699"/>
      <c r="CC138" s="699"/>
      <c r="CD138" s="699"/>
      <c r="CE138" s="699"/>
      <c r="CF138" s="699"/>
      <c r="CG138" s="699"/>
      <c r="CH138" s="699"/>
      <c r="CI138" s="699"/>
      <c r="CJ138" s="699"/>
      <c r="CK138" s="699"/>
      <c r="CL138" s="699"/>
      <c r="CM138" s="699"/>
      <c r="CN138" s="699"/>
      <c r="CO138" s="699"/>
      <c r="CP138" s="699"/>
      <c r="CQ138" s="699"/>
      <c r="CR138" s="699"/>
      <c r="CS138" s="699"/>
      <c r="CT138" s="699"/>
      <c r="CU138" s="699"/>
      <c r="CV138" s="699"/>
      <c r="CW138" s="699"/>
      <c r="CX138" s="699"/>
      <c r="CY138" s="699"/>
      <c r="CZ138" s="699"/>
      <c r="DA138" s="699"/>
      <c r="DB138" s="699"/>
      <c r="DC138" s="699"/>
      <c r="DD138" s="699"/>
      <c r="DE138" s="699"/>
      <c r="DF138" s="699"/>
      <c r="DG138" s="699"/>
      <c r="DH138" s="699"/>
      <c r="DI138" s="699"/>
      <c r="DJ138" s="699"/>
      <c r="DK138" s="699"/>
      <c r="DL138" s="699"/>
      <c r="DM138" s="699"/>
      <c r="DN138" s="699"/>
      <c r="DO138" s="699"/>
      <c r="DP138" s="699"/>
      <c r="DQ138" s="699"/>
      <c r="DR138" s="699"/>
      <c r="DS138" s="699"/>
      <c r="DT138" s="699"/>
      <c r="DU138" s="699"/>
      <c r="DV138" s="699"/>
      <c r="DW138" s="699"/>
      <c r="DX138" s="699"/>
      <c r="DY138" s="699"/>
      <c r="DZ138" s="699"/>
      <c r="EA138" s="699"/>
      <c r="EB138" s="699"/>
      <c r="EC138" s="699"/>
      <c r="ED138" s="699"/>
      <c r="EE138" s="699"/>
      <c r="EF138" s="699"/>
      <c r="EG138" s="699"/>
      <c r="EH138" s="699"/>
      <c r="EI138" s="699"/>
      <c r="EJ138" s="699"/>
      <c r="EK138" s="699"/>
      <c r="EL138" s="699"/>
      <c r="EM138" s="699"/>
      <c r="EN138" s="699"/>
      <c r="EO138" s="699"/>
      <c r="EP138" s="699"/>
      <c r="EQ138" s="699"/>
      <c r="ER138" s="699"/>
      <c r="ES138" s="699"/>
      <c r="ET138" s="699"/>
      <c r="EU138" s="699"/>
      <c r="EV138" s="699"/>
      <c r="EW138" s="699"/>
      <c r="EX138" s="699"/>
      <c r="EY138" s="699"/>
      <c r="EZ138" s="699"/>
      <c r="FA138" s="699"/>
      <c r="FB138" s="699"/>
    </row>
    <row r="139" spans="1:158" s="698" customFormat="1" ht="16.7" customHeight="1" x14ac:dyDescent="0.5">
      <c r="A139" s="381" t="s">
        <v>612</v>
      </c>
      <c r="B139" s="508" t="s">
        <v>613</v>
      </c>
      <c r="C139" s="511" t="s">
        <v>403</v>
      </c>
      <c r="D139" s="72">
        <v>1</v>
      </c>
      <c r="E139" s="514" t="s">
        <v>390</v>
      </c>
      <c r="F139" s="327">
        <v>8</v>
      </c>
      <c r="G139" s="274">
        <f>F139+F140+F141+F142</f>
        <v>12</v>
      </c>
      <c r="H139" s="263">
        <v>1</v>
      </c>
      <c r="I139" s="263">
        <v>1</v>
      </c>
      <c r="J139" s="263">
        <v>1</v>
      </c>
      <c r="K139" s="263">
        <v>1</v>
      </c>
      <c r="L139" s="399">
        <f>SUM(G139:K139)</f>
        <v>16</v>
      </c>
      <c r="M139" s="598"/>
      <c r="N139" s="449" t="s">
        <v>404</v>
      </c>
      <c r="O139" s="72">
        <v>1</v>
      </c>
      <c r="P139" s="513" t="s">
        <v>390</v>
      </c>
      <c r="Q139" s="327">
        <v>8</v>
      </c>
      <c r="R139" s="274">
        <f>Q139+Q140+Q141</f>
        <v>11</v>
      </c>
      <c r="S139" s="263">
        <v>1</v>
      </c>
      <c r="T139" s="263">
        <v>1</v>
      </c>
      <c r="U139" s="263">
        <v>1</v>
      </c>
      <c r="V139" s="263">
        <v>1</v>
      </c>
      <c r="W139" s="399">
        <f>SUM(R139:V139)</f>
        <v>15</v>
      </c>
      <c r="X139" s="624"/>
      <c r="Y139" s="699"/>
      <c r="Z139" s="699"/>
      <c r="AA139" s="699"/>
      <c r="AB139" s="699"/>
      <c r="AC139" s="699"/>
      <c r="AD139" s="699"/>
      <c r="AE139" s="699"/>
      <c r="AF139" s="699"/>
      <c r="AG139" s="699"/>
      <c r="AH139" s="699"/>
      <c r="AI139" s="699"/>
      <c r="AJ139" s="699"/>
      <c r="AK139" s="699"/>
      <c r="AL139" s="699"/>
      <c r="AM139" s="699"/>
      <c r="AN139" s="699"/>
      <c r="AO139" s="699"/>
      <c r="AP139" s="699"/>
      <c r="AQ139" s="699"/>
      <c r="AR139" s="699"/>
      <c r="AS139" s="699"/>
      <c r="AT139" s="699"/>
      <c r="AU139" s="699"/>
      <c r="AV139" s="699"/>
      <c r="AW139" s="699"/>
      <c r="AX139" s="699"/>
      <c r="AY139" s="699"/>
      <c r="AZ139" s="699"/>
      <c r="BA139" s="699"/>
      <c r="BB139" s="699"/>
      <c r="BC139" s="699"/>
      <c r="BD139" s="699"/>
      <c r="BE139" s="699"/>
      <c r="BF139" s="699"/>
      <c r="BG139" s="699"/>
      <c r="BH139" s="699"/>
      <c r="BI139" s="699"/>
      <c r="BJ139" s="699"/>
      <c r="BK139" s="699"/>
      <c r="BL139" s="699"/>
      <c r="BM139" s="699"/>
      <c r="BN139" s="699"/>
      <c r="BO139" s="699"/>
      <c r="BP139" s="699"/>
      <c r="BQ139" s="699"/>
      <c r="BR139" s="699"/>
      <c r="BS139" s="699"/>
      <c r="BT139" s="699"/>
      <c r="BU139" s="699"/>
      <c r="BV139" s="699"/>
      <c r="BW139" s="699"/>
      <c r="BX139" s="699"/>
      <c r="BY139" s="699"/>
      <c r="BZ139" s="699"/>
      <c r="CA139" s="699"/>
      <c r="CB139" s="699"/>
      <c r="CC139" s="699"/>
      <c r="CD139" s="699"/>
      <c r="CE139" s="699"/>
      <c r="CF139" s="699"/>
      <c r="CG139" s="699"/>
      <c r="CH139" s="699"/>
      <c r="CI139" s="699"/>
      <c r="CJ139" s="699"/>
      <c r="CK139" s="699"/>
      <c r="CL139" s="699"/>
      <c r="CM139" s="699"/>
      <c r="CN139" s="699"/>
      <c r="CO139" s="699"/>
      <c r="CP139" s="699"/>
      <c r="CQ139" s="699"/>
      <c r="CR139" s="699"/>
      <c r="CS139" s="699"/>
      <c r="CT139" s="699"/>
      <c r="CU139" s="699"/>
      <c r="CV139" s="699"/>
      <c r="CW139" s="699"/>
      <c r="CX139" s="699"/>
      <c r="CY139" s="699"/>
      <c r="CZ139" s="699"/>
      <c r="DA139" s="699"/>
      <c r="DB139" s="699"/>
      <c r="DC139" s="699"/>
      <c r="DD139" s="699"/>
      <c r="DE139" s="699"/>
      <c r="DF139" s="699"/>
      <c r="DG139" s="699"/>
      <c r="DH139" s="699"/>
      <c r="DI139" s="699"/>
      <c r="DJ139" s="699"/>
      <c r="DK139" s="699"/>
      <c r="DL139" s="699"/>
      <c r="DM139" s="699"/>
      <c r="DN139" s="699"/>
      <c r="DO139" s="699"/>
      <c r="DP139" s="699"/>
      <c r="DQ139" s="699"/>
      <c r="DR139" s="699"/>
      <c r="DS139" s="699"/>
      <c r="DT139" s="699"/>
      <c r="DU139" s="699"/>
      <c r="DV139" s="699"/>
      <c r="DW139" s="699"/>
      <c r="DX139" s="699"/>
      <c r="DY139" s="699"/>
      <c r="DZ139" s="699"/>
      <c r="EA139" s="699"/>
      <c r="EB139" s="699"/>
      <c r="EC139" s="699"/>
    </row>
    <row r="140" spans="1:158" s="698" customFormat="1" ht="16.7" customHeight="1" x14ac:dyDescent="0.5">
      <c r="A140" s="381" t="s">
        <v>962</v>
      </c>
      <c r="B140" s="508"/>
      <c r="C140" s="511" t="s">
        <v>405</v>
      </c>
      <c r="D140" s="72">
        <v>1</v>
      </c>
      <c r="E140" s="514" t="s">
        <v>1035</v>
      </c>
      <c r="F140" s="327">
        <v>1</v>
      </c>
      <c r="G140" s="274"/>
      <c r="H140" s="263"/>
      <c r="I140" s="263"/>
      <c r="J140" s="263"/>
      <c r="K140" s="263"/>
      <c r="L140" s="396"/>
      <c r="M140" s="598"/>
      <c r="N140" s="449" t="s">
        <v>406</v>
      </c>
      <c r="O140" s="72">
        <v>1</v>
      </c>
      <c r="P140" s="513" t="s">
        <v>1035</v>
      </c>
      <c r="Q140" s="327">
        <v>1</v>
      </c>
      <c r="R140" s="274"/>
      <c r="S140" s="263"/>
      <c r="T140" s="263"/>
      <c r="U140" s="263"/>
      <c r="V140" s="263"/>
      <c r="W140" s="396"/>
      <c r="X140" s="624"/>
      <c r="Y140" s="699"/>
      <c r="Z140" s="699"/>
      <c r="AA140" s="699"/>
      <c r="AB140" s="699"/>
      <c r="AC140" s="699"/>
      <c r="AD140" s="699"/>
      <c r="AE140" s="699"/>
      <c r="AF140" s="699"/>
      <c r="AG140" s="699"/>
      <c r="AH140" s="699"/>
      <c r="AI140" s="699"/>
      <c r="AJ140" s="699"/>
      <c r="AK140" s="699"/>
      <c r="AL140" s="699"/>
      <c r="AM140" s="699"/>
      <c r="AN140" s="699"/>
      <c r="AO140" s="699"/>
      <c r="AP140" s="699"/>
      <c r="AQ140" s="699"/>
      <c r="AR140" s="699"/>
      <c r="AS140" s="699"/>
      <c r="AT140" s="699"/>
      <c r="AU140" s="699"/>
      <c r="AV140" s="699"/>
      <c r="AW140" s="699"/>
      <c r="AX140" s="699"/>
      <c r="AY140" s="699"/>
      <c r="AZ140" s="699"/>
      <c r="BA140" s="699"/>
      <c r="BB140" s="699"/>
      <c r="BC140" s="699"/>
      <c r="BD140" s="699"/>
      <c r="BE140" s="699"/>
      <c r="BF140" s="699"/>
      <c r="BG140" s="699"/>
      <c r="BH140" s="699"/>
      <c r="BI140" s="699"/>
      <c r="BJ140" s="699"/>
      <c r="BK140" s="699"/>
      <c r="BL140" s="699"/>
      <c r="BM140" s="699"/>
      <c r="BN140" s="699"/>
      <c r="BO140" s="699"/>
      <c r="BP140" s="699"/>
      <c r="BQ140" s="699"/>
      <c r="BR140" s="699"/>
      <c r="BS140" s="699"/>
      <c r="BT140" s="699"/>
      <c r="BU140" s="699"/>
      <c r="BV140" s="699"/>
      <c r="BW140" s="699"/>
      <c r="BX140" s="699"/>
      <c r="BY140" s="699"/>
      <c r="BZ140" s="699"/>
      <c r="CA140" s="699"/>
      <c r="CB140" s="699"/>
      <c r="CC140" s="699"/>
      <c r="CD140" s="699"/>
      <c r="CE140" s="699"/>
      <c r="CF140" s="699"/>
      <c r="CG140" s="699"/>
      <c r="CH140" s="699"/>
      <c r="CI140" s="699"/>
      <c r="CJ140" s="699"/>
      <c r="CK140" s="699"/>
      <c r="CL140" s="699"/>
      <c r="CM140" s="699"/>
      <c r="CN140" s="699"/>
      <c r="CO140" s="699"/>
      <c r="CP140" s="699"/>
      <c r="CQ140" s="699"/>
      <c r="CR140" s="699"/>
      <c r="CS140" s="699"/>
      <c r="CT140" s="699"/>
      <c r="CU140" s="699"/>
      <c r="CV140" s="699"/>
      <c r="CW140" s="699"/>
      <c r="CX140" s="699"/>
      <c r="CY140" s="699"/>
      <c r="CZ140" s="699"/>
      <c r="DA140" s="699"/>
      <c r="DB140" s="699"/>
      <c r="DC140" s="699"/>
      <c r="DD140" s="699"/>
      <c r="DE140" s="699"/>
      <c r="DF140" s="699"/>
      <c r="DG140" s="699"/>
      <c r="DH140" s="699"/>
      <c r="DI140" s="699"/>
      <c r="DJ140" s="699"/>
      <c r="DK140" s="699"/>
      <c r="DL140" s="699"/>
      <c r="DM140" s="699"/>
      <c r="DN140" s="699"/>
      <c r="DO140" s="699"/>
      <c r="DP140" s="699"/>
      <c r="DQ140" s="699"/>
      <c r="DR140" s="699"/>
      <c r="DS140" s="699"/>
      <c r="DT140" s="699"/>
      <c r="DU140" s="699"/>
      <c r="DV140" s="699"/>
      <c r="DW140" s="699"/>
      <c r="DX140" s="699"/>
      <c r="DY140" s="699"/>
      <c r="DZ140" s="699"/>
      <c r="EA140" s="699"/>
      <c r="EB140" s="699"/>
      <c r="EC140" s="699"/>
    </row>
    <row r="141" spans="1:158" s="698" customFormat="1" ht="16.7" customHeight="1" x14ac:dyDescent="0.5">
      <c r="A141" s="381"/>
      <c r="B141" s="508"/>
      <c r="C141" s="511" t="s">
        <v>1032</v>
      </c>
      <c r="D141" s="72">
        <v>1</v>
      </c>
      <c r="E141" s="514" t="s">
        <v>1030</v>
      </c>
      <c r="F141" s="327">
        <v>2</v>
      </c>
      <c r="G141" s="274"/>
      <c r="H141" s="263"/>
      <c r="I141" s="263"/>
      <c r="J141" s="263"/>
      <c r="K141" s="263"/>
      <c r="L141" s="396"/>
      <c r="M141" s="679" t="s">
        <v>1089</v>
      </c>
      <c r="N141" s="449" t="s">
        <v>1038</v>
      </c>
      <c r="O141" s="72">
        <v>1</v>
      </c>
      <c r="P141" s="513" t="s">
        <v>1030</v>
      </c>
      <c r="Q141" s="327">
        <v>2</v>
      </c>
      <c r="R141" s="274"/>
      <c r="S141" s="263"/>
      <c r="T141" s="263"/>
      <c r="U141" s="263"/>
      <c r="V141" s="263"/>
      <c r="W141" s="396"/>
      <c r="X141" s="788" t="s">
        <v>1089</v>
      </c>
      <c r="Y141" s="699"/>
      <c r="Z141" s="699"/>
      <c r="AA141" s="699"/>
      <c r="AB141" s="699"/>
      <c r="AC141" s="699"/>
      <c r="AD141" s="699"/>
      <c r="AE141" s="699"/>
      <c r="AF141" s="699"/>
      <c r="AG141" s="699"/>
      <c r="AH141" s="699"/>
      <c r="AI141" s="699"/>
      <c r="AJ141" s="699"/>
      <c r="AK141" s="699"/>
      <c r="AL141" s="699"/>
      <c r="AM141" s="699"/>
      <c r="AN141" s="699"/>
      <c r="AO141" s="699"/>
      <c r="AP141" s="699"/>
      <c r="AQ141" s="699"/>
      <c r="AR141" s="699"/>
      <c r="AS141" s="699"/>
      <c r="AT141" s="699"/>
      <c r="AU141" s="699"/>
      <c r="AV141" s="699"/>
      <c r="AW141" s="699"/>
      <c r="AX141" s="699"/>
      <c r="AY141" s="699"/>
      <c r="AZ141" s="699"/>
      <c r="BA141" s="699"/>
      <c r="BB141" s="699"/>
      <c r="BC141" s="699"/>
      <c r="BD141" s="699"/>
      <c r="BE141" s="699"/>
      <c r="BF141" s="699"/>
      <c r="BG141" s="699"/>
      <c r="BH141" s="699"/>
      <c r="BI141" s="699"/>
      <c r="BJ141" s="699"/>
      <c r="BK141" s="699"/>
      <c r="BL141" s="699"/>
      <c r="BM141" s="699"/>
      <c r="BN141" s="699"/>
      <c r="BO141" s="699"/>
      <c r="BP141" s="699"/>
      <c r="BQ141" s="699"/>
      <c r="BR141" s="699"/>
      <c r="BS141" s="699"/>
      <c r="BT141" s="699"/>
      <c r="BU141" s="699"/>
      <c r="BV141" s="699"/>
      <c r="BW141" s="699"/>
      <c r="BX141" s="699"/>
      <c r="BY141" s="699"/>
      <c r="BZ141" s="699"/>
      <c r="CA141" s="699"/>
      <c r="CB141" s="699"/>
      <c r="CC141" s="699"/>
      <c r="CD141" s="699"/>
      <c r="CE141" s="699"/>
      <c r="CF141" s="699"/>
      <c r="CG141" s="699"/>
      <c r="CH141" s="699"/>
      <c r="CI141" s="699"/>
      <c r="CJ141" s="699"/>
      <c r="CK141" s="699"/>
      <c r="CL141" s="699"/>
      <c r="CM141" s="699"/>
      <c r="CN141" s="699"/>
      <c r="CO141" s="699"/>
      <c r="CP141" s="699"/>
      <c r="CQ141" s="699"/>
      <c r="CR141" s="699"/>
      <c r="CS141" s="699"/>
      <c r="CT141" s="699"/>
      <c r="CU141" s="699"/>
      <c r="CV141" s="699"/>
      <c r="CW141" s="699"/>
      <c r="CX141" s="699"/>
      <c r="CY141" s="699"/>
      <c r="CZ141" s="699"/>
      <c r="DA141" s="699"/>
      <c r="DB141" s="699"/>
      <c r="DC141" s="699"/>
      <c r="DD141" s="699"/>
      <c r="DE141" s="699"/>
      <c r="DF141" s="699"/>
      <c r="DG141" s="699"/>
      <c r="DH141" s="699"/>
      <c r="DI141" s="699"/>
      <c r="DJ141" s="699"/>
      <c r="DK141" s="699"/>
      <c r="DL141" s="699"/>
      <c r="DM141" s="699"/>
      <c r="DN141" s="699"/>
      <c r="DO141" s="699"/>
      <c r="DP141" s="699"/>
      <c r="DQ141" s="699"/>
      <c r="DR141" s="699"/>
      <c r="DS141" s="699"/>
      <c r="DT141" s="699"/>
      <c r="DU141" s="699"/>
      <c r="DV141" s="699"/>
      <c r="DW141" s="699"/>
      <c r="DX141" s="699"/>
      <c r="DY141" s="699"/>
      <c r="DZ141" s="699"/>
      <c r="EA141" s="699"/>
      <c r="EB141" s="699"/>
      <c r="EC141" s="699"/>
    </row>
    <row r="142" spans="1:158" s="698" customFormat="1" ht="16.7" customHeight="1" x14ac:dyDescent="0.5">
      <c r="A142" s="382"/>
      <c r="B142" s="509"/>
      <c r="C142" s="512" t="s">
        <v>1033</v>
      </c>
      <c r="D142" s="77">
        <v>1</v>
      </c>
      <c r="E142" s="563" t="s">
        <v>1034</v>
      </c>
      <c r="F142" s="333">
        <v>1</v>
      </c>
      <c r="G142" s="309"/>
      <c r="H142" s="312"/>
      <c r="I142" s="312"/>
      <c r="J142" s="312"/>
      <c r="K142" s="312"/>
      <c r="L142" s="344"/>
      <c r="M142" s="657" t="s">
        <v>1089</v>
      </c>
      <c r="N142" s="121"/>
      <c r="O142" s="77"/>
      <c r="P142" s="543"/>
      <c r="Q142" s="333"/>
      <c r="R142" s="309"/>
      <c r="S142" s="312"/>
      <c r="T142" s="312"/>
      <c r="U142" s="312"/>
      <c r="V142" s="312"/>
      <c r="W142" s="344"/>
      <c r="X142" s="625"/>
      <c r="Y142" s="699"/>
      <c r="Z142" s="699"/>
      <c r="AA142" s="699"/>
      <c r="AB142" s="699"/>
      <c r="AC142" s="699"/>
      <c r="AD142" s="699"/>
      <c r="AE142" s="699"/>
      <c r="AF142" s="699"/>
      <c r="AG142" s="699"/>
      <c r="AH142" s="699"/>
      <c r="AI142" s="699"/>
      <c r="AJ142" s="699"/>
      <c r="AK142" s="699"/>
      <c r="AL142" s="699"/>
      <c r="AM142" s="699"/>
      <c r="AN142" s="699"/>
      <c r="AO142" s="699"/>
      <c r="AP142" s="699"/>
      <c r="AQ142" s="699"/>
      <c r="AR142" s="699"/>
      <c r="AS142" s="699"/>
      <c r="AT142" s="699"/>
      <c r="AU142" s="699"/>
      <c r="AV142" s="699"/>
      <c r="AW142" s="699"/>
      <c r="AX142" s="699"/>
      <c r="AY142" s="699"/>
      <c r="AZ142" s="699"/>
      <c r="BA142" s="699"/>
      <c r="BB142" s="699"/>
      <c r="BC142" s="699"/>
      <c r="BD142" s="699"/>
      <c r="BE142" s="699"/>
      <c r="BF142" s="699"/>
      <c r="BG142" s="699"/>
      <c r="BH142" s="699"/>
      <c r="BI142" s="699"/>
      <c r="BJ142" s="699"/>
      <c r="BK142" s="699"/>
      <c r="BL142" s="699"/>
      <c r="BM142" s="699"/>
      <c r="BN142" s="699"/>
      <c r="BO142" s="699"/>
      <c r="BP142" s="699"/>
      <c r="BQ142" s="699"/>
      <c r="BR142" s="699"/>
      <c r="BS142" s="699"/>
      <c r="BT142" s="699"/>
      <c r="BU142" s="699"/>
      <c r="BV142" s="699"/>
      <c r="BW142" s="699"/>
      <c r="BX142" s="699"/>
      <c r="BY142" s="699"/>
      <c r="BZ142" s="699"/>
      <c r="CA142" s="699"/>
      <c r="CB142" s="699"/>
      <c r="CC142" s="699"/>
      <c r="CD142" s="699"/>
      <c r="CE142" s="699"/>
      <c r="CF142" s="699"/>
      <c r="CG142" s="699"/>
      <c r="CH142" s="699"/>
      <c r="CI142" s="699"/>
      <c r="CJ142" s="699"/>
      <c r="CK142" s="699"/>
      <c r="CL142" s="699"/>
      <c r="CM142" s="699"/>
      <c r="CN142" s="699"/>
      <c r="CO142" s="699"/>
      <c r="CP142" s="699"/>
      <c r="CQ142" s="699"/>
      <c r="CR142" s="699"/>
      <c r="CS142" s="699"/>
      <c r="CT142" s="699"/>
      <c r="CU142" s="699"/>
      <c r="CV142" s="699"/>
      <c r="CW142" s="699"/>
      <c r="CX142" s="699"/>
      <c r="CY142" s="699"/>
      <c r="CZ142" s="699"/>
      <c r="DA142" s="699"/>
      <c r="DB142" s="699"/>
      <c r="DC142" s="699"/>
      <c r="DD142" s="699"/>
      <c r="DE142" s="699"/>
      <c r="DF142" s="699"/>
      <c r="DG142" s="699"/>
      <c r="DH142" s="699"/>
      <c r="DI142" s="699"/>
      <c r="DJ142" s="699"/>
      <c r="DK142" s="699"/>
      <c r="DL142" s="699"/>
      <c r="DM142" s="699"/>
      <c r="DN142" s="699"/>
      <c r="DO142" s="699"/>
      <c r="DP142" s="699"/>
      <c r="DQ142" s="699"/>
      <c r="DR142" s="699"/>
      <c r="DS142" s="699"/>
      <c r="DT142" s="699"/>
      <c r="DU142" s="699"/>
      <c r="DV142" s="699"/>
      <c r="DW142" s="699"/>
      <c r="DX142" s="699"/>
      <c r="DY142" s="699"/>
      <c r="DZ142" s="699"/>
      <c r="EA142" s="699"/>
      <c r="EB142" s="699"/>
      <c r="EC142" s="699"/>
    </row>
    <row r="143" spans="1:158" ht="16.7" customHeight="1" x14ac:dyDescent="0.5">
      <c r="A143" s="432" t="s">
        <v>568</v>
      </c>
      <c r="B143" s="519" t="s">
        <v>569</v>
      </c>
      <c r="C143" s="520" t="s">
        <v>52</v>
      </c>
      <c r="D143" s="319">
        <v>44961</v>
      </c>
      <c r="E143" s="558" t="s">
        <v>373</v>
      </c>
      <c r="F143" s="419">
        <v>8</v>
      </c>
      <c r="G143" s="327">
        <f>F143+F144+F145</f>
        <v>17</v>
      </c>
      <c r="H143" s="274">
        <v>1</v>
      </c>
      <c r="I143" s="274">
        <v>1</v>
      </c>
      <c r="J143" s="274">
        <v>1</v>
      </c>
      <c r="K143" s="274">
        <v>1</v>
      </c>
      <c r="L143" s="399">
        <f>SUM(G143:K143)</f>
        <v>21</v>
      </c>
      <c r="M143" s="591"/>
      <c r="N143" s="420" t="s">
        <v>285</v>
      </c>
      <c r="O143" s="449">
        <v>3</v>
      </c>
      <c r="P143" s="569" t="s">
        <v>861</v>
      </c>
      <c r="Q143" s="274">
        <f>1*3</f>
        <v>3</v>
      </c>
      <c r="R143" s="327">
        <f>Q143+Q144+Q145+Q146</f>
        <v>17</v>
      </c>
      <c r="S143" s="274">
        <v>1</v>
      </c>
      <c r="T143" s="274">
        <v>1</v>
      </c>
      <c r="U143" s="274">
        <v>1</v>
      </c>
      <c r="V143" s="274">
        <v>1</v>
      </c>
      <c r="W143" s="399">
        <f>SUM(R143:V143)</f>
        <v>21</v>
      </c>
      <c r="X143" s="606" t="s">
        <v>862</v>
      </c>
    </row>
    <row r="144" spans="1:158" ht="16.7" customHeight="1" x14ac:dyDescent="0.5">
      <c r="A144" s="381" t="s">
        <v>1004</v>
      </c>
      <c r="B144" s="519"/>
      <c r="C144" s="520" t="s">
        <v>287</v>
      </c>
      <c r="D144" s="449">
        <v>3</v>
      </c>
      <c r="E144" s="558" t="s">
        <v>375</v>
      </c>
      <c r="F144" s="419">
        <v>6</v>
      </c>
      <c r="G144" s="327"/>
      <c r="H144" s="274"/>
      <c r="I144" s="274"/>
      <c r="J144" s="274"/>
      <c r="K144" s="274"/>
      <c r="L144" s="274"/>
      <c r="M144" s="591"/>
      <c r="N144" s="420" t="s">
        <v>52</v>
      </c>
      <c r="O144" s="319">
        <v>44961</v>
      </c>
      <c r="P144" s="569" t="s">
        <v>374</v>
      </c>
      <c r="Q144" s="73">
        <f>4*2</f>
        <v>8</v>
      </c>
      <c r="R144" s="327"/>
      <c r="S144" s="274"/>
      <c r="T144" s="274"/>
      <c r="U144" s="274"/>
      <c r="V144" s="274"/>
      <c r="W144" s="274"/>
      <c r="X144" s="616"/>
    </row>
    <row r="145" spans="1:158" ht="16.7" customHeight="1" x14ac:dyDescent="0.5">
      <c r="A145" s="560"/>
      <c r="B145" s="561"/>
      <c r="C145" s="520" t="s">
        <v>275</v>
      </c>
      <c r="D145" s="449">
        <v>1</v>
      </c>
      <c r="E145" s="558" t="s">
        <v>376</v>
      </c>
      <c r="F145" s="419">
        <v>3</v>
      </c>
      <c r="G145" s="327"/>
      <c r="H145" s="274"/>
      <c r="I145" s="274"/>
      <c r="J145" s="274"/>
      <c r="K145" s="274"/>
      <c r="L145" s="274"/>
      <c r="M145" s="579" t="s">
        <v>862</v>
      </c>
      <c r="N145" s="420" t="s">
        <v>289</v>
      </c>
      <c r="O145" s="449">
        <v>3</v>
      </c>
      <c r="P145" s="569" t="s">
        <v>466</v>
      </c>
      <c r="Q145" s="73">
        <f>3*1</f>
        <v>3</v>
      </c>
      <c r="R145" s="327"/>
      <c r="S145" s="274"/>
      <c r="T145" s="274"/>
      <c r="U145" s="274"/>
      <c r="V145" s="274"/>
      <c r="W145" s="274"/>
      <c r="X145" s="606" t="s">
        <v>862</v>
      </c>
    </row>
    <row r="146" spans="1:158" ht="16.7" customHeight="1" x14ac:dyDescent="0.5">
      <c r="A146" s="547"/>
      <c r="B146" s="562"/>
      <c r="C146" s="525"/>
      <c r="D146" s="77"/>
      <c r="E146" s="563"/>
      <c r="F146" s="388"/>
      <c r="G146" s="309"/>
      <c r="H146" s="309"/>
      <c r="I146" s="309"/>
      <c r="J146" s="309"/>
      <c r="K146" s="309"/>
      <c r="L146" s="309"/>
      <c r="M146" s="584"/>
      <c r="N146" s="421" t="s">
        <v>277</v>
      </c>
      <c r="O146" s="121">
        <v>1</v>
      </c>
      <c r="P146" s="544" t="s">
        <v>376</v>
      </c>
      <c r="Q146" s="78">
        <v>3</v>
      </c>
      <c r="R146" s="309"/>
      <c r="S146" s="309"/>
      <c r="T146" s="309"/>
      <c r="U146" s="309"/>
      <c r="V146" s="309"/>
      <c r="W146" s="309"/>
      <c r="X146" s="403" t="s">
        <v>862</v>
      </c>
    </row>
    <row r="147" spans="1:158" s="698" customFormat="1" ht="16.7" customHeight="1" x14ac:dyDescent="0.5">
      <c r="A147" s="383" t="s">
        <v>503</v>
      </c>
      <c r="B147" s="507" t="s">
        <v>504</v>
      </c>
      <c r="C147" s="510" t="s">
        <v>330</v>
      </c>
      <c r="D147" s="137">
        <v>3</v>
      </c>
      <c r="E147" s="564" t="s">
        <v>1107</v>
      </c>
      <c r="F147" s="418">
        <f>6*3</f>
        <v>18</v>
      </c>
      <c r="G147" s="680">
        <f>F147+F148</f>
        <v>18</v>
      </c>
      <c r="H147" s="71">
        <v>1</v>
      </c>
      <c r="I147" s="71">
        <v>1</v>
      </c>
      <c r="J147" s="71">
        <v>1</v>
      </c>
      <c r="K147" s="131">
        <v>1</v>
      </c>
      <c r="L147" s="652">
        <f>SUM(G147:K147)</f>
        <v>22</v>
      </c>
      <c r="M147" s="602"/>
      <c r="N147" s="140" t="s">
        <v>332</v>
      </c>
      <c r="O147" s="137">
        <v>3</v>
      </c>
      <c r="P147" s="533" t="s">
        <v>1107</v>
      </c>
      <c r="Q147" s="418">
        <f>6*3</f>
        <v>18</v>
      </c>
      <c r="R147" s="680">
        <f>Q147+Q148</f>
        <v>18</v>
      </c>
      <c r="S147" s="71">
        <v>1</v>
      </c>
      <c r="T147" s="71">
        <v>1</v>
      </c>
      <c r="U147" s="71">
        <v>1</v>
      </c>
      <c r="V147" s="131">
        <v>1</v>
      </c>
      <c r="W147" s="652">
        <f>SUM(R147:V147)</f>
        <v>22</v>
      </c>
      <c r="X147" s="631"/>
      <c r="Y147" s="699"/>
      <c r="Z147" s="699"/>
      <c r="AA147" s="699"/>
      <c r="AB147" s="699"/>
      <c r="AC147" s="699"/>
      <c r="AD147" s="699"/>
      <c r="AE147" s="699"/>
      <c r="AF147" s="699"/>
      <c r="AG147" s="699"/>
      <c r="AH147" s="699"/>
      <c r="AI147" s="699"/>
      <c r="AJ147" s="699"/>
      <c r="AK147" s="699"/>
      <c r="AL147" s="699"/>
      <c r="AM147" s="699"/>
      <c r="AN147" s="699"/>
      <c r="AO147" s="699"/>
      <c r="AP147" s="699"/>
      <c r="AQ147" s="699"/>
      <c r="AR147" s="699"/>
      <c r="AS147" s="699"/>
      <c r="AT147" s="699"/>
      <c r="AU147" s="699"/>
      <c r="AV147" s="699"/>
      <c r="AW147" s="699"/>
      <c r="AX147" s="699"/>
      <c r="AY147" s="699"/>
      <c r="AZ147" s="699"/>
      <c r="BA147" s="699"/>
      <c r="BB147" s="699"/>
      <c r="BC147" s="699"/>
      <c r="BD147" s="699"/>
      <c r="BE147" s="699"/>
      <c r="BF147" s="699"/>
      <c r="BG147" s="699"/>
      <c r="BH147" s="699"/>
      <c r="BI147" s="699"/>
      <c r="BJ147" s="699"/>
      <c r="BK147" s="699"/>
      <c r="BL147" s="699"/>
      <c r="BM147" s="699"/>
      <c r="BN147" s="699"/>
      <c r="BO147" s="699"/>
      <c r="BP147" s="699"/>
      <c r="BQ147" s="699"/>
      <c r="BR147" s="699"/>
      <c r="BS147" s="699"/>
      <c r="BT147" s="699"/>
      <c r="BU147" s="699"/>
      <c r="BV147" s="699"/>
      <c r="BW147" s="699"/>
      <c r="BX147" s="699"/>
      <c r="BY147" s="699"/>
      <c r="BZ147" s="699"/>
      <c r="CA147" s="699"/>
      <c r="CB147" s="699"/>
      <c r="CC147" s="699"/>
      <c r="CD147" s="699"/>
      <c r="CE147" s="699"/>
      <c r="CF147" s="699"/>
      <c r="CG147" s="699"/>
      <c r="CH147" s="699"/>
      <c r="CI147" s="699"/>
      <c r="CJ147" s="699"/>
      <c r="CK147" s="699"/>
      <c r="CL147" s="699"/>
      <c r="CM147" s="699"/>
      <c r="CN147" s="699"/>
      <c r="CO147" s="699"/>
      <c r="CP147" s="699"/>
      <c r="CQ147" s="699"/>
      <c r="CR147" s="699"/>
      <c r="CS147" s="699"/>
      <c r="CT147" s="699"/>
      <c r="CU147" s="699"/>
      <c r="CV147" s="699"/>
      <c r="CW147" s="699"/>
      <c r="CX147" s="699"/>
      <c r="CY147" s="699"/>
      <c r="CZ147" s="699"/>
      <c r="DA147" s="699"/>
      <c r="DB147" s="699"/>
      <c r="DC147" s="699"/>
      <c r="DD147" s="699"/>
      <c r="DE147" s="699"/>
      <c r="DF147" s="699"/>
      <c r="DG147" s="699"/>
      <c r="DH147" s="699"/>
      <c r="DI147" s="699"/>
      <c r="DJ147" s="699"/>
      <c r="DK147" s="699"/>
      <c r="DL147" s="699"/>
      <c r="DM147" s="699"/>
      <c r="DN147" s="699"/>
      <c r="DO147" s="699"/>
      <c r="DP147" s="699"/>
      <c r="DQ147" s="699"/>
      <c r="DR147" s="699"/>
      <c r="DS147" s="699"/>
      <c r="DT147" s="699"/>
      <c r="DU147" s="699"/>
      <c r="DV147" s="699"/>
      <c r="DW147" s="699"/>
      <c r="DX147" s="699"/>
      <c r="DY147" s="699"/>
      <c r="DZ147" s="699"/>
      <c r="EA147" s="699"/>
      <c r="EB147" s="699"/>
      <c r="EC147" s="699"/>
    </row>
    <row r="148" spans="1:158" s="698" customFormat="1" ht="16.7" customHeight="1" x14ac:dyDescent="0.5">
      <c r="A148" s="382" t="s">
        <v>1005</v>
      </c>
      <c r="B148" s="509"/>
      <c r="C148" s="512"/>
      <c r="D148" s="132"/>
      <c r="E148" s="553"/>
      <c r="F148" s="331"/>
      <c r="G148" s="681"/>
      <c r="H148" s="132"/>
      <c r="I148" s="132"/>
      <c r="J148" s="132"/>
      <c r="K148" s="132"/>
      <c r="L148" s="682"/>
      <c r="M148" s="593"/>
      <c r="N148" s="121"/>
      <c r="O148" s="132"/>
      <c r="P148" s="531"/>
      <c r="Q148" s="331"/>
      <c r="R148" s="681"/>
      <c r="S148" s="132"/>
      <c r="T148" s="132"/>
      <c r="U148" s="132"/>
      <c r="V148" s="132"/>
      <c r="W148" s="682"/>
      <c r="X148" s="628"/>
      <c r="Y148" s="699"/>
      <c r="Z148" s="699"/>
      <c r="AA148" s="699"/>
      <c r="AB148" s="699"/>
      <c r="AC148" s="699"/>
      <c r="AD148" s="699"/>
      <c r="AE148" s="699"/>
      <c r="AF148" s="699"/>
      <c r="AG148" s="699"/>
      <c r="AH148" s="699"/>
      <c r="AI148" s="699"/>
      <c r="AJ148" s="699"/>
      <c r="AK148" s="699"/>
      <c r="AL148" s="699"/>
      <c r="AM148" s="699"/>
      <c r="AN148" s="699"/>
      <c r="AO148" s="699"/>
      <c r="AP148" s="699"/>
      <c r="AQ148" s="699"/>
      <c r="AR148" s="699"/>
      <c r="AS148" s="699"/>
      <c r="AT148" s="699"/>
      <c r="AU148" s="699"/>
      <c r="AV148" s="699"/>
      <c r="AW148" s="699"/>
      <c r="AX148" s="699"/>
      <c r="AY148" s="699"/>
      <c r="AZ148" s="699"/>
      <c r="BA148" s="699"/>
      <c r="BB148" s="699"/>
      <c r="BC148" s="699"/>
      <c r="BD148" s="699"/>
      <c r="BE148" s="699"/>
      <c r="BF148" s="699"/>
      <c r="BG148" s="699"/>
      <c r="BH148" s="699"/>
      <c r="BI148" s="699"/>
      <c r="BJ148" s="699"/>
      <c r="BK148" s="699"/>
      <c r="BL148" s="699"/>
      <c r="BM148" s="699"/>
      <c r="BN148" s="699"/>
      <c r="BO148" s="699"/>
      <c r="BP148" s="699"/>
      <c r="BQ148" s="699"/>
      <c r="BR148" s="699"/>
      <c r="BS148" s="699"/>
      <c r="BT148" s="699"/>
      <c r="BU148" s="699"/>
      <c r="BV148" s="699"/>
      <c r="BW148" s="699"/>
      <c r="BX148" s="699"/>
      <c r="BY148" s="699"/>
      <c r="BZ148" s="699"/>
      <c r="CA148" s="699"/>
      <c r="CB148" s="699"/>
      <c r="CC148" s="699"/>
      <c r="CD148" s="699"/>
      <c r="CE148" s="699"/>
      <c r="CF148" s="699"/>
      <c r="CG148" s="699"/>
      <c r="CH148" s="699"/>
      <c r="CI148" s="699"/>
      <c r="CJ148" s="699"/>
      <c r="CK148" s="699"/>
      <c r="CL148" s="699"/>
      <c r="CM148" s="699"/>
      <c r="CN148" s="699"/>
      <c r="CO148" s="699"/>
      <c r="CP148" s="699"/>
      <c r="CQ148" s="699"/>
      <c r="CR148" s="699"/>
      <c r="CS148" s="699"/>
      <c r="CT148" s="699"/>
      <c r="CU148" s="699"/>
      <c r="CV148" s="699"/>
      <c r="CW148" s="699"/>
      <c r="CX148" s="699"/>
      <c r="CY148" s="699"/>
      <c r="CZ148" s="699"/>
      <c r="DA148" s="699"/>
      <c r="DB148" s="699"/>
      <c r="DC148" s="699"/>
      <c r="DD148" s="699"/>
      <c r="DE148" s="699"/>
      <c r="DF148" s="699"/>
      <c r="DG148" s="699"/>
      <c r="DH148" s="699"/>
      <c r="DI148" s="699"/>
      <c r="DJ148" s="699"/>
      <c r="DK148" s="699"/>
      <c r="DL148" s="699"/>
      <c r="DM148" s="699"/>
      <c r="DN148" s="699"/>
      <c r="DO148" s="699"/>
      <c r="DP148" s="699"/>
      <c r="DQ148" s="699"/>
      <c r="DR148" s="699"/>
      <c r="DS148" s="699"/>
      <c r="DT148" s="699"/>
      <c r="DU148" s="699"/>
      <c r="DV148" s="699"/>
      <c r="DW148" s="699"/>
      <c r="DX148" s="699"/>
      <c r="DY148" s="699"/>
      <c r="DZ148" s="699"/>
      <c r="EA148" s="699"/>
      <c r="EB148" s="699"/>
      <c r="EC148" s="699"/>
    </row>
    <row r="149" spans="1:158" ht="16.7" customHeight="1" x14ac:dyDescent="0.5">
      <c r="A149" s="432" t="s">
        <v>588</v>
      </c>
      <c r="B149" s="519" t="s">
        <v>589</v>
      </c>
      <c r="C149" s="537" t="s">
        <v>585</v>
      </c>
      <c r="D149" s="413">
        <v>1</v>
      </c>
      <c r="E149" s="683" t="s">
        <v>1104</v>
      </c>
      <c r="F149" s="274">
        <v>6</v>
      </c>
      <c r="G149" s="274">
        <f>F149+F150</f>
        <v>14</v>
      </c>
      <c r="H149" s="274">
        <v>1</v>
      </c>
      <c r="I149" s="274">
        <v>1</v>
      </c>
      <c r="J149" s="274">
        <v>1</v>
      </c>
      <c r="K149" s="274">
        <v>1</v>
      </c>
      <c r="L149" s="399">
        <f>SUM(G149:K149)</f>
        <v>18</v>
      </c>
      <c r="M149" s="594"/>
      <c r="N149" s="574" t="s">
        <v>382</v>
      </c>
      <c r="O149" s="413">
        <v>1</v>
      </c>
      <c r="P149" s="684" t="s">
        <v>1104</v>
      </c>
      <c r="Q149" s="274">
        <v>6</v>
      </c>
      <c r="R149" s="274">
        <f>Q149+Q150</f>
        <v>14</v>
      </c>
      <c r="S149" s="274">
        <v>1</v>
      </c>
      <c r="T149" s="274">
        <v>1</v>
      </c>
      <c r="U149" s="274">
        <v>1</v>
      </c>
      <c r="V149" s="274">
        <v>1</v>
      </c>
      <c r="W149" s="399">
        <f>SUM(R149:V149)</f>
        <v>18</v>
      </c>
      <c r="X149" s="619"/>
    </row>
    <row r="150" spans="1:158" s="698" customFormat="1" ht="16.7" customHeight="1" x14ac:dyDescent="0.5">
      <c r="A150" s="382" t="s">
        <v>1006</v>
      </c>
      <c r="B150" s="522"/>
      <c r="C150" s="525" t="s">
        <v>393</v>
      </c>
      <c r="D150" s="121">
        <v>1</v>
      </c>
      <c r="E150" s="563" t="s">
        <v>390</v>
      </c>
      <c r="F150" s="309">
        <v>8</v>
      </c>
      <c r="G150" s="309"/>
      <c r="H150" s="309"/>
      <c r="I150" s="309"/>
      <c r="J150" s="309"/>
      <c r="K150" s="309"/>
      <c r="L150" s="309"/>
      <c r="M150" s="587"/>
      <c r="N150" s="421" t="s">
        <v>394</v>
      </c>
      <c r="O150" s="121">
        <v>1</v>
      </c>
      <c r="P150" s="543" t="s">
        <v>390</v>
      </c>
      <c r="Q150" s="309">
        <v>8</v>
      </c>
      <c r="R150" s="309"/>
      <c r="S150" s="309"/>
      <c r="T150" s="309"/>
      <c r="U150" s="309"/>
      <c r="V150" s="309"/>
      <c r="W150" s="309"/>
      <c r="X150" s="612"/>
      <c r="Y150" s="699"/>
      <c r="Z150" s="699"/>
      <c r="AA150" s="699"/>
      <c r="AB150" s="699"/>
      <c r="AC150" s="699"/>
      <c r="AD150" s="699"/>
      <c r="AE150" s="699"/>
      <c r="AF150" s="699"/>
      <c r="AG150" s="699"/>
      <c r="AH150" s="699"/>
      <c r="AI150" s="699"/>
      <c r="AJ150" s="699"/>
      <c r="AK150" s="699"/>
      <c r="AL150" s="699"/>
      <c r="AM150" s="699"/>
      <c r="AN150" s="699"/>
      <c r="AO150" s="699"/>
      <c r="AP150" s="699"/>
      <c r="AQ150" s="699"/>
      <c r="AR150" s="699"/>
      <c r="AS150" s="699"/>
      <c r="AT150" s="699"/>
      <c r="AU150" s="699"/>
      <c r="AV150" s="699"/>
      <c r="AW150" s="699"/>
      <c r="AX150" s="699"/>
      <c r="AY150" s="699"/>
      <c r="AZ150" s="699"/>
      <c r="BA150" s="699"/>
      <c r="BB150" s="699"/>
      <c r="BC150" s="699"/>
      <c r="BD150" s="699"/>
      <c r="BE150" s="699"/>
      <c r="BF150" s="699"/>
      <c r="BG150" s="699"/>
      <c r="BH150" s="699"/>
      <c r="BI150" s="699"/>
      <c r="BJ150" s="699"/>
      <c r="BK150" s="699"/>
      <c r="BL150" s="699"/>
      <c r="BM150" s="699"/>
      <c r="BN150" s="699"/>
      <c r="BO150" s="699"/>
      <c r="BP150" s="699"/>
      <c r="BQ150" s="699"/>
      <c r="BR150" s="699"/>
      <c r="BS150" s="699"/>
      <c r="BT150" s="699"/>
      <c r="BU150" s="699"/>
      <c r="BV150" s="699"/>
      <c r="BW150" s="699"/>
      <c r="BX150" s="699"/>
      <c r="BY150" s="699"/>
      <c r="BZ150" s="699"/>
      <c r="CA150" s="699"/>
      <c r="CB150" s="699"/>
      <c r="CC150" s="699"/>
      <c r="CD150" s="699"/>
      <c r="CE150" s="699"/>
      <c r="CF150" s="699"/>
      <c r="CG150" s="699"/>
      <c r="CH150" s="699"/>
      <c r="CI150" s="699"/>
      <c r="CJ150" s="699"/>
      <c r="CK150" s="699"/>
      <c r="CL150" s="699"/>
      <c r="CM150" s="699"/>
      <c r="CN150" s="699"/>
      <c r="CO150" s="699"/>
      <c r="CP150" s="699"/>
      <c r="CQ150" s="699"/>
      <c r="CR150" s="699"/>
      <c r="CS150" s="699"/>
      <c r="CT150" s="699"/>
      <c r="CU150" s="699"/>
      <c r="CV150" s="699"/>
      <c r="CW150" s="699"/>
      <c r="CX150" s="699"/>
      <c r="CY150" s="699"/>
      <c r="CZ150" s="699"/>
      <c r="DA150" s="699"/>
      <c r="DB150" s="699"/>
      <c r="DC150" s="699"/>
      <c r="DD150" s="699"/>
      <c r="DE150" s="699"/>
      <c r="DF150" s="699"/>
      <c r="DG150" s="699"/>
      <c r="DH150" s="699"/>
      <c r="DI150" s="699"/>
      <c r="DJ150" s="699"/>
      <c r="DK150" s="699"/>
      <c r="DL150" s="699"/>
      <c r="DM150" s="699"/>
      <c r="DN150" s="699"/>
      <c r="DO150" s="699"/>
      <c r="DP150" s="699"/>
      <c r="DQ150" s="699"/>
      <c r="DR150" s="699"/>
      <c r="DS150" s="699"/>
      <c r="DT150" s="699"/>
      <c r="DU150" s="699"/>
      <c r="DV150" s="699"/>
      <c r="DW150" s="699"/>
      <c r="DX150" s="699"/>
      <c r="DY150" s="699"/>
      <c r="DZ150" s="699"/>
      <c r="EA150" s="699"/>
      <c r="EB150" s="699"/>
      <c r="EC150" s="699"/>
    </row>
    <row r="151" spans="1:158" s="698" customFormat="1" ht="16.7" customHeight="1" x14ac:dyDescent="0.5">
      <c r="A151" s="515" t="s">
        <v>708</v>
      </c>
      <c r="B151" s="516" t="s">
        <v>709</v>
      </c>
      <c r="C151" s="510" t="s">
        <v>470</v>
      </c>
      <c r="D151" s="391" t="s">
        <v>110</v>
      </c>
      <c r="E151" s="636" t="s">
        <v>499</v>
      </c>
      <c r="F151" s="274">
        <v>3</v>
      </c>
      <c r="G151" s="274">
        <f>F151+F152</f>
        <v>14</v>
      </c>
      <c r="H151" s="263">
        <v>1</v>
      </c>
      <c r="I151" s="263">
        <v>1</v>
      </c>
      <c r="J151" s="263">
        <v>1</v>
      </c>
      <c r="K151" s="263">
        <v>1</v>
      </c>
      <c r="L151" s="398">
        <f>SUM(G151:K151)</f>
        <v>18</v>
      </c>
      <c r="M151" s="590"/>
      <c r="N151" s="140" t="s">
        <v>470</v>
      </c>
      <c r="O151" s="391" t="s">
        <v>110</v>
      </c>
      <c r="P151" s="528" t="s">
        <v>499</v>
      </c>
      <c r="Q151" s="274">
        <v>3</v>
      </c>
      <c r="R151" s="274">
        <f>Q151+Q152</f>
        <v>14</v>
      </c>
      <c r="S151" s="263">
        <v>1</v>
      </c>
      <c r="T151" s="263">
        <v>1</v>
      </c>
      <c r="U151" s="263">
        <v>1</v>
      </c>
      <c r="V151" s="263">
        <v>1</v>
      </c>
      <c r="W151" s="398">
        <f>SUM(R151:V151)</f>
        <v>18</v>
      </c>
      <c r="X151" s="615"/>
      <c r="Y151" s="699"/>
      <c r="Z151" s="699"/>
      <c r="AA151" s="699"/>
      <c r="AB151" s="699"/>
      <c r="AC151" s="699"/>
      <c r="AD151" s="699"/>
      <c r="AE151" s="699"/>
      <c r="AF151" s="699"/>
      <c r="AG151" s="699"/>
      <c r="AH151" s="699"/>
      <c r="AI151" s="699"/>
      <c r="AJ151" s="699"/>
      <c r="AK151" s="699"/>
      <c r="AL151" s="699"/>
      <c r="AM151" s="699"/>
      <c r="AN151" s="699"/>
      <c r="AO151" s="699"/>
      <c r="AP151" s="699"/>
      <c r="AQ151" s="699"/>
      <c r="AR151" s="699"/>
      <c r="AS151" s="699"/>
      <c r="AT151" s="699"/>
      <c r="AU151" s="699"/>
      <c r="AV151" s="699"/>
      <c r="AW151" s="699"/>
      <c r="AX151" s="699"/>
      <c r="AY151" s="699"/>
      <c r="AZ151" s="699"/>
      <c r="BA151" s="699"/>
      <c r="BB151" s="699"/>
      <c r="BC151" s="699"/>
      <c r="BD151" s="699"/>
      <c r="BE151" s="699"/>
      <c r="BF151" s="699"/>
      <c r="BG151" s="699"/>
      <c r="BH151" s="699"/>
      <c r="BI151" s="699"/>
      <c r="BJ151" s="699"/>
      <c r="BK151" s="699"/>
      <c r="BL151" s="699"/>
      <c r="BM151" s="699"/>
      <c r="BN151" s="699"/>
      <c r="BO151" s="699"/>
      <c r="BP151" s="699"/>
      <c r="BQ151" s="699"/>
      <c r="BR151" s="699"/>
      <c r="BS151" s="699"/>
      <c r="BT151" s="699"/>
      <c r="BU151" s="699"/>
      <c r="BV151" s="699"/>
      <c r="BW151" s="699"/>
      <c r="BX151" s="699"/>
      <c r="BY151" s="699"/>
      <c r="BZ151" s="699"/>
      <c r="CA151" s="699"/>
      <c r="CB151" s="699"/>
      <c r="CC151" s="699"/>
      <c r="CD151" s="699"/>
      <c r="CE151" s="699"/>
      <c r="CF151" s="699"/>
      <c r="CG151" s="699"/>
      <c r="CH151" s="699"/>
      <c r="CI151" s="699"/>
      <c r="CJ151" s="699"/>
      <c r="CK151" s="699"/>
      <c r="CL151" s="699"/>
      <c r="CM151" s="699"/>
      <c r="CN151" s="699"/>
      <c r="CO151" s="699"/>
      <c r="CP151" s="699"/>
      <c r="CQ151" s="699"/>
      <c r="CR151" s="699"/>
      <c r="CS151" s="699"/>
      <c r="CT151" s="699"/>
      <c r="CU151" s="699"/>
      <c r="CV151" s="699"/>
      <c r="CW151" s="699"/>
      <c r="CX151" s="699"/>
      <c r="CY151" s="699"/>
      <c r="CZ151" s="699"/>
      <c r="DA151" s="699"/>
      <c r="DB151" s="699"/>
      <c r="DC151" s="699"/>
      <c r="DD151" s="699"/>
      <c r="DE151" s="699"/>
      <c r="DF151" s="699"/>
      <c r="DG151" s="699"/>
      <c r="DH151" s="699"/>
      <c r="DI151" s="699"/>
      <c r="DJ151" s="699"/>
      <c r="DK151" s="699"/>
      <c r="DL151" s="699"/>
      <c r="DM151" s="699"/>
      <c r="DN151" s="699"/>
      <c r="DO151" s="699"/>
      <c r="DP151" s="699"/>
      <c r="DQ151" s="699"/>
      <c r="DR151" s="699"/>
      <c r="DS151" s="699"/>
      <c r="DT151" s="699"/>
      <c r="DU151" s="699"/>
      <c r="DV151" s="699"/>
      <c r="DW151" s="699"/>
      <c r="DX151" s="699"/>
      <c r="DY151" s="699"/>
      <c r="DZ151" s="699"/>
      <c r="EA151" s="699"/>
      <c r="EB151" s="699"/>
      <c r="EC151" s="699"/>
    </row>
    <row r="152" spans="1:158" s="698" customFormat="1" ht="16.7" customHeight="1" x14ac:dyDescent="0.5">
      <c r="A152" s="382" t="s">
        <v>1007</v>
      </c>
      <c r="B152" s="522"/>
      <c r="C152" s="512" t="s">
        <v>470</v>
      </c>
      <c r="D152" s="392" t="s">
        <v>110</v>
      </c>
      <c r="E152" s="637" t="s">
        <v>1096</v>
      </c>
      <c r="F152" s="309">
        <v>11</v>
      </c>
      <c r="G152" s="309"/>
      <c r="H152" s="309"/>
      <c r="I152" s="309"/>
      <c r="J152" s="309"/>
      <c r="K152" s="309"/>
      <c r="L152" s="309"/>
      <c r="M152" s="587"/>
      <c r="N152" s="121" t="s">
        <v>470</v>
      </c>
      <c r="O152" s="392" t="s">
        <v>110</v>
      </c>
      <c r="P152" s="638" t="s">
        <v>1096</v>
      </c>
      <c r="Q152" s="309">
        <v>11</v>
      </c>
      <c r="R152" s="309"/>
      <c r="S152" s="390"/>
      <c r="T152" s="390"/>
      <c r="U152" s="390"/>
      <c r="V152" s="390"/>
      <c r="W152" s="78"/>
      <c r="X152" s="612"/>
      <c r="Y152" s="699"/>
      <c r="Z152" s="699"/>
      <c r="AA152" s="699"/>
      <c r="AB152" s="699"/>
      <c r="AC152" s="699"/>
      <c r="AD152" s="699"/>
      <c r="AE152" s="699"/>
      <c r="AF152" s="699"/>
      <c r="AG152" s="699"/>
      <c r="AH152" s="699"/>
      <c r="AI152" s="699"/>
      <c r="AJ152" s="699"/>
      <c r="AK152" s="699"/>
      <c r="AL152" s="699"/>
      <c r="AM152" s="699"/>
      <c r="AN152" s="699"/>
      <c r="AO152" s="699"/>
      <c r="AP152" s="699"/>
      <c r="AQ152" s="699"/>
      <c r="AR152" s="699"/>
      <c r="AS152" s="699"/>
      <c r="AT152" s="699"/>
      <c r="AU152" s="699"/>
      <c r="AV152" s="699"/>
      <c r="AW152" s="699"/>
      <c r="AX152" s="699"/>
      <c r="AY152" s="699"/>
      <c r="AZ152" s="699"/>
      <c r="BA152" s="699"/>
      <c r="BB152" s="699"/>
      <c r="BC152" s="699"/>
      <c r="BD152" s="699"/>
      <c r="BE152" s="699"/>
      <c r="BF152" s="699"/>
      <c r="BG152" s="699"/>
      <c r="BH152" s="699"/>
      <c r="BI152" s="699"/>
      <c r="BJ152" s="699"/>
      <c r="BK152" s="699"/>
      <c r="BL152" s="699"/>
      <c r="BM152" s="699"/>
      <c r="BN152" s="699"/>
      <c r="BO152" s="699"/>
      <c r="BP152" s="699"/>
      <c r="BQ152" s="699"/>
      <c r="BR152" s="699"/>
      <c r="BS152" s="699"/>
      <c r="BT152" s="699"/>
      <c r="BU152" s="699"/>
      <c r="BV152" s="699"/>
      <c r="BW152" s="699"/>
      <c r="BX152" s="699"/>
      <c r="BY152" s="699"/>
      <c r="BZ152" s="699"/>
      <c r="CA152" s="699"/>
      <c r="CB152" s="699"/>
      <c r="CC152" s="699"/>
      <c r="CD152" s="699"/>
      <c r="CE152" s="699"/>
      <c r="CF152" s="699"/>
      <c r="CG152" s="699"/>
      <c r="CH152" s="699"/>
      <c r="CI152" s="699"/>
      <c r="CJ152" s="699"/>
      <c r="CK152" s="699"/>
      <c r="CL152" s="699"/>
      <c r="CM152" s="699"/>
      <c r="CN152" s="699"/>
      <c r="CO152" s="699"/>
      <c r="CP152" s="699"/>
      <c r="CQ152" s="699"/>
      <c r="CR152" s="699"/>
      <c r="CS152" s="699"/>
      <c r="CT152" s="699"/>
      <c r="CU152" s="699"/>
      <c r="CV152" s="699"/>
      <c r="CW152" s="699"/>
      <c r="CX152" s="699"/>
      <c r="CY152" s="699"/>
      <c r="CZ152" s="699"/>
      <c r="DA152" s="699"/>
      <c r="DB152" s="699"/>
      <c r="DC152" s="699"/>
      <c r="DD152" s="699"/>
      <c r="DE152" s="699"/>
      <c r="DF152" s="699"/>
      <c r="DG152" s="699"/>
      <c r="DH152" s="699"/>
      <c r="DI152" s="699"/>
      <c r="DJ152" s="699"/>
      <c r="DK152" s="699"/>
      <c r="DL152" s="699"/>
      <c r="DM152" s="699"/>
      <c r="DN152" s="699"/>
      <c r="DO152" s="699"/>
      <c r="DP152" s="699"/>
      <c r="DQ152" s="699"/>
      <c r="DR152" s="699"/>
      <c r="DS152" s="699"/>
      <c r="DT152" s="699"/>
      <c r="DU152" s="699"/>
      <c r="DV152" s="699"/>
      <c r="DW152" s="699"/>
      <c r="DX152" s="699"/>
      <c r="DY152" s="699"/>
      <c r="DZ152" s="699"/>
      <c r="EA152" s="699"/>
      <c r="EB152" s="699"/>
      <c r="EC152" s="699"/>
    </row>
    <row r="153" spans="1:158" s="698" customFormat="1" ht="16.7" customHeight="1" x14ac:dyDescent="0.5">
      <c r="A153" s="515" t="s">
        <v>656</v>
      </c>
      <c r="B153" s="516" t="s">
        <v>657</v>
      </c>
      <c r="C153" s="510" t="s">
        <v>432</v>
      </c>
      <c r="D153" s="677" t="s">
        <v>110</v>
      </c>
      <c r="E153" s="533" t="s">
        <v>390</v>
      </c>
      <c r="F153" s="398">
        <f>8*1</f>
        <v>8</v>
      </c>
      <c r="G153" s="398">
        <f>F153+F154</f>
        <v>14</v>
      </c>
      <c r="H153" s="398">
        <v>1</v>
      </c>
      <c r="I153" s="398">
        <v>1</v>
      </c>
      <c r="J153" s="398">
        <v>1</v>
      </c>
      <c r="K153" s="635" t="s">
        <v>110</v>
      </c>
      <c r="L153" s="398">
        <f>SUM(G153:K153)</f>
        <v>17</v>
      </c>
      <c r="M153" s="590"/>
      <c r="N153" s="140" t="s">
        <v>433</v>
      </c>
      <c r="O153" s="677" t="s">
        <v>110</v>
      </c>
      <c r="P153" s="533" t="s">
        <v>390</v>
      </c>
      <c r="Q153" s="398">
        <f>8*1</f>
        <v>8</v>
      </c>
      <c r="R153" s="398">
        <f>Q153+Q154</f>
        <v>14</v>
      </c>
      <c r="S153" s="398">
        <v>1</v>
      </c>
      <c r="T153" s="398">
        <v>1</v>
      </c>
      <c r="U153" s="398">
        <v>1</v>
      </c>
      <c r="V153" s="635" t="s">
        <v>110</v>
      </c>
      <c r="W153" s="398">
        <f>SUM(R153:V153)</f>
        <v>17</v>
      </c>
      <c r="X153" s="615"/>
      <c r="Y153" s="699"/>
      <c r="Z153" s="699"/>
      <c r="AA153" s="699"/>
      <c r="AB153" s="699"/>
      <c r="AC153" s="699"/>
      <c r="AD153" s="699"/>
      <c r="AE153" s="699"/>
      <c r="AF153" s="699"/>
      <c r="AG153" s="699"/>
      <c r="AH153" s="699"/>
      <c r="AI153" s="699"/>
      <c r="AJ153" s="699"/>
      <c r="AK153" s="699"/>
      <c r="AL153" s="699"/>
      <c r="AM153" s="699"/>
      <c r="AN153" s="699"/>
      <c r="AO153" s="699"/>
      <c r="AP153" s="699"/>
      <c r="AQ153" s="699"/>
      <c r="AR153" s="699"/>
      <c r="AS153" s="699"/>
      <c r="AT153" s="699"/>
      <c r="AU153" s="699"/>
      <c r="AV153" s="699"/>
      <c r="AW153" s="699"/>
      <c r="AX153" s="699"/>
      <c r="AY153" s="699"/>
      <c r="AZ153" s="699"/>
      <c r="BA153" s="699"/>
      <c r="BB153" s="699"/>
      <c r="BC153" s="699"/>
      <c r="BD153" s="699"/>
      <c r="BE153" s="699"/>
      <c r="BF153" s="699"/>
      <c r="BG153" s="699"/>
      <c r="BH153" s="699"/>
      <c r="BI153" s="699"/>
      <c r="BJ153" s="699"/>
      <c r="BK153" s="699"/>
      <c r="BL153" s="699"/>
      <c r="BM153" s="699"/>
      <c r="BN153" s="699"/>
      <c r="BO153" s="699"/>
      <c r="BP153" s="699"/>
      <c r="BQ153" s="699"/>
      <c r="BR153" s="699"/>
      <c r="BS153" s="699"/>
      <c r="BT153" s="699"/>
      <c r="BU153" s="699"/>
      <c r="BV153" s="699"/>
      <c r="BW153" s="699"/>
      <c r="BX153" s="699"/>
      <c r="BY153" s="699"/>
      <c r="BZ153" s="699"/>
      <c r="CA153" s="699"/>
      <c r="CB153" s="699"/>
      <c r="CC153" s="699"/>
      <c r="CD153" s="699"/>
      <c r="CE153" s="699"/>
      <c r="CF153" s="699"/>
      <c r="CG153" s="699"/>
      <c r="CH153" s="699"/>
      <c r="CI153" s="699"/>
      <c r="CJ153" s="699"/>
      <c r="CK153" s="699"/>
      <c r="CL153" s="699"/>
      <c r="CM153" s="699"/>
      <c r="CN153" s="699"/>
      <c r="CO153" s="699"/>
      <c r="CP153" s="699"/>
      <c r="CQ153" s="699"/>
      <c r="CR153" s="699"/>
      <c r="CS153" s="699"/>
      <c r="CT153" s="699"/>
      <c r="CU153" s="699"/>
      <c r="CV153" s="699"/>
      <c r="CW153" s="699"/>
      <c r="CX153" s="699"/>
      <c r="CY153" s="699"/>
      <c r="CZ153" s="699"/>
      <c r="DA153" s="699"/>
      <c r="DB153" s="699"/>
      <c r="DC153" s="699"/>
      <c r="DD153" s="699"/>
      <c r="DE153" s="699"/>
      <c r="DF153" s="699"/>
      <c r="DG153" s="699"/>
      <c r="DH153" s="699"/>
      <c r="DI153" s="699"/>
      <c r="DJ153" s="699"/>
      <c r="DK153" s="699"/>
      <c r="DL153" s="699"/>
      <c r="DM153" s="699"/>
      <c r="DN153" s="699"/>
      <c r="DO153" s="699"/>
      <c r="DP153" s="699"/>
      <c r="DQ153" s="699"/>
      <c r="DR153" s="699"/>
      <c r="DS153" s="699"/>
      <c r="DT153" s="699"/>
      <c r="DU153" s="699"/>
      <c r="DV153" s="699"/>
      <c r="DW153" s="699"/>
      <c r="DX153" s="699"/>
      <c r="DY153" s="699"/>
      <c r="DZ153" s="699"/>
      <c r="EA153" s="699"/>
      <c r="EB153" s="699"/>
      <c r="EC153" s="699"/>
    </row>
    <row r="154" spans="1:158" s="698" customFormat="1" ht="16.7" customHeight="1" x14ac:dyDescent="0.5">
      <c r="A154" s="382" t="s">
        <v>1008</v>
      </c>
      <c r="B154" s="522"/>
      <c r="C154" s="512" t="s">
        <v>866</v>
      </c>
      <c r="D154" s="393" t="s">
        <v>110</v>
      </c>
      <c r="E154" s="899" t="s">
        <v>1190</v>
      </c>
      <c r="F154" s="309">
        <v>6</v>
      </c>
      <c r="G154" s="309"/>
      <c r="H154" s="309"/>
      <c r="I154" s="309"/>
      <c r="J154" s="309"/>
      <c r="K154" s="309"/>
      <c r="L154" s="309"/>
      <c r="M154" s="587"/>
      <c r="N154" s="121" t="s">
        <v>867</v>
      </c>
      <c r="O154" s="393" t="s">
        <v>110</v>
      </c>
      <c r="P154" s="899" t="s">
        <v>1190</v>
      </c>
      <c r="Q154" s="309">
        <v>6</v>
      </c>
      <c r="R154" s="309"/>
      <c r="S154" s="309"/>
      <c r="T154" s="309"/>
      <c r="U154" s="309"/>
      <c r="V154" s="309"/>
      <c r="W154" s="309"/>
      <c r="X154" s="612"/>
      <c r="Y154" s="699"/>
      <c r="Z154" s="699"/>
      <c r="AA154" s="699"/>
      <c r="AB154" s="699"/>
      <c r="AC154" s="699"/>
      <c r="AD154" s="699"/>
      <c r="AE154" s="699"/>
      <c r="AF154" s="699"/>
      <c r="AG154" s="699"/>
      <c r="AH154" s="699"/>
      <c r="AI154" s="699"/>
      <c r="AJ154" s="699"/>
      <c r="AK154" s="699"/>
      <c r="AL154" s="699"/>
      <c r="AM154" s="699"/>
      <c r="AN154" s="699"/>
      <c r="AO154" s="699"/>
      <c r="AP154" s="699"/>
      <c r="AQ154" s="699"/>
      <c r="AR154" s="699"/>
      <c r="AS154" s="699"/>
      <c r="AT154" s="699"/>
      <c r="AU154" s="699"/>
      <c r="AV154" s="699"/>
      <c r="AW154" s="699"/>
      <c r="AX154" s="699"/>
      <c r="AY154" s="699"/>
      <c r="AZ154" s="699"/>
      <c r="BA154" s="699"/>
      <c r="BB154" s="699"/>
      <c r="BC154" s="699"/>
      <c r="BD154" s="699"/>
      <c r="BE154" s="699"/>
      <c r="BF154" s="699"/>
      <c r="BG154" s="699"/>
      <c r="BH154" s="699"/>
      <c r="BI154" s="699"/>
      <c r="BJ154" s="699"/>
      <c r="BK154" s="699"/>
      <c r="BL154" s="699"/>
      <c r="BM154" s="699"/>
      <c r="BN154" s="699"/>
      <c r="BO154" s="699"/>
      <c r="BP154" s="699"/>
      <c r="BQ154" s="699"/>
      <c r="BR154" s="699"/>
      <c r="BS154" s="699"/>
      <c r="BT154" s="699"/>
      <c r="BU154" s="699"/>
      <c r="BV154" s="699"/>
      <c r="BW154" s="699"/>
      <c r="BX154" s="699"/>
      <c r="BY154" s="699"/>
      <c r="BZ154" s="699"/>
      <c r="CA154" s="699"/>
      <c r="CB154" s="699"/>
      <c r="CC154" s="699"/>
      <c r="CD154" s="699"/>
      <c r="CE154" s="699"/>
      <c r="CF154" s="699"/>
      <c r="CG154" s="699"/>
      <c r="CH154" s="699"/>
      <c r="CI154" s="699"/>
      <c r="CJ154" s="699"/>
      <c r="CK154" s="699"/>
      <c r="CL154" s="699"/>
      <c r="CM154" s="699"/>
      <c r="CN154" s="699"/>
      <c r="CO154" s="699"/>
      <c r="CP154" s="699"/>
      <c r="CQ154" s="699"/>
      <c r="CR154" s="699"/>
      <c r="CS154" s="699"/>
      <c r="CT154" s="699"/>
      <c r="CU154" s="699"/>
      <c r="CV154" s="699"/>
      <c r="CW154" s="699"/>
      <c r="CX154" s="699"/>
      <c r="CY154" s="699"/>
      <c r="CZ154" s="699"/>
      <c r="DA154" s="699"/>
      <c r="DB154" s="699"/>
      <c r="DC154" s="699"/>
      <c r="DD154" s="699"/>
      <c r="DE154" s="699"/>
      <c r="DF154" s="699"/>
      <c r="DG154" s="699"/>
      <c r="DH154" s="699"/>
      <c r="DI154" s="699"/>
      <c r="DJ154" s="699"/>
      <c r="DK154" s="699"/>
      <c r="DL154" s="699"/>
      <c r="DM154" s="699"/>
      <c r="DN154" s="699"/>
      <c r="DO154" s="699"/>
      <c r="DP154" s="699"/>
      <c r="DQ154" s="699"/>
      <c r="DR154" s="699"/>
      <c r="DS154" s="699"/>
      <c r="DT154" s="699"/>
      <c r="DU154" s="699"/>
      <c r="DV154" s="699"/>
      <c r="DW154" s="699"/>
      <c r="DX154" s="699"/>
      <c r="DY154" s="699"/>
      <c r="DZ154" s="699"/>
      <c r="EA154" s="699"/>
      <c r="EB154" s="699"/>
      <c r="EC154" s="699"/>
    </row>
    <row r="155" spans="1:158" s="698" customFormat="1" ht="16.7" customHeight="1" x14ac:dyDescent="0.5">
      <c r="A155" s="383" t="s">
        <v>533</v>
      </c>
      <c r="B155" s="507"/>
      <c r="C155" s="517" t="s">
        <v>344</v>
      </c>
      <c r="D155" s="140">
        <v>3</v>
      </c>
      <c r="E155" s="533" t="s">
        <v>848</v>
      </c>
      <c r="F155" s="398">
        <f>5*D155</f>
        <v>15</v>
      </c>
      <c r="G155" s="398">
        <f>F155+F156</f>
        <v>18</v>
      </c>
      <c r="H155" s="398">
        <v>1</v>
      </c>
      <c r="I155" s="398">
        <v>1</v>
      </c>
      <c r="J155" s="398">
        <v>1</v>
      </c>
      <c r="K155" s="398">
        <v>1</v>
      </c>
      <c r="L155" s="635">
        <f>SUM(G155:K155)</f>
        <v>22</v>
      </c>
      <c r="M155" s="590"/>
      <c r="N155" s="384" t="s">
        <v>345</v>
      </c>
      <c r="O155" s="140">
        <v>3</v>
      </c>
      <c r="P155" s="533" t="s">
        <v>848</v>
      </c>
      <c r="Q155" s="398">
        <f>5*O155</f>
        <v>15</v>
      </c>
      <c r="R155" s="398">
        <f>Q155+Q156</f>
        <v>18</v>
      </c>
      <c r="S155" s="398">
        <v>1</v>
      </c>
      <c r="T155" s="398">
        <v>1</v>
      </c>
      <c r="U155" s="398">
        <v>1</v>
      </c>
      <c r="V155" s="398">
        <v>1</v>
      </c>
      <c r="W155" s="635">
        <f>SUM(R155:V155)</f>
        <v>22</v>
      </c>
      <c r="X155" s="615"/>
      <c r="Y155" s="699"/>
      <c r="Z155" s="699"/>
      <c r="AA155" s="699"/>
      <c r="AB155" s="699"/>
      <c r="AC155" s="699"/>
      <c r="AD155" s="699"/>
      <c r="AE155" s="699"/>
      <c r="AF155" s="699"/>
      <c r="AG155" s="699"/>
      <c r="AH155" s="699"/>
      <c r="AI155" s="699"/>
      <c r="AJ155" s="699"/>
      <c r="AK155" s="699"/>
      <c r="AL155" s="699"/>
      <c r="AM155" s="699"/>
      <c r="AN155" s="699"/>
      <c r="AO155" s="699"/>
      <c r="AP155" s="699"/>
      <c r="AQ155" s="699"/>
      <c r="AR155" s="699"/>
      <c r="AS155" s="699"/>
      <c r="AT155" s="699"/>
      <c r="AU155" s="699"/>
      <c r="AV155" s="699"/>
      <c r="AW155" s="699"/>
      <c r="AX155" s="699"/>
      <c r="AY155" s="699"/>
      <c r="AZ155" s="699"/>
      <c r="BA155" s="699"/>
      <c r="BB155" s="699"/>
      <c r="BC155" s="699"/>
      <c r="BD155" s="699"/>
      <c r="BE155" s="699"/>
      <c r="BF155" s="699"/>
      <c r="BG155" s="699"/>
      <c r="BH155" s="699"/>
      <c r="BI155" s="699"/>
      <c r="BJ155" s="699"/>
      <c r="BK155" s="699"/>
      <c r="BL155" s="699"/>
      <c r="BM155" s="699"/>
      <c r="BN155" s="699"/>
      <c r="BO155" s="699"/>
      <c r="BP155" s="699"/>
      <c r="BQ155" s="699"/>
      <c r="BR155" s="699"/>
      <c r="BS155" s="699"/>
      <c r="BT155" s="699"/>
      <c r="BU155" s="699"/>
      <c r="BV155" s="699"/>
      <c r="BW155" s="699"/>
      <c r="BX155" s="699"/>
      <c r="BY155" s="699"/>
      <c r="BZ155" s="699"/>
      <c r="CA155" s="699"/>
      <c r="CB155" s="699"/>
      <c r="CC155" s="699"/>
      <c r="CD155" s="699"/>
      <c r="CE155" s="699"/>
      <c r="CF155" s="699"/>
      <c r="CG155" s="699"/>
      <c r="CH155" s="699"/>
      <c r="CI155" s="699"/>
      <c r="CJ155" s="699"/>
      <c r="CK155" s="699"/>
      <c r="CL155" s="699"/>
      <c r="CM155" s="699"/>
      <c r="CN155" s="699"/>
      <c r="CO155" s="699"/>
      <c r="CP155" s="699"/>
      <c r="CQ155" s="699"/>
      <c r="CR155" s="699"/>
      <c r="CS155" s="699"/>
      <c r="CT155" s="699"/>
      <c r="CU155" s="699"/>
      <c r="CV155" s="699"/>
      <c r="CW155" s="699"/>
      <c r="CX155" s="699"/>
      <c r="CY155" s="699"/>
      <c r="CZ155" s="699"/>
      <c r="DA155" s="699"/>
      <c r="DB155" s="699"/>
      <c r="DC155" s="699"/>
      <c r="DD155" s="699"/>
      <c r="DE155" s="699"/>
      <c r="DF155" s="699"/>
      <c r="DG155" s="699"/>
      <c r="DH155" s="699"/>
      <c r="DI155" s="699"/>
      <c r="DJ155" s="699"/>
      <c r="DK155" s="699"/>
      <c r="DL155" s="699"/>
      <c r="DM155" s="699"/>
      <c r="DN155" s="699"/>
      <c r="DO155" s="699"/>
      <c r="DP155" s="699"/>
      <c r="DQ155" s="699"/>
      <c r="DR155" s="699"/>
      <c r="DS155" s="699"/>
      <c r="DT155" s="699"/>
      <c r="DU155" s="699"/>
      <c r="DV155" s="699"/>
      <c r="DW155" s="699"/>
      <c r="DX155" s="699"/>
      <c r="DY155" s="699"/>
      <c r="DZ155" s="699"/>
      <c r="EA155" s="699"/>
      <c r="EB155" s="699"/>
      <c r="EC155" s="699"/>
    </row>
    <row r="156" spans="1:158" s="698" customFormat="1" ht="16.7" customHeight="1" x14ac:dyDescent="0.5">
      <c r="A156" s="382" t="s">
        <v>998</v>
      </c>
      <c r="B156" s="509"/>
      <c r="C156" s="523" t="s">
        <v>151</v>
      </c>
      <c r="D156" s="121">
        <v>1</v>
      </c>
      <c r="E156" s="531" t="s">
        <v>850</v>
      </c>
      <c r="F156" s="309">
        <f>3*D156</f>
        <v>3</v>
      </c>
      <c r="G156" s="309"/>
      <c r="H156" s="309"/>
      <c r="I156" s="309"/>
      <c r="J156" s="309"/>
      <c r="K156" s="309"/>
      <c r="L156" s="309"/>
      <c r="M156" s="599" t="s">
        <v>851</v>
      </c>
      <c r="N156" s="78" t="s">
        <v>153</v>
      </c>
      <c r="O156" s="121">
        <v>1</v>
      </c>
      <c r="P156" s="531" t="s">
        <v>850</v>
      </c>
      <c r="Q156" s="309">
        <f>3*O156</f>
        <v>3</v>
      </c>
      <c r="R156" s="309"/>
      <c r="S156" s="309"/>
      <c r="T156" s="309"/>
      <c r="U156" s="309"/>
      <c r="V156" s="309"/>
      <c r="W156" s="309"/>
      <c r="X156" s="385" t="s">
        <v>851</v>
      </c>
      <c r="Y156" s="699"/>
      <c r="Z156" s="699"/>
      <c r="AA156" s="699"/>
      <c r="AB156" s="699"/>
      <c r="AC156" s="699"/>
      <c r="AD156" s="699"/>
      <c r="AE156" s="699"/>
      <c r="AF156" s="699"/>
      <c r="AG156" s="699"/>
      <c r="AH156" s="699"/>
      <c r="AI156" s="699"/>
      <c r="AJ156" s="699"/>
      <c r="AK156" s="699"/>
      <c r="AL156" s="699"/>
      <c r="AM156" s="699"/>
      <c r="AN156" s="699"/>
      <c r="AO156" s="699"/>
      <c r="AP156" s="699"/>
      <c r="AQ156" s="699"/>
      <c r="AR156" s="699"/>
      <c r="AS156" s="699"/>
      <c r="AT156" s="699"/>
      <c r="AU156" s="699"/>
      <c r="AV156" s="699"/>
      <c r="AW156" s="699"/>
      <c r="AX156" s="699"/>
      <c r="AY156" s="699"/>
      <c r="AZ156" s="699"/>
      <c r="BA156" s="699"/>
      <c r="BB156" s="699"/>
      <c r="BC156" s="699"/>
      <c r="BD156" s="699"/>
      <c r="BE156" s="699"/>
      <c r="BF156" s="699"/>
      <c r="BG156" s="699"/>
      <c r="BH156" s="699"/>
      <c r="BI156" s="699"/>
      <c r="BJ156" s="699"/>
      <c r="BK156" s="699"/>
      <c r="BL156" s="699"/>
      <c r="BM156" s="699"/>
      <c r="BN156" s="699"/>
      <c r="BO156" s="699"/>
      <c r="BP156" s="699"/>
      <c r="BQ156" s="699"/>
      <c r="BR156" s="699"/>
      <c r="BS156" s="699"/>
      <c r="BT156" s="699"/>
      <c r="BU156" s="699"/>
      <c r="BV156" s="699"/>
      <c r="BW156" s="699"/>
      <c r="BX156" s="699"/>
      <c r="BY156" s="699"/>
      <c r="BZ156" s="699"/>
      <c r="CA156" s="699"/>
      <c r="CB156" s="699"/>
      <c r="CC156" s="699"/>
      <c r="CD156" s="699"/>
      <c r="CE156" s="699"/>
      <c r="CF156" s="699"/>
      <c r="CG156" s="699"/>
      <c r="CH156" s="699"/>
      <c r="CI156" s="699"/>
      <c r="CJ156" s="699"/>
      <c r="CK156" s="699"/>
      <c r="CL156" s="699"/>
      <c r="CM156" s="699"/>
      <c r="CN156" s="699"/>
      <c r="CO156" s="699"/>
      <c r="CP156" s="699"/>
      <c r="CQ156" s="699"/>
      <c r="CR156" s="699"/>
      <c r="CS156" s="699"/>
      <c r="CT156" s="699"/>
      <c r="CU156" s="699"/>
      <c r="CV156" s="699"/>
      <c r="CW156" s="699"/>
      <c r="CX156" s="699"/>
      <c r="CY156" s="699"/>
      <c r="CZ156" s="699"/>
      <c r="DA156" s="699"/>
      <c r="DB156" s="699"/>
      <c r="DC156" s="699"/>
      <c r="DD156" s="699"/>
      <c r="DE156" s="699"/>
      <c r="DF156" s="699"/>
      <c r="DG156" s="699"/>
      <c r="DH156" s="699"/>
      <c r="DI156" s="699"/>
      <c r="DJ156" s="699"/>
      <c r="DK156" s="699"/>
      <c r="DL156" s="699"/>
      <c r="DM156" s="699"/>
      <c r="DN156" s="699"/>
      <c r="DO156" s="699"/>
      <c r="DP156" s="699"/>
      <c r="DQ156" s="699"/>
      <c r="DR156" s="699"/>
      <c r="DS156" s="699"/>
      <c r="DT156" s="699"/>
      <c r="DU156" s="699"/>
      <c r="DV156" s="699"/>
      <c r="DW156" s="699"/>
      <c r="DX156" s="699"/>
      <c r="DY156" s="699"/>
      <c r="DZ156" s="699"/>
      <c r="EA156" s="699"/>
      <c r="EB156" s="699"/>
      <c r="EC156" s="699"/>
      <c r="ED156" s="699"/>
      <c r="EE156" s="699"/>
      <c r="EF156" s="699"/>
      <c r="EG156" s="699"/>
      <c r="EH156" s="699"/>
      <c r="EI156" s="699"/>
      <c r="EJ156" s="699"/>
      <c r="EK156" s="699"/>
      <c r="EL156" s="699"/>
      <c r="EM156" s="699"/>
      <c r="EN156" s="699"/>
      <c r="EO156" s="699"/>
      <c r="EP156" s="699"/>
      <c r="EQ156" s="699"/>
      <c r="ER156" s="699"/>
      <c r="ES156" s="699"/>
      <c r="ET156" s="699"/>
      <c r="EU156" s="699"/>
      <c r="EV156" s="699"/>
      <c r="EW156" s="699"/>
      <c r="EX156" s="699"/>
      <c r="EY156" s="699"/>
      <c r="EZ156" s="699"/>
      <c r="FA156" s="699"/>
      <c r="FB156" s="699"/>
    </row>
    <row r="157" spans="1:158" ht="16.7" customHeight="1" x14ac:dyDescent="0.5">
      <c r="A157" s="383" t="s">
        <v>501</v>
      </c>
      <c r="B157" s="507" t="s">
        <v>502</v>
      </c>
      <c r="C157" s="510" t="s">
        <v>330</v>
      </c>
      <c r="D157" s="137">
        <v>3</v>
      </c>
      <c r="E157" s="564" t="s">
        <v>1011</v>
      </c>
      <c r="F157" s="418">
        <f>5*D157</f>
        <v>15</v>
      </c>
      <c r="G157" s="685">
        <f>F157</f>
        <v>15</v>
      </c>
      <c r="H157" s="142">
        <v>1</v>
      </c>
      <c r="I157" s="142">
        <v>1</v>
      </c>
      <c r="J157" s="142">
        <v>1</v>
      </c>
      <c r="K157" s="137">
        <v>1</v>
      </c>
      <c r="L157" s="686">
        <f>SUM(G157:K157)</f>
        <v>19</v>
      </c>
      <c r="M157" s="602"/>
      <c r="N157" s="140" t="s">
        <v>332</v>
      </c>
      <c r="O157" s="137">
        <v>3</v>
      </c>
      <c r="P157" s="564" t="s">
        <v>1011</v>
      </c>
      <c r="Q157" s="418">
        <f>5*O157</f>
        <v>15</v>
      </c>
      <c r="R157" s="685">
        <f>Q157</f>
        <v>15</v>
      </c>
      <c r="S157" s="142">
        <v>1</v>
      </c>
      <c r="T157" s="142">
        <v>1</v>
      </c>
      <c r="U157" s="142">
        <v>1</v>
      </c>
      <c r="V157" s="137">
        <v>1</v>
      </c>
      <c r="W157" s="686">
        <f>SUM(R157:V157)</f>
        <v>19</v>
      </c>
      <c r="X157" s="631"/>
    </row>
    <row r="158" spans="1:158" ht="16.7" customHeight="1" x14ac:dyDescent="0.5">
      <c r="A158" s="382" t="s">
        <v>1009</v>
      </c>
      <c r="B158" s="509"/>
      <c r="C158" s="512"/>
      <c r="D158" s="132"/>
      <c r="E158" s="553"/>
      <c r="F158" s="331"/>
      <c r="G158" s="410"/>
      <c r="H158" s="132"/>
      <c r="I158" s="132"/>
      <c r="J158" s="132"/>
      <c r="K158" s="132"/>
      <c r="L158" s="687"/>
      <c r="M158" s="603"/>
      <c r="N158" s="121"/>
      <c r="O158" s="132"/>
      <c r="P158" s="553"/>
      <c r="Q158" s="331"/>
      <c r="R158" s="410"/>
      <c r="S158" s="132"/>
      <c r="T158" s="132"/>
      <c r="U158" s="132"/>
      <c r="V158" s="132"/>
      <c r="W158" s="687"/>
      <c r="X158" s="632"/>
    </row>
    <row r="159" spans="1:158" s="698" customFormat="1" ht="16.7" customHeight="1" x14ac:dyDescent="0.5">
      <c r="A159" s="381" t="s">
        <v>1036</v>
      </c>
      <c r="B159" s="508" t="s">
        <v>608</v>
      </c>
      <c r="C159" s="511" t="s">
        <v>405</v>
      </c>
      <c r="D159" s="72">
        <v>1</v>
      </c>
      <c r="E159" s="514" t="s">
        <v>1095</v>
      </c>
      <c r="F159" s="327">
        <v>10</v>
      </c>
      <c r="G159" s="274">
        <f>F159+F160</f>
        <v>12</v>
      </c>
      <c r="H159" s="263">
        <v>1</v>
      </c>
      <c r="I159" s="263">
        <v>1</v>
      </c>
      <c r="J159" s="263">
        <v>1</v>
      </c>
      <c r="K159" s="263">
        <v>1</v>
      </c>
      <c r="L159" s="399">
        <f>SUM(G159:K159)</f>
        <v>16</v>
      </c>
      <c r="M159" s="598"/>
      <c r="N159" s="449" t="s">
        <v>406</v>
      </c>
      <c r="O159" s="72">
        <v>1</v>
      </c>
      <c r="P159" s="514" t="s">
        <v>1095</v>
      </c>
      <c r="Q159" s="327">
        <v>10</v>
      </c>
      <c r="R159" s="274">
        <f>Q159+Q160</f>
        <v>12</v>
      </c>
      <c r="S159" s="263">
        <v>1</v>
      </c>
      <c r="T159" s="263">
        <v>1</v>
      </c>
      <c r="U159" s="263">
        <v>1</v>
      </c>
      <c r="V159" s="263">
        <v>1</v>
      </c>
      <c r="W159" s="399">
        <f>SUM(R159:V159)</f>
        <v>16</v>
      </c>
      <c r="X159" s="624"/>
      <c r="Y159" s="699"/>
      <c r="Z159" s="699"/>
      <c r="AA159" s="699"/>
      <c r="AB159" s="699"/>
      <c r="AC159" s="699"/>
      <c r="AD159" s="699"/>
      <c r="AE159" s="699"/>
      <c r="AF159" s="699"/>
      <c r="AG159" s="699"/>
      <c r="AH159" s="699"/>
      <c r="AI159" s="699"/>
      <c r="AJ159" s="699"/>
      <c r="AK159" s="699"/>
      <c r="AL159" s="699"/>
      <c r="AM159" s="699"/>
      <c r="AN159" s="699"/>
      <c r="AO159" s="699"/>
      <c r="AP159" s="699"/>
      <c r="AQ159" s="699"/>
      <c r="AR159" s="699"/>
      <c r="AS159" s="699"/>
      <c r="AT159" s="699"/>
      <c r="AU159" s="699"/>
      <c r="AV159" s="699"/>
      <c r="AW159" s="699"/>
      <c r="AX159" s="699"/>
      <c r="AY159" s="699"/>
      <c r="AZ159" s="699"/>
      <c r="BA159" s="699"/>
      <c r="BB159" s="699"/>
      <c r="BC159" s="699"/>
      <c r="BD159" s="699"/>
      <c r="BE159" s="699"/>
      <c r="BF159" s="699"/>
      <c r="BG159" s="699"/>
      <c r="BH159" s="699"/>
      <c r="BI159" s="699"/>
      <c r="BJ159" s="699"/>
      <c r="BK159" s="699"/>
      <c r="BL159" s="699"/>
      <c r="BM159" s="699"/>
      <c r="BN159" s="699"/>
      <c r="BO159" s="699"/>
      <c r="BP159" s="699"/>
      <c r="BQ159" s="699"/>
      <c r="BR159" s="699"/>
      <c r="BS159" s="699"/>
      <c r="BT159" s="699"/>
      <c r="BU159" s="699"/>
      <c r="BV159" s="699"/>
      <c r="BW159" s="699"/>
      <c r="BX159" s="699"/>
      <c r="BY159" s="699"/>
      <c r="BZ159" s="699"/>
      <c r="CA159" s="699"/>
      <c r="CB159" s="699"/>
      <c r="CC159" s="699"/>
      <c r="CD159" s="699"/>
      <c r="CE159" s="699"/>
      <c r="CF159" s="699"/>
      <c r="CG159" s="699"/>
      <c r="CH159" s="699"/>
      <c r="CI159" s="699"/>
      <c r="CJ159" s="699"/>
      <c r="CK159" s="699"/>
      <c r="CL159" s="699"/>
      <c r="CM159" s="699"/>
      <c r="CN159" s="699"/>
      <c r="CO159" s="699"/>
      <c r="CP159" s="699"/>
      <c r="CQ159" s="699"/>
      <c r="CR159" s="699"/>
      <c r="CS159" s="699"/>
      <c r="CT159" s="699"/>
      <c r="CU159" s="699"/>
      <c r="CV159" s="699"/>
      <c r="CW159" s="699"/>
      <c r="CX159" s="699"/>
      <c r="CY159" s="699"/>
      <c r="CZ159" s="699"/>
      <c r="DA159" s="699"/>
      <c r="DB159" s="699"/>
      <c r="DC159" s="699"/>
      <c r="DD159" s="699"/>
      <c r="DE159" s="699"/>
      <c r="DF159" s="699"/>
      <c r="DG159" s="699"/>
      <c r="DH159" s="699"/>
      <c r="DI159" s="699"/>
      <c r="DJ159" s="699"/>
      <c r="DK159" s="699"/>
      <c r="DL159" s="699"/>
      <c r="DM159" s="699"/>
      <c r="DN159" s="699"/>
      <c r="DO159" s="699"/>
      <c r="DP159" s="699"/>
      <c r="DQ159" s="699"/>
      <c r="DR159" s="699"/>
      <c r="DS159" s="699"/>
      <c r="DT159" s="699"/>
      <c r="DU159" s="699"/>
      <c r="DV159" s="699"/>
      <c r="DW159" s="699"/>
      <c r="DX159" s="699"/>
      <c r="DY159" s="699"/>
      <c r="DZ159" s="699"/>
      <c r="EA159" s="699"/>
      <c r="EB159" s="699"/>
      <c r="EC159" s="699"/>
    </row>
    <row r="160" spans="1:158" s="698" customFormat="1" ht="16.7" customHeight="1" x14ac:dyDescent="0.5">
      <c r="A160" s="382" t="s">
        <v>978</v>
      </c>
      <c r="B160" s="509"/>
      <c r="C160" s="512" t="s">
        <v>1032</v>
      </c>
      <c r="D160" s="77">
        <v>1</v>
      </c>
      <c r="E160" s="563" t="s">
        <v>1030</v>
      </c>
      <c r="F160" s="333">
        <v>2</v>
      </c>
      <c r="G160" s="309"/>
      <c r="H160" s="312"/>
      <c r="I160" s="312"/>
      <c r="J160" s="312"/>
      <c r="K160" s="312"/>
      <c r="L160" s="397"/>
      <c r="M160" s="657" t="s">
        <v>1089</v>
      </c>
      <c r="N160" s="121" t="s">
        <v>1038</v>
      </c>
      <c r="O160" s="77">
        <v>1</v>
      </c>
      <c r="P160" s="563" t="s">
        <v>1030</v>
      </c>
      <c r="Q160" s="333">
        <v>2</v>
      </c>
      <c r="R160" s="309"/>
      <c r="S160" s="312"/>
      <c r="T160" s="312"/>
      <c r="U160" s="312"/>
      <c r="V160" s="312"/>
      <c r="W160" s="397"/>
      <c r="X160" s="658" t="s">
        <v>1089</v>
      </c>
      <c r="Y160" s="699"/>
      <c r="Z160" s="699"/>
      <c r="AA160" s="699"/>
      <c r="AB160" s="699"/>
      <c r="AC160" s="699"/>
      <c r="AD160" s="699"/>
      <c r="AE160" s="699"/>
      <c r="AF160" s="699"/>
      <c r="AG160" s="699"/>
      <c r="AH160" s="699"/>
      <c r="AI160" s="699"/>
      <c r="AJ160" s="699"/>
      <c r="AK160" s="699"/>
      <c r="AL160" s="699"/>
      <c r="AM160" s="699"/>
      <c r="AN160" s="699"/>
      <c r="AO160" s="699"/>
      <c r="AP160" s="699"/>
      <c r="AQ160" s="699"/>
      <c r="AR160" s="699"/>
      <c r="AS160" s="699"/>
      <c r="AT160" s="699"/>
      <c r="AU160" s="699"/>
      <c r="AV160" s="699"/>
      <c r="AW160" s="699"/>
      <c r="AX160" s="699"/>
      <c r="AY160" s="699"/>
      <c r="AZ160" s="699"/>
      <c r="BA160" s="699"/>
      <c r="BB160" s="699"/>
      <c r="BC160" s="699"/>
      <c r="BD160" s="699"/>
      <c r="BE160" s="699"/>
      <c r="BF160" s="699"/>
      <c r="BG160" s="699"/>
      <c r="BH160" s="699"/>
      <c r="BI160" s="699"/>
      <c r="BJ160" s="699"/>
      <c r="BK160" s="699"/>
      <c r="BL160" s="699"/>
      <c r="BM160" s="699"/>
      <c r="BN160" s="699"/>
      <c r="BO160" s="699"/>
      <c r="BP160" s="699"/>
      <c r="BQ160" s="699"/>
      <c r="BR160" s="699"/>
      <c r="BS160" s="699"/>
      <c r="BT160" s="699"/>
      <c r="BU160" s="699"/>
      <c r="BV160" s="699"/>
      <c r="BW160" s="699"/>
      <c r="BX160" s="699"/>
      <c r="BY160" s="699"/>
      <c r="BZ160" s="699"/>
      <c r="CA160" s="699"/>
      <c r="CB160" s="699"/>
      <c r="CC160" s="699"/>
      <c r="CD160" s="699"/>
      <c r="CE160" s="699"/>
      <c r="CF160" s="699"/>
      <c r="CG160" s="699"/>
      <c r="CH160" s="699"/>
      <c r="CI160" s="699"/>
      <c r="CJ160" s="699"/>
      <c r="CK160" s="699"/>
      <c r="CL160" s="699"/>
      <c r="CM160" s="699"/>
      <c r="CN160" s="699"/>
      <c r="CO160" s="699"/>
      <c r="CP160" s="699"/>
      <c r="CQ160" s="699"/>
      <c r="CR160" s="699"/>
      <c r="CS160" s="699"/>
      <c r="CT160" s="699"/>
      <c r="CU160" s="699"/>
      <c r="CV160" s="699"/>
      <c r="CW160" s="699"/>
      <c r="CX160" s="699"/>
      <c r="CY160" s="699"/>
      <c r="CZ160" s="699"/>
      <c r="DA160" s="699"/>
      <c r="DB160" s="699"/>
      <c r="DC160" s="699"/>
      <c r="DD160" s="699"/>
      <c r="DE160" s="699"/>
      <c r="DF160" s="699"/>
      <c r="DG160" s="699"/>
      <c r="DH160" s="699"/>
      <c r="DI160" s="699"/>
      <c r="DJ160" s="699"/>
      <c r="DK160" s="699"/>
      <c r="DL160" s="699"/>
      <c r="DM160" s="699"/>
      <c r="DN160" s="699"/>
      <c r="DO160" s="699"/>
      <c r="DP160" s="699"/>
      <c r="DQ160" s="699"/>
      <c r="DR160" s="699"/>
      <c r="DS160" s="699"/>
      <c r="DT160" s="699"/>
      <c r="DU160" s="699"/>
      <c r="DV160" s="699"/>
      <c r="DW160" s="699"/>
      <c r="DX160" s="699"/>
      <c r="DY160" s="699"/>
      <c r="DZ160" s="699"/>
      <c r="EA160" s="699"/>
      <c r="EB160" s="699"/>
      <c r="EC160" s="699"/>
    </row>
    <row r="161" spans="1:158" s="698" customFormat="1" ht="16.7" customHeight="1" x14ac:dyDescent="0.5">
      <c r="A161" s="734"/>
      <c r="B161" s="734"/>
      <c r="C161" s="707"/>
      <c r="D161" s="707"/>
      <c r="E161" s="735"/>
      <c r="F161" s="722"/>
      <c r="G161" s="722"/>
      <c r="H161" s="736"/>
      <c r="I161" s="736"/>
      <c r="J161" s="736"/>
      <c r="K161" s="736"/>
      <c r="L161" s="722"/>
      <c r="M161" s="737"/>
      <c r="N161" s="707"/>
      <c r="O161" s="707"/>
      <c r="P161" s="735"/>
      <c r="Q161" s="722"/>
      <c r="R161" s="722"/>
      <c r="S161" s="736"/>
      <c r="T161" s="736"/>
      <c r="U161" s="736"/>
      <c r="V161" s="736"/>
      <c r="W161" s="722"/>
      <c r="X161" s="737"/>
      <c r="Y161" s="699"/>
      <c r="Z161" s="699"/>
      <c r="AA161" s="699"/>
      <c r="AB161" s="699"/>
      <c r="AC161" s="699"/>
      <c r="AD161" s="699"/>
      <c r="AE161" s="699"/>
      <c r="AF161" s="699"/>
      <c r="AG161" s="699"/>
      <c r="AH161" s="699"/>
      <c r="AI161" s="699"/>
      <c r="AJ161" s="699"/>
      <c r="AK161" s="699"/>
      <c r="AL161" s="699"/>
      <c r="AM161" s="699"/>
      <c r="AN161" s="699"/>
      <c r="AO161" s="699"/>
      <c r="AP161" s="699"/>
      <c r="AQ161" s="699"/>
      <c r="AR161" s="699"/>
      <c r="AS161" s="699"/>
      <c r="AT161" s="699"/>
      <c r="AU161" s="699"/>
      <c r="AV161" s="699"/>
      <c r="AW161" s="699"/>
      <c r="AX161" s="699"/>
      <c r="AY161" s="699"/>
      <c r="AZ161" s="699"/>
      <c r="BA161" s="699"/>
      <c r="BB161" s="699"/>
      <c r="BC161" s="699"/>
      <c r="BD161" s="699"/>
      <c r="BE161" s="699"/>
      <c r="BF161" s="699"/>
      <c r="BG161" s="699"/>
      <c r="BH161" s="699"/>
      <c r="BI161" s="699"/>
      <c r="BJ161" s="699"/>
      <c r="BK161" s="699"/>
      <c r="BL161" s="699"/>
      <c r="BM161" s="699"/>
      <c r="BN161" s="699"/>
      <c r="BO161" s="699"/>
      <c r="BP161" s="699"/>
      <c r="BQ161" s="699"/>
      <c r="BR161" s="699"/>
      <c r="BS161" s="699"/>
      <c r="BT161" s="699"/>
      <c r="BU161" s="699"/>
      <c r="BV161" s="699"/>
      <c r="BW161" s="699"/>
      <c r="BX161" s="699"/>
      <c r="BY161" s="699"/>
      <c r="BZ161" s="699"/>
      <c r="CA161" s="699"/>
      <c r="CB161" s="699"/>
      <c r="CC161" s="699"/>
      <c r="CD161" s="699"/>
      <c r="CE161" s="699"/>
      <c r="CF161" s="699"/>
      <c r="CG161" s="699"/>
      <c r="CH161" s="699"/>
      <c r="CI161" s="699"/>
      <c r="CJ161" s="699"/>
      <c r="CK161" s="699"/>
      <c r="CL161" s="699"/>
      <c r="CM161" s="699"/>
      <c r="CN161" s="699"/>
      <c r="CO161" s="699"/>
      <c r="CP161" s="699"/>
      <c r="CQ161" s="699"/>
      <c r="CR161" s="699"/>
      <c r="CS161" s="699"/>
      <c r="CT161" s="699"/>
      <c r="CU161" s="699"/>
      <c r="CV161" s="699"/>
      <c r="CW161" s="699"/>
      <c r="CX161" s="699"/>
      <c r="CY161" s="699"/>
      <c r="CZ161" s="699"/>
      <c r="DA161" s="699"/>
      <c r="DB161" s="699"/>
      <c r="DC161" s="699"/>
      <c r="DD161" s="699"/>
      <c r="DE161" s="699"/>
      <c r="DF161" s="699"/>
      <c r="DG161" s="699"/>
      <c r="DH161" s="699"/>
      <c r="DI161" s="699"/>
      <c r="DJ161" s="699"/>
      <c r="DK161" s="699"/>
      <c r="DL161" s="699"/>
      <c r="DM161" s="699"/>
      <c r="DN161" s="699"/>
      <c r="DO161" s="699"/>
      <c r="DP161" s="699"/>
      <c r="DQ161" s="699"/>
      <c r="DR161" s="699"/>
      <c r="DS161" s="699"/>
      <c r="DT161" s="699"/>
      <c r="DU161" s="699"/>
      <c r="DV161" s="699"/>
      <c r="DW161" s="699"/>
      <c r="DX161" s="699"/>
      <c r="DY161" s="699"/>
      <c r="DZ161" s="699"/>
      <c r="EA161" s="699"/>
      <c r="EB161" s="699"/>
      <c r="EC161" s="699"/>
    </row>
    <row r="162" spans="1:158" s="698" customFormat="1" ht="16.7" customHeight="1" x14ac:dyDescent="0.5">
      <c r="A162" s="383" t="s">
        <v>624</v>
      </c>
      <c r="B162" s="507" t="s">
        <v>625</v>
      </c>
      <c r="C162" s="537" t="s">
        <v>626</v>
      </c>
      <c r="D162" s="413">
        <v>1</v>
      </c>
      <c r="E162" s="538" t="s">
        <v>384</v>
      </c>
      <c r="F162" s="398">
        <v>4</v>
      </c>
      <c r="G162" s="400">
        <f>F162+F163+F164+F165</f>
        <v>10</v>
      </c>
      <c r="H162" s="398">
        <v>1</v>
      </c>
      <c r="I162" s="398">
        <v>1</v>
      </c>
      <c r="J162" s="398">
        <v>1</v>
      </c>
      <c r="K162" s="398">
        <v>1</v>
      </c>
      <c r="L162" s="635">
        <f>SUM(G162:K162)</f>
        <v>14</v>
      </c>
      <c r="M162" s="595" t="s">
        <v>621</v>
      </c>
      <c r="N162" s="574" t="s">
        <v>410</v>
      </c>
      <c r="O162" s="413">
        <v>1</v>
      </c>
      <c r="P162" s="538" t="s">
        <v>863</v>
      </c>
      <c r="Q162" s="413">
        <v>5</v>
      </c>
      <c r="R162" s="400">
        <f>Q162+Q163+Q164+Q165</f>
        <v>10</v>
      </c>
      <c r="S162" s="398">
        <v>1</v>
      </c>
      <c r="T162" s="398">
        <v>1</v>
      </c>
      <c r="U162" s="398">
        <v>1</v>
      </c>
      <c r="V162" s="398">
        <v>1</v>
      </c>
      <c r="W162" s="635">
        <f>SUM(R162:V162)</f>
        <v>14</v>
      </c>
      <c r="X162" s="620" t="s">
        <v>621</v>
      </c>
      <c r="Y162" s="699"/>
      <c r="Z162" s="699"/>
      <c r="AA162" s="699"/>
      <c r="AB162" s="699"/>
      <c r="AC162" s="699"/>
      <c r="AD162" s="699"/>
      <c r="AE162" s="699"/>
      <c r="AF162" s="699"/>
      <c r="AG162" s="699"/>
      <c r="AH162" s="699"/>
      <c r="AI162" s="699"/>
      <c r="AJ162" s="699"/>
      <c r="AK162" s="699"/>
      <c r="AL162" s="699"/>
      <c r="AM162" s="699"/>
      <c r="AN162" s="699"/>
      <c r="AO162" s="699"/>
      <c r="AP162" s="699"/>
      <c r="AQ162" s="699"/>
      <c r="AR162" s="699"/>
      <c r="AS162" s="699"/>
      <c r="AT162" s="699"/>
      <c r="AU162" s="699"/>
      <c r="AV162" s="699"/>
      <c r="AW162" s="699"/>
      <c r="AX162" s="699"/>
      <c r="AY162" s="699"/>
      <c r="AZ162" s="699"/>
      <c r="BA162" s="699"/>
      <c r="BB162" s="699"/>
      <c r="BC162" s="699"/>
      <c r="BD162" s="699"/>
      <c r="BE162" s="699"/>
      <c r="BF162" s="699"/>
      <c r="BG162" s="699"/>
      <c r="BH162" s="699"/>
      <c r="BI162" s="699"/>
      <c r="BJ162" s="699"/>
      <c r="BK162" s="699"/>
      <c r="BL162" s="699"/>
      <c r="BM162" s="699"/>
      <c r="BN162" s="699"/>
      <c r="BO162" s="699"/>
      <c r="BP162" s="699"/>
      <c r="BQ162" s="699"/>
      <c r="BR162" s="699"/>
      <c r="BS162" s="699"/>
      <c r="BT162" s="699"/>
      <c r="BU162" s="699"/>
      <c r="BV162" s="699"/>
      <c r="BW162" s="699"/>
      <c r="BX162" s="699"/>
      <c r="BY162" s="699"/>
      <c r="BZ162" s="699"/>
      <c r="CA162" s="699"/>
      <c r="CB162" s="699"/>
      <c r="CC162" s="699"/>
      <c r="CD162" s="699"/>
      <c r="CE162" s="699"/>
      <c r="CF162" s="699"/>
      <c r="CG162" s="699"/>
      <c r="CH162" s="699"/>
      <c r="CI162" s="699"/>
      <c r="CJ162" s="699"/>
      <c r="CK162" s="699"/>
      <c r="CL162" s="699"/>
      <c r="CM162" s="699"/>
      <c r="CN162" s="699"/>
      <c r="CO162" s="699"/>
      <c r="CP162" s="699"/>
      <c r="CQ162" s="699"/>
      <c r="CR162" s="699"/>
      <c r="CS162" s="699"/>
      <c r="CT162" s="699"/>
      <c r="CU162" s="699"/>
      <c r="CV162" s="699"/>
      <c r="CW162" s="699"/>
      <c r="CX162" s="699"/>
      <c r="CY162" s="699"/>
      <c r="CZ162" s="699"/>
      <c r="DA162" s="699"/>
      <c r="DB162" s="699"/>
      <c r="DC162" s="699"/>
      <c r="DD162" s="699"/>
      <c r="DE162" s="699"/>
      <c r="DF162" s="699"/>
      <c r="DG162" s="699"/>
      <c r="DH162" s="699"/>
      <c r="DI162" s="699"/>
      <c r="DJ162" s="699"/>
      <c r="DK162" s="699"/>
      <c r="DL162" s="699"/>
      <c r="DM162" s="699"/>
      <c r="DN162" s="699"/>
      <c r="DO162" s="699"/>
      <c r="DP162" s="699"/>
      <c r="DQ162" s="699"/>
      <c r="DR162" s="699"/>
      <c r="DS162" s="699"/>
      <c r="DT162" s="699"/>
      <c r="DU162" s="699"/>
      <c r="DV162" s="699"/>
      <c r="DW162" s="699"/>
      <c r="DX162" s="699"/>
      <c r="DY162" s="699"/>
      <c r="DZ162" s="699"/>
      <c r="EA162" s="699"/>
      <c r="EB162" s="699"/>
      <c r="EC162" s="699"/>
    </row>
    <row r="163" spans="1:158" s="698" customFormat="1" ht="16.7" customHeight="1" x14ac:dyDescent="0.5">
      <c r="A163" s="381" t="s">
        <v>980</v>
      </c>
      <c r="B163" s="508"/>
      <c r="C163" s="539" t="s">
        <v>626</v>
      </c>
      <c r="D163" s="447">
        <v>1</v>
      </c>
      <c r="E163" s="540" t="s">
        <v>499</v>
      </c>
      <c r="F163" s="449">
        <v>1</v>
      </c>
      <c r="G163" s="327"/>
      <c r="H163" s="274"/>
      <c r="I163" s="274"/>
      <c r="J163" s="274"/>
      <c r="K163" s="274"/>
      <c r="L163" s="87"/>
      <c r="M163" s="596" t="s">
        <v>629</v>
      </c>
      <c r="N163" s="420" t="s">
        <v>636</v>
      </c>
      <c r="O163" s="447">
        <v>1</v>
      </c>
      <c r="P163" s="532" t="s">
        <v>390</v>
      </c>
      <c r="Q163" s="449">
        <v>4</v>
      </c>
      <c r="R163" s="320"/>
      <c r="S163" s="73"/>
      <c r="T163" s="73"/>
      <c r="U163" s="73"/>
      <c r="V163" s="73"/>
      <c r="W163" s="87"/>
      <c r="X163" s="621" t="s">
        <v>621</v>
      </c>
      <c r="Y163" s="699"/>
      <c r="Z163" s="699"/>
      <c r="AA163" s="699"/>
      <c r="AB163" s="699"/>
      <c r="AC163" s="699"/>
      <c r="AD163" s="699"/>
      <c r="AE163" s="699"/>
      <c r="AF163" s="699"/>
      <c r="AG163" s="699"/>
      <c r="AH163" s="699"/>
      <c r="AI163" s="699"/>
      <c r="AJ163" s="699"/>
      <c r="AK163" s="699"/>
      <c r="AL163" s="699"/>
      <c r="AM163" s="699"/>
      <c r="AN163" s="699"/>
      <c r="AO163" s="699"/>
      <c r="AP163" s="699"/>
      <c r="AQ163" s="699"/>
      <c r="AR163" s="699"/>
      <c r="AS163" s="699"/>
      <c r="AT163" s="699"/>
      <c r="AU163" s="699"/>
      <c r="AV163" s="699"/>
      <c r="AW163" s="699"/>
      <c r="AX163" s="699"/>
      <c r="AY163" s="699"/>
      <c r="AZ163" s="699"/>
      <c r="BA163" s="699"/>
      <c r="BB163" s="699"/>
      <c r="BC163" s="699"/>
      <c r="BD163" s="699"/>
      <c r="BE163" s="699"/>
      <c r="BF163" s="699"/>
      <c r="BG163" s="699"/>
      <c r="BH163" s="699"/>
      <c r="BI163" s="699"/>
      <c r="BJ163" s="699"/>
      <c r="BK163" s="699"/>
      <c r="BL163" s="699"/>
      <c r="BM163" s="699"/>
      <c r="BN163" s="699"/>
      <c r="BO163" s="699"/>
      <c r="BP163" s="699"/>
      <c r="BQ163" s="699"/>
      <c r="BR163" s="699"/>
      <c r="BS163" s="699"/>
      <c r="BT163" s="699"/>
      <c r="BU163" s="699"/>
      <c r="BV163" s="699"/>
      <c r="BW163" s="699"/>
      <c r="BX163" s="699"/>
      <c r="BY163" s="699"/>
      <c r="BZ163" s="699"/>
      <c r="CA163" s="699"/>
      <c r="CB163" s="699"/>
      <c r="CC163" s="699"/>
      <c r="CD163" s="699"/>
      <c r="CE163" s="699"/>
      <c r="CF163" s="699"/>
      <c r="CG163" s="699"/>
      <c r="CH163" s="699"/>
      <c r="CI163" s="699"/>
      <c r="CJ163" s="699"/>
      <c r="CK163" s="699"/>
      <c r="CL163" s="699"/>
      <c r="CM163" s="699"/>
      <c r="CN163" s="699"/>
      <c r="CO163" s="699"/>
      <c r="CP163" s="699"/>
      <c r="CQ163" s="699"/>
      <c r="CR163" s="699"/>
      <c r="CS163" s="699"/>
      <c r="CT163" s="699"/>
      <c r="CU163" s="699"/>
      <c r="CV163" s="699"/>
      <c r="CW163" s="699"/>
      <c r="CX163" s="699"/>
      <c r="CY163" s="699"/>
      <c r="CZ163" s="699"/>
      <c r="DA163" s="699"/>
      <c r="DB163" s="699"/>
      <c r="DC163" s="699"/>
      <c r="DD163" s="699"/>
      <c r="DE163" s="699"/>
      <c r="DF163" s="699"/>
      <c r="DG163" s="699"/>
      <c r="DH163" s="699"/>
      <c r="DI163" s="699"/>
      <c r="DJ163" s="699"/>
      <c r="DK163" s="699"/>
      <c r="DL163" s="699"/>
      <c r="DM163" s="699"/>
      <c r="DN163" s="699"/>
      <c r="DO163" s="699"/>
      <c r="DP163" s="699"/>
      <c r="DQ163" s="699"/>
      <c r="DR163" s="699"/>
      <c r="DS163" s="699"/>
      <c r="DT163" s="699"/>
      <c r="DU163" s="699"/>
      <c r="DV163" s="699"/>
      <c r="DW163" s="699"/>
      <c r="DX163" s="699"/>
      <c r="DY163" s="699"/>
      <c r="DZ163" s="699"/>
      <c r="EA163" s="699"/>
      <c r="EB163" s="699"/>
      <c r="EC163" s="699"/>
    </row>
    <row r="164" spans="1:158" s="698" customFormat="1" ht="16.7" customHeight="1" x14ac:dyDescent="0.5">
      <c r="A164" s="381"/>
      <c r="B164" s="519"/>
      <c r="C164" s="431" t="s">
        <v>630</v>
      </c>
      <c r="D164" s="449">
        <v>1</v>
      </c>
      <c r="E164" s="532" t="s">
        <v>390</v>
      </c>
      <c r="F164" s="420">
        <v>4</v>
      </c>
      <c r="G164" s="320"/>
      <c r="H164" s="73"/>
      <c r="I164" s="73"/>
      <c r="J164" s="73"/>
      <c r="K164" s="73"/>
      <c r="L164" s="87"/>
      <c r="M164" s="596" t="s">
        <v>621</v>
      </c>
      <c r="N164" s="420" t="s">
        <v>636</v>
      </c>
      <c r="O164" s="447">
        <v>1</v>
      </c>
      <c r="P164" s="532" t="s">
        <v>505</v>
      </c>
      <c r="Q164" s="449">
        <v>1</v>
      </c>
      <c r="R164" s="320"/>
      <c r="S164" s="73"/>
      <c r="T164" s="73"/>
      <c r="U164" s="73"/>
      <c r="V164" s="73"/>
      <c r="W164" s="87"/>
      <c r="X164" s="606" t="s">
        <v>629</v>
      </c>
      <c r="Y164" s="699"/>
      <c r="Z164" s="699"/>
      <c r="AA164" s="699"/>
      <c r="AB164" s="699"/>
      <c r="AC164" s="699"/>
      <c r="AD164" s="699"/>
      <c r="AE164" s="699"/>
      <c r="AF164" s="699"/>
      <c r="AG164" s="699"/>
      <c r="AH164" s="699"/>
      <c r="AI164" s="699"/>
      <c r="AJ164" s="699"/>
      <c r="AK164" s="699"/>
      <c r="AL164" s="699"/>
      <c r="AM164" s="699"/>
      <c r="AN164" s="699"/>
      <c r="AO164" s="699"/>
      <c r="AP164" s="699"/>
      <c r="AQ164" s="699"/>
      <c r="AR164" s="699"/>
      <c r="AS164" s="699"/>
      <c r="AT164" s="699"/>
      <c r="AU164" s="699"/>
      <c r="AV164" s="699"/>
      <c r="AW164" s="699"/>
      <c r="AX164" s="699"/>
      <c r="AY164" s="699"/>
      <c r="AZ164" s="699"/>
      <c r="BA164" s="699"/>
      <c r="BB164" s="699"/>
      <c r="BC164" s="699"/>
      <c r="BD164" s="699"/>
      <c r="BE164" s="699"/>
      <c r="BF164" s="699"/>
      <c r="BG164" s="699"/>
      <c r="BH164" s="699"/>
      <c r="BI164" s="699"/>
      <c r="BJ164" s="699"/>
      <c r="BK164" s="699"/>
      <c r="BL164" s="699"/>
      <c r="BM164" s="699"/>
      <c r="BN164" s="699"/>
      <c r="BO164" s="699"/>
      <c r="BP164" s="699"/>
      <c r="BQ164" s="699"/>
      <c r="BR164" s="699"/>
      <c r="BS164" s="699"/>
      <c r="BT164" s="699"/>
      <c r="BU164" s="699"/>
      <c r="BV164" s="699"/>
      <c r="BW164" s="699"/>
      <c r="BX164" s="699"/>
      <c r="BY164" s="699"/>
      <c r="BZ164" s="699"/>
      <c r="CA164" s="699"/>
      <c r="CB164" s="699"/>
      <c r="CC164" s="699"/>
      <c r="CD164" s="699"/>
      <c r="CE164" s="699"/>
      <c r="CF164" s="699"/>
      <c r="CG164" s="699"/>
      <c r="CH164" s="699"/>
      <c r="CI164" s="699"/>
      <c r="CJ164" s="699"/>
      <c r="CK164" s="699"/>
      <c r="CL164" s="699"/>
      <c r="CM164" s="699"/>
      <c r="CN164" s="699"/>
      <c r="CO164" s="699"/>
      <c r="CP164" s="699"/>
      <c r="CQ164" s="699"/>
      <c r="CR164" s="699"/>
      <c r="CS164" s="699"/>
      <c r="CT164" s="699"/>
      <c r="CU164" s="699"/>
      <c r="CV164" s="699"/>
      <c r="CW164" s="699"/>
      <c r="CX164" s="699"/>
      <c r="CY164" s="699"/>
      <c r="CZ164" s="699"/>
      <c r="DA164" s="699"/>
      <c r="DB164" s="699"/>
      <c r="DC164" s="699"/>
      <c r="DD164" s="699"/>
      <c r="DE164" s="699"/>
      <c r="DF164" s="699"/>
      <c r="DG164" s="699"/>
      <c r="DH164" s="699"/>
      <c r="DI164" s="699"/>
      <c r="DJ164" s="699"/>
      <c r="DK164" s="699"/>
      <c r="DL164" s="699"/>
      <c r="DM164" s="699"/>
      <c r="DN164" s="699"/>
      <c r="DO164" s="699"/>
      <c r="DP164" s="699"/>
      <c r="DQ164" s="699"/>
      <c r="DR164" s="699"/>
      <c r="DS164" s="699"/>
      <c r="DT164" s="699"/>
      <c r="DU164" s="699"/>
      <c r="DV164" s="699"/>
      <c r="DW164" s="699"/>
      <c r="DX164" s="699"/>
      <c r="DY164" s="699"/>
      <c r="DZ164" s="699"/>
      <c r="EA164" s="699"/>
      <c r="EB164" s="699"/>
      <c r="EC164" s="699"/>
    </row>
    <row r="165" spans="1:158" s="698" customFormat="1" ht="16.7" customHeight="1" x14ac:dyDescent="0.5">
      <c r="A165" s="541"/>
      <c r="B165" s="522"/>
      <c r="C165" s="525" t="s">
        <v>630</v>
      </c>
      <c r="D165" s="78">
        <v>1</v>
      </c>
      <c r="E165" s="531" t="s">
        <v>505</v>
      </c>
      <c r="F165" s="421">
        <v>1</v>
      </c>
      <c r="G165" s="336"/>
      <c r="H165" s="78"/>
      <c r="I165" s="78"/>
      <c r="J165" s="78"/>
      <c r="K165" s="78"/>
      <c r="L165" s="136"/>
      <c r="M165" s="580" t="s">
        <v>629</v>
      </c>
      <c r="N165" s="421"/>
      <c r="O165" s="121"/>
      <c r="P165" s="531"/>
      <c r="Q165" s="121"/>
      <c r="R165" s="336"/>
      <c r="S165" s="78"/>
      <c r="T165" s="78"/>
      <c r="U165" s="78"/>
      <c r="V165" s="78"/>
      <c r="W165" s="136"/>
      <c r="X165" s="403"/>
      <c r="Y165" s="699"/>
      <c r="Z165" s="699"/>
      <c r="AA165" s="699"/>
      <c r="AB165" s="699"/>
      <c r="AC165" s="699"/>
      <c r="AD165" s="699"/>
      <c r="AE165" s="699"/>
      <c r="AF165" s="699"/>
      <c r="AG165" s="699"/>
      <c r="AH165" s="699"/>
      <c r="AI165" s="699"/>
      <c r="AJ165" s="699"/>
      <c r="AK165" s="699"/>
      <c r="AL165" s="699"/>
      <c r="AM165" s="699"/>
      <c r="AN165" s="699"/>
      <c r="AO165" s="699"/>
      <c r="AP165" s="699"/>
      <c r="AQ165" s="699"/>
      <c r="AR165" s="699"/>
      <c r="AS165" s="699"/>
      <c r="AT165" s="699"/>
      <c r="AU165" s="699"/>
      <c r="AV165" s="699"/>
      <c r="AW165" s="699"/>
      <c r="AX165" s="699"/>
      <c r="AY165" s="699"/>
      <c r="AZ165" s="699"/>
      <c r="BA165" s="699"/>
      <c r="BB165" s="699"/>
      <c r="BC165" s="699"/>
      <c r="BD165" s="699"/>
      <c r="BE165" s="699"/>
      <c r="BF165" s="699"/>
      <c r="BG165" s="699"/>
      <c r="BH165" s="699"/>
      <c r="BI165" s="699"/>
      <c r="BJ165" s="699"/>
      <c r="BK165" s="699"/>
      <c r="BL165" s="699"/>
      <c r="BM165" s="699"/>
      <c r="BN165" s="699"/>
      <c r="BO165" s="699"/>
      <c r="BP165" s="699"/>
      <c r="BQ165" s="699"/>
      <c r="BR165" s="699"/>
      <c r="BS165" s="699"/>
      <c r="BT165" s="699"/>
      <c r="BU165" s="699"/>
      <c r="BV165" s="699"/>
      <c r="BW165" s="699"/>
      <c r="BX165" s="699"/>
      <c r="BY165" s="699"/>
      <c r="BZ165" s="699"/>
      <c r="CA165" s="699"/>
      <c r="CB165" s="699"/>
      <c r="CC165" s="699"/>
      <c r="CD165" s="699"/>
      <c r="CE165" s="699"/>
      <c r="CF165" s="699"/>
      <c r="CG165" s="699"/>
      <c r="CH165" s="699"/>
      <c r="CI165" s="699"/>
      <c r="CJ165" s="699"/>
      <c r="CK165" s="699"/>
      <c r="CL165" s="699"/>
      <c r="CM165" s="699"/>
      <c r="CN165" s="699"/>
      <c r="CO165" s="699"/>
      <c r="CP165" s="699"/>
      <c r="CQ165" s="699"/>
      <c r="CR165" s="699"/>
      <c r="CS165" s="699"/>
      <c r="CT165" s="699"/>
      <c r="CU165" s="699"/>
      <c r="CV165" s="699"/>
      <c r="CW165" s="699"/>
      <c r="CX165" s="699"/>
      <c r="CY165" s="699"/>
      <c r="CZ165" s="699"/>
      <c r="DA165" s="699"/>
      <c r="DB165" s="699"/>
      <c r="DC165" s="699"/>
      <c r="DD165" s="699"/>
      <c r="DE165" s="699"/>
      <c r="DF165" s="699"/>
      <c r="DG165" s="699"/>
      <c r="DH165" s="699"/>
      <c r="DI165" s="699"/>
      <c r="DJ165" s="699"/>
      <c r="DK165" s="699"/>
      <c r="DL165" s="699"/>
      <c r="DM165" s="699"/>
      <c r="DN165" s="699"/>
      <c r="DO165" s="699"/>
      <c r="DP165" s="699"/>
      <c r="DQ165" s="699"/>
      <c r="DR165" s="699"/>
      <c r="DS165" s="699"/>
      <c r="DT165" s="699"/>
      <c r="DU165" s="699"/>
      <c r="DV165" s="699"/>
      <c r="DW165" s="699"/>
      <c r="DX165" s="699"/>
      <c r="DY165" s="699"/>
      <c r="DZ165" s="699"/>
      <c r="EA165" s="699"/>
      <c r="EB165" s="699"/>
      <c r="EC165" s="699"/>
    </row>
    <row r="166" spans="1:158" s="698" customFormat="1" ht="16.7" customHeight="1" x14ac:dyDescent="0.5">
      <c r="A166" s="432" t="s">
        <v>668</v>
      </c>
      <c r="B166" s="519" t="s">
        <v>669</v>
      </c>
      <c r="C166" s="520" t="s">
        <v>464</v>
      </c>
      <c r="D166" s="352" t="s">
        <v>294</v>
      </c>
      <c r="E166" s="545" t="s">
        <v>466</v>
      </c>
      <c r="F166" s="274">
        <v>3</v>
      </c>
      <c r="G166" s="274">
        <f>F166+F167+F168</f>
        <v>16</v>
      </c>
      <c r="H166" s="274">
        <v>1</v>
      </c>
      <c r="I166" s="274">
        <v>1</v>
      </c>
      <c r="J166" s="274">
        <v>1</v>
      </c>
      <c r="K166" s="274">
        <v>1</v>
      </c>
      <c r="L166" s="273">
        <f>SUM(G166:K166)</f>
        <v>20</v>
      </c>
      <c r="M166" s="594"/>
      <c r="N166" s="73" t="s">
        <v>467</v>
      </c>
      <c r="O166" s="352" t="s">
        <v>294</v>
      </c>
      <c r="P166" s="545" t="s">
        <v>466</v>
      </c>
      <c r="Q166" s="274">
        <v>3</v>
      </c>
      <c r="R166" s="274">
        <f>Q166+Q167+Q168</f>
        <v>16</v>
      </c>
      <c r="S166" s="274">
        <v>1</v>
      </c>
      <c r="T166" s="274">
        <v>1</v>
      </c>
      <c r="U166" s="274">
        <v>1</v>
      </c>
      <c r="V166" s="274">
        <v>1</v>
      </c>
      <c r="W166" s="273">
        <f>SUM(R166:V166)</f>
        <v>20</v>
      </c>
      <c r="X166" s="619"/>
      <c r="Y166" s="699"/>
      <c r="Z166" s="699"/>
      <c r="AA166" s="699"/>
      <c r="AB166" s="699"/>
      <c r="AC166" s="699"/>
      <c r="AD166" s="699"/>
      <c r="AE166" s="699"/>
      <c r="AF166" s="699"/>
      <c r="AG166" s="699"/>
      <c r="AH166" s="699"/>
      <c r="AI166" s="699"/>
      <c r="AJ166" s="699"/>
      <c r="AK166" s="699"/>
      <c r="AL166" s="699"/>
      <c r="AM166" s="699"/>
      <c r="AN166" s="699"/>
      <c r="AO166" s="699"/>
      <c r="AP166" s="699"/>
      <c r="AQ166" s="699"/>
      <c r="AR166" s="699"/>
      <c r="AS166" s="699"/>
      <c r="AT166" s="699"/>
      <c r="AU166" s="699"/>
      <c r="AV166" s="699"/>
      <c r="AW166" s="699"/>
      <c r="AX166" s="699"/>
      <c r="AY166" s="699"/>
      <c r="AZ166" s="699"/>
      <c r="BA166" s="699"/>
      <c r="BB166" s="699"/>
      <c r="BC166" s="699"/>
      <c r="BD166" s="699"/>
      <c r="BE166" s="699"/>
      <c r="BF166" s="699"/>
      <c r="BG166" s="699"/>
      <c r="BH166" s="699"/>
      <c r="BI166" s="699"/>
      <c r="BJ166" s="699"/>
      <c r="BK166" s="699"/>
      <c r="BL166" s="699"/>
      <c r="BM166" s="699"/>
      <c r="BN166" s="699"/>
      <c r="BO166" s="699"/>
      <c r="BP166" s="699"/>
      <c r="BQ166" s="699"/>
      <c r="BR166" s="699"/>
      <c r="BS166" s="699"/>
      <c r="BT166" s="699"/>
      <c r="BU166" s="699"/>
      <c r="BV166" s="699"/>
      <c r="BW166" s="699"/>
      <c r="BX166" s="699"/>
      <c r="BY166" s="699"/>
      <c r="BZ166" s="699"/>
      <c r="CA166" s="699"/>
      <c r="CB166" s="699"/>
      <c r="CC166" s="699"/>
      <c r="CD166" s="699"/>
      <c r="CE166" s="699"/>
      <c r="CF166" s="699"/>
      <c r="CG166" s="699"/>
      <c r="CH166" s="699"/>
      <c r="CI166" s="699"/>
      <c r="CJ166" s="699"/>
      <c r="CK166" s="699"/>
      <c r="CL166" s="699"/>
      <c r="CM166" s="699"/>
      <c r="CN166" s="699"/>
      <c r="CO166" s="699"/>
      <c r="CP166" s="699"/>
      <c r="CQ166" s="699"/>
      <c r="CR166" s="699"/>
      <c r="CS166" s="699"/>
      <c r="CT166" s="699"/>
      <c r="CU166" s="699"/>
      <c r="CV166" s="699"/>
      <c r="CW166" s="699"/>
      <c r="CX166" s="699"/>
      <c r="CY166" s="699"/>
      <c r="CZ166" s="699"/>
      <c r="DA166" s="699"/>
      <c r="DB166" s="699"/>
      <c r="DC166" s="699"/>
      <c r="DD166" s="699"/>
      <c r="DE166" s="699"/>
      <c r="DF166" s="699"/>
      <c r="DG166" s="699"/>
      <c r="DH166" s="699"/>
      <c r="DI166" s="699"/>
      <c r="DJ166" s="699"/>
      <c r="DK166" s="699"/>
      <c r="DL166" s="699"/>
      <c r="DM166" s="699"/>
      <c r="DN166" s="699"/>
      <c r="DO166" s="699"/>
      <c r="DP166" s="699"/>
      <c r="DQ166" s="699"/>
      <c r="DR166" s="699"/>
      <c r="DS166" s="699"/>
      <c r="DT166" s="699"/>
      <c r="DU166" s="699"/>
      <c r="DV166" s="699"/>
      <c r="DW166" s="699"/>
      <c r="DX166" s="699"/>
      <c r="DY166" s="699"/>
      <c r="DZ166" s="699"/>
      <c r="EA166" s="699"/>
      <c r="EB166" s="699"/>
      <c r="EC166" s="699"/>
    </row>
    <row r="167" spans="1:158" s="698" customFormat="1" ht="16.7" customHeight="1" x14ac:dyDescent="0.5">
      <c r="A167" s="432" t="s">
        <v>1010</v>
      </c>
      <c r="B167" s="519"/>
      <c r="C167" s="520" t="s">
        <v>223</v>
      </c>
      <c r="D167" s="352" t="s">
        <v>110</v>
      </c>
      <c r="E167" s="545" t="s">
        <v>1096</v>
      </c>
      <c r="F167" s="274">
        <f>8+3</f>
        <v>11</v>
      </c>
      <c r="G167" s="274"/>
      <c r="H167" s="274"/>
      <c r="I167" s="274"/>
      <c r="J167" s="274"/>
      <c r="K167" s="274"/>
      <c r="L167" s="274"/>
      <c r="M167" s="594"/>
      <c r="N167" s="73" t="s">
        <v>225</v>
      </c>
      <c r="O167" s="352" t="s">
        <v>110</v>
      </c>
      <c r="P167" s="545" t="s">
        <v>1096</v>
      </c>
      <c r="Q167" s="274">
        <f>8+3</f>
        <v>11</v>
      </c>
      <c r="R167" s="274"/>
      <c r="S167" s="274"/>
      <c r="T167" s="274"/>
      <c r="U167" s="274"/>
      <c r="V167" s="274"/>
      <c r="W167" s="274"/>
      <c r="X167" s="619"/>
      <c r="Y167" s="699"/>
      <c r="Z167" s="699"/>
      <c r="AA167" s="699"/>
      <c r="AB167" s="699"/>
      <c r="AC167" s="699"/>
      <c r="AD167" s="699"/>
      <c r="AE167" s="699"/>
      <c r="AF167" s="699"/>
      <c r="AG167" s="699"/>
      <c r="AH167" s="699"/>
      <c r="AI167" s="699"/>
      <c r="AJ167" s="699"/>
      <c r="AK167" s="699"/>
      <c r="AL167" s="699"/>
      <c r="AM167" s="699"/>
      <c r="AN167" s="699"/>
      <c r="AO167" s="699"/>
      <c r="AP167" s="699"/>
      <c r="AQ167" s="699"/>
      <c r="AR167" s="699"/>
      <c r="AS167" s="699"/>
      <c r="AT167" s="699"/>
      <c r="AU167" s="699"/>
      <c r="AV167" s="699"/>
      <c r="AW167" s="699"/>
      <c r="AX167" s="699"/>
      <c r="AY167" s="699"/>
      <c r="AZ167" s="699"/>
      <c r="BA167" s="699"/>
      <c r="BB167" s="699"/>
      <c r="BC167" s="699"/>
      <c r="BD167" s="699"/>
      <c r="BE167" s="699"/>
      <c r="BF167" s="699"/>
      <c r="BG167" s="699"/>
      <c r="BH167" s="699"/>
      <c r="BI167" s="699"/>
      <c r="BJ167" s="699"/>
      <c r="BK167" s="699"/>
      <c r="BL167" s="699"/>
      <c r="BM167" s="699"/>
      <c r="BN167" s="699"/>
      <c r="BO167" s="699"/>
      <c r="BP167" s="699"/>
      <c r="BQ167" s="699"/>
      <c r="BR167" s="699"/>
      <c r="BS167" s="699"/>
      <c r="BT167" s="699"/>
      <c r="BU167" s="699"/>
      <c r="BV167" s="699"/>
      <c r="BW167" s="699"/>
      <c r="BX167" s="699"/>
      <c r="BY167" s="699"/>
      <c r="BZ167" s="699"/>
      <c r="CA167" s="699"/>
      <c r="CB167" s="699"/>
      <c r="CC167" s="699"/>
      <c r="CD167" s="699"/>
      <c r="CE167" s="699"/>
      <c r="CF167" s="699"/>
      <c r="CG167" s="699"/>
      <c r="CH167" s="699"/>
      <c r="CI167" s="699"/>
      <c r="CJ167" s="699"/>
      <c r="CK167" s="699"/>
      <c r="CL167" s="699"/>
      <c r="CM167" s="699"/>
      <c r="CN167" s="699"/>
      <c r="CO167" s="699"/>
      <c r="CP167" s="699"/>
      <c r="CQ167" s="699"/>
      <c r="CR167" s="699"/>
      <c r="CS167" s="699"/>
      <c r="CT167" s="699"/>
      <c r="CU167" s="699"/>
      <c r="CV167" s="699"/>
      <c r="CW167" s="699"/>
      <c r="CX167" s="699"/>
      <c r="CY167" s="699"/>
      <c r="CZ167" s="699"/>
      <c r="DA167" s="699"/>
      <c r="DB167" s="699"/>
      <c r="DC167" s="699"/>
      <c r="DD167" s="699"/>
      <c r="DE167" s="699"/>
      <c r="DF167" s="699"/>
      <c r="DG167" s="699"/>
      <c r="DH167" s="699"/>
      <c r="DI167" s="699"/>
      <c r="DJ167" s="699"/>
      <c r="DK167" s="699"/>
      <c r="DL167" s="699"/>
      <c r="DM167" s="699"/>
      <c r="DN167" s="699"/>
      <c r="DO167" s="699"/>
      <c r="DP167" s="699"/>
      <c r="DQ167" s="699"/>
      <c r="DR167" s="699"/>
      <c r="DS167" s="699"/>
      <c r="DT167" s="699"/>
      <c r="DU167" s="699"/>
      <c r="DV167" s="699"/>
      <c r="DW167" s="699"/>
      <c r="DX167" s="699"/>
      <c r="DY167" s="699"/>
      <c r="DZ167" s="699"/>
      <c r="EA167" s="699"/>
      <c r="EB167" s="699"/>
      <c r="EC167" s="699"/>
    </row>
    <row r="168" spans="1:158" s="698" customFormat="1" ht="16.7" customHeight="1" x14ac:dyDescent="0.5">
      <c r="A168" s="639"/>
      <c r="B168" s="522"/>
      <c r="C168" s="523" t="s">
        <v>1043</v>
      </c>
      <c r="D168" s="395" t="s">
        <v>458</v>
      </c>
      <c r="E168" s="546" t="s">
        <v>869</v>
      </c>
      <c r="F168" s="309">
        <v>2</v>
      </c>
      <c r="G168" s="309"/>
      <c r="H168" s="309"/>
      <c r="I168" s="309"/>
      <c r="J168" s="309"/>
      <c r="K168" s="309"/>
      <c r="L168" s="309"/>
      <c r="M168" s="587"/>
      <c r="N168" s="78" t="s">
        <v>868</v>
      </c>
      <c r="O168" s="395" t="s">
        <v>458</v>
      </c>
      <c r="P168" s="546" t="s">
        <v>869</v>
      </c>
      <c r="Q168" s="309">
        <v>2</v>
      </c>
      <c r="R168" s="309"/>
      <c r="S168" s="309"/>
      <c r="T168" s="309"/>
      <c r="U168" s="309"/>
      <c r="V168" s="309"/>
      <c r="W168" s="309"/>
      <c r="X168" s="612"/>
      <c r="Y168" s="699"/>
      <c r="Z168" s="699"/>
      <c r="AA168" s="699"/>
      <c r="AB168" s="699"/>
      <c r="AC168" s="699"/>
      <c r="AD168" s="699"/>
      <c r="AE168" s="699"/>
      <c r="AF168" s="699"/>
      <c r="AG168" s="699"/>
      <c r="AH168" s="699"/>
      <c r="AI168" s="699"/>
      <c r="AJ168" s="699"/>
      <c r="AK168" s="699"/>
      <c r="AL168" s="699"/>
      <c r="AM168" s="699"/>
      <c r="AN168" s="699"/>
      <c r="AO168" s="699"/>
      <c r="AP168" s="699"/>
      <c r="AQ168" s="699"/>
      <c r="AR168" s="699"/>
      <c r="AS168" s="699"/>
      <c r="AT168" s="699"/>
      <c r="AU168" s="699"/>
      <c r="AV168" s="699"/>
      <c r="AW168" s="699"/>
      <c r="AX168" s="699"/>
      <c r="AY168" s="699"/>
      <c r="AZ168" s="699"/>
      <c r="BA168" s="699"/>
      <c r="BB168" s="699"/>
      <c r="BC168" s="699"/>
      <c r="BD168" s="699"/>
      <c r="BE168" s="699"/>
      <c r="BF168" s="699"/>
      <c r="BG168" s="699"/>
      <c r="BH168" s="699"/>
      <c r="BI168" s="699"/>
      <c r="BJ168" s="699"/>
      <c r="BK168" s="699"/>
      <c r="BL168" s="699"/>
      <c r="BM168" s="699"/>
      <c r="BN168" s="699"/>
      <c r="BO168" s="699"/>
      <c r="BP168" s="699"/>
      <c r="BQ168" s="699"/>
      <c r="BR168" s="699"/>
      <c r="BS168" s="699"/>
      <c r="BT168" s="699"/>
      <c r="BU168" s="699"/>
      <c r="BV168" s="699"/>
      <c r="BW168" s="699"/>
      <c r="BX168" s="699"/>
      <c r="BY168" s="699"/>
      <c r="BZ168" s="699"/>
      <c r="CA168" s="699"/>
      <c r="CB168" s="699"/>
      <c r="CC168" s="699"/>
      <c r="CD168" s="699"/>
      <c r="CE168" s="699"/>
      <c r="CF168" s="699"/>
      <c r="CG168" s="699"/>
      <c r="CH168" s="699"/>
      <c r="CI168" s="699"/>
      <c r="CJ168" s="699"/>
      <c r="CK168" s="699"/>
      <c r="CL168" s="699"/>
      <c r="CM168" s="699"/>
      <c r="CN168" s="699"/>
      <c r="CO168" s="699"/>
      <c r="CP168" s="699"/>
      <c r="CQ168" s="699"/>
      <c r="CR168" s="699"/>
      <c r="CS168" s="699"/>
      <c r="CT168" s="699"/>
      <c r="CU168" s="699"/>
      <c r="CV168" s="699"/>
      <c r="CW168" s="699"/>
      <c r="CX168" s="699"/>
      <c r="CY168" s="699"/>
      <c r="CZ168" s="699"/>
      <c r="DA168" s="699"/>
      <c r="DB168" s="699"/>
      <c r="DC168" s="699"/>
      <c r="DD168" s="699"/>
      <c r="DE168" s="699"/>
      <c r="DF168" s="699"/>
      <c r="DG168" s="699"/>
      <c r="DH168" s="699"/>
      <c r="DI168" s="699"/>
      <c r="DJ168" s="699"/>
      <c r="DK168" s="699"/>
      <c r="DL168" s="699"/>
      <c r="DM168" s="699"/>
      <c r="DN168" s="699"/>
      <c r="DO168" s="699"/>
      <c r="DP168" s="699"/>
      <c r="DQ168" s="699"/>
      <c r="DR168" s="699"/>
      <c r="DS168" s="699"/>
      <c r="DT168" s="699"/>
      <c r="DU168" s="699"/>
      <c r="DV168" s="699"/>
      <c r="DW168" s="699"/>
      <c r="DX168" s="699"/>
      <c r="DY168" s="699"/>
      <c r="DZ168" s="699"/>
      <c r="EA168" s="699"/>
      <c r="EB168" s="699"/>
      <c r="EC168" s="699"/>
    </row>
    <row r="169" spans="1:158" s="698" customFormat="1" ht="16.7" customHeight="1" x14ac:dyDescent="0.5">
      <c r="A169" s="381" t="s">
        <v>583</v>
      </c>
      <c r="B169" s="508" t="s">
        <v>584</v>
      </c>
      <c r="C169" s="431" t="s">
        <v>388</v>
      </c>
      <c r="D169" s="386">
        <v>44960</v>
      </c>
      <c r="E169" s="513" t="s">
        <v>505</v>
      </c>
      <c r="F169" s="274">
        <f>2*3</f>
        <v>6</v>
      </c>
      <c r="G169" s="274">
        <f>F169+F170</f>
        <v>9</v>
      </c>
      <c r="H169" s="274">
        <v>1</v>
      </c>
      <c r="I169" s="274">
        <v>1</v>
      </c>
      <c r="J169" s="274">
        <v>1</v>
      </c>
      <c r="K169" s="274">
        <v>1</v>
      </c>
      <c r="L169" s="399">
        <f>SUM(G169:K169)</f>
        <v>13</v>
      </c>
      <c r="M169" s="594"/>
      <c r="N169" s="420" t="s">
        <v>391</v>
      </c>
      <c r="O169" s="386">
        <v>44960</v>
      </c>
      <c r="P169" s="513" t="s">
        <v>505</v>
      </c>
      <c r="Q169" s="274">
        <f>2*3</f>
        <v>6</v>
      </c>
      <c r="R169" s="274">
        <f>Q169+Q170</f>
        <v>9</v>
      </c>
      <c r="S169" s="274">
        <v>1</v>
      </c>
      <c r="T169" s="274">
        <v>1</v>
      </c>
      <c r="U169" s="274">
        <v>1</v>
      </c>
      <c r="V169" s="274">
        <v>1</v>
      </c>
      <c r="W169" s="399">
        <f>SUM(R169:V169)</f>
        <v>13</v>
      </c>
      <c r="X169" s="619"/>
      <c r="Y169" s="699"/>
      <c r="Z169" s="699"/>
      <c r="AA169" s="699"/>
      <c r="AB169" s="699"/>
      <c r="AC169" s="699"/>
      <c r="AD169" s="699"/>
      <c r="AE169" s="699"/>
      <c r="AF169" s="699"/>
      <c r="AG169" s="699"/>
      <c r="AH169" s="699"/>
      <c r="AI169" s="699"/>
      <c r="AJ169" s="699"/>
      <c r="AK169" s="699"/>
      <c r="AL169" s="699"/>
      <c r="AM169" s="699"/>
      <c r="AN169" s="699"/>
      <c r="AO169" s="699"/>
      <c r="AP169" s="699"/>
      <c r="AQ169" s="699"/>
      <c r="AR169" s="699"/>
      <c r="AS169" s="699"/>
      <c r="AT169" s="699"/>
      <c r="AU169" s="699"/>
      <c r="AV169" s="699"/>
      <c r="AW169" s="699"/>
      <c r="AX169" s="699"/>
      <c r="AY169" s="699"/>
      <c r="AZ169" s="699"/>
      <c r="BA169" s="699"/>
      <c r="BB169" s="699"/>
      <c r="BC169" s="699"/>
      <c r="BD169" s="699"/>
      <c r="BE169" s="699"/>
      <c r="BF169" s="699"/>
      <c r="BG169" s="699"/>
      <c r="BH169" s="699"/>
      <c r="BI169" s="699"/>
      <c r="BJ169" s="699"/>
      <c r="BK169" s="699"/>
      <c r="BL169" s="699"/>
      <c r="BM169" s="699"/>
      <c r="BN169" s="699"/>
      <c r="BO169" s="699"/>
      <c r="BP169" s="699"/>
      <c r="BQ169" s="699"/>
      <c r="BR169" s="699"/>
      <c r="BS169" s="699"/>
      <c r="BT169" s="699"/>
      <c r="BU169" s="699"/>
      <c r="BV169" s="699"/>
      <c r="BW169" s="699"/>
      <c r="BX169" s="699"/>
      <c r="BY169" s="699"/>
      <c r="BZ169" s="699"/>
      <c r="CA169" s="699"/>
      <c r="CB169" s="699"/>
      <c r="CC169" s="699"/>
      <c r="CD169" s="699"/>
      <c r="CE169" s="699"/>
      <c r="CF169" s="699"/>
      <c r="CG169" s="699"/>
      <c r="CH169" s="699"/>
      <c r="CI169" s="699"/>
      <c r="CJ169" s="699"/>
      <c r="CK169" s="699"/>
      <c r="CL169" s="699"/>
      <c r="CM169" s="699"/>
      <c r="CN169" s="699"/>
      <c r="CO169" s="699"/>
      <c r="CP169" s="699"/>
      <c r="CQ169" s="699"/>
      <c r="CR169" s="699"/>
      <c r="CS169" s="699"/>
      <c r="CT169" s="699"/>
      <c r="CU169" s="699"/>
      <c r="CV169" s="699"/>
      <c r="CW169" s="699"/>
      <c r="CX169" s="699"/>
      <c r="CY169" s="699"/>
      <c r="CZ169" s="699"/>
      <c r="DA169" s="699"/>
      <c r="DB169" s="699"/>
      <c r="DC169" s="699"/>
      <c r="DD169" s="699"/>
      <c r="DE169" s="699"/>
      <c r="DF169" s="699"/>
      <c r="DG169" s="699"/>
      <c r="DH169" s="699"/>
      <c r="DI169" s="699"/>
      <c r="DJ169" s="699"/>
      <c r="DK169" s="699"/>
      <c r="DL169" s="699"/>
      <c r="DM169" s="699"/>
      <c r="DN169" s="699"/>
      <c r="DO169" s="699"/>
      <c r="DP169" s="699"/>
      <c r="DQ169" s="699"/>
      <c r="DR169" s="699"/>
      <c r="DS169" s="699"/>
      <c r="DT169" s="699"/>
      <c r="DU169" s="699"/>
      <c r="DV169" s="699"/>
      <c r="DW169" s="699"/>
      <c r="DX169" s="699"/>
      <c r="DY169" s="699"/>
      <c r="DZ169" s="699"/>
      <c r="EA169" s="699"/>
      <c r="EB169" s="699"/>
      <c r="EC169" s="699"/>
    </row>
    <row r="170" spans="1:158" s="698" customFormat="1" ht="16.7" customHeight="1" x14ac:dyDescent="0.5">
      <c r="A170" s="639"/>
      <c r="B170" s="522"/>
      <c r="C170" s="550" t="s">
        <v>393</v>
      </c>
      <c r="D170" s="324">
        <v>1</v>
      </c>
      <c r="E170" s="551" t="s">
        <v>505</v>
      </c>
      <c r="F170" s="309">
        <v>3</v>
      </c>
      <c r="G170" s="309"/>
      <c r="H170" s="309"/>
      <c r="I170" s="309"/>
      <c r="J170" s="309"/>
      <c r="K170" s="309"/>
      <c r="L170" s="309"/>
      <c r="M170" s="587"/>
      <c r="N170" s="397" t="s">
        <v>394</v>
      </c>
      <c r="O170" s="324">
        <v>1</v>
      </c>
      <c r="P170" s="551" t="s">
        <v>505</v>
      </c>
      <c r="Q170" s="309">
        <v>3</v>
      </c>
      <c r="R170" s="309"/>
      <c r="S170" s="309"/>
      <c r="T170" s="309"/>
      <c r="U170" s="309"/>
      <c r="V170" s="309"/>
      <c r="W170" s="309"/>
      <c r="X170" s="612"/>
      <c r="Y170" s="699"/>
      <c r="Z170" s="699"/>
      <c r="AA170" s="699"/>
      <c r="AB170" s="699"/>
      <c r="AC170" s="699"/>
      <c r="AD170" s="699"/>
      <c r="AE170" s="699"/>
      <c r="AF170" s="699"/>
      <c r="AG170" s="699"/>
      <c r="AH170" s="699"/>
      <c r="AI170" s="699"/>
      <c r="AJ170" s="699"/>
      <c r="AK170" s="699"/>
      <c r="AL170" s="699"/>
      <c r="AM170" s="699"/>
      <c r="AN170" s="699"/>
      <c r="AO170" s="699"/>
      <c r="AP170" s="699"/>
      <c r="AQ170" s="699"/>
      <c r="AR170" s="699"/>
      <c r="AS170" s="699"/>
      <c r="AT170" s="699"/>
      <c r="AU170" s="699"/>
      <c r="AV170" s="699"/>
      <c r="AW170" s="699"/>
      <c r="AX170" s="699"/>
      <c r="AY170" s="699"/>
      <c r="AZ170" s="699"/>
      <c r="BA170" s="699"/>
      <c r="BB170" s="699"/>
      <c r="BC170" s="699"/>
      <c r="BD170" s="699"/>
      <c r="BE170" s="699"/>
      <c r="BF170" s="699"/>
      <c r="BG170" s="699"/>
      <c r="BH170" s="699"/>
      <c r="BI170" s="699"/>
      <c r="BJ170" s="699"/>
      <c r="BK170" s="699"/>
      <c r="BL170" s="699"/>
      <c r="BM170" s="699"/>
      <c r="BN170" s="699"/>
      <c r="BO170" s="699"/>
      <c r="BP170" s="699"/>
      <c r="BQ170" s="699"/>
      <c r="BR170" s="699"/>
      <c r="BS170" s="699"/>
      <c r="BT170" s="699"/>
      <c r="BU170" s="699"/>
      <c r="BV170" s="699"/>
      <c r="BW170" s="699"/>
      <c r="BX170" s="699"/>
      <c r="BY170" s="699"/>
      <c r="BZ170" s="699"/>
      <c r="CA170" s="699"/>
      <c r="CB170" s="699"/>
      <c r="CC170" s="699"/>
      <c r="CD170" s="699"/>
      <c r="CE170" s="699"/>
      <c r="CF170" s="699"/>
      <c r="CG170" s="699"/>
      <c r="CH170" s="699"/>
      <c r="CI170" s="699"/>
      <c r="CJ170" s="699"/>
      <c r="CK170" s="699"/>
      <c r="CL170" s="699"/>
      <c r="CM170" s="699"/>
      <c r="CN170" s="699"/>
      <c r="CO170" s="699"/>
      <c r="CP170" s="699"/>
      <c r="CQ170" s="699"/>
      <c r="CR170" s="699"/>
      <c r="CS170" s="699"/>
      <c r="CT170" s="699"/>
      <c r="CU170" s="699"/>
      <c r="CV170" s="699"/>
      <c r="CW170" s="699"/>
      <c r="CX170" s="699"/>
      <c r="CY170" s="699"/>
      <c r="CZ170" s="699"/>
      <c r="DA170" s="699"/>
      <c r="DB170" s="699"/>
      <c r="DC170" s="699"/>
      <c r="DD170" s="699"/>
      <c r="DE170" s="699"/>
      <c r="DF170" s="699"/>
      <c r="DG170" s="699"/>
      <c r="DH170" s="699"/>
      <c r="DI170" s="699"/>
      <c r="DJ170" s="699"/>
      <c r="DK170" s="699"/>
      <c r="DL170" s="699"/>
      <c r="DM170" s="699"/>
      <c r="DN170" s="699"/>
      <c r="DO170" s="699"/>
      <c r="DP170" s="699"/>
      <c r="DQ170" s="699"/>
      <c r="DR170" s="699"/>
      <c r="DS170" s="699"/>
      <c r="DT170" s="699"/>
      <c r="DU170" s="699"/>
      <c r="DV170" s="699"/>
      <c r="DW170" s="699"/>
      <c r="DX170" s="699"/>
      <c r="DY170" s="699"/>
      <c r="DZ170" s="699"/>
      <c r="EA170" s="699"/>
      <c r="EB170" s="699"/>
      <c r="EC170" s="699"/>
    </row>
    <row r="171" spans="1:158" s="723" customFormat="1" ht="15.95" customHeight="1" x14ac:dyDescent="0.5">
      <c r="A171" s="432" t="s">
        <v>877</v>
      </c>
      <c r="B171" s="440"/>
      <c r="C171" s="565" t="s">
        <v>887</v>
      </c>
      <c r="D171" s="73">
        <v>5</v>
      </c>
      <c r="E171" s="87" t="s">
        <v>700</v>
      </c>
      <c r="F171" s="274">
        <f>3*5</f>
        <v>15</v>
      </c>
      <c r="G171" s="274">
        <f>F171+F172</f>
        <v>15</v>
      </c>
      <c r="H171" s="274"/>
      <c r="I171" s="274"/>
      <c r="J171" s="274"/>
      <c r="K171" s="399"/>
      <c r="L171" s="398">
        <f>SUM(G171:K171)</f>
        <v>15</v>
      </c>
      <c r="M171" s="604"/>
      <c r="N171" s="87" t="s">
        <v>884</v>
      </c>
      <c r="O171" s="73">
        <v>5</v>
      </c>
      <c r="P171" s="87" t="s">
        <v>700</v>
      </c>
      <c r="Q171" s="274">
        <f>3*5</f>
        <v>15</v>
      </c>
      <c r="R171" s="274">
        <f>Q171+Q172</f>
        <v>15</v>
      </c>
      <c r="S171" s="274"/>
      <c r="T171" s="274"/>
      <c r="U171" s="274"/>
      <c r="V171" s="399"/>
      <c r="W171" s="398">
        <f>SUM(R171:V171)</f>
        <v>15</v>
      </c>
      <c r="X171" s="633"/>
    </row>
    <row r="172" spans="1:158" s="738" customFormat="1" ht="15.95" customHeight="1" x14ac:dyDescent="0.5">
      <c r="A172" s="688" t="s">
        <v>953</v>
      </c>
      <c r="B172" s="689"/>
      <c r="C172" s="690"/>
      <c r="D172" s="691"/>
      <c r="E172" s="692"/>
      <c r="F172" s="693"/>
      <c r="G172" s="694"/>
      <c r="H172" s="694"/>
      <c r="I172" s="694"/>
      <c r="J172" s="694"/>
      <c r="K172" s="694"/>
      <c r="L172" s="694"/>
      <c r="M172" s="695"/>
      <c r="N172" s="692"/>
      <c r="O172" s="691"/>
      <c r="P172" s="692"/>
      <c r="Q172" s="693"/>
      <c r="R172" s="694"/>
      <c r="S172" s="694"/>
      <c r="T172" s="694"/>
      <c r="U172" s="694"/>
      <c r="V172" s="694"/>
      <c r="W172" s="694"/>
      <c r="X172" s="696"/>
    </row>
    <row r="173" spans="1:158" s="698" customFormat="1" ht="15.95" customHeight="1" x14ac:dyDescent="0.5">
      <c r="A173" s="515" t="s">
        <v>878</v>
      </c>
      <c r="B173" s="577"/>
      <c r="C173" s="634" t="s">
        <v>888</v>
      </c>
      <c r="D173" s="398">
        <v>5</v>
      </c>
      <c r="E173" s="144" t="s">
        <v>690</v>
      </c>
      <c r="F173" s="398">
        <f>2*5</f>
        <v>10</v>
      </c>
      <c r="G173" s="398">
        <f>F173+F174</f>
        <v>20</v>
      </c>
      <c r="H173" s="398"/>
      <c r="I173" s="398"/>
      <c r="J173" s="398"/>
      <c r="K173" s="635"/>
      <c r="L173" s="398">
        <f>SUM(G173:K173)</f>
        <v>20</v>
      </c>
      <c r="M173" s="789"/>
      <c r="N173" s="144" t="s">
        <v>885</v>
      </c>
      <c r="O173" s="398">
        <v>5</v>
      </c>
      <c r="P173" s="144" t="s">
        <v>690</v>
      </c>
      <c r="Q173" s="398">
        <f>2*5</f>
        <v>10</v>
      </c>
      <c r="R173" s="398">
        <f>Q173+Q174</f>
        <v>20</v>
      </c>
      <c r="S173" s="398"/>
      <c r="T173" s="398"/>
      <c r="U173" s="398"/>
      <c r="V173" s="635"/>
      <c r="W173" s="398">
        <f>SUM(R173:V173)</f>
        <v>20</v>
      </c>
      <c r="X173" s="790"/>
      <c r="Y173" s="699"/>
      <c r="Z173" s="699"/>
      <c r="AA173" s="699"/>
      <c r="AB173" s="699"/>
      <c r="AC173" s="699"/>
      <c r="AD173" s="699"/>
      <c r="AE173" s="699"/>
      <c r="AF173" s="699"/>
      <c r="AG173" s="699"/>
      <c r="AH173" s="699"/>
      <c r="AI173" s="699"/>
      <c r="AJ173" s="699"/>
      <c r="AK173" s="699"/>
      <c r="AL173" s="699"/>
      <c r="AM173" s="699"/>
      <c r="AN173" s="699"/>
      <c r="AO173" s="699"/>
      <c r="AP173" s="699"/>
      <c r="AQ173" s="699"/>
      <c r="AR173" s="699"/>
      <c r="AS173" s="699"/>
      <c r="AT173" s="699"/>
      <c r="AU173" s="699"/>
      <c r="AV173" s="699"/>
      <c r="AW173" s="699"/>
      <c r="AX173" s="699"/>
      <c r="AY173" s="699"/>
      <c r="AZ173" s="699"/>
      <c r="BA173" s="699"/>
      <c r="BB173" s="699"/>
      <c r="BC173" s="699"/>
      <c r="BD173" s="699"/>
      <c r="BE173" s="699"/>
      <c r="BF173" s="699"/>
      <c r="BG173" s="699"/>
      <c r="BH173" s="699"/>
      <c r="BI173" s="699"/>
      <c r="BJ173" s="699"/>
      <c r="BK173" s="699"/>
      <c r="BL173" s="699"/>
      <c r="BM173" s="699"/>
      <c r="BN173" s="699"/>
      <c r="BO173" s="699"/>
      <c r="BP173" s="699"/>
      <c r="BQ173" s="699"/>
      <c r="BR173" s="699"/>
      <c r="BS173" s="699"/>
      <c r="BT173" s="699"/>
      <c r="BU173" s="699"/>
      <c r="BV173" s="699"/>
      <c r="BW173" s="699"/>
      <c r="BX173" s="699"/>
      <c r="BY173" s="699"/>
      <c r="BZ173" s="699"/>
      <c r="CA173" s="699"/>
      <c r="CB173" s="699"/>
      <c r="CC173" s="699"/>
      <c r="CD173" s="699"/>
      <c r="CE173" s="699"/>
      <c r="CF173" s="699"/>
      <c r="CG173" s="699"/>
      <c r="CH173" s="699"/>
      <c r="CI173" s="699"/>
      <c r="CJ173" s="699"/>
      <c r="CK173" s="699"/>
      <c r="CL173" s="699"/>
      <c r="CM173" s="699"/>
      <c r="CN173" s="699"/>
      <c r="CO173" s="699"/>
      <c r="CP173" s="699"/>
      <c r="CQ173" s="699"/>
      <c r="CR173" s="699"/>
      <c r="CS173" s="699"/>
      <c r="CT173" s="699"/>
      <c r="CU173" s="699"/>
      <c r="CV173" s="699"/>
      <c r="CW173" s="699"/>
      <c r="CX173" s="699"/>
      <c r="CY173" s="699"/>
      <c r="CZ173" s="699"/>
      <c r="DA173" s="699"/>
      <c r="DB173" s="699"/>
      <c r="DC173" s="699"/>
      <c r="DD173" s="699"/>
      <c r="DE173" s="699"/>
      <c r="DF173" s="699"/>
      <c r="DG173" s="699"/>
      <c r="DH173" s="699"/>
      <c r="DI173" s="699"/>
      <c r="DJ173" s="699"/>
      <c r="DK173" s="699"/>
      <c r="DL173" s="699"/>
      <c r="DM173" s="699"/>
      <c r="DN173" s="699"/>
      <c r="DO173" s="699"/>
      <c r="DP173" s="699"/>
      <c r="DQ173" s="699"/>
      <c r="DR173" s="699"/>
      <c r="DS173" s="699"/>
      <c r="DT173" s="699"/>
      <c r="DU173" s="699"/>
      <c r="DV173" s="699"/>
      <c r="DW173" s="699"/>
      <c r="DX173" s="699"/>
      <c r="DY173" s="699"/>
      <c r="DZ173" s="699"/>
      <c r="EA173" s="699"/>
      <c r="EB173" s="699"/>
      <c r="EC173" s="699"/>
    </row>
    <row r="174" spans="1:158" s="739" customFormat="1" ht="15.95" customHeight="1" x14ac:dyDescent="0.5">
      <c r="A174" s="688" t="s">
        <v>953</v>
      </c>
      <c r="B174" s="689"/>
      <c r="C174" s="566" t="s">
        <v>889</v>
      </c>
      <c r="D174" s="309">
        <v>5</v>
      </c>
      <c r="E174" s="136" t="s">
        <v>697</v>
      </c>
      <c r="F174" s="309">
        <f>2*5</f>
        <v>10</v>
      </c>
      <c r="G174" s="307"/>
      <c r="H174" s="307"/>
      <c r="I174" s="307"/>
      <c r="J174" s="307"/>
      <c r="K174" s="307"/>
      <c r="L174" s="307"/>
      <c r="M174" s="791"/>
      <c r="N174" s="136" t="s">
        <v>886</v>
      </c>
      <c r="O174" s="309">
        <v>5</v>
      </c>
      <c r="P174" s="136" t="s">
        <v>697</v>
      </c>
      <c r="Q174" s="309">
        <f>2*5</f>
        <v>10</v>
      </c>
      <c r="R174" s="307"/>
      <c r="S174" s="307"/>
      <c r="T174" s="307"/>
      <c r="U174" s="307"/>
      <c r="V174" s="307"/>
      <c r="W174" s="307"/>
      <c r="X174" s="792"/>
      <c r="Y174" s="738"/>
      <c r="Z174" s="738"/>
      <c r="AA174" s="738"/>
      <c r="AB174" s="738"/>
      <c r="AC174" s="738"/>
      <c r="AD174" s="738"/>
      <c r="AE174" s="738"/>
      <c r="AF174" s="738"/>
      <c r="AG174" s="738"/>
      <c r="AH174" s="738"/>
      <c r="AI174" s="738"/>
      <c r="AJ174" s="738"/>
      <c r="AK174" s="738"/>
      <c r="AL174" s="738"/>
      <c r="AM174" s="738"/>
      <c r="AN174" s="738"/>
      <c r="AO174" s="738"/>
      <c r="AP174" s="738"/>
      <c r="AQ174" s="738"/>
      <c r="AR174" s="738"/>
      <c r="AS174" s="738"/>
      <c r="AT174" s="738"/>
      <c r="AU174" s="738"/>
      <c r="AV174" s="738"/>
      <c r="AW174" s="738"/>
      <c r="AX174" s="738"/>
      <c r="AY174" s="738"/>
      <c r="AZ174" s="738"/>
      <c r="BA174" s="738"/>
      <c r="BB174" s="738"/>
      <c r="BC174" s="738"/>
      <c r="BD174" s="738"/>
      <c r="BE174" s="738"/>
      <c r="BF174" s="738"/>
      <c r="BG174" s="738"/>
      <c r="BH174" s="738"/>
      <c r="BI174" s="738"/>
      <c r="BJ174" s="738"/>
      <c r="BK174" s="738"/>
      <c r="BL174" s="738"/>
      <c r="BM174" s="738"/>
      <c r="BN174" s="738"/>
      <c r="BO174" s="738"/>
      <c r="BP174" s="738"/>
      <c r="BQ174" s="738"/>
      <c r="BR174" s="738"/>
      <c r="BS174" s="738"/>
      <c r="BT174" s="738"/>
      <c r="BU174" s="738"/>
      <c r="BV174" s="738"/>
      <c r="BW174" s="738"/>
      <c r="BX174" s="738"/>
      <c r="BY174" s="738"/>
      <c r="BZ174" s="738"/>
      <c r="CA174" s="738"/>
      <c r="CB174" s="738"/>
      <c r="CC174" s="738"/>
      <c r="CD174" s="738"/>
      <c r="CE174" s="738"/>
      <c r="CF174" s="738"/>
      <c r="CG174" s="738"/>
      <c r="CH174" s="738"/>
      <c r="CI174" s="738"/>
      <c r="CJ174" s="738"/>
      <c r="CK174" s="738"/>
      <c r="CL174" s="738"/>
      <c r="CM174" s="738"/>
      <c r="CN174" s="738"/>
      <c r="CO174" s="738"/>
      <c r="CP174" s="738"/>
      <c r="CQ174" s="738"/>
      <c r="CR174" s="738"/>
      <c r="CS174" s="738"/>
      <c r="CT174" s="738"/>
      <c r="CU174" s="738"/>
      <c r="CV174" s="738"/>
      <c r="CW174" s="738"/>
      <c r="CX174" s="738"/>
      <c r="CY174" s="738"/>
      <c r="CZ174" s="738"/>
      <c r="DA174" s="738"/>
      <c r="DB174" s="738"/>
      <c r="DC174" s="738"/>
      <c r="DD174" s="738"/>
      <c r="DE174" s="738"/>
      <c r="DF174" s="738"/>
      <c r="DG174" s="738"/>
      <c r="DH174" s="738"/>
      <c r="DI174" s="738"/>
      <c r="DJ174" s="738"/>
      <c r="DK174" s="738"/>
      <c r="DL174" s="738"/>
      <c r="DM174" s="738"/>
      <c r="DN174" s="738"/>
      <c r="DO174" s="738"/>
      <c r="DP174" s="738"/>
      <c r="DQ174" s="738"/>
      <c r="DR174" s="738"/>
      <c r="DS174" s="738"/>
      <c r="DT174" s="738"/>
      <c r="DU174" s="738"/>
      <c r="DV174" s="738"/>
      <c r="DW174" s="738"/>
      <c r="DX174" s="738"/>
      <c r="DY174" s="738"/>
      <c r="DZ174" s="738"/>
      <c r="EA174" s="738"/>
      <c r="EB174" s="738"/>
      <c r="EC174" s="738"/>
    </row>
    <row r="175" spans="1:158" s="698" customFormat="1" ht="15.95" customHeight="1" x14ac:dyDescent="0.5">
      <c r="A175" s="432" t="s">
        <v>879</v>
      </c>
      <c r="B175" s="440"/>
      <c r="C175" s="565" t="s">
        <v>888</v>
      </c>
      <c r="D175" s="274">
        <v>5</v>
      </c>
      <c r="E175" s="87" t="s">
        <v>690</v>
      </c>
      <c r="F175" s="274">
        <f>2*5</f>
        <v>10</v>
      </c>
      <c r="G175" s="274">
        <f>F175+F176</f>
        <v>25</v>
      </c>
      <c r="H175" s="274"/>
      <c r="I175" s="274"/>
      <c r="J175" s="274"/>
      <c r="K175" s="399"/>
      <c r="L175" s="398">
        <f>SUM(G175:K175)</f>
        <v>25</v>
      </c>
      <c r="M175" s="793"/>
      <c r="N175" s="87" t="s">
        <v>885</v>
      </c>
      <c r="O175" s="274">
        <v>5</v>
      </c>
      <c r="P175" s="87" t="s">
        <v>690</v>
      </c>
      <c r="Q175" s="274">
        <f>2*5</f>
        <v>10</v>
      </c>
      <c r="R175" s="274">
        <f>Q175+Q176</f>
        <v>25</v>
      </c>
      <c r="S175" s="274"/>
      <c r="T175" s="274"/>
      <c r="U175" s="274"/>
      <c r="V175" s="399"/>
      <c r="W175" s="398">
        <f>SUM(R175:V175)</f>
        <v>25</v>
      </c>
      <c r="X175" s="794"/>
      <c r="Y175" s="699"/>
      <c r="Z175" s="699"/>
      <c r="AA175" s="699"/>
      <c r="AB175" s="699"/>
      <c r="AC175" s="699"/>
      <c r="AD175" s="699"/>
      <c r="AE175" s="699"/>
      <c r="AF175" s="699"/>
      <c r="AG175" s="699"/>
      <c r="AH175" s="699"/>
      <c r="AI175" s="699"/>
      <c r="AJ175" s="699"/>
      <c r="AK175" s="699"/>
      <c r="AL175" s="699"/>
      <c r="AM175" s="699"/>
      <c r="AN175" s="699"/>
      <c r="AO175" s="699"/>
      <c r="AP175" s="699"/>
      <c r="AQ175" s="699"/>
      <c r="AR175" s="699"/>
      <c r="AS175" s="699"/>
      <c r="AT175" s="699"/>
      <c r="AU175" s="699"/>
      <c r="AV175" s="699"/>
      <c r="AW175" s="699"/>
      <c r="AX175" s="699"/>
      <c r="AY175" s="699"/>
      <c r="AZ175" s="699"/>
      <c r="BA175" s="699"/>
      <c r="BB175" s="699"/>
      <c r="BC175" s="699"/>
      <c r="BD175" s="699"/>
      <c r="BE175" s="699"/>
      <c r="BF175" s="699"/>
      <c r="BG175" s="699"/>
      <c r="BH175" s="699"/>
      <c r="BI175" s="699"/>
      <c r="BJ175" s="699"/>
      <c r="BK175" s="699"/>
      <c r="BL175" s="699"/>
      <c r="BM175" s="699"/>
      <c r="BN175" s="699"/>
      <c r="BO175" s="699"/>
      <c r="BP175" s="699"/>
      <c r="BQ175" s="699"/>
      <c r="BR175" s="699"/>
      <c r="BS175" s="699"/>
      <c r="BT175" s="699"/>
      <c r="BU175" s="699"/>
      <c r="BV175" s="699"/>
      <c r="BW175" s="699"/>
      <c r="BX175" s="699"/>
      <c r="BY175" s="699"/>
      <c r="BZ175" s="699"/>
      <c r="CA175" s="699"/>
      <c r="CB175" s="699"/>
      <c r="CC175" s="699"/>
      <c r="CD175" s="699"/>
      <c r="CE175" s="699"/>
      <c r="CF175" s="699"/>
      <c r="CG175" s="699"/>
      <c r="CH175" s="699"/>
      <c r="CI175" s="699"/>
      <c r="CJ175" s="699"/>
      <c r="CK175" s="699"/>
      <c r="CL175" s="699"/>
      <c r="CM175" s="699"/>
      <c r="CN175" s="699"/>
      <c r="CO175" s="699"/>
      <c r="CP175" s="699"/>
      <c r="CQ175" s="699"/>
      <c r="CR175" s="699"/>
      <c r="CS175" s="699"/>
      <c r="CT175" s="699"/>
      <c r="CU175" s="699"/>
      <c r="CV175" s="699"/>
      <c r="CW175" s="699"/>
      <c r="CX175" s="699"/>
      <c r="CY175" s="699"/>
      <c r="CZ175" s="699"/>
      <c r="DA175" s="699"/>
      <c r="DB175" s="699"/>
      <c r="DC175" s="699"/>
      <c r="DD175" s="699"/>
      <c r="DE175" s="699"/>
      <c r="DF175" s="699"/>
      <c r="DG175" s="699"/>
      <c r="DH175" s="699"/>
      <c r="DI175" s="699"/>
      <c r="DJ175" s="699"/>
      <c r="DK175" s="699"/>
      <c r="DL175" s="699"/>
      <c r="DM175" s="699"/>
      <c r="DN175" s="699"/>
      <c r="DO175" s="699"/>
      <c r="DP175" s="699"/>
      <c r="DQ175" s="699"/>
      <c r="DR175" s="699"/>
      <c r="DS175" s="699"/>
      <c r="DT175" s="699"/>
      <c r="DU175" s="699"/>
      <c r="DV175" s="699"/>
      <c r="DW175" s="699"/>
      <c r="DX175" s="699"/>
      <c r="DY175" s="699"/>
      <c r="DZ175" s="699"/>
      <c r="EA175" s="699"/>
      <c r="EB175" s="699"/>
      <c r="EC175" s="699"/>
    </row>
    <row r="176" spans="1:158" s="739" customFormat="1" ht="15.95" customHeight="1" x14ac:dyDescent="0.5">
      <c r="A176" s="688" t="s">
        <v>953</v>
      </c>
      <c r="B176" s="689"/>
      <c r="C176" s="566" t="s">
        <v>887</v>
      </c>
      <c r="D176" s="78">
        <v>5</v>
      </c>
      <c r="E176" s="136" t="s">
        <v>700</v>
      </c>
      <c r="F176" s="309">
        <f>3*5</f>
        <v>15</v>
      </c>
      <c r="G176" s="307"/>
      <c r="H176" s="307"/>
      <c r="I176" s="307"/>
      <c r="J176" s="307"/>
      <c r="K176" s="307"/>
      <c r="L176" s="307"/>
      <c r="M176" s="791"/>
      <c r="N176" s="136" t="s">
        <v>884</v>
      </c>
      <c r="O176" s="78">
        <v>5</v>
      </c>
      <c r="P176" s="136" t="s">
        <v>700</v>
      </c>
      <c r="Q176" s="309">
        <f>3*5</f>
        <v>15</v>
      </c>
      <c r="R176" s="307"/>
      <c r="S176" s="307"/>
      <c r="T176" s="307"/>
      <c r="U176" s="307"/>
      <c r="V176" s="307"/>
      <c r="W176" s="307"/>
      <c r="X176" s="792"/>
      <c r="Y176" s="738"/>
      <c r="Z176" s="738"/>
      <c r="AA176" s="738"/>
      <c r="AB176" s="738"/>
      <c r="AC176" s="738"/>
      <c r="AD176" s="738"/>
      <c r="AE176" s="738"/>
      <c r="AF176" s="738"/>
      <c r="AG176" s="738"/>
      <c r="AH176" s="738"/>
      <c r="AI176" s="738"/>
      <c r="AJ176" s="738"/>
      <c r="AK176" s="738"/>
      <c r="AL176" s="738"/>
      <c r="AM176" s="738"/>
      <c r="AN176" s="738"/>
      <c r="AO176" s="738"/>
      <c r="AP176" s="738"/>
      <c r="AQ176" s="738"/>
      <c r="AR176" s="738"/>
      <c r="AS176" s="738"/>
      <c r="AT176" s="738"/>
      <c r="AU176" s="738"/>
      <c r="AV176" s="738"/>
      <c r="AW176" s="738"/>
      <c r="AX176" s="738"/>
      <c r="AY176" s="738"/>
      <c r="AZ176" s="738"/>
      <c r="BA176" s="738"/>
      <c r="BB176" s="738"/>
      <c r="BC176" s="738"/>
      <c r="BD176" s="738"/>
      <c r="BE176" s="738"/>
      <c r="BF176" s="738"/>
      <c r="BG176" s="738"/>
      <c r="BH176" s="738"/>
      <c r="BI176" s="738"/>
      <c r="BJ176" s="738"/>
      <c r="BK176" s="738"/>
      <c r="BL176" s="738"/>
      <c r="BM176" s="738"/>
      <c r="BN176" s="738"/>
      <c r="BO176" s="738"/>
      <c r="BP176" s="738"/>
      <c r="BQ176" s="738"/>
      <c r="BR176" s="738"/>
      <c r="BS176" s="738"/>
      <c r="BT176" s="738"/>
      <c r="BU176" s="738"/>
      <c r="BV176" s="738"/>
      <c r="BW176" s="738"/>
      <c r="BX176" s="738"/>
      <c r="BY176" s="738"/>
      <c r="BZ176" s="738"/>
      <c r="CA176" s="738"/>
      <c r="CB176" s="738"/>
      <c r="CC176" s="738"/>
      <c r="CD176" s="738"/>
      <c r="CE176" s="738"/>
      <c r="CF176" s="738"/>
      <c r="CG176" s="738"/>
      <c r="CH176" s="738"/>
      <c r="CI176" s="738"/>
      <c r="CJ176" s="738"/>
      <c r="CK176" s="738"/>
      <c r="CL176" s="738"/>
      <c r="CM176" s="738"/>
      <c r="CN176" s="738"/>
      <c r="CO176" s="738"/>
      <c r="CP176" s="738"/>
      <c r="CQ176" s="738"/>
      <c r="CR176" s="738"/>
      <c r="CS176" s="738"/>
      <c r="CT176" s="738"/>
      <c r="CU176" s="738"/>
      <c r="CV176" s="738"/>
      <c r="CW176" s="738"/>
      <c r="CX176" s="738"/>
      <c r="CY176" s="738"/>
      <c r="CZ176" s="738"/>
      <c r="DA176" s="738"/>
      <c r="DB176" s="738"/>
      <c r="DC176" s="738"/>
      <c r="DD176" s="738"/>
      <c r="DE176" s="738"/>
      <c r="DF176" s="738"/>
      <c r="DG176" s="738"/>
      <c r="DH176" s="738"/>
      <c r="DI176" s="738"/>
      <c r="DJ176" s="738"/>
      <c r="DK176" s="738"/>
      <c r="DL176" s="738"/>
      <c r="DM176" s="738"/>
      <c r="DN176" s="738"/>
      <c r="DO176" s="738"/>
      <c r="DP176" s="738"/>
      <c r="DQ176" s="738"/>
      <c r="DR176" s="738"/>
      <c r="DS176" s="738"/>
      <c r="DT176" s="738"/>
      <c r="DU176" s="738"/>
      <c r="DV176" s="738"/>
      <c r="DW176" s="738"/>
      <c r="DX176" s="738"/>
      <c r="DY176" s="738"/>
      <c r="DZ176" s="738"/>
      <c r="EA176" s="738"/>
      <c r="EB176" s="738"/>
      <c r="EC176" s="738"/>
      <c r="ED176" s="738"/>
      <c r="EE176" s="738"/>
      <c r="EF176" s="738"/>
      <c r="EG176" s="738"/>
      <c r="EH176" s="738"/>
      <c r="EI176" s="738"/>
      <c r="EJ176" s="738"/>
      <c r="EK176" s="738"/>
      <c r="EL176" s="738"/>
      <c r="EM176" s="738"/>
      <c r="EN176" s="738"/>
      <c r="EO176" s="738"/>
      <c r="EP176" s="738"/>
      <c r="EQ176" s="738"/>
      <c r="ER176" s="738"/>
      <c r="ES176" s="738"/>
      <c r="ET176" s="738"/>
      <c r="EU176" s="738"/>
      <c r="EV176" s="738"/>
      <c r="EW176" s="738"/>
      <c r="EX176" s="738"/>
      <c r="EY176" s="738"/>
      <c r="EZ176" s="738"/>
      <c r="FA176" s="738"/>
      <c r="FB176" s="738"/>
    </row>
    <row r="177" spans="1:158" s="698" customFormat="1" ht="15.95" customHeight="1" x14ac:dyDescent="0.5">
      <c r="A177" s="432" t="s">
        <v>880</v>
      </c>
      <c r="B177" s="440"/>
      <c r="C177" s="565" t="s">
        <v>888</v>
      </c>
      <c r="D177" s="274">
        <v>5</v>
      </c>
      <c r="E177" s="87" t="s">
        <v>690</v>
      </c>
      <c r="F177" s="274">
        <f>2*5</f>
        <v>10</v>
      </c>
      <c r="G177" s="274">
        <f>F177+F178</f>
        <v>20</v>
      </c>
      <c r="H177" s="274"/>
      <c r="I177" s="274"/>
      <c r="J177" s="274"/>
      <c r="K177" s="399"/>
      <c r="L177" s="398">
        <f>SUM(G177:K177)</f>
        <v>20</v>
      </c>
      <c r="M177" s="793"/>
      <c r="N177" s="87" t="s">
        <v>885</v>
      </c>
      <c r="O177" s="274">
        <v>5</v>
      </c>
      <c r="P177" s="87" t="s">
        <v>690</v>
      </c>
      <c r="Q177" s="274">
        <f>2*5</f>
        <v>10</v>
      </c>
      <c r="R177" s="274">
        <f>Q177+Q178</f>
        <v>20</v>
      </c>
      <c r="S177" s="274"/>
      <c r="T177" s="274"/>
      <c r="U177" s="274"/>
      <c r="V177" s="399"/>
      <c r="W177" s="398">
        <f>SUM(R177:V177)</f>
        <v>20</v>
      </c>
      <c r="X177" s="794"/>
      <c r="Y177" s="699"/>
      <c r="Z177" s="699"/>
      <c r="AA177" s="699"/>
      <c r="AB177" s="699"/>
      <c r="AC177" s="699"/>
      <c r="AD177" s="699"/>
      <c r="AE177" s="699"/>
      <c r="AF177" s="699"/>
      <c r="AG177" s="699"/>
      <c r="AH177" s="699"/>
      <c r="AI177" s="699"/>
      <c r="AJ177" s="699"/>
      <c r="AK177" s="699"/>
      <c r="AL177" s="699"/>
      <c r="AM177" s="699"/>
      <c r="AN177" s="699"/>
      <c r="AO177" s="699"/>
      <c r="AP177" s="699"/>
      <c r="AQ177" s="699"/>
      <c r="AR177" s="699"/>
      <c r="AS177" s="699"/>
      <c r="AT177" s="699"/>
      <c r="AU177" s="699"/>
      <c r="AV177" s="699"/>
      <c r="AW177" s="699"/>
      <c r="AX177" s="699"/>
      <c r="AY177" s="699"/>
      <c r="AZ177" s="699"/>
      <c r="BA177" s="699"/>
      <c r="BB177" s="699"/>
      <c r="BC177" s="699"/>
      <c r="BD177" s="699"/>
      <c r="BE177" s="699"/>
      <c r="BF177" s="699"/>
      <c r="BG177" s="699"/>
      <c r="BH177" s="699"/>
      <c r="BI177" s="699"/>
      <c r="BJ177" s="699"/>
      <c r="BK177" s="699"/>
      <c r="BL177" s="699"/>
      <c r="BM177" s="699"/>
      <c r="BN177" s="699"/>
      <c r="BO177" s="699"/>
      <c r="BP177" s="699"/>
      <c r="BQ177" s="699"/>
      <c r="BR177" s="699"/>
      <c r="BS177" s="699"/>
      <c r="BT177" s="699"/>
      <c r="BU177" s="699"/>
      <c r="BV177" s="699"/>
      <c r="BW177" s="699"/>
      <c r="BX177" s="699"/>
      <c r="BY177" s="699"/>
      <c r="BZ177" s="699"/>
      <c r="CA177" s="699"/>
      <c r="CB177" s="699"/>
      <c r="CC177" s="699"/>
      <c r="CD177" s="699"/>
      <c r="CE177" s="699"/>
      <c r="CF177" s="699"/>
      <c r="CG177" s="699"/>
      <c r="CH177" s="699"/>
      <c r="CI177" s="699"/>
      <c r="CJ177" s="699"/>
      <c r="CK177" s="699"/>
      <c r="CL177" s="699"/>
      <c r="CM177" s="699"/>
      <c r="CN177" s="699"/>
      <c r="CO177" s="699"/>
      <c r="CP177" s="699"/>
      <c r="CQ177" s="699"/>
      <c r="CR177" s="699"/>
      <c r="CS177" s="699"/>
      <c r="CT177" s="699"/>
      <c r="CU177" s="699"/>
      <c r="CV177" s="699"/>
      <c r="CW177" s="699"/>
      <c r="CX177" s="699"/>
      <c r="CY177" s="699"/>
      <c r="CZ177" s="699"/>
      <c r="DA177" s="699"/>
      <c r="DB177" s="699"/>
      <c r="DC177" s="699"/>
      <c r="DD177" s="699"/>
      <c r="DE177" s="699"/>
      <c r="DF177" s="699"/>
      <c r="DG177" s="699"/>
      <c r="DH177" s="699"/>
      <c r="DI177" s="699"/>
      <c r="DJ177" s="699"/>
      <c r="DK177" s="699"/>
      <c r="DL177" s="699"/>
      <c r="DM177" s="699"/>
      <c r="DN177" s="699"/>
      <c r="DO177" s="699"/>
      <c r="DP177" s="699"/>
      <c r="DQ177" s="699"/>
      <c r="DR177" s="699"/>
      <c r="DS177" s="699"/>
      <c r="DT177" s="699"/>
      <c r="DU177" s="699"/>
      <c r="DV177" s="699"/>
      <c r="DW177" s="699"/>
      <c r="DX177" s="699"/>
      <c r="DY177" s="699"/>
      <c r="DZ177" s="699"/>
      <c r="EA177" s="699"/>
      <c r="EB177" s="699"/>
      <c r="EC177" s="699"/>
      <c r="ED177" s="699"/>
      <c r="EE177" s="699"/>
      <c r="EF177" s="699"/>
      <c r="EG177" s="699"/>
      <c r="EH177" s="699"/>
      <c r="EI177" s="699"/>
      <c r="EJ177" s="699"/>
      <c r="EK177" s="699"/>
      <c r="EL177" s="699"/>
      <c r="EM177" s="699"/>
      <c r="EN177" s="699"/>
      <c r="EO177" s="699"/>
      <c r="EP177" s="699"/>
      <c r="EQ177" s="699"/>
      <c r="ER177" s="699"/>
      <c r="ES177" s="699"/>
      <c r="ET177" s="699"/>
      <c r="EU177" s="699"/>
      <c r="EV177" s="699"/>
      <c r="EW177" s="699"/>
      <c r="EX177" s="699"/>
      <c r="EY177" s="699"/>
      <c r="EZ177" s="699"/>
      <c r="FA177" s="699"/>
      <c r="FB177" s="699"/>
    </row>
    <row r="178" spans="1:158" s="739" customFormat="1" ht="15.95" customHeight="1" x14ac:dyDescent="0.5">
      <c r="A178" s="688" t="s">
        <v>953</v>
      </c>
      <c r="B178" s="689"/>
      <c r="C178" s="566" t="s">
        <v>889</v>
      </c>
      <c r="D178" s="309">
        <v>5</v>
      </c>
      <c r="E178" s="136" t="s">
        <v>697</v>
      </c>
      <c r="F178" s="309">
        <f>2*5</f>
        <v>10</v>
      </c>
      <c r="G178" s="567"/>
      <c r="H178" s="567"/>
      <c r="I178" s="567"/>
      <c r="J178" s="567"/>
      <c r="K178" s="567"/>
      <c r="L178" s="567"/>
      <c r="M178" s="791"/>
      <c r="N178" s="136" t="s">
        <v>886</v>
      </c>
      <c r="O178" s="309">
        <v>5</v>
      </c>
      <c r="P178" s="136" t="s">
        <v>697</v>
      </c>
      <c r="Q178" s="309">
        <f>2*5</f>
        <v>10</v>
      </c>
      <c r="R178" s="567"/>
      <c r="S178" s="567"/>
      <c r="T178" s="567"/>
      <c r="U178" s="567"/>
      <c r="V178" s="567"/>
      <c r="W178" s="567"/>
      <c r="X178" s="792"/>
      <c r="Y178" s="738"/>
      <c r="Z178" s="738"/>
      <c r="AA178" s="738"/>
      <c r="AB178" s="738"/>
      <c r="AC178" s="738"/>
      <c r="AD178" s="738"/>
      <c r="AE178" s="738"/>
      <c r="AF178" s="738"/>
      <c r="AG178" s="738"/>
      <c r="AH178" s="738"/>
      <c r="AI178" s="738"/>
      <c r="AJ178" s="738"/>
      <c r="AK178" s="738"/>
      <c r="AL178" s="738"/>
      <c r="AM178" s="738"/>
      <c r="AN178" s="738"/>
      <c r="AO178" s="738"/>
      <c r="AP178" s="738"/>
      <c r="AQ178" s="738"/>
      <c r="AR178" s="738"/>
      <c r="AS178" s="738"/>
      <c r="AT178" s="738"/>
      <c r="AU178" s="738"/>
      <c r="AV178" s="738"/>
      <c r="AW178" s="738"/>
      <c r="AX178" s="738"/>
      <c r="AY178" s="738"/>
      <c r="AZ178" s="738"/>
      <c r="BA178" s="738"/>
      <c r="BB178" s="738"/>
      <c r="BC178" s="738"/>
      <c r="BD178" s="738"/>
      <c r="BE178" s="738"/>
      <c r="BF178" s="738"/>
      <c r="BG178" s="738"/>
      <c r="BH178" s="738"/>
      <c r="BI178" s="738"/>
      <c r="BJ178" s="738"/>
      <c r="BK178" s="738"/>
      <c r="BL178" s="738"/>
      <c r="BM178" s="738"/>
      <c r="BN178" s="738"/>
      <c r="BO178" s="738"/>
      <c r="BP178" s="738"/>
      <c r="BQ178" s="738"/>
      <c r="BR178" s="738"/>
      <c r="BS178" s="738"/>
      <c r="BT178" s="738"/>
      <c r="BU178" s="738"/>
      <c r="BV178" s="738"/>
      <c r="BW178" s="738"/>
      <c r="BX178" s="738"/>
      <c r="BY178" s="738"/>
      <c r="BZ178" s="738"/>
      <c r="CA178" s="738"/>
      <c r="CB178" s="738"/>
      <c r="CC178" s="738"/>
      <c r="CD178" s="738"/>
      <c r="CE178" s="738"/>
      <c r="CF178" s="738"/>
      <c r="CG178" s="738"/>
      <c r="CH178" s="738"/>
      <c r="CI178" s="738"/>
      <c r="CJ178" s="738"/>
      <c r="CK178" s="738"/>
      <c r="CL178" s="738"/>
      <c r="CM178" s="738"/>
      <c r="CN178" s="738"/>
      <c r="CO178" s="738"/>
      <c r="CP178" s="738"/>
      <c r="CQ178" s="738"/>
      <c r="CR178" s="738"/>
      <c r="CS178" s="738"/>
      <c r="CT178" s="738"/>
      <c r="CU178" s="738"/>
      <c r="CV178" s="738"/>
      <c r="CW178" s="738"/>
      <c r="CX178" s="738"/>
      <c r="CY178" s="738"/>
      <c r="CZ178" s="738"/>
      <c r="DA178" s="738"/>
      <c r="DB178" s="738"/>
      <c r="DC178" s="738"/>
      <c r="DD178" s="738"/>
      <c r="DE178" s="738"/>
      <c r="DF178" s="738"/>
      <c r="DG178" s="738"/>
      <c r="DH178" s="738"/>
      <c r="DI178" s="738"/>
      <c r="DJ178" s="738"/>
      <c r="DK178" s="738"/>
      <c r="DL178" s="738"/>
      <c r="DM178" s="738"/>
      <c r="DN178" s="738"/>
      <c r="DO178" s="738"/>
      <c r="DP178" s="738"/>
      <c r="DQ178" s="738"/>
      <c r="DR178" s="738"/>
      <c r="DS178" s="738"/>
      <c r="DT178" s="738"/>
      <c r="DU178" s="738"/>
      <c r="DV178" s="738"/>
      <c r="DW178" s="738"/>
      <c r="DX178" s="738"/>
      <c r="DY178" s="738"/>
      <c r="DZ178" s="738"/>
      <c r="EA178" s="738"/>
      <c r="EB178" s="738"/>
      <c r="EC178" s="738"/>
      <c r="ED178" s="738"/>
      <c r="EE178" s="738"/>
      <c r="EF178" s="738"/>
      <c r="EG178" s="738"/>
      <c r="EH178" s="738"/>
      <c r="EI178" s="738"/>
      <c r="EJ178" s="738"/>
      <c r="EK178" s="738"/>
      <c r="EL178" s="738"/>
      <c r="EM178" s="738"/>
      <c r="EN178" s="738"/>
      <c r="EO178" s="738"/>
      <c r="EP178" s="738"/>
      <c r="EQ178" s="738"/>
      <c r="ER178" s="738"/>
      <c r="ES178" s="738"/>
      <c r="ET178" s="738"/>
      <c r="EU178" s="738"/>
      <c r="EV178" s="738"/>
      <c r="EW178" s="738"/>
      <c r="EX178" s="738"/>
      <c r="EY178" s="738"/>
      <c r="EZ178" s="738"/>
      <c r="FA178" s="738"/>
      <c r="FB178" s="738"/>
    </row>
    <row r="179" spans="1:158" s="698" customFormat="1" ht="15.95" customHeight="1" x14ac:dyDescent="0.5">
      <c r="A179" s="432" t="s">
        <v>881</v>
      </c>
      <c r="B179" s="440"/>
      <c r="C179" s="565" t="s">
        <v>888</v>
      </c>
      <c r="D179" s="274">
        <v>5</v>
      </c>
      <c r="E179" s="87" t="s">
        <v>690</v>
      </c>
      <c r="F179" s="274">
        <f>2*5</f>
        <v>10</v>
      </c>
      <c r="G179" s="274">
        <f>F179+F180</f>
        <v>20</v>
      </c>
      <c r="H179" s="274"/>
      <c r="I179" s="274"/>
      <c r="J179" s="274"/>
      <c r="K179" s="399"/>
      <c r="L179" s="398">
        <f>SUM(G179:K179)</f>
        <v>20</v>
      </c>
      <c r="M179" s="793"/>
      <c r="N179" s="87" t="s">
        <v>885</v>
      </c>
      <c r="O179" s="274">
        <v>5</v>
      </c>
      <c r="P179" s="87" t="s">
        <v>690</v>
      </c>
      <c r="Q179" s="274">
        <f>2*5</f>
        <v>10</v>
      </c>
      <c r="R179" s="274">
        <f>Q179+Q180</f>
        <v>20</v>
      </c>
      <c r="S179" s="274"/>
      <c r="T179" s="274"/>
      <c r="U179" s="274"/>
      <c r="V179" s="399"/>
      <c r="W179" s="398">
        <f>SUM(R179:V179)</f>
        <v>20</v>
      </c>
      <c r="X179" s="794"/>
      <c r="Y179" s="699"/>
      <c r="AD179" s="699"/>
      <c r="AE179" s="699"/>
      <c r="AF179" s="699"/>
      <c r="AG179" s="699"/>
      <c r="AH179" s="699"/>
      <c r="AI179" s="699"/>
      <c r="AJ179" s="699"/>
      <c r="AK179" s="699"/>
      <c r="AL179" s="699"/>
      <c r="AM179" s="699"/>
      <c r="AN179" s="699"/>
      <c r="AO179" s="699"/>
      <c r="AP179" s="699"/>
      <c r="AQ179" s="699"/>
      <c r="AR179" s="699"/>
      <c r="AS179" s="699"/>
      <c r="AT179" s="699"/>
      <c r="AU179" s="699"/>
      <c r="AV179" s="699"/>
      <c r="AW179" s="699"/>
      <c r="AX179" s="699"/>
      <c r="AY179" s="699"/>
      <c r="AZ179" s="699"/>
      <c r="BA179" s="699"/>
      <c r="BB179" s="699"/>
      <c r="BC179" s="699"/>
      <c r="BD179" s="699"/>
      <c r="BE179" s="699"/>
      <c r="BF179" s="699"/>
      <c r="BG179" s="699"/>
      <c r="BH179" s="699"/>
      <c r="BI179" s="699"/>
      <c r="BJ179" s="699"/>
      <c r="BK179" s="699"/>
      <c r="BL179" s="699"/>
      <c r="BM179" s="699"/>
      <c r="BN179" s="699"/>
      <c r="BO179" s="699"/>
      <c r="BP179" s="699"/>
      <c r="BQ179" s="699"/>
      <c r="BR179" s="699"/>
      <c r="BS179" s="699"/>
      <c r="BT179" s="699"/>
      <c r="BU179" s="699"/>
      <c r="BV179" s="699"/>
      <c r="BW179" s="699"/>
      <c r="BX179" s="699"/>
      <c r="BY179" s="699"/>
      <c r="BZ179" s="699"/>
      <c r="CA179" s="699"/>
      <c r="CB179" s="699"/>
      <c r="CC179" s="699"/>
      <c r="CD179" s="699"/>
      <c r="CE179" s="699"/>
      <c r="CF179" s="699"/>
      <c r="CG179" s="699"/>
      <c r="CH179" s="699"/>
      <c r="CI179" s="699"/>
      <c r="CJ179" s="699"/>
      <c r="CK179" s="699"/>
      <c r="CL179" s="699"/>
      <c r="CM179" s="699"/>
      <c r="CN179" s="699"/>
      <c r="CO179" s="699"/>
      <c r="CP179" s="699"/>
      <c r="CQ179" s="699"/>
      <c r="CR179" s="699"/>
      <c r="CS179" s="699"/>
      <c r="CT179" s="699"/>
      <c r="CU179" s="699"/>
      <c r="CV179" s="699"/>
      <c r="CW179" s="699"/>
      <c r="CX179" s="699"/>
      <c r="CY179" s="699"/>
      <c r="CZ179" s="699"/>
      <c r="DA179" s="699"/>
      <c r="DB179" s="699"/>
      <c r="DC179" s="699"/>
      <c r="DD179" s="699"/>
      <c r="DE179" s="699"/>
      <c r="DF179" s="699"/>
      <c r="DG179" s="699"/>
      <c r="DH179" s="699"/>
      <c r="DI179" s="699"/>
      <c r="DJ179" s="699"/>
      <c r="DK179" s="699"/>
      <c r="DL179" s="699"/>
      <c r="DM179" s="699"/>
      <c r="DN179" s="699"/>
      <c r="DO179" s="699"/>
      <c r="DP179" s="699"/>
      <c r="DQ179" s="699"/>
      <c r="DR179" s="699"/>
      <c r="DS179" s="699"/>
      <c r="DT179" s="699"/>
      <c r="DU179" s="699"/>
      <c r="DV179" s="699"/>
      <c r="DW179" s="699"/>
      <c r="DX179" s="699"/>
      <c r="DY179" s="699"/>
      <c r="DZ179" s="699"/>
      <c r="EA179" s="699"/>
      <c r="EB179" s="699"/>
      <c r="EC179" s="699"/>
      <c r="ED179" s="699"/>
      <c r="EE179" s="699"/>
      <c r="EF179" s="699"/>
      <c r="EG179" s="699"/>
      <c r="EH179" s="699"/>
      <c r="EI179" s="699"/>
      <c r="EJ179" s="699"/>
      <c r="EK179" s="699"/>
      <c r="EL179" s="699"/>
      <c r="EM179" s="699"/>
      <c r="EN179" s="699"/>
      <c r="EO179" s="699"/>
      <c r="EP179" s="699"/>
      <c r="EQ179" s="699"/>
      <c r="ER179" s="699"/>
      <c r="ES179" s="699"/>
      <c r="ET179" s="699"/>
      <c r="EU179" s="699"/>
      <c r="EV179" s="699"/>
      <c r="EW179" s="699"/>
      <c r="EX179" s="699"/>
      <c r="EY179" s="699"/>
      <c r="EZ179" s="699"/>
      <c r="FA179" s="699"/>
      <c r="FB179" s="699"/>
    </row>
    <row r="180" spans="1:158" s="739" customFormat="1" ht="15.95" customHeight="1" x14ac:dyDescent="0.5">
      <c r="A180" s="688" t="s">
        <v>953</v>
      </c>
      <c r="B180" s="689"/>
      <c r="C180" s="566" t="s">
        <v>889</v>
      </c>
      <c r="D180" s="309">
        <v>5</v>
      </c>
      <c r="E180" s="136" t="s">
        <v>697</v>
      </c>
      <c r="F180" s="309">
        <f>2*5</f>
        <v>10</v>
      </c>
      <c r="G180" s="307"/>
      <c r="H180" s="307"/>
      <c r="I180" s="307"/>
      <c r="J180" s="307"/>
      <c r="K180" s="307"/>
      <c r="L180" s="307"/>
      <c r="M180" s="791"/>
      <c r="N180" s="136" t="s">
        <v>886</v>
      </c>
      <c r="O180" s="309">
        <v>5</v>
      </c>
      <c r="P180" s="136" t="s">
        <v>697</v>
      </c>
      <c r="Q180" s="309">
        <f>2*5</f>
        <v>10</v>
      </c>
      <c r="R180" s="307"/>
      <c r="S180" s="307"/>
      <c r="T180" s="307"/>
      <c r="U180" s="307"/>
      <c r="V180" s="307"/>
      <c r="W180" s="307"/>
      <c r="X180" s="792"/>
      <c r="Y180" s="738"/>
      <c r="Z180" s="738"/>
      <c r="AA180" s="738"/>
      <c r="AB180" s="738"/>
      <c r="AC180" s="738"/>
      <c r="AD180" s="738"/>
      <c r="AE180" s="738"/>
      <c r="AF180" s="738"/>
      <c r="AG180" s="738"/>
      <c r="AH180" s="738"/>
      <c r="AI180" s="738"/>
      <c r="AJ180" s="738"/>
      <c r="AK180" s="738"/>
      <c r="AL180" s="738"/>
      <c r="AM180" s="738"/>
      <c r="AN180" s="738"/>
      <c r="AO180" s="738"/>
      <c r="AP180" s="738"/>
      <c r="AQ180" s="738"/>
      <c r="AR180" s="738"/>
      <c r="AS180" s="738"/>
      <c r="AT180" s="738"/>
      <c r="AU180" s="738"/>
      <c r="AV180" s="738"/>
      <c r="AW180" s="738"/>
      <c r="AX180" s="738"/>
      <c r="AY180" s="738"/>
      <c r="AZ180" s="738"/>
      <c r="BA180" s="738"/>
      <c r="BB180" s="738"/>
      <c r="BC180" s="738"/>
      <c r="BD180" s="738"/>
      <c r="BE180" s="738"/>
      <c r="BF180" s="738"/>
      <c r="BG180" s="738"/>
      <c r="BH180" s="738"/>
      <c r="BI180" s="738"/>
      <c r="BJ180" s="738"/>
      <c r="BK180" s="738"/>
      <c r="BL180" s="738"/>
      <c r="BM180" s="738"/>
      <c r="BN180" s="738"/>
      <c r="BO180" s="738"/>
      <c r="BP180" s="738"/>
      <c r="BQ180" s="738"/>
      <c r="BR180" s="738"/>
      <c r="BS180" s="738"/>
      <c r="BT180" s="738"/>
      <c r="BU180" s="738"/>
      <c r="BV180" s="738"/>
      <c r="BW180" s="738"/>
      <c r="BX180" s="738"/>
      <c r="BY180" s="738"/>
      <c r="BZ180" s="738"/>
      <c r="CA180" s="738"/>
      <c r="CB180" s="738"/>
      <c r="CC180" s="738"/>
      <c r="CD180" s="738"/>
      <c r="CE180" s="738"/>
      <c r="CF180" s="738"/>
      <c r="CG180" s="738"/>
      <c r="CH180" s="738"/>
      <c r="CI180" s="738"/>
      <c r="CJ180" s="738"/>
      <c r="CK180" s="738"/>
      <c r="CL180" s="738"/>
      <c r="CM180" s="738"/>
      <c r="CN180" s="738"/>
      <c r="CO180" s="738"/>
      <c r="CP180" s="738"/>
      <c r="CQ180" s="738"/>
      <c r="CR180" s="738"/>
      <c r="CS180" s="738"/>
      <c r="CT180" s="738"/>
      <c r="CU180" s="738"/>
      <c r="CV180" s="738"/>
      <c r="CW180" s="738"/>
      <c r="CX180" s="738"/>
      <c r="CY180" s="738"/>
      <c r="CZ180" s="738"/>
      <c r="DA180" s="738"/>
      <c r="DB180" s="738"/>
      <c r="DC180" s="738"/>
      <c r="DD180" s="738"/>
      <c r="DE180" s="738"/>
      <c r="DF180" s="738"/>
      <c r="DG180" s="738"/>
      <c r="DH180" s="738"/>
      <c r="DI180" s="738"/>
      <c r="DJ180" s="738"/>
      <c r="DK180" s="738"/>
      <c r="DL180" s="738"/>
      <c r="DM180" s="738"/>
      <c r="DN180" s="738"/>
      <c r="DO180" s="738"/>
      <c r="DP180" s="738"/>
      <c r="DQ180" s="738"/>
      <c r="DR180" s="738"/>
      <c r="DS180" s="738"/>
      <c r="DT180" s="738"/>
      <c r="DU180" s="738"/>
      <c r="DV180" s="738"/>
      <c r="DW180" s="738"/>
      <c r="DX180" s="738"/>
      <c r="DY180" s="738"/>
      <c r="DZ180" s="738"/>
      <c r="EA180" s="738"/>
      <c r="EB180" s="738"/>
      <c r="EC180" s="738"/>
      <c r="ED180" s="738"/>
      <c r="EE180" s="738"/>
      <c r="EF180" s="738"/>
      <c r="EG180" s="738"/>
      <c r="EH180" s="738"/>
      <c r="EI180" s="738"/>
      <c r="EJ180" s="738"/>
      <c r="EK180" s="738"/>
      <c r="EL180" s="738"/>
      <c r="EM180" s="738"/>
      <c r="EN180" s="738"/>
      <c r="EO180" s="738"/>
      <c r="EP180" s="738"/>
      <c r="EQ180" s="738"/>
      <c r="ER180" s="738"/>
      <c r="ES180" s="738"/>
      <c r="ET180" s="738"/>
      <c r="EU180" s="738"/>
      <c r="EV180" s="738"/>
      <c r="EW180" s="738"/>
      <c r="EX180" s="738"/>
      <c r="EY180" s="738"/>
      <c r="EZ180" s="738"/>
      <c r="FA180" s="738"/>
      <c r="FB180" s="738"/>
    </row>
    <row r="181" spans="1:158" s="698" customFormat="1" ht="15.95" customHeight="1" x14ac:dyDescent="0.5">
      <c r="A181" s="432" t="s">
        <v>882</v>
      </c>
      <c r="B181" s="440"/>
      <c r="C181" s="565" t="s">
        <v>887</v>
      </c>
      <c r="D181" s="73">
        <v>5</v>
      </c>
      <c r="E181" s="87" t="s">
        <v>700</v>
      </c>
      <c r="F181" s="274">
        <f>3*5</f>
        <v>15</v>
      </c>
      <c r="G181" s="274">
        <f>F181+F182</f>
        <v>15</v>
      </c>
      <c r="H181" s="274"/>
      <c r="I181" s="274"/>
      <c r="J181" s="274"/>
      <c r="K181" s="399"/>
      <c r="L181" s="398">
        <f>SUM(G181:K181)</f>
        <v>15</v>
      </c>
      <c r="M181" s="793"/>
      <c r="N181" s="87" t="s">
        <v>884</v>
      </c>
      <c r="O181" s="73">
        <v>5</v>
      </c>
      <c r="P181" s="87" t="s">
        <v>700</v>
      </c>
      <c r="Q181" s="274">
        <f>3*5</f>
        <v>15</v>
      </c>
      <c r="R181" s="274">
        <f>Q181+Q182</f>
        <v>15</v>
      </c>
      <c r="S181" s="274"/>
      <c r="T181" s="274"/>
      <c r="U181" s="274"/>
      <c r="V181" s="399"/>
      <c r="W181" s="398">
        <f>SUM(R181:V181)</f>
        <v>15</v>
      </c>
      <c r="X181" s="794"/>
      <c r="Y181" s="699"/>
      <c r="Z181" s="699"/>
      <c r="AA181" s="699"/>
      <c r="AB181" s="699"/>
      <c r="AC181" s="699"/>
      <c r="AD181" s="699"/>
      <c r="AE181" s="699"/>
      <c r="AF181" s="699"/>
      <c r="AG181" s="699"/>
      <c r="AH181" s="699"/>
      <c r="AI181" s="699"/>
      <c r="AJ181" s="699"/>
      <c r="AK181" s="699"/>
      <c r="AL181" s="699"/>
      <c r="AM181" s="699"/>
      <c r="AN181" s="699"/>
      <c r="AO181" s="699"/>
      <c r="AP181" s="699"/>
      <c r="AQ181" s="699"/>
      <c r="AR181" s="699"/>
      <c r="AS181" s="699"/>
      <c r="AT181" s="699"/>
      <c r="AU181" s="699"/>
      <c r="AV181" s="699"/>
      <c r="AW181" s="699"/>
      <c r="AX181" s="699"/>
      <c r="AY181" s="699"/>
      <c r="AZ181" s="699"/>
      <c r="BA181" s="699"/>
      <c r="BB181" s="699"/>
      <c r="BC181" s="699"/>
      <c r="BD181" s="699"/>
      <c r="BE181" s="699"/>
      <c r="BF181" s="699"/>
      <c r="BG181" s="699"/>
      <c r="BH181" s="699"/>
      <c r="BI181" s="699"/>
      <c r="BJ181" s="699"/>
      <c r="BK181" s="699"/>
      <c r="BL181" s="699"/>
      <c r="BM181" s="699"/>
      <c r="BN181" s="699"/>
      <c r="BO181" s="699"/>
      <c r="BP181" s="699"/>
      <c r="BQ181" s="699"/>
      <c r="BR181" s="699"/>
      <c r="BS181" s="699"/>
      <c r="BT181" s="699"/>
      <c r="BU181" s="699"/>
      <c r="BV181" s="699"/>
      <c r="BW181" s="699"/>
      <c r="BX181" s="699"/>
      <c r="BY181" s="699"/>
      <c r="BZ181" s="699"/>
      <c r="CA181" s="699"/>
      <c r="CB181" s="699"/>
      <c r="CC181" s="699"/>
      <c r="CD181" s="699"/>
      <c r="CE181" s="699"/>
      <c r="CF181" s="699"/>
      <c r="CG181" s="699"/>
      <c r="CH181" s="699"/>
      <c r="CI181" s="699"/>
      <c r="CJ181" s="699"/>
      <c r="CK181" s="699"/>
      <c r="CL181" s="699"/>
      <c r="CM181" s="699"/>
      <c r="CN181" s="699"/>
      <c r="CO181" s="699"/>
      <c r="CP181" s="699"/>
      <c r="CQ181" s="699"/>
      <c r="CR181" s="699"/>
      <c r="CS181" s="699"/>
      <c r="CT181" s="699"/>
      <c r="CU181" s="699"/>
      <c r="CV181" s="699"/>
      <c r="CW181" s="699"/>
      <c r="CX181" s="699"/>
      <c r="CY181" s="699"/>
      <c r="CZ181" s="699"/>
      <c r="DA181" s="699"/>
      <c r="DB181" s="699"/>
      <c r="DC181" s="699"/>
      <c r="DD181" s="699"/>
      <c r="DE181" s="699"/>
      <c r="DF181" s="699"/>
      <c r="DG181" s="699"/>
      <c r="DH181" s="699"/>
      <c r="DI181" s="699"/>
      <c r="DJ181" s="699"/>
      <c r="DK181" s="699"/>
      <c r="DL181" s="699"/>
      <c r="DM181" s="699"/>
      <c r="DN181" s="699"/>
      <c r="DO181" s="699"/>
      <c r="DP181" s="699"/>
      <c r="DQ181" s="699"/>
      <c r="DR181" s="699"/>
      <c r="DS181" s="699"/>
      <c r="DT181" s="699"/>
      <c r="DU181" s="699"/>
      <c r="DV181" s="699"/>
      <c r="DW181" s="699"/>
      <c r="DX181" s="699"/>
      <c r="DY181" s="699"/>
      <c r="DZ181" s="699"/>
      <c r="EA181" s="699"/>
      <c r="EB181" s="699"/>
      <c r="EC181" s="699"/>
    </row>
    <row r="182" spans="1:158" s="739" customFormat="1" ht="15.95" customHeight="1" x14ac:dyDescent="0.5">
      <c r="A182" s="688" t="s">
        <v>953</v>
      </c>
      <c r="B182" s="689"/>
      <c r="C182" s="566"/>
      <c r="D182" s="78"/>
      <c r="E182" s="136"/>
      <c r="F182" s="309"/>
      <c r="G182" s="307"/>
      <c r="H182" s="307"/>
      <c r="I182" s="307"/>
      <c r="J182" s="307"/>
      <c r="K182" s="307"/>
      <c r="L182" s="307"/>
      <c r="M182" s="791"/>
      <c r="N182" s="136"/>
      <c r="O182" s="78"/>
      <c r="P182" s="136"/>
      <c r="Q182" s="309"/>
      <c r="R182" s="307"/>
      <c r="S182" s="307"/>
      <c r="T182" s="307"/>
      <c r="U182" s="307"/>
      <c r="V182" s="307"/>
      <c r="W182" s="307"/>
      <c r="X182" s="792"/>
      <c r="Y182" s="738"/>
      <c r="Z182" s="738"/>
      <c r="AA182" s="738"/>
      <c r="AB182" s="738"/>
      <c r="AC182" s="738"/>
      <c r="AD182" s="738"/>
      <c r="AE182" s="738"/>
      <c r="AF182" s="738"/>
      <c r="AG182" s="738"/>
      <c r="AH182" s="738"/>
      <c r="AI182" s="738"/>
      <c r="AJ182" s="738"/>
      <c r="AK182" s="738"/>
      <c r="AL182" s="738"/>
      <c r="AM182" s="738"/>
      <c r="AN182" s="738"/>
      <c r="AO182" s="738"/>
      <c r="AP182" s="738"/>
      <c r="AQ182" s="738"/>
      <c r="AR182" s="738"/>
      <c r="AS182" s="738"/>
      <c r="AT182" s="738"/>
      <c r="AU182" s="738"/>
      <c r="AV182" s="738"/>
      <c r="AW182" s="738"/>
      <c r="AX182" s="738"/>
      <c r="AY182" s="738"/>
      <c r="AZ182" s="738"/>
      <c r="BA182" s="738"/>
      <c r="BB182" s="738"/>
      <c r="BC182" s="738"/>
      <c r="BD182" s="738"/>
      <c r="BE182" s="738"/>
      <c r="BF182" s="738"/>
      <c r="BG182" s="738"/>
      <c r="BH182" s="738"/>
      <c r="BI182" s="738"/>
      <c r="BJ182" s="738"/>
      <c r="BK182" s="738"/>
      <c r="BL182" s="738"/>
      <c r="BM182" s="738"/>
      <c r="BN182" s="738"/>
      <c r="BO182" s="738"/>
      <c r="BP182" s="738"/>
      <c r="BQ182" s="738"/>
      <c r="BR182" s="738"/>
      <c r="BS182" s="738"/>
      <c r="BT182" s="738"/>
      <c r="BU182" s="738"/>
      <c r="BV182" s="738"/>
      <c r="BW182" s="738"/>
      <c r="BX182" s="738"/>
      <c r="BY182" s="738"/>
      <c r="BZ182" s="738"/>
      <c r="CA182" s="738"/>
      <c r="CB182" s="738"/>
      <c r="CC182" s="738"/>
      <c r="CD182" s="738"/>
      <c r="CE182" s="738"/>
      <c r="CF182" s="738"/>
      <c r="CG182" s="738"/>
      <c r="CH182" s="738"/>
      <c r="CI182" s="738"/>
      <c r="CJ182" s="738"/>
      <c r="CK182" s="738"/>
      <c r="CL182" s="738"/>
      <c r="CM182" s="738"/>
      <c r="CN182" s="738"/>
      <c r="CO182" s="738"/>
      <c r="CP182" s="738"/>
      <c r="CQ182" s="738"/>
      <c r="CR182" s="738"/>
      <c r="CS182" s="738"/>
      <c r="CT182" s="738"/>
      <c r="CU182" s="738"/>
      <c r="CV182" s="738"/>
      <c r="CW182" s="738"/>
      <c r="CX182" s="738"/>
      <c r="CY182" s="738"/>
      <c r="CZ182" s="738"/>
      <c r="DA182" s="738"/>
      <c r="DB182" s="738"/>
      <c r="DC182" s="738"/>
      <c r="DD182" s="738"/>
      <c r="DE182" s="738"/>
      <c r="DF182" s="738"/>
      <c r="DG182" s="738"/>
      <c r="DH182" s="738"/>
      <c r="DI182" s="738"/>
      <c r="DJ182" s="738"/>
      <c r="DK182" s="738"/>
      <c r="DL182" s="738"/>
      <c r="DM182" s="738"/>
      <c r="DN182" s="738"/>
      <c r="DO182" s="738"/>
      <c r="DP182" s="738"/>
      <c r="DQ182" s="738"/>
      <c r="DR182" s="738"/>
      <c r="DS182" s="738"/>
      <c r="DT182" s="738"/>
      <c r="DU182" s="738"/>
      <c r="DV182" s="738"/>
      <c r="DW182" s="738"/>
      <c r="DX182" s="738"/>
      <c r="DY182" s="738"/>
      <c r="DZ182" s="738"/>
      <c r="EA182" s="738"/>
      <c r="EB182" s="738"/>
      <c r="EC182" s="738"/>
    </row>
    <row r="183" spans="1:158" s="698" customFormat="1" ht="15.95" customHeight="1" x14ac:dyDescent="0.5">
      <c r="A183" s="432" t="s">
        <v>883</v>
      </c>
      <c r="B183" s="440"/>
      <c r="C183" s="565" t="s">
        <v>887</v>
      </c>
      <c r="D183" s="73">
        <v>5</v>
      </c>
      <c r="E183" s="87" t="s">
        <v>700</v>
      </c>
      <c r="F183" s="274">
        <f>3*5</f>
        <v>15</v>
      </c>
      <c r="G183" s="274">
        <f>F183+F184</f>
        <v>15</v>
      </c>
      <c r="H183" s="274"/>
      <c r="I183" s="274"/>
      <c r="J183" s="274"/>
      <c r="K183" s="399"/>
      <c r="L183" s="398">
        <f>SUM(G183:K183)</f>
        <v>15</v>
      </c>
      <c r="M183" s="793"/>
      <c r="N183" s="87" t="s">
        <v>884</v>
      </c>
      <c r="O183" s="73">
        <v>5</v>
      </c>
      <c r="P183" s="87" t="s">
        <v>700</v>
      </c>
      <c r="Q183" s="274">
        <f>3*5</f>
        <v>15</v>
      </c>
      <c r="R183" s="274">
        <f>Q183+Q184</f>
        <v>15</v>
      </c>
      <c r="S183" s="274"/>
      <c r="T183" s="274"/>
      <c r="U183" s="274"/>
      <c r="V183" s="399"/>
      <c r="W183" s="398">
        <f>SUM(R183:V183)</f>
        <v>15</v>
      </c>
      <c r="X183" s="794"/>
      <c r="Y183" s="699"/>
      <c r="Z183" s="699"/>
      <c r="AA183" s="699"/>
      <c r="AB183" s="699"/>
      <c r="AC183" s="699"/>
      <c r="AD183" s="699"/>
      <c r="AE183" s="699"/>
      <c r="AF183" s="699"/>
      <c r="AG183" s="699"/>
      <c r="AH183" s="699"/>
      <c r="AI183" s="699"/>
      <c r="AJ183" s="699"/>
      <c r="AK183" s="699"/>
      <c r="AL183" s="699"/>
      <c r="AM183" s="699"/>
      <c r="AN183" s="699"/>
      <c r="AO183" s="699"/>
      <c r="AP183" s="699"/>
      <c r="AQ183" s="699"/>
      <c r="AR183" s="699"/>
      <c r="AS183" s="699"/>
      <c r="AT183" s="699"/>
      <c r="AU183" s="699"/>
      <c r="AV183" s="699"/>
      <c r="AW183" s="699"/>
      <c r="AX183" s="699"/>
      <c r="AY183" s="699"/>
      <c r="AZ183" s="699"/>
      <c r="BA183" s="699"/>
      <c r="BB183" s="699"/>
      <c r="BC183" s="699"/>
      <c r="BD183" s="699"/>
      <c r="BE183" s="699"/>
      <c r="BF183" s="699"/>
      <c r="BG183" s="699"/>
      <c r="BH183" s="699"/>
      <c r="BI183" s="699"/>
      <c r="BJ183" s="699"/>
      <c r="BK183" s="699"/>
      <c r="BL183" s="699"/>
      <c r="BM183" s="699"/>
      <c r="BN183" s="699"/>
      <c r="BO183" s="699"/>
      <c r="BP183" s="699"/>
      <c r="BQ183" s="699"/>
      <c r="BR183" s="699"/>
      <c r="BS183" s="699"/>
      <c r="BT183" s="699"/>
      <c r="BU183" s="699"/>
      <c r="BV183" s="699"/>
      <c r="BW183" s="699"/>
      <c r="BX183" s="699"/>
      <c r="BY183" s="699"/>
      <c r="BZ183" s="699"/>
      <c r="CA183" s="699"/>
      <c r="CB183" s="699"/>
      <c r="CC183" s="699"/>
      <c r="CD183" s="699"/>
      <c r="CE183" s="699"/>
      <c r="CF183" s="699"/>
      <c r="CG183" s="699"/>
      <c r="CH183" s="699"/>
      <c r="CI183" s="699"/>
      <c r="CJ183" s="699"/>
      <c r="CK183" s="699"/>
      <c r="CL183" s="699"/>
      <c r="CM183" s="699"/>
      <c r="CN183" s="699"/>
      <c r="CO183" s="699"/>
      <c r="CP183" s="699"/>
      <c r="CQ183" s="699"/>
      <c r="CR183" s="699"/>
      <c r="CS183" s="699"/>
      <c r="CT183" s="699"/>
      <c r="CU183" s="699"/>
      <c r="CV183" s="699"/>
      <c r="CW183" s="699"/>
      <c r="CX183" s="699"/>
      <c r="CY183" s="699"/>
      <c r="CZ183" s="699"/>
      <c r="DA183" s="699"/>
      <c r="DB183" s="699"/>
      <c r="DC183" s="699"/>
      <c r="DD183" s="699"/>
      <c r="DE183" s="699"/>
      <c r="DF183" s="699"/>
      <c r="DG183" s="699"/>
      <c r="DH183" s="699"/>
      <c r="DI183" s="699"/>
      <c r="DJ183" s="699"/>
      <c r="DK183" s="699"/>
      <c r="DL183" s="699"/>
      <c r="DM183" s="699"/>
      <c r="DN183" s="699"/>
      <c r="DO183" s="699"/>
      <c r="DP183" s="699"/>
      <c r="DQ183" s="699"/>
      <c r="DR183" s="699"/>
      <c r="DS183" s="699"/>
      <c r="DT183" s="699"/>
      <c r="DU183" s="699"/>
      <c r="DV183" s="699"/>
      <c r="DW183" s="699"/>
      <c r="DX183" s="699"/>
      <c r="DY183" s="699"/>
      <c r="DZ183" s="699"/>
      <c r="EA183" s="699"/>
      <c r="EB183" s="699"/>
      <c r="EC183" s="699"/>
    </row>
    <row r="184" spans="1:158" s="738" customFormat="1" ht="15.95" customHeight="1" x14ac:dyDescent="0.5">
      <c r="A184" s="688" t="s">
        <v>953</v>
      </c>
      <c r="B184" s="689"/>
      <c r="C184" s="566"/>
      <c r="D184" s="78"/>
      <c r="E184" s="136"/>
      <c r="F184" s="309"/>
      <c r="G184" s="307"/>
      <c r="H184" s="307"/>
      <c r="I184" s="307"/>
      <c r="J184" s="307"/>
      <c r="K184" s="307"/>
      <c r="L184" s="307"/>
      <c r="M184" s="791"/>
      <c r="N184" s="136"/>
      <c r="O184" s="78"/>
      <c r="P184" s="136"/>
      <c r="Q184" s="309"/>
      <c r="R184" s="307"/>
      <c r="S184" s="307"/>
      <c r="T184" s="307"/>
      <c r="U184" s="307"/>
      <c r="V184" s="307"/>
      <c r="W184" s="307"/>
      <c r="X184" s="792"/>
    </row>
    <row r="185" spans="1:158" ht="9.9499999999999993" customHeight="1" x14ac:dyDescent="0.5"/>
    <row r="186" spans="1:158" ht="18" customHeight="1" x14ac:dyDescent="0.45">
      <c r="A186" s="740" t="s">
        <v>483</v>
      </c>
      <c r="B186" s="741" t="s">
        <v>1097</v>
      </c>
      <c r="C186" s="742"/>
      <c r="D186" s="743"/>
      <c r="E186" s="744"/>
      <c r="F186" s="743"/>
      <c r="G186" s="743"/>
      <c r="H186" s="743"/>
      <c r="I186" s="743"/>
      <c r="J186" s="742"/>
      <c r="K186" s="743"/>
      <c r="L186" s="743"/>
      <c r="M186" s="743"/>
      <c r="N186" s="743"/>
      <c r="O186" s="743"/>
      <c r="P186" s="743"/>
    </row>
    <row r="187" spans="1:158" ht="18" customHeight="1" x14ac:dyDescent="0.5">
      <c r="A187" s="745"/>
      <c r="B187" s="741" t="s">
        <v>1098</v>
      </c>
      <c r="C187" s="746"/>
      <c r="D187" s="741"/>
      <c r="E187" s="747"/>
      <c r="F187" s="741"/>
      <c r="G187" s="741"/>
      <c r="H187" s="741"/>
      <c r="I187" s="741"/>
      <c r="J187" s="746"/>
      <c r="K187" s="741"/>
      <c r="L187" s="741"/>
      <c r="M187" s="741"/>
      <c r="N187" s="741"/>
      <c r="O187" s="741"/>
      <c r="P187" s="741"/>
    </row>
    <row r="188" spans="1:158" ht="9.9499999999999993" customHeight="1" x14ac:dyDescent="0.5">
      <c r="A188" s="745"/>
      <c r="B188" s="741"/>
      <c r="C188" s="746"/>
      <c r="D188" s="741"/>
      <c r="E188" s="747"/>
      <c r="F188" s="741"/>
      <c r="G188" s="741"/>
      <c r="H188" s="741"/>
      <c r="I188" s="741"/>
      <c r="J188" s="746"/>
      <c r="K188" s="741"/>
      <c r="L188" s="741"/>
      <c r="M188" s="741"/>
      <c r="N188" s="741"/>
      <c r="O188" s="741"/>
      <c r="P188" s="741"/>
    </row>
    <row r="189" spans="1:158" ht="18" customHeight="1" x14ac:dyDescent="0.5">
      <c r="A189" s="748"/>
      <c r="B189" s="745" t="s">
        <v>952</v>
      </c>
      <c r="C189" s="746"/>
      <c r="D189" s="741"/>
      <c r="E189" s="747"/>
      <c r="F189" s="741"/>
      <c r="G189" s="741"/>
      <c r="H189" s="741"/>
      <c r="I189" s="741"/>
      <c r="J189" s="746"/>
      <c r="K189" s="741"/>
      <c r="L189" s="741"/>
      <c r="M189" s="741"/>
      <c r="N189" s="741"/>
      <c r="O189" s="741"/>
      <c r="P189" s="741"/>
    </row>
    <row r="190" spans="1:158" ht="9.9499999999999993" customHeight="1" x14ac:dyDescent="0.5">
      <c r="A190" s="741" t="s">
        <v>7</v>
      </c>
      <c r="B190" s="741"/>
      <c r="C190" s="741"/>
      <c r="D190" s="746"/>
      <c r="E190" s="741"/>
      <c r="F190" s="747"/>
      <c r="G190" s="741"/>
      <c r="H190" s="741"/>
      <c r="I190" s="741"/>
      <c r="J190" s="741"/>
      <c r="K190" s="746"/>
      <c r="L190" s="741"/>
      <c r="M190" s="741"/>
      <c r="N190" s="741"/>
      <c r="O190" s="741"/>
      <c r="P190" s="741"/>
    </row>
    <row r="191" spans="1:158" ht="18" customHeight="1" x14ac:dyDescent="0.5">
      <c r="A191" s="741"/>
      <c r="B191" s="741"/>
      <c r="C191" s="741"/>
      <c r="D191" s="746"/>
      <c r="E191" s="741"/>
      <c r="F191" s="747"/>
      <c r="G191" s="741"/>
      <c r="H191" s="741"/>
      <c r="I191" s="741"/>
      <c r="J191" s="741"/>
      <c r="K191" s="746"/>
      <c r="L191" s="741" t="s">
        <v>7</v>
      </c>
      <c r="M191" s="741" t="s">
        <v>1099</v>
      </c>
      <c r="N191" s="741"/>
      <c r="O191" s="741"/>
      <c r="P191" s="741"/>
    </row>
    <row r="192" spans="1:158" ht="12" customHeight="1" x14ac:dyDescent="0.5">
      <c r="A192" s="741"/>
      <c r="B192" s="741"/>
      <c r="C192" s="741"/>
      <c r="D192" s="746"/>
      <c r="E192" s="741"/>
      <c r="F192" s="747"/>
      <c r="G192" s="741"/>
      <c r="H192" s="741"/>
      <c r="I192" s="741"/>
      <c r="J192" s="741"/>
      <c r="K192" s="746"/>
      <c r="L192" s="741"/>
      <c r="M192" s="741"/>
      <c r="N192" s="741"/>
      <c r="O192" s="741"/>
      <c r="P192" s="741"/>
    </row>
    <row r="193" spans="1:16" ht="12" customHeight="1" x14ac:dyDescent="0.5">
      <c r="A193" s="741"/>
      <c r="B193" s="741"/>
      <c r="C193" s="741"/>
      <c r="D193" s="746"/>
      <c r="E193" s="741"/>
      <c r="F193" s="747"/>
      <c r="G193" s="741"/>
      <c r="H193" s="741"/>
      <c r="I193" s="741"/>
      <c r="J193" s="741"/>
      <c r="K193" s="746"/>
      <c r="L193" s="741"/>
      <c r="M193" s="741"/>
      <c r="N193" s="741"/>
      <c r="O193" s="741"/>
      <c r="P193" s="741"/>
    </row>
    <row r="194" spans="1:16" ht="18" customHeight="1" x14ac:dyDescent="0.5">
      <c r="A194" s="741"/>
      <c r="B194" s="741"/>
      <c r="C194" s="741"/>
      <c r="D194" s="746"/>
      <c r="E194" s="741"/>
      <c r="F194" s="747"/>
      <c r="G194" s="741"/>
      <c r="H194" s="741"/>
      <c r="I194" s="741"/>
      <c r="J194" s="741"/>
      <c r="K194" s="746"/>
      <c r="L194" s="741"/>
      <c r="M194" s="741" t="s">
        <v>1100</v>
      </c>
      <c r="N194" s="741"/>
      <c r="O194" s="741"/>
      <c r="P194" s="741"/>
    </row>
    <row r="195" spans="1:16" ht="18" customHeight="1" x14ac:dyDescent="0.5">
      <c r="A195" s="741"/>
      <c r="B195" s="741"/>
      <c r="C195" s="741"/>
      <c r="D195" s="746"/>
      <c r="E195" s="741"/>
      <c r="F195" s="747"/>
      <c r="G195" s="741"/>
      <c r="H195" s="741"/>
      <c r="I195" s="741"/>
      <c r="J195" s="741"/>
      <c r="K195" s="746"/>
      <c r="L195" s="741"/>
      <c r="M195" s="741" t="s">
        <v>951</v>
      </c>
      <c r="N195" s="741"/>
      <c r="O195" s="741"/>
      <c r="P195" s="741"/>
    </row>
  </sheetData>
  <mergeCells count="33">
    <mergeCell ref="X11:X12"/>
    <mergeCell ref="M113:M115"/>
    <mergeCell ref="X113:X114"/>
    <mergeCell ref="M121:M122"/>
    <mergeCell ref="X121:X122"/>
    <mergeCell ref="R11:R12"/>
    <mergeCell ref="S11:S12"/>
    <mergeCell ref="T11:T12"/>
    <mergeCell ref="U11:U12"/>
    <mergeCell ref="V11:V12"/>
    <mergeCell ref="W11:W12"/>
    <mergeCell ref="Q11:Q12"/>
    <mergeCell ref="L11:L12"/>
    <mergeCell ref="M11:M12"/>
    <mergeCell ref="N11:N12"/>
    <mergeCell ref="O11:O12"/>
    <mergeCell ref="P11:P12"/>
    <mergeCell ref="K11:K12"/>
    <mergeCell ref="A4:X4"/>
    <mergeCell ref="A5:X5"/>
    <mergeCell ref="A6:X6"/>
    <mergeCell ref="B7:W8"/>
    <mergeCell ref="A10:B12"/>
    <mergeCell ref="C10:M10"/>
    <mergeCell ref="N10:X10"/>
    <mergeCell ref="C11:C12"/>
    <mergeCell ref="D11:D12"/>
    <mergeCell ref="E11:E12"/>
    <mergeCell ref="F11:F12"/>
    <mergeCell ref="G11:G12"/>
    <mergeCell ref="H11:H12"/>
    <mergeCell ref="I11:I12"/>
    <mergeCell ref="J11:J12"/>
  </mergeCells>
  <printOptions horizontalCentered="1"/>
  <pageMargins left="0.15748031496062992" right="0.15748031496062992" top="0.31496062992125984" bottom="0.35433070866141736" header="0.19685039370078741" footer="0.15748031496062992"/>
  <pageSetup paperSize="9" orientation="landscape" r:id="rId1"/>
  <headerFooter alignWithMargins="0">
    <oddFooter xml:space="preserve">&amp;C&amp;"TH SarabunPSK,Regular"&amp;10- &amp;P -&amp;R&amp;11 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G36"/>
  <sheetViews>
    <sheetView showGridLines="0" zoomScale="120" zoomScaleNormal="120" workbookViewId="0">
      <selection activeCell="F14" sqref="F14"/>
    </sheetView>
  </sheetViews>
  <sheetFormatPr defaultColWidth="9.140625" defaultRowHeight="21.75" x14ac:dyDescent="0.5"/>
  <cols>
    <col min="1" max="1" width="8.5703125" style="1006" customWidth="1"/>
    <col min="2" max="2" width="17.5703125" style="1006" customWidth="1"/>
    <col min="3" max="3" width="18.42578125" style="1006" customWidth="1"/>
    <col min="4" max="4" width="18.42578125" style="1007" customWidth="1"/>
    <col min="5" max="6" width="18.42578125" style="70" customWidth="1"/>
    <col min="7" max="7" width="7.42578125" style="641" customWidth="1"/>
    <col min="8" max="16384" width="9.140625" style="640"/>
  </cols>
  <sheetData>
    <row r="1" spans="1:7" s="646" customFormat="1" ht="21" customHeight="1" x14ac:dyDescent="0.5">
      <c r="A1" s="2353" t="s">
        <v>0</v>
      </c>
      <c r="B1" s="2353"/>
      <c r="C1" s="2353"/>
      <c r="D1" s="2353"/>
      <c r="E1" s="2353"/>
      <c r="F1" s="2353"/>
      <c r="G1" s="647"/>
    </row>
    <row r="2" spans="1:7" s="646" customFormat="1" ht="21" customHeight="1" x14ac:dyDescent="0.5">
      <c r="A2" s="2354" t="s">
        <v>1083</v>
      </c>
      <c r="B2" s="2354"/>
      <c r="C2" s="2354"/>
      <c r="D2" s="2354"/>
      <c r="E2" s="2354"/>
      <c r="F2" s="2354"/>
      <c r="G2" s="647"/>
    </row>
    <row r="3" spans="1:7" s="646" customFormat="1" ht="21" customHeight="1" x14ac:dyDescent="0.5">
      <c r="A3" s="1006"/>
      <c r="B3" s="1006"/>
      <c r="C3" s="1006"/>
      <c r="D3" s="1007"/>
      <c r="E3" s="70"/>
      <c r="F3" s="70"/>
      <c r="G3" s="647"/>
    </row>
    <row r="4" spans="1:7" s="646" customFormat="1" ht="23.25" customHeight="1" x14ac:dyDescent="0.5">
      <c r="A4" s="1008" t="s">
        <v>1082</v>
      </c>
      <c r="B4" s="1009"/>
      <c r="C4" s="1009"/>
      <c r="D4" s="1009"/>
      <c r="E4" s="1010"/>
      <c r="F4" s="1011" t="s">
        <v>1081</v>
      </c>
      <c r="G4" s="647"/>
    </row>
    <row r="5" spans="1:7" s="646" customFormat="1" ht="23.25" customHeight="1" x14ac:dyDescent="0.5">
      <c r="A5" s="1012" t="s">
        <v>1080</v>
      </c>
      <c r="B5" s="1013"/>
      <c r="C5" s="1013"/>
      <c r="D5" s="1013"/>
      <c r="E5" s="1014"/>
      <c r="F5" s="1015" t="s">
        <v>1079</v>
      </c>
      <c r="G5" s="647"/>
    </row>
    <row r="6" spans="1:7" s="642" customFormat="1" ht="21" customHeight="1" x14ac:dyDescent="0.5">
      <c r="A6" s="1016" t="s">
        <v>1059</v>
      </c>
      <c r="B6" s="1016" t="s">
        <v>1058</v>
      </c>
      <c r="C6" s="2350" t="s">
        <v>1057</v>
      </c>
      <c r="D6" s="2351"/>
      <c r="E6" s="2350" t="s">
        <v>1056</v>
      </c>
      <c r="F6" s="2351"/>
      <c r="G6" s="641"/>
    </row>
    <row r="7" spans="1:7" s="650" customFormat="1" ht="21" customHeight="1" x14ac:dyDescent="0.5">
      <c r="A7" s="1017" t="s">
        <v>339</v>
      </c>
      <c r="B7" s="1018" t="s">
        <v>521</v>
      </c>
      <c r="C7" s="1019" t="s">
        <v>731</v>
      </c>
      <c r="D7" s="1020" t="s">
        <v>732</v>
      </c>
      <c r="E7" s="1021" t="s">
        <v>706</v>
      </c>
      <c r="F7" s="1020" t="s">
        <v>707</v>
      </c>
      <c r="G7" s="641"/>
    </row>
    <row r="8" spans="1:7" s="650" customFormat="1" ht="21" customHeight="1" x14ac:dyDescent="0.5">
      <c r="A8" s="1018" t="s">
        <v>1078</v>
      </c>
      <c r="B8" s="1022" t="s">
        <v>545</v>
      </c>
      <c r="C8" s="1023" t="s">
        <v>733</v>
      </c>
      <c r="D8" s="1024" t="s">
        <v>734</v>
      </c>
      <c r="E8" s="1025" t="s">
        <v>1302</v>
      </c>
      <c r="F8" s="1026" t="s">
        <v>1303</v>
      </c>
      <c r="G8" s="641"/>
    </row>
    <row r="9" spans="1:7" s="643" customFormat="1" ht="21" customHeight="1" x14ac:dyDescent="0.5">
      <c r="A9" s="1022" t="s">
        <v>1077</v>
      </c>
      <c r="B9" s="1018" t="s">
        <v>545</v>
      </c>
      <c r="C9" s="1019" t="s">
        <v>512</v>
      </c>
      <c r="D9" s="1020" t="s">
        <v>513</v>
      </c>
      <c r="E9" s="1025" t="s">
        <v>1308</v>
      </c>
      <c r="F9" s="1026" t="s">
        <v>1309</v>
      </c>
      <c r="G9" s="644"/>
    </row>
    <row r="10" spans="1:7" s="643" customFormat="1" ht="21" customHeight="1" x14ac:dyDescent="0.5">
      <c r="A10" s="1018" t="s">
        <v>1076</v>
      </c>
      <c r="B10" s="1018" t="s">
        <v>1075</v>
      </c>
      <c r="C10" s="1019" t="s">
        <v>515</v>
      </c>
      <c r="D10" s="1020" t="s">
        <v>516</v>
      </c>
      <c r="E10" s="1019" t="s">
        <v>619</v>
      </c>
      <c r="F10" s="1020" t="s">
        <v>620</v>
      </c>
      <c r="G10" s="644"/>
    </row>
    <row r="11" spans="1:7" s="642" customFormat="1" ht="21" customHeight="1" x14ac:dyDescent="0.5">
      <c r="A11" s="1018" t="s">
        <v>1074</v>
      </c>
      <c r="B11" s="1022" t="s">
        <v>1053</v>
      </c>
      <c r="C11" s="1023" t="s">
        <v>581</v>
      </c>
      <c r="D11" s="1024" t="s">
        <v>582</v>
      </c>
      <c r="E11" s="1019" t="s">
        <v>554</v>
      </c>
      <c r="F11" s="1020" t="s">
        <v>555</v>
      </c>
      <c r="G11" s="641"/>
    </row>
    <row r="12" spans="1:7" s="643" customFormat="1" ht="21" customHeight="1" x14ac:dyDescent="0.5">
      <c r="A12" s="1027" t="s">
        <v>1073</v>
      </c>
      <c r="B12" s="1022" t="s">
        <v>1053</v>
      </c>
      <c r="C12" s="1023" t="s">
        <v>663</v>
      </c>
      <c r="D12" s="1024" t="s">
        <v>664</v>
      </c>
      <c r="E12" s="1019" t="s">
        <v>602</v>
      </c>
      <c r="F12" s="1020" t="s">
        <v>603</v>
      </c>
      <c r="G12" s="644"/>
    </row>
    <row r="13" spans="1:7" s="643" customFormat="1" ht="21" customHeight="1" x14ac:dyDescent="0.5">
      <c r="A13" s="1027" t="s">
        <v>1072</v>
      </c>
      <c r="B13" s="1018" t="s">
        <v>1047</v>
      </c>
      <c r="C13" s="1023" t="s">
        <v>491</v>
      </c>
      <c r="D13" s="1024" t="s">
        <v>492</v>
      </c>
      <c r="E13" s="1021" t="s">
        <v>604</v>
      </c>
      <c r="F13" s="1020" t="s">
        <v>605</v>
      </c>
      <c r="G13" s="644"/>
    </row>
    <row r="14" spans="1:7" s="643" customFormat="1" ht="21" customHeight="1" x14ac:dyDescent="0.5">
      <c r="A14" s="1018" t="s">
        <v>1071</v>
      </c>
      <c r="B14" s="1018" t="s">
        <v>1047</v>
      </c>
      <c r="C14" s="1019" t="s">
        <v>627</v>
      </c>
      <c r="D14" s="1020" t="s">
        <v>628</v>
      </c>
      <c r="E14" s="1025" t="s">
        <v>1687</v>
      </c>
      <c r="F14" s="1026" t="s">
        <v>1719</v>
      </c>
      <c r="G14" s="644"/>
    </row>
    <row r="15" spans="1:7" ht="21.75" customHeight="1" x14ac:dyDescent="0.2">
      <c r="A15" s="1028" t="s">
        <v>1070</v>
      </c>
      <c r="B15" s="1029"/>
      <c r="C15" s="1029"/>
      <c r="D15" s="1029"/>
      <c r="E15" s="1030"/>
      <c r="F15" s="1031" t="s">
        <v>1069</v>
      </c>
    </row>
    <row r="16" spans="1:7" s="646" customFormat="1" ht="21" customHeight="1" x14ac:dyDescent="0.5">
      <c r="A16" s="1016" t="s">
        <v>1059</v>
      </c>
      <c r="B16" s="1016" t="s">
        <v>1058</v>
      </c>
      <c r="C16" s="2350" t="s">
        <v>1057</v>
      </c>
      <c r="D16" s="2351"/>
      <c r="E16" s="2352" t="s">
        <v>1056</v>
      </c>
      <c r="F16" s="2351"/>
      <c r="G16" s="647"/>
    </row>
    <row r="17" spans="1:7" s="642" customFormat="1" ht="21" customHeight="1" x14ac:dyDescent="0.5">
      <c r="A17" s="1032" t="s">
        <v>342</v>
      </c>
      <c r="B17" s="1018" t="s">
        <v>521</v>
      </c>
      <c r="C17" s="1023" t="s">
        <v>525</v>
      </c>
      <c r="D17" s="1024" t="s">
        <v>526</v>
      </c>
      <c r="E17" s="649" t="s">
        <v>592</v>
      </c>
      <c r="F17" s="648" t="s">
        <v>593</v>
      </c>
      <c r="G17" s="641"/>
    </row>
    <row r="18" spans="1:7" s="642" customFormat="1" ht="21" customHeight="1" x14ac:dyDescent="0.5">
      <c r="A18" s="1018" t="s">
        <v>1068</v>
      </c>
      <c r="B18" s="1022" t="s">
        <v>545</v>
      </c>
      <c r="C18" s="1019" t="s">
        <v>743</v>
      </c>
      <c r="D18" s="1020" t="s">
        <v>744</v>
      </c>
      <c r="E18" s="1019" t="s">
        <v>609</v>
      </c>
      <c r="F18" s="1020" t="s">
        <v>610</v>
      </c>
      <c r="G18" s="641"/>
    </row>
    <row r="19" spans="1:7" s="642" customFormat="1" ht="21" customHeight="1" x14ac:dyDescent="0.5">
      <c r="A19" s="1018" t="s">
        <v>465</v>
      </c>
      <c r="B19" s="1018" t="s">
        <v>545</v>
      </c>
      <c r="C19" s="1019" t="s">
        <v>529</v>
      </c>
      <c r="D19" s="1020" t="s">
        <v>530</v>
      </c>
      <c r="E19" s="1019" t="s">
        <v>745</v>
      </c>
      <c r="F19" s="1020" t="s">
        <v>1016</v>
      </c>
      <c r="G19" s="641"/>
    </row>
    <row r="20" spans="1:7" s="642" customFormat="1" ht="21" customHeight="1" x14ac:dyDescent="0.5">
      <c r="A20" s="1018" t="s">
        <v>1067</v>
      </c>
      <c r="B20" s="1018" t="s">
        <v>1053</v>
      </c>
      <c r="C20" s="1019" t="s">
        <v>741</v>
      </c>
      <c r="D20" s="1020" t="s">
        <v>742</v>
      </c>
      <c r="E20" s="1019" t="s">
        <v>650</v>
      </c>
      <c r="F20" s="1020" t="s">
        <v>655</v>
      </c>
      <c r="G20" s="641"/>
    </row>
    <row r="21" spans="1:7" s="642" customFormat="1" ht="21" customHeight="1" x14ac:dyDescent="0.5">
      <c r="A21" s="1018" t="s">
        <v>1066</v>
      </c>
      <c r="B21" s="1022" t="s">
        <v>1053</v>
      </c>
      <c r="C21" s="1019" t="s">
        <v>594</v>
      </c>
      <c r="D21" s="1020" t="s">
        <v>595</v>
      </c>
      <c r="E21" s="1025" t="s">
        <v>1312</v>
      </c>
      <c r="F21" s="1026" t="s">
        <v>1311</v>
      </c>
      <c r="G21" s="641"/>
    </row>
    <row r="22" spans="1:7" s="642" customFormat="1" ht="21" customHeight="1" x14ac:dyDescent="0.5">
      <c r="A22" s="1018" t="s">
        <v>1065</v>
      </c>
      <c r="B22" s="1022" t="s">
        <v>1064</v>
      </c>
      <c r="C22" s="1019" t="s">
        <v>497</v>
      </c>
      <c r="D22" s="1020" t="s">
        <v>498</v>
      </c>
      <c r="E22" s="1021" t="s">
        <v>894</v>
      </c>
      <c r="F22" s="1020" t="s">
        <v>895</v>
      </c>
      <c r="G22" s="641"/>
    </row>
    <row r="23" spans="1:7" s="642" customFormat="1" ht="21" customHeight="1" x14ac:dyDescent="0.5">
      <c r="A23" s="1018" t="s">
        <v>1063</v>
      </c>
      <c r="B23" s="1018" t="s">
        <v>1047</v>
      </c>
      <c r="C23" s="1019" t="s">
        <v>495</v>
      </c>
      <c r="D23" s="1020" t="s">
        <v>496</v>
      </c>
      <c r="E23" s="1033" t="s">
        <v>623</v>
      </c>
      <c r="F23" s="1024" t="s">
        <v>564</v>
      </c>
      <c r="G23" s="641"/>
    </row>
    <row r="24" spans="1:7" s="642" customFormat="1" ht="21" customHeight="1" x14ac:dyDescent="0.5">
      <c r="A24" s="1034" t="s">
        <v>1062</v>
      </c>
      <c r="B24" s="1035" t="s">
        <v>1047</v>
      </c>
      <c r="C24" s="1036" t="s">
        <v>638</v>
      </c>
      <c r="D24" s="1037" t="s">
        <v>835</v>
      </c>
      <c r="E24" s="1038" t="s">
        <v>1304</v>
      </c>
      <c r="F24" s="1039" t="s">
        <v>1313</v>
      </c>
      <c r="G24" s="641"/>
    </row>
    <row r="25" spans="1:7" s="642" customFormat="1" ht="21" customHeight="1" x14ac:dyDescent="0.5">
      <c r="A25" s="1040" t="s">
        <v>1061</v>
      </c>
      <c r="B25" s="1041"/>
      <c r="C25" s="1041"/>
      <c r="D25" s="1041"/>
      <c r="E25" s="1030"/>
      <c r="F25" s="1031" t="s">
        <v>1060</v>
      </c>
      <c r="G25" s="641"/>
    </row>
    <row r="26" spans="1:7" x14ac:dyDescent="0.2">
      <c r="A26" s="1016" t="s">
        <v>1059</v>
      </c>
      <c r="B26" s="1016" t="s">
        <v>1058</v>
      </c>
      <c r="C26" s="2350" t="s">
        <v>1057</v>
      </c>
      <c r="D26" s="2351"/>
      <c r="E26" s="2352" t="s">
        <v>1056</v>
      </c>
      <c r="F26" s="2351"/>
    </row>
    <row r="27" spans="1:7" s="646" customFormat="1" ht="21" customHeight="1" x14ac:dyDescent="0.5">
      <c r="A27" s="1032" t="s">
        <v>547</v>
      </c>
      <c r="B27" s="1032" t="s">
        <v>521</v>
      </c>
      <c r="C27" s="1042" t="s">
        <v>739</v>
      </c>
      <c r="D27" s="1043" t="s">
        <v>740</v>
      </c>
      <c r="E27" s="1042" t="s">
        <v>649</v>
      </c>
      <c r="F27" s="1043" t="s">
        <v>658</v>
      </c>
      <c r="G27" s="647"/>
    </row>
    <row r="28" spans="1:7" s="642" customFormat="1" ht="21" customHeight="1" x14ac:dyDescent="0.5">
      <c r="A28" s="1018" t="s">
        <v>380</v>
      </c>
      <c r="B28" s="1022" t="s">
        <v>545</v>
      </c>
      <c r="C28" s="1019" t="s">
        <v>519</v>
      </c>
      <c r="D28" s="1020" t="s">
        <v>520</v>
      </c>
      <c r="E28" s="1021" t="s">
        <v>598</v>
      </c>
      <c r="F28" s="1020" t="s">
        <v>599</v>
      </c>
      <c r="G28" s="641"/>
    </row>
    <row r="29" spans="1:7" s="643" customFormat="1" ht="21" customHeight="1" x14ac:dyDescent="0.5">
      <c r="A29" s="1018" t="s">
        <v>1055</v>
      </c>
      <c r="B29" s="1018" t="s">
        <v>545</v>
      </c>
      <c r="C29" s="1019" t="s">
        <v>735</v>
      </c>
      <c r="D29" s="1020" t="s">
        <v>736</v>
      </c>
      <c r="E29" s="1019" t="s">
        <v>612</v>
      </c>
      <c r="F29" s="1020" t="s">
        <v>613</v>
      </c>
      <c r="G29" s="644"/>
    </row>
    <row r="30" spans="1:7" s="643" customFormat="1" ht="21" customHeight="1" x14ac:dyDescent="0.5">
      <c r="A30" s="1018" t="s">
        <v>1054</v>
      </c>
      <c r="B30" s="1018" t="s">
        <v>1053</v>
      </c>
      <c r="C30" s="1019" t="s">
        <v>568</v>
      </c>
      <c r="D30" s="1020" t="s">
        <v>569</v>
      </c>
      <c r="E30" s="1019" t="s">
        <v>503</v>
      </c>
      <c r="F30" s="1020" t="s">
        <v>504</v>
      </c>
      <c r="G30" s="644"/>
    </row>
    <row r="31" spans="1:7" s="643" customFormat="1" ht="21" customHeight="1" x14ac:dyDescent="0.5">
      <c r="A31" s="1018" t="s">
        <v>1052</v>
      </c>
      <c r="B31" s="1022" t="s">
        <v>1051</v>
      </c>
      <c r="C31" s="1019" t="s">
        <v>588</v>
      </c>
      <c r="D31" s="1020" t="s">
        <v>914</v>
      </c>
      <c r="E31" s="1019" t="s">
        <v>708</v>
      </c>
      <c r="F31" s="1020" t="s">
        <v>709</v>
      </c>
      <c r="G31" s="645"/>
    </row>
    <row r="32" spans="1:7" s="643" customFormat="1" ht="21" customHeight="1" x14ac:dyDescent="0.5">
      <c r="A32" s="1018" t="s">
        <v>1050</v>
      </c>
      <c r="B32" s="1022" t="s">
        <v>1047</v>
      </c>
      <c r="C32" s="1023" t="s">
        <v>656</v>
      </c>
      <c r="D32" s="1024" t="s">
        <v>657</v>
      </c>
      <c r="E32" s="1025" t="s">
        <v>1314</v>
      </c>
      <c r="F32" s="1026" t="s">
        <v>1307</v>
      </c>
      <c r="G32" s="644"/>
    </row>
    <row r="33" spans="1:7" s="643" customFormat="1" ht="21" customHeight="1" x14ac:dyDescent="0.5">
      <c r="A33" s="1018" t="s">
        <v>1049</v>
      </c>
      <c r="B33" s="1018" t="s">
        <v>1047</v>
      </c>
      <c r="C33" s="1019" t="s">
        <v>501</v>
      </c>
      <c r="D33" s="1020" t="s">
        <v>502</v>
      </c>
      <c r="E33" s="1019" t="s">
        <v>1036</v>
      </c>
      <c r="F33" s="1020" t="s">
        <v>608</v>
      </c>
      <c r="G33" s="644"/>
    </row>
    <row r="34" spans="1:7" s="642" customFormat="1" ht="21" customHeight="1" x14ac:dyDescent="0.5">
      <c r="A34" s="1035" t="s">
        <v>1048</v>
      </c>
      <c r="B34" s="1035" t="s">
        <v>1047</v>
      </c>
      <c r="C34" s="1036" t="s">
        <v>624</v>
      </c>
      <c r="D34" s="1037" t="s">
        <v>625</v>
      </c>
      <c r="E34" s="1036" t="s">
        <v>668</v>
      </c>
      <c r="F34" s="1037" t="s">
        <v>669</v>
      </c>
      <c r="G34" s="641"/>
    </row>
    <row r="35" spans="1:7" s="642" customFormat="1" ht="21" customHeight="1" x14ac:dyDescent="0.5">
      <c r="A35" s="1006"/>
      <c r="B35" s="1006"/>
      <c r="C35" s="1006"/>
      <c r="D35" s="1007"/>
      <c r="E35" s="70"/>
      <c r="F35" s="70"/>
      <c r="G35" s="641"/>
    </row>
    <row r="36" spans="1:7" ht="18.95" customHeight="1" x14ac:dyDescent="0.5"/>
  </sheetData>
  <mergeCells count="8">
    <mergeCell ref="C26:D26"/>
    <mergeCell ref="E26:F26"/>
    <mergeCell ref="A1:F1"/>
    <mergeCell ref="A2:F2"/>
    <mergeCell ref="C6:D6"/>
    <mergeCell ref="E6:F6"/>
    <mergeCell ref="C16:D16"/>
    <mergeCell ref="E16:F16"/>
  </mergeCells>
  <printOptions horizontalCentered="1"/>
  <pageMargins left="0.23622047244094491" right="0.23622047244094491" top="0.51181102362204722" bottom="0.19685039370078741" header="0.15748031496062992" footer="0.31496062992125984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827"/>
  <sheetViews>
    <sheetView showGridLines="0" zoomScale="120" zoomScaleNormal="120" workbookViewId="0">
      <selection sqref="A1:AP1"/>
    </sheetView>
  </sheetViews>
  <sheetFormatPr defaultColWidth="9.140625" defaultRowHeight="12.95" customHeight="1" x14ac:dyDescent="0.5"/>
  <cols>
    <col min="1" max="1" width="10.85546875" style="1657" customWidth="1"/>
    <col min="2" max="2" width="11.140625" style="1657" customWidth="1"/>
    <col min="3" max="34" width="3.42578125" style="1741" customWidth="1"/>
    <col min="35" max="35" width="2.5703125" style="1741" customWidth="1"/>
    <col min="36" max="42" width="3.42578125" style="1741" customWidth="1"/>
    <col min="43" max="16384" width="9.140625" style="1207"/>
  </cols>
  <sheetData>
    <row r="1" spans="1:42" s="433" customFormat="1" ht="17.25" customHeight="1" x14ac:dyDescent="0.5">
      <c r="A1" s="2385" t="s">
        <v>0</v>
      </c>
      <c r="B1" s="2243"/>
      <c r="C1" s="2243"/>
      <c r="D1" s="2243"/>
      <c r="E1" s="2243"/>
      <c r="F1" s="2243"/>
      <c r="G1" s="2243"/>
      <c r="H1" s="2243"/>
      <c r="I1" s="2243"/>
      <c r="J1" s="2243"/>
      <c r="K1" s="2243"/>
      <c r="L1" s="2243"/>
      <c r="M1" s="2243"/>
      <c r="N1" s="2243"/>
      <c r="O1" s="2243"/>
      <c r="P1" s="2243"/>
      <c r="Q1" s="2243"/>
      <c r="R1" s="2243"/>
      <c r="S1" s="2243"/>
      <c r="T1" s="2243"/>
      <c r="U1" s="2243"/>
      <c r="V1" s="2243"/>
      <c r="W1" s="2243"/>
      <c r="X1" s="2243"/>
      <c r="Y1" s="2243"/>
      <c r="Z1" s="2243"/>
      <c r="AA1" s="2243"/>
      <c r="AB1" s="2243"/>
      <c r="AC1" s="2243"/>
      <c r="AD1" s="2243"/>
      <c r="AE1" s="2243"/>
      <c r="AF1" s="2243"/>
      <c r="AG1" s="2243"/>
      <c r="AH1" s="2243"/>
      <c r="AI1" s="2243"/>
      <c r="AJ1" s="2243"/>
      <c r="AK1" s="2243"/>
      <c r="AL1" s="2243"/>
      <c r="AM1" s="2243"/>
      <c r="AN1" s="2243"/>
      <c r="AO1" s="2243"/>
      <c r="AP1" s="2243"/>
    </row>
    <row r="2" spans="1:42" s="433" customFormat="1" ht="17.25" customHeight="1" x14ac:dyDescent="0.5">
      <c r="A2" s="2385" t="s">
        <v>1671</v>
      </c>
      <c r="B2" s="2243"/>
      <c r="C2" s="2243"/>
      <c r="D2" s="2243"/>
      <c r="E2" s="2243"/>
      <c r="F2" s="2243"/>
      <c r="G2" s="2243"/>
      <c r="H2" s="2243"/>
      <c r="I2" s="2243"/>
      <c r="J2" s="2243"/>
      <c r="K2" s="2243"/>
      <c r="L2" s="2243"/>
      <c r="M2" s="2243"/>
      <c r="N2" s="2243"/>
      <c r="O2" s="2243"/>
      <c r="P2" s="2243"/>
      <c r="Q2" s="2243"/>
      <c r="R2" s="2243"/>
      <c r="S2" s="2243"/>
      <c r="T2" s="2243"/>
      <c r="U2" s="2243"/>
      <c r="V2" s="2243"/>
      <c r="W2" s="2243"/>
      <c r="X2" s="2243"/>
      <c r="Y2" s="2243"/>
      <c r="Z2" s="2243"/>
      <c r="AA2" s="2243"/>
      <c r="AB2" s="2243"/>
      <c r="AC2" s="2243"/>
      <c r="AD2" s="2243"/>
      <c r="AE2" s="2243"/>
      <c r="AF2" s="2243"/>
      <c r="AG2" s="2243"/>
      <c r="AH2" s="2243"/>
      <c r="AI2" s="2243"/>
      <c r="AJ2" s="2243"/>
      <c r="AK2" s="2243"/>
      <c r="AL2" s="2243"/>
      <c r="AM2" s="2243"/>
      <c r="AN2" s="2243"/>
      <c r="AO2" s="2243"/>
      <c r="AP2" s="2243"/>
    </row>
    <row r="3" spans="1:42" s="433" customFormat="1" ht="5.0999999999999996" customHeight="1" x14ac:dyDescent="0.5">
      <c r="A3" s="1655"/>
      <c r="B3" s="1655"/>
      <c r="C3" s="1749"/>
      <c r="D3" s="1749"/>
      <c r="E3" s="1749"/>
      <c r="F3" s="1749"/>
      <c r="G3" s="1749"/>
      <c r="H3" s="1749"/>
      <c r="I3" s="1749"/>
      <c r="J3" s="1749"/>
      <c r="K3" s="1749"/>
      <c r="L3" s="1749"/>
      <c r="M3" s="1749"/>
      <c r="N3" s="1749"/>
      <c r="O3" s="1749"/>
      <c r="P3" s="1749"/>
      <c r="Q3" s="1749"/>
      <c r="R3" s="1749"/>
      <c r="S3" s="1749"/>
      <c r="T3" s="1749"/>
      <c r="U3" s="1749"/>
      <c r="V3" s="1749"/>
      <c r="W3" s="1749"/>
      <c r="X3" s="1749"/>
      <c r="Y3" s="1749"/>
      <c r="Z3" s="1749"/>
      <c r="AA3" s="1749"/>
      <c r="AB3" s="1749"/>
      <c r="AC3" s="1749"/>
      <c r="AD3" s="1749"/>
      <c r="AE3" s="1749"/>
      <c r="AF3" s="1749"/>
      <c r="AG3" s="1749"/>
      <c r="AH3" s="1749"/>
      <c r="AI3" s="1749"/>
      <c r="AJ3" s="1749"/>
      <c r="AK3" s="1749"/>
      <c r="AL3" s="1749"/>
      <c r="AM3" s="1749"/>
      <c r="AN3" s="1749"/>
      <c r="AO3" s="1749"/>
      <c r="AP3" s="1749"/>
    </row>
    <row r="4" spans="1:42" s="433" customFormat="1" ht="11.1" customHeight="1" x14ac:dyDescent="0.5">
      <c r="A4" s="1655"/>
      <c r="B4" s="1655"/>
      <c r="C4" s="1749"/>
      <c r="D4" s="1749"/>
      <c r="E4" s="2386" t="s">
        <v>477</v>
      </c>
      <c r="F4" s="2387"/>
      <c r="G4" s="2388"/>
      <c r="H4" s="2386" t="s">
        <v>1118</v>
      </c>
      <c r="I4" s="2387"/>
      <c r="J4" s="2388"/>
      <c r="K4" s="2386" t="s">
        <v>110</v>
      </c>
      <c r="L4" s="2387"/>
      <c r="M4" s="2388"/>
      <c r="N4" s="2386" t="s">
        <v>458</v>
      </c>
      <c r="O4" s="2387"/>
      <c r="P4" s="2388"/>
      <c r="Q4" s="2386" t="s">
        <v>427</v>
      </c>
      <c r="R4" s="2387"/>
      <c r="S4" s="2388"/>
      <c r="T4" s="2386" t="s">
        <v>532</v>
      </c>
      <c r="U4" s="2387"/>
      <c r="V4" s="2388"/>
      <c r="W4" s="2386" t="s">
        <v>443</v>
      </c>
      <c r="X4" s="2387"/>
      <c r="Y4" s="2388"/>
      <c r="Z4" s="2386" t="s">
        <v>1092</v>
      </c>
      <c r="AA4" s="2387"/>
      <c r="AB4" s="2388"/>
      <c r="AC4" s="2386" t="s">
        <v>463</v>
      </c>
      <c r="AD4" s="2387"/>
      <c r="AE4" s="2388"/>
      <c r="AF4" s="2386" t="s">
        <v>430</v>
      </c>
      <c r="AG4" s="2387"/>
      <c r="AH4" s="2388"/>
      <c r="AI4" s="1749"/>
      <c r="AJ4" s="1749"/>
      <c r="AK4" s="1749"/>
      <c r="AL4" s="1749"/>
      <c r="AM4" s="1749"/>
      <c r="AN4" s="1749"/>
      <c r="AO4" s="1749"/>
      <c r="AP4" s="1749"/>
    </row>
    <row r="5" spans="1:42" s="862" customFormat="1" ht="11.1" customHeight="1" x14ac:dyDescent="0.5">
      <c r="A5" s="1656"/>
      <c r="B5" s="1656"/>
      <c r="C5" s="1749"/>
      <c r="D5" s="1749"/>
      <c r="E5" s="2397" t="s">
        <v>1119</v>
      </c>
      <c r="F5" s="2398"/>
      <c r="G5" s="2399"/>
      <c r="H5" s="2397" t="s">
        <v>1120</v>
      </c>
      <c r="I5" s="2398"/>
      <c r="J5" s="2399"/>
      <c r="K5" s="2397" t="s">
        <v>1121</v>
      </c>
      <c r="L5" s="2398"/>
      <c r="M5" s="2399"/>
      <c r="N5" s="2397" t="s">
        <v>1122</v>
      </c>
      <c r="O5" s="2398"/>
      <c r="P5" s="2405"/>
      <c r="Q5" s="2406" t="s">
        <v>1123</v>
      </c>
      <c r="R5" s="2398"/>
      <c r="S5" s="2405"/>
      <c r="T5" s="2407" t="s">
        <v>1124</v>
      </c>
      <c r="U5" s="2398"/>
      <c r="V5" s="2399"/>
      <c r="W5" s="2397" t="s">
        <v>1125</v>
      </c>
      <c r="X5" s="2398"/>
      <c r="Y5" s="2405"/>
      <c r="Z5" s="2407" t="s">
        <v>1126</v>
      </c>
      <c r="AA5" s="2398"/>
      <c r="AB5" s="2399"/>
      <c r="AC5" s="2397" t="s">
        <v>1127</v>
      </c>
      <c r="AD5" s="2398"/>
      <c r="AE5" s="2399"/>
      <c r="AF5" s="2397" t="s">
        <v>1128</v>
      </c>
      <c r="AG5" s="2398"/>
      <c r="AH5" s="2399"/>
      <c r="AI5" s="1749"/>
      <c r="AJ5" s="1749"/>
      <c r="AK5" s="1749"/>
      <c r="AL5" s="1749"/>
      <c r="AM5" s="1749"/>
      <c r="AN5" s="1749"/>
      <c r="AO5" s="1749"/>
      <c r="AP5" s="1749"/>
    </row>
    <row r="6" spans="1:42" s="862" customFormat="1" ht="11.1" customHeight="1" x14ac:dyDescent="0.5">
      <c r="A6" s="1656"/>
      <c r="B6" s="1656"/>
      <c r="C6" s="1749"/>
      <c r="D6" s="1749"/>
      <c r="E6" s="2400" t="s">
        <v>1129</v>
      </c>
      <c r="F6" s="2401"/>
      <c r="G6" s="2402"/>
      <c r="H6" s="2382" t="s">
        <v>1120</v>
      </c>
      <c r="I6" s="2383"/>
      <c r="J6" s="2384"/>
      <c r="K6" s="2382" t="s">
        <v>1121</v>
      </c>
      <c r="L6" s="2383"/>
      <c r="M6" s="2384"/>
      <c r="N6" s="2382" t="s">
        <v>1122</v>
      </c>
      <c r="O6" s="2383"/>
      <c r="P6" s="2403"/>
      <c r="Q6" s="2404" t="s">
        <v>1123</v>
      </c>
      <c r="R6" s="2383"/>
      <c r="S6" s="2384"/>
      <c r="T6" s="2382" t="s">
        <v>1130</v>
      </c>
      <c r="U6" s="2383"/>
      <c r="V6" s="2403"/>
      <c r="W6" s="2404" t="s">
        <v>1125</v>
      </c>
      <c r="X6" s="2383"/>
      <c r="Y6" s="2403"/>
      <c r="Z6" s="2404" t="s">
        <v>1126</v>
      </c>
      <c r="AA6" s="2383"/>
      <c r="AB6" s="2384"/>
      <c r="AC6" s="2382" t="s">
        <v>1127</v>
      </c>
      <c r="AD6" s="2383"/>
      <c r="AE6" s="2384"/>
      <c r="AF6" s="2382" t="s">
        <v>48</v>
      </c>
      <c r="AG6" s="2383"/>
      <c r="AH6" s="2384"/>
      <c r="AI6" s="1749"/>
      <c r="AJ6" s="1749"/>
      <c r="AK6" s="1749"/>
      <c r="AL6" s="1749"/>
      <c r="AM6" s="1749"/>
      <c r="AN6" s="1749"/>
      <c r="AO6" s="1749"/>
      <c r="AP6" s="1749"/>
    </row>
    <row r="7" spans="1:42" s="433" customFormat="1" ht="5.0999999999999996" customHeight="1" thickBot="1" x14ac:dyDescent="0.55000000000000004">
      <c r="A7" s="1655"/>
      <c r="B7" s="1655"/>
      <c r="C7" s="1749"/>
      <c r="D7" s="1749"/>
      <c r="E7" s="1749"/>
      <c r="F7" s="1749"/>
      <c r="G7" s="1749"/>
      <c r="H7" s="1749"/>
      <c r="I7" s="1749"/>
      <c r="J7" s="1749"/>
      <c r="K7" s="1749"/>
      <c r="L7" s="1749"/>
      <c r="M7" s="1749"/>
      <c r="N7" s="1749"/>
      <c r="O7" s="1749"/>
      <c r="P7" s="1749"/>
      <c r="Q7" s="1749"/>
      <c r="R7" s="1749"/>
      <c r="S7" s="1749"/>
      <c r="T7" s="1749"/>
      <c r="U7" s="1749"/>
      <c r="V7" s="1749"/>
      <c r="W7" s="1749"/>
      <c r="X7" s="1749"/>
      <c r="Y7" s="1749"/>
      <c r="Z7" s="1749"/>
      <c r="AA7" s="1749"/>
      <c r="AB7" s="1749"/>
      <c r="AC7" s="1749"/>
      <c r="AD7" s="1749"/>
      <c r="AE7" s="1749"/>
      <c r="AF7" s="1749"/>
      <c r="AG7" s="1749"/>
      <c r="AH7" s="1749"/>
      <c r="AI7" s="1749"/>
      <c r="AJ7" s="1749"/>
      <c r="AK7" s="1749"/>
      <c r="AL7" s="1749"/>
      <c r="AM7" s="1749"/>
      <c r="AN7" s="1749"/>
      <c r="AO7" s="1749"/>
      <c r="AP7" s="1749"/>
    </row>
    <row r="8" spans="1:42" s="1196" customFormat="1" ht="12.75" customHeight="1" x14ac:dyDescent="0.5">
      <c r="A8" s="2389" t="s">
        <v>481</v>
      </c>
      <c r="B8" s="2391" t="s">
        <v>946</v>
      </c>
      <c r="C8" s="2393" t="s">
        <v>1131</v>
      </c>
      <c r="D8" s="2394"/>
      <c r="E8" s="2394"/>
      <c r="F8" s="2394"/>
      <c r="G8" s="2394"/>
      <c r="H8" s="2394"/>
      <c r="I8" s="2394"/>
      <c r="J8" s="2395"/>
      <c r="K8" s="2393" t="s">
        <v>1132</v>
      </c>
      <c r="L8" s="2394"/>
      <c r="M8" s="2394"/>
      <c r="N8" s="2394"/>
      <c r="O8" s="2394"/>
      <c r="P8" s="2394"/>
      <c r="Q8" s="2394"/>
      <c r="R8" s="2395"/>
      <c r="S8" s="2396" t="s">
        <v>1133</v>
      </c>
      <c r="T8" s="2394"/>
      <c r="U8" s="2394"/>
      <c r="V8" s="2394"/>
      <c r="W8" s="2394"/>
      <c r="X8" s="2394"/>
      <c r="Y8" s="2394"/>
      <c r="Z8" s="2395"/>
      <c r="AA8" s="2396" t="s">
        <v>1134</v>
      </c>
      <c r="AB8" s="2394"/>
      <c r="AC8" s="2394"/>
      <c r="AD8" s="2394"/>
      <c r="AE8" s="2394"/>
      <c r="AF8" s="2394"/>
      <c r="AG8" s="2394"/>
      <c r="AH8" s="2394"/>
      <c r="AI8" s="2393" t="s">
        <v>1135</v>
      </c>
      <c r="AJ8" s="2394"/>
      <c r="AK8" s="2394"/>
      <c r="AL8" s="2394"/>
      <c r="AM8" s="2394"/>
      <c r="AN8" s="2394"/>
      <c r="AO8" s="2394"/>
      <c r="AP8" s="2395"/>
    </row>
    <row r="9" spans="1:42" s="1196" customFormat="1" ht="12.75" customHeight="1" thickBot="1" x14ac:dyDescent="0.55000000000000004">
      <c r="A9" s="2390"/>
      <c r="B9" s="2392"/>
      <c r="C9" s="1750">
        <v>1</v>
      </c>
      <c r="D9" s="1751">
        <v>2</v>
      </c>
      <c r="E9" s="1752">
        <v>3</v>
      </c>
      <c r="F9" s="1753">
        <v>4</v>
      </c>
      <c r="G9" s="1751">
        <v>5</v>
      </c>
      <c r="H9" s="1751">
        <v>6</v>
      </c>
      <c r="I9" s="1751">
        <v>7</v>
      </c>
      <c r="J9" s="1754">
        <v>8</v>
      </c>
      <c r="K9" s="1750">
        <v>1</v>
      </c>
      <c r="L9" s="1751">
        <v>2</v>
      </c>
      <c r="M9" s="1752">
        <v>3</v>
      </c>
      <c r="N9" s="1753">
        <v>4</v>
      </c>
      <c r="O9" s="1751">
        <v>5</v>
      </c>
      <c r="P9" s="1751">
        <v>6</v>
      </c>
      <c r="Q9" s="1751">
        <v>7</v>
      </c>
      <c r="R9" s="1754">
        <v>8</v>
      </c>
      <c r="S9" s="1755">
        <v>1</v>
      </c>
      <c r="T9" s="1756">
        <v>2</v>
      </c>
      <c r="U9" s="1752">
        <v>3</v>
      </c>
      <c r="V9" s="1753">
        <v>4</v>
      </c>
      <c r="W9" s="1751">
        <v>5</v>
      </c>
      <c r="X9" s="1751">
        <v>6</v>
      </c>
      <c r="Y9" s="1751">
        <v>7</v>
      </c>
      <c r="Z9" s="1754">
        <v>8</v>
      </c>
      <c r="AA9" s="1755">
        <v>1</v>
      </c>
      <c r="AB9" s="1756">
        <v>2</v>
      </c>
      <c r="AC9" s="1752">
        <v>3</v>
      </c>
      <c r="AD9" s="1753" t="s">
        <v>532</v>
      </c>
      <c r="AE9" s="1756" t="s">
        <v>443</v>
      </c>
      <c r="AF9" s="1751">
        <v>6</v>
      </c>
      <c r="AG9" s="1751" t="s">
        <v>463</v>
      </c>
      <c r="AH9" s="1757">
        <v>8</v>
      </c>
      <c r="AI9" s="1750">
        <v>1</v>
      </c>
      <c r="AJ9" s="1756">
        <v>2</v>
      </c>
      <c r="AK9" s="1752">
        <v>3</v>
      </c>
      <c r="AL9" s="1753">
        <v>4</v>
      </c>
      <c r="AM9" s="1753">
        <v>5</v>
      </c>
      <c r="AN9" s="1751">
        <v>6</v>
      </c>
      <c r="AO9" s="1753">
        <v>7</v>
      </c>
      <c r="AP9" s="1754">
        <v>8</v>
      </c>
    </row>
    <row r="10" spans="1:42" s="433" customFormat="1" ht="12.75" customHeight="1" x14ac:dyDescent="0.5">
      <c r="A10" s="1758" t="s">
        <v>491</v>
      </c>
      <c r="B10" s="1759" t="s">
        <v>1295</v>
      </c>
      <c r="C10" s="1760" t="s">
        <v>463</v>
      </c>
      <c r="D10" s="1761" t="s">
        <v>443</v>
      </c>
      <c r="E10" s="1761"/>
      <c r="F10" s="1761"/>
      <c r="G10" s="1578"/>
      <c r="H10" s="1578" t="s">
        <v>1136</v>
      </c>
      <c r="I10" s="1578" t="s">
        <v>1137</v>
      </c>
      <c r="J10" s="1762"/>
      <c r="K10" s="1760" t="s">
        <v>443</v>
      </c>
      <c r="L10" s="1761" t="s">
        <v>463</v>
      </c>
      <c r="M10" s="1761"/>
      <c r="N10" s="1578" t="s">
        <v>1136</v>
      </c>
      <c r="O10" s="1578" t="s">
        <v>1137</v>
      </c>
      <c r="P10" s="1578"/>
      <c r="Q10" s="1578"/>
      <c r="R10" s="1762" t="s">
        <v>110</v>
      </c>
      <c r="S10" s="1763"/>
      <c r="T10" s="1578" t="s">
        <v>427</v>
      </c>
      <c r="U10" s="1578" t="s">
        <v>443</v>
      </c>
      <c r="V10" s="1761"/>
      <c r="W10" s="1578" t="s">
        <v>110</v>
      </c>
      <c r="X10" s="1578" t="s">
        <v>463</v>
      </c>
      <c r="Y10" s="1764"/>
      <c r="Z10" s="1762"/>
      <c r="AA10" s="1574" t="s">
        <v>110</v>
      </c>
      <c r="AB10" s="1574" t="s">
        <v>427</v>
      </c>
      <c r="AC10" s="1765"/>
      <c r="AD10" s="1766" t="s">
        <v>1138</v>
      </c>
      <c r="AE10" s="1761"/>
      <c r="AF10" s="1761" t="s">
        <v>7</v>
      </c>
      <c r="AG10" s="1767" t="s">
        <v>949</v>
      </c>
      <c r="AH10" s="1768"/>
      <c r="AI10" s="2429" t="s">
        <v>1249</v>
      </c>
      <c r="AJ10" s="2408" t="s">
        <v>1140</v>
      </c>
      <c r="AK10" s="2409"/>
      <c r="AL10" s="1769" t="s">
        <v>427</v>
      </c>
      <c r="AM10" s="1769"/>
      <c r="AN10" s="1769" t="s">
        <v>1137</v>
      </c>
      <c r="AO10" s="1769" t="s">
        <v>1136</v>
      </c>
      <c r="AP10" s="1770"/>
    </row>
    <row r="11" spans="1:42" s="433" customFormat="1" ht="12.75" customHeight="1" x14ac:dyDescent="0.5">
      <c r="A11" s="1771" t="s">
        <v>1302</v>
      </c>
      <c r="B11" s="1772" t="s">
        <v>1197</v>
      </c>
      <c r="C11" s="1773" t="s">
        <v>458</v>
      </c>
      <c r="D11" s="1623" t="s">
        <v>532</v>
      </c>
      <c r="E11" s="1623"/>
      <c r="F11" s="1774" t="s">
        <v>430</v>
      </c>
      <c r="G11" s="1623"/>
      <c r="H11" s="1623"/>
      <c r="I11" s="1623" t="s">
        <v>1092</v>
      </c>
      <c r="J11" s="1775"/>
      <c r="K11" s="1773"/>
      <c r="L11" s="1623" t="s">
        <v>532</v>
      </c>
      <c r="M11" s="1623" t="s">
        <v>458</v>
      </c>
      <c r="N11" s="1623"/>
      <c r="O11" s="1623" t="s">
        <v>1170</v>
      </c>
      <c r="P11" s="1776" t="s">
        <v>1171</v>
      </c>
      <c r="Q11" s="1774"/>
      <c r="R11" s="1775"/>
      <c r="S11" s="1777" t="s">
        <v>7</v>
      </c>
      <c r="T11" s="1774" t="s">
        <v>1092</v>
      </c>
      <c r="U11" s="1623" t="s">
        <v>430</v>
      </c>
      <c r="V11" s="1623"/>
      <c r="W11" s="1623"/>
      <c r="X11" s="1623" t="s">
        <v>1170</v>
      </c>
      <c r="Y11" s="1776" t="s">
        <v>1171</v>
      </c>
      <c r="Z11" s="1775"/>
      <c r="AA11" s="1774"/>
      <c r="AB11" s="1774" t="s">
        <v>1092</v>
      </c>
      <c r="AC11" s="1774" t="s">
        <v>532</v>
      </c>
      <c r="AD11" s="1778" t="s">
        <v>1138</v>
      </c>
      <c r="AE11" s="1623"/>
      <c r="AF11" s="1623" t="s">
        <v>458</v>
      </c>
      <c r="AG11" s="1779" t="s">
        <v>949</v>
      </c>
      <c r="AH11" s="1780"/>
      <c r="AI11" s="2430"/>
      <c r="AJ11" s="2410" t="s">
        <v>1140</v>
      </c>
      <c r="AK11" s="2411"/>
      <c r="AL11" s="1774" t="s">
        <v>1170</v>
      </c>
      <c r="AM11" s="1774" t="s">
        <v>1171</v>
      </c>
      <c r="AN11" s="1774"/>
      <c r="AO11" s="1774" t="s">
        <v>430</v>
      </c>
      <c r="AP11" s="1775"/>
    </row>
    <row r="12" spans="1:42" s="433" customFormat="1" ht="12.75" customHeight="1" x14ac:dyDescent="0.5">
      <c r="A12" s="1575" t="s">
        <v>512</v>
      </c>
      <c r="B12" s="1576" t="s">
        <v>1191</v>
      </c>
      <c r="C12" s="1577" t="s">
        <v>427</v>
      </c>
      <c r="D12" s="1573"/>
      <c r="E12" s="1578"/>
      <c r="F12" s="1574"/>
      <c r="G12" s="1574" t="s">
        <v>1263</v>
      </c>
      <c r="H12" s="1781" t="s">
        <v>1092</v>
      </c>
      <c r="I12" s="1578"/>
      <c r="J12" s="1579"/>
      <c r="K12" s="1577"/>
      <c r="L12" s="1781" t="s">
        <v>427</v>
      </c>
      <c r="M12" s="1781" t="s">
        <v>532</v>
      </c>
      <c r="N12" s="1574"/>
      <c r="O12" s="1574" t="s">
        <v>1092</v>
      </c>
      <c r="P12" s="2377" t="s">
        <v>1140</v>
      </c>
      <c r="Q12" s="2378"/>
      <c r="R12" s="1580"/>
      <c r="S12" s="1782" t="s">
        <v>1092</v>
      </c>
      <c r="T12" s="1783" t="s">
        <v>110</v>
      </c>
      <c r="U12" s="1783"/>
      <c r="V12" s="1783" t="s">
        <v>1189</v>
      </c>
      <c r="W12" s="1574"/>
      <c r="X12" s="1578" t="s">
        <v>532</v>
      </c>
      <c r="Y12" s="1574"/>
      <c r="Z12" s="1579"/>
      <c r="AA12" s="1782"/>
      <c r="AB12" s="1783" t="s">
        <v>1259</v>
      </c>
      <c r="AC12" s="1578"/>
      <c r="AD12" s="1587" t="s">
        <v>1138</v>
      </c>
      <c r="AE12" s="1578"/>
      <c r="AF12" s="1784" t="s">
        <v>110</v>
      </c>
      <c r="AG12" s="1785" t="s">
        <v>949</v>
      </c>
      <c r="AH12" s="1584"/>
      <c r="AI12" s="2430"/>
      <c r="AJ12" s="1578" t="s">
        <v>532</v>
      </c>
      <c r="AK12" s="1578" t="s">
        <v>427</v>
      </c>
      <c r="AL12" s="1761" t="s">
        <v>110</v>
      </c>
      <c r="AM12" s="1764"/>
      <c r="AN12" s="1764" t="s">
        <v>1265</v>
      </c>
      <c r="AO12" s="1614" t="s">
        <v>1264</v>
      </c>
      <c r="AP12" s="1762"/>
    </row>
    <row r="13" spans="1:42" s="433" customFormat="1" ht="12.75" customHeight="1" x14ac:dyDescent="0.5">
      <c r="A13" s="1758" t="s">
        <v>515</v>
      </c>
      <c r="B13" s="1786" t="s">
        <v>1192</v>
      </c>
      <c r="C13" s="1761" t="s">
        <v>443</v>
      </c>
      <c r="D13" s="1573" t="s">
        <v>1370</v>
      </c>
      <c r="E13" s="1764" t="s">
        <v>1369</v>
      </c>
      <c r="F13" s="1761"/>
      <c r="G13" s="1787" t="s">
        <v>430</v>
      </c>
      <c r="H13" s="1761" t="s">
        <v>1262</v>
      </c>
      <c r="I13" s="1764"/>
      <c r="J13" s="1762"/>
      <c r="K13" s="1760" t="s">
        <v>430</v>
      </c>
      <c r="L13" s="1761" t="s">
        <v>1260</v>
      </c>
      <c r="M13" s="1761"/>
      <c r="N13" s="1787" t="s">
        <v>458</v>
      </c>
      <c r="O13" s="1788" t="s">
        <v>463</v>
      </c>
      <c r="P13" s="2412" t="s">
        <v>1140</v>
      </c>
      <c r="Q13" s="2413"/>
      <c r="R13" s="1789"/>
      <c r="S13" s="1790"/>
      <c r="T13" s="1764"/>
      <c r="U13" s="1764" t="s">
        <v>1261</v>
      </c>
      <c r="V13" s="1791" t="s">
        <v>1283</v>
      </c>
      <c r="W13" s="1792"/>
      <c r="X13" s="1792" t="s">
        <v>443</v>
      </c>
      <c r="Y13" s="1764" t="s">
        <v>463</v>
      </c>
      <c r="Z13" s="1762"/>
      <c r="AA13" s="1793"/>
      <c r="AB13" s="1764"/>
      <c r="AC13" s="1794" t="s">
        <v>458</v>
      </c>
      <c r="AD13" s="1795" t="s">
        <v>1138</v>
      </c>
      <c r="AE13" s="1764" t="s">
        <v>430</v>
      </c>
      <c r="AF13" s="1764"/>
      <c r="AG13" s="1767" t="s">
        <v>949</v>
      </c>
      <c r="AH13" s="1768"/>
      <c r="AI13" s="2430"/>
      <c r="AJ13" s="1796" t="s">
        <v>463</v>
      </c>
      <c r="AK13" s="1796"/>
      <c r="AL13" s="1788" t="s">
        <v>443</v>
      </c>
      <c r="AM13" s="1764" t="s">
        <v>458</v>
      </c>
      <c r="AN13" s="1614"/>
      <c r="AO13" s="1614"/>
      <c r="AP13" s="1762"/>
    </row>
    <row r="14" spans="1:42" s="433" customFormat="1" ht="12.75" customHeight="1" x14ac:dyDescent="0.5">
      <c r="A14" s="1575" t="s">
        <v>519</v>
      </c>
      <c r="B14" s="1797" t="s">
        <v>1202</v>
      </c>
      <c r="C14" s="1577"/>
      <c r="D14" s="1586" t="s">
        <v>57</v>
      </c>
      <c r="E14" s="1578" t="s">
        <v>110</v>
      </c>
      <c r="F14" s="1574"/>
      <c r="G14" s="1574"/>
      <c r="H14" s="1578"/>
      <c r="I14" s="1578"/>
      <c r="J14" s="1579" t="s">
        <v>535</v>
      </c>
      <c r="K14" s="1574" t="s">
        <v>729</v>
      </c>
      <c r="L14" s="1578" t="s">
        <v>57</v>
      </c>
      <c r="M14" s="1578"/>
      <c r="N14" s="1574" t="s">
        <v>110</v>
      </c>
      <c r="O14" s="1578"/>
      <c r="P14" s="2377" t="s">
        <v>1140</v>
      </c>
      <c r="Q14" s="2378"/>
      <c r="R14" s="1580"/>
      <c r="S14" s="1798" t="s">
        <v>1156</v>
      </c>
      <c r="T14" s="2414" t="s">
        <v>1142</v>
      </c>
      <c r="U14" s="2415"/>
      <c r="V14" s="2416"/>
      <c r="W14" s="1799"/>
      <c r="X14" s="1578"/>
      <c r="Y14" s="1578" t="s">
        <v>110</v>
      </c>
      <c r="Z14" s="1579"/>
      <c r="AA14" s="1574" t="s">
        <v>57</v>
      </c>
      <c r="AB14" s="1586"/>
      <c r="AC14" s="1800"/>
      <c r="AD14" s="1574" t="s">
        <v>730</v>
      </c>
      <c r="AE14" s="1578"/>
      <c r="AF14" s="1587" t="s">
        <v>1138</v>
      </c>
      <c r="AG14" s="1583" t="s">
        <v>949</v>
      </c>
      <c r="AH14" s="1584"/>
      <c r="AI14" s="2430"/>
      <c r="AJ14" s="1578" t="s">
        <v>1155</v>
      </c>
      <c r="AK14" s="1578"/>
      <c r="AL14" s="1574" t="s">
        <v>466</v>
      </c>
      <c r="AM14" s="1578" t="s">
        <v>110</v>
      </c>
      <c r="AN14" s="1578"/>
      <c r="AO14" s="1578"/>
      <c r="AP14" s="1579"/>
    </row>
    <row r="15" spans="1:42" s="433" customFormat="1" ht="12.75" customHeight="1" x14ac:dyDescent="0.5">
      <c r="A15" s="1771" t="s">
        <v>1177</v>
      </c>
      <c r="B15" s="1801" t="s">
        <v>1445</v>
      </c>
      <c r="C15" s="1773"/>
      <c r="D15" s="1623" t="s">
        <v>1161</v>
      </c>
      <c r="E15" s="1623" t="s">
        <v>47</v>
      </c>
      <c r="F15" s="1623" t="s">
        <v>463</v>
      </c>
      <c r="G15" s="1623" t="s">
        <v>1156</v>
      </c>
      <c r="H15" s="1623" t="s">
        <v>7</v>
      </c>
      <c r="I15" s="1623" t="s">
        <v>110</v>
      </c>
      <c r="J15" s="1775"/>
      <c r="K15" s="1774" t="s">
        <v>535</v>
      </c>
      <c r="L15" s="1623" t="s">
        <v>7</v>
      </c>
      <c r="M15" s="1623" t="s">
        <v>1160</v>
      </c>
      <c r="N15" s="1774" t="s">
        <v>1158</v>
      </c>
      <c r="O15" s="1774" t="s">
        <v>7</v>
      </c>
      <c r="P15" s="1774" t="s">
        <v>466</v>
      </c>
      <c r="Q15" s="1774" t="s">
        <v>458</v>
      </c>
      <c r="R15" s="1802"/>
      <c r="S15" s="1803"/>
      <c r="T15" s="1623" t="s">
        <v>869</v>
      </c>
      <c r="U15" s="1774" t="s">
        <v>1162</v>
      </c>
      <c r="V15" s="1774" t="s">
        <v>7</v>
      </c>
      <c r="W15" s="1774" t="s">
        <v>430</v>
      </c>
      <c r="X15" s="1774" t="s">
        <v>57</v>
      </c>
      <c r="Y15" s="1623" t="s">
        <v>730</v>
      </c>
      <c r="Z15" s="1775"/>
      <c r="AA15" s="1774" t="s">
        <v>532</v>
      </c>
      <c r="AB15" s="1804" t="s">
        <v>1155</v>
      </c>
      <c r="AC15" s="1804"/>
      <c r="AD15" s="1623"/>
      <c r="AE15" s="1805" t="s">
        <v>443</v>
      </c>
      <c r="AF15" s="1774" t="s">
        <v>427</v>
      </c>
      <c r="AG15" s="1806"/>
      <c r="AH15" s="1807"/>
      <c r="AI15" s="2430"/>
      <c r="AJ15" s="1623" t="s">
        <v>1159</v>
      </c>
      <c r="AK15" s="1623" t="s">
        <v>1151</v>
      </c>
      <c r="AL15" s="1623" t="s">
        <v>1143</v>
      </c>
      <c r="AM15" s="1623"/>
      <c r="AN15" s="1623" t="s">
        <v>729</v>
      </c>
      <c r="AO15" s="1774" t="s">
        <v>1092</v>
      </c>
      <c r="AP15" s="1775"/>
    </row>
    <row r="16" spans="1:42" s="433" customFormat="1" ht="12.75" customHeight="1" x14ac:dyDescent="0.5">
      <c r="A16" s="1575" t="s">
        <v>737</v>
      </c>
      <c r="B16" s="1576" t="s">
        <v>1207</v>
      </c>
      <c r="C16" s="1577"/>
      <c r="D16" s="1586"/>
      <c r="E16" s="1578" t="s">
        <v>1189</v>
      </c>
      <c r="F16" s="1574"/>
      <c r="G16" s="1578" t="s">
        <v>1276</v>
      </c>
      <c r="H16" s="2426" t="s">
        <v>1140</v>
      </c>
      <c r="I16" s="2378"/>
      <c r="J16" s="1580"/>
      <c r="K16" s="1577"/>
      <c r="L16" s="1586" t="s">
        <v>430</v>
      </c>
      <c r="M16" s="1578" t="s">
        <v>1267</v>
      </c>
      <c r="N16" s="1574"/>
      <c r="O16" s="1574"/>
      <c r="P16" s="1578" t="s">
        <v>1189</v>
      </c>
      <c r="Q16" s="1574" t="s">
        <v>535</v>
      </c>
      <c r="R16" s="1579"/>
      <c r="S16" s="1574"/>
      <c r="T16" s="2422" t="s">
        <v>1239</v>
      </c>
      <c r="U16" s="2423"/>
      <c r="V16" s="2424"/>
      <c r="W16" s="1799"/>
      <c r="X16" s="1574" t="s">
        <v>1276</v>
      </c>
      <c r="Y16" s="1578" t="s">
        <v>430</v>
      </c>
      <c r="Z16" s="1579"/>
      <c r="AA16" s="1574" t="s">
        <v>443</v>
      </c>
      <c r="AB16" s="1578"/>
      <c r="AC16" s="1578"/>
      <c r="AD16" s="1587" t="s">
        <v>1138</v>
      </c>
      <c r="AE16" s="1578" t="s">
        <v>535</v>
      </c>
      <c r="AF16" s="1578"/>
      <c r="AG16" s="1583" t="s">
        <v>949</v>
      </c>
      <c r="AH16" s="1584"/>
      <c r="AI16" s="2430"/>
      <c r="AJ16" s="1574"/>
      <c r="AK16" s="1578" t="s">
        <v>1260</v>
      </c>
      <c r="AL16" s="1574"/>
      <c r="AM16" s="1574" t="s">
        <v>443</v>
      </c>
      <c r="AN16" s="1578" t="s">
        <v>1275</v>
      </c>
      <c r="AO16" s="1578"/>
      <c r="AP16" s="1579"/>
    </row>
    <row r="17" spans="1:42" s="433" customFormat="1" ht="12.75" customHeight="1" x14ac:dyDescent="0.5">
      <c r="A17" s="1758" t="s">
        <v>731</v>
      </c>
      <c r="B17" s="1786" t="s">
        <v>1193</v>
      </c>
      <c r="C17" s="1760" t="s">
        <v>110</v>
      </c>
      <c r="D17" s="1794" t="s">
        <v>1265</v>
      </c>
      <c r="E17" s="1764"/>
      <c r="F17" s="1761"/>
      <c r="G17" s="1764" t="s">
        <v>531</v>
      </c>
      <c r="H17" s="2412" t="s">
        <v>1140</v>
      </c>
      <c r="I17" s="2413"/>
      <c r="J17" s="1789"/>
      <c r="K17" s="1760" t="s">
        <v>1262</v>
      </c>
      <c r="L17" s="1794"/>
      <c r="M17" s="1764" t="s">
        <v>7</v>
      </c>
      <c r="N17" s="1761"/>
      <c r="O17" s="1761" t="s">
        <v>110</v>
      </c>
      <c r="P17" s="1761" t="s">
        <v>1270</v>
      </c>
      <c r="Q17" s="1761"/>
      <c r="R17" s="1808"/>
      <c r="S17" s="1761" t="s">
        <v>463</v>
      </c>
      <c r="T17" s="1764" t="s">
        <v>1274</v>
      </c>
      <c r="U17" s="1764"/>
      <c r="V17" s="1764" t="s">
        <v>1261</v>
      </c>
      <c r="W17" s="1761"/>
      <c r="X17" s="1761"/>
      <c r="Y17" s="1761" t="s">
        <v>1264</v>
      </c>
      <c r="Z17" s="1762"/>
      <c r="AA17" s="1794"/>
      <c r="AB17" s="1764" t="s">
        <v>531</v>
      </c>
      <c r="AC17" s="1809" t="s">
        <v>7</v>
      </c>
      <c r="AD17" s="1795" t="s">
        <v>1138</v>
      </c>
      <c r="AE17" s="1764" t="s">
        <v>1262</v>
      </c>
      <c r="AF17" s="1761"/>
      <c r="AG17" s="1767" t="s">
        <v>949</v>
      </c>
      <c r="AH17" s="1768"/>
      <c r="AI17" s="2430"/>
      <c r="AJ17" s="1764" t="s">
        <v>1261</v>
      </c>
      <c r="AK17" s="1764" t="s">
        <v>1265</v>
      </c>
      <c r="AL17" s="1761"/>
      <c r="AM17" s="1761"/>
      <c r="AN17" s="1761" t="s">
        <v>463</v>
      </c>
      <c r="AO17" s="1761"/>
      <c r="AP17" s="1762"/>
    </row>
    <row r="18" spans="1:42" s="433" customFormat="1" ht="12.75" customHeight="1" x14ac:dyDescent="0.5">
      <c r="A18" s="1758" t="s">
        <v>733</v>
      </c>
      <c r="B18" s="1786" t="s">
        <v>1194</v>
      </c>
      <c r="C18" s="1760" t="s">
        <v>532</v>
      </c>
      <c r="D18" s="1794"/>
      <c r="E18" s="1764"/>
      <c r="F18" s="1764" t="s">
        <v>458</v>
      </c>
      <c r="G18" s="1761" t="s">
        <v>427</v>
      </c>
      <c r="H18" s="2427" t="s">
        <v>1140</v>
      </c>
      <c r="I18" s="2413"/>
      <c r="J18" s="1810"/>
      <c r="K18" s="1761" t="s">
        <v>1370</v>
      </c>
      <c r="L18" s="1764"/>
      <c r="M18" s="1764" t="s">
        <v>1259</v>
      </c>
      <c r="N18" s="1764"/>
      <c r="O18" s="1764"/>
      <c r="P18" s="1794" t="s">
        <v>427</v>
      </c>
      <c r="Q18" s="1764" t="s">
        <v>1269</v>
      </c>
      <c r="R18" s="1808"/>
      <c r="S18" s="1761"/>
      <c r="T18" s="1761" t="s">
        <v>1263</v>
      </c>
      <c r="U18" s="1811" t="s">
        <v>1283</v>
      </c>
      <c r="V18" s="1764"/>
      <c r="W18" s="1761" t="s">
        <v>458</v>
      </c>
      <c r="X18" s="1761" t="s">
        <v>1273</v>
      </c>
      <c r="Y18" s="1761"/>
      <c r="Z18" s="1808"/>
      <c r="AA18" s="1794"/>
      <c r="AB18" s="1764"/>
      <c r="AC18" s="1809" t="s">
        <v>1259</v>
      </c>
      <c r="AD18" s="1795" t="s">
        <v>1138</v>
      </c>
      <c r="AE18" s="1761"/>
      <c r="AF18" s="1761" t="s">
        <v>1263</v>
      </c>
      <c r="AG18" s="1767" t="s">
        <v>949</v>
      </c>
      <c r="AH18" s="1812"/>
      <c r="AI18" s="2430"/>
      <c r="AJ18" s="1761" t="s">
        <v>1369</v>
      </c>
      <c r="AK18" s="1764"/>
      <c r="AL18" s="1764" t="s">
        <v>532</v>
      </c>
      <c r="AM18" s="1764" t="s">
        <v>1266</v>
      </c>
      <c r="AN18" s="1764"/>
      <c r="AO18" s="1761"/>
      <c r="AP18" s="1808"/>
    </row>
    <row r="19" spans="1:42" s="433" customFormat="1" ht="12.75" customHeight="1" x14ac:dyDescent="0.5">
      <c r="A19" s="1575" t="s">
        <v>739</v>
      </c>
      <c r="B19" s="1797" t="s">
        <v>1208</v>
      </c>
      <c r="C19" s="1577"/>
      <c r="D19" s="1574"/>
      <c r="E19" s="1574"/>
      <c r="F19" s="1578" t="s">
        <v>1143</v>
      </c>
      <c r="G19" s="1574" t="s">
        <v>535</v>
      </c>
      <c r="H19" s="2377" t="s">
        <v>1140</v>
      </c>
      <c r="I19" s="2378"/>
      <c r="J19" s="1580"/>
      <c r="K19" s="1574"/>
      <c r="L19" s="1574" t="s">
        <v>535</v>
      </c>
      <c r="M19" s="1574" t="s">
        <v>729</v>
      </c>
      <c r="N19" s="1574"/>
      <c r="O19" s="1578"/>
      <c r="P19" s="1574" t="s">
        <v>531</v>
      </c>
      <c r="Q19" s="1574"/>
      <c r="R19" s="1813"/>
      <c r="S19" s="1574"/>
      <c r="T19" s="2414" t="s">
        <v>1142</v>
      </c>
      <c r="U19" s="2415"/>
      <c r="V19" s="2416"/>
      <c r="W19" s="1799"/>
      <c r="X19" s="1574"/>
      <c r="Y19" s="1578" t="s">
        <v>1143</v>
      </c>
      <c r="Z19" s="1579" t="s">
        <v>531</v>
      </c>
      <c r="AA19" s="1574"/>
      <c r="AB19" s="1574" t="s">
        <v>1272</v>
      </c>
      <c r="AC19" s="1574" t="s">
        <v>57</v>
      </c>
      <c r="AD19" s="1578"/>
      <c r="AE19" s="1574"/>
      <c r="AF19" s="1588" t="s">
        <v>1138</v>
      </c>
      <c r="AG19" s="1583" t="s">
        <v>949</v>
      </c>
      <c r="AH19" s="1584"/>
      <c r="AI19" s="2430"/>
      <c r="AJ19" s="1574"/>
      <c r="AK19" s="1578" t="s">
        <v>729</v>
      </c>
      <c r="AL19" s="1574"/>
      <c r="AM19" s="1574"/>
      <c r="AN19" s="1574" t="s">
        <v>535</v>
      </c>
      <c r="AO19" s="1574" t="s">
        <v>57</v>
      </c>
      <c r="AP19" s="1579"/>
    </row>
    <row r="20" spans="1:42" s="433" customFormat="1" ht="12.75" customHeight="1" x14ac:dyDescent="0.5">
      <c r="A20" s="1758" t="s">
        <v>735</v>
      </c>
      <c r="B20" s="1786" t="s">
        <v>1195</v>
      </c>
      <c r="C20" s="1760" t="s">
        <v>535</v>
      </c>
      <c r="D20" s="1764"/>
      <c r="E20" s="1764"/>
      <c r="F20" s="1764" t="s">
        <v>730</v>
      </c>
      <c r="G20" s="1764" t="s">
        <v>1155</v>
      </c>
      <c r="H20" s="2412" t="s">
        <v>1140</v>
      </c>
      <c r="I20" s="2413"/>
      <c r="J20" s="1789"/>
      <c r="K20" s="1760" t="s">
        <v>1092</v>
      </c>
      <c r="L20" s="1764" t="s">
        <v>1271</v>
      </c>
      <c r="M20" s="1764"/>
      <c r="N20" s="1764"/>
      <c r="O20" s="1764" t="s">
        <v>1156</v>
      </c>
      <c r="P20" s="1761" t="s">
        <v>729</v>
      </c>
      <c r="Q20" s="1764"/>
      <c r="R20" s="1762"/>
      <c r="S20" s="1761" t="s">
        <v>729</v>
      </c>
      <c r="T20" s="1764" t="s">
        <v>729</v>
      </c>
      <c r="U20" s="1761"/>
      <c r="V20" s="1764" t="s">
        <v>535</v>
      </c>
      <c r="W20" s="1761" t="s">
        <v>535</v>
      </c>
      <c r="X20" s="1761"/>
      <c r="Y20" s="1761"/>
      <c r="Z20" s="1762"/>
      <c r="AA20" s="1761"/>
      <c r="AB20" s="1764" t="s">
        <v>1156</v>
      </c>
      <c r="AC20" s="1794" t="s">
        <v>1156</v>
      </c>
      <c r="AD20" s="1764" t="s">
        <v>7</v>
      </c>
      <c r="AE20" s="1566"/>
      <c r="AF20" s="1795" t="s">
        <v>1138</v>
      </c>
      <c r="AG20" s="1767" t="s">
        <v>949</v>
      </c>
      <c r="AH20" s="1768"/>
      <c r="AI20" s="2430"/>
      <c r="AJ20" s="1764" t="s">
        <v>730</v>
      </c>
      <c r="AK20" s="1764"/>
      <c r="AL20" s="1761"/>
      <c r="AM20" s="1761" t="s">
        <v>1155</v>
      </c>
      <c r="AN20" s="1761" t="s">
        <v>1092</v>
      </c>
      <c r="AO20" s="1761"/>
      <c r="AP20" s="1762"/>
    </row>
    <row r="21" spans="1:42" s="433" customFormat="1" ht="12.75" customHeight="1" x14ac:dyDescent="0.5">
      <c r="A21" s="1758" t="s">
        <v>745</v>
      </c>
      <c r="B21" s="1814" t="s">
        <v>1210</v>
      </c>
      <c r="C21" s="1760" t="s">
        <v>57</v>
      </c>
      <c r="D21" s="1764" t="s">
        <v>861</v>
      </c>
      <c r="E21" s="1764"/>
      <c r="F21" s="1764" t="s">
        <v>460</v>
      </c>
      <c r="G21" s="1764"/>
      <c r="H21" s="2412" t="s">
        <v>1140</v>
      </c>
      <c r="I21" s="2413"/>
      <c r="J21" s="1789"/>
      <c r="K21" s="1761"/>
      <c r="L21" s="1794"/>
      <c r="M21" s="1764" t="s">
        <v>1155</v>
      </c>
      <c r="N21" s="1764"/>
      <c r="O21" s="1764" t="s">
        <v>57</v>
      </c>
      <c r="P21" s="1764" t="s">
        <v>57</v>
      </c>
      <c r="Q21" s="1764"/>
      <c r="R21" s="1794"/>
      <c r="S21" s="1760"/>
      <c r="T21" s="1764" t="s">
        <v>1155</v>
      </c>
      <c r="U21" s="1764" t="s">
        <v>1155</v>
      </c>
      <c r="V21" s="1761"/>
      <c r="W21" s="1764" t="s">
        <v>466</v>
      </c>
      <c r="X21" s="1764" t="s">
        <v>466</v>
      </c>
      <c r="Y21" s="1761"/>
      <c r="Z21" s="1762"/>
      <c r="AA21" s="1761" t="s">
        <v>294</v>
      </c>
      <c r="AB21" s="1794" t="s">
        <v>466</v>
      </c>
      <c r="AC21" s="1815"/>
      <c r="AD21" s="1764" t="s">
        <v>7</v>
      </c>
      <c r="AE21" s="1766" t="s">
        <v>1138</v>
      </c>
      <c r="AF21" s="1568" t="s">
        <v>861</v>
      </c>
      <c r="AG21" s="1767" t="s">
        <v>949</v>
      </c>
      <c r="AH21" s="1768"/>
      <c r="AI21" s="2430"/>
      <c r="AJ21" s="1764" t="s">
        <v>1145</v>
      </c>
      <c r="AK21" s="1764"/>
      <c r="AL21" s="1764"/>
      <c r="AM21" s="1764"/>
      <c r="AN21" s="1794" t="s">
        <v>1371</v>
      </c>
      <c r="AO21" s="1764" t="s">
        <v>460</v>
      </c>
      <c r="AP21" s="1762"/>
    </row>
    <row r="22" spans="1:42" s="433" customFormat="1" ht="12.75" customHeight="1" x14ac:dyDescent="0.5">
      <c r="A22" s="1771" t="s">
        <v>1157</v>
      </c>
      <c r="B22" s="1816" t="s">
        <v>1457</v>
      </c>
      <c r="C22" s="1773"/>
      <c r="D22" s="1774" t="s">
        <v>7</v>
      </c>
      <c r="E22" s="1774" t="s">
        <v>458</v>
      </c>
      <c r="F22" s="1623"/>
      <c r="G22" s="1623" t="s">
        <v>7</v>
      </c>
      <c r="H22" s="1623" t="s">
        <v>1162</v>
      </c>
      <c r="I22" s="1623" t="s">
        <v>1160</v>
      </c>
      <c r="J22" s="1775"/>
      <c r="K22" s="1773" t="s">
        <v>532</v>
      </c>
      <c r="L22" s="1774"/>
      <c r="M22" s="1774" t="s">
        <v>463</v>
      </c>
      <c r="N22" s="1623" t="s">
        <v>7</v>
      </c>
      <c r="O22" s="1774" t="s">
        <v>7</v>
      </c>
      <c r="P22" s="1774" t="s">
        <v>47</v>
      </c>
      <c r="Q22" s="1623" t="s">
        <v>7</v>
      </c>
      <c r="R22" s="1775"/>
      <c r="S22" s="1774"/>
      <c r="T22" s="1623"/>
      <c r="U22" s="1774" t="s">
        <v>1160</v>
      </c>
      <c r="V22" s="1774" t="s">
        <v>1162</v>
      </c>
      <c r="W22" s="1623" t="s">
        <v>7</v>
      </c>
      <c r="X22" s="1623" t="s">
        <v>1158</v>
      </c>
      <c r="Y22" s="1623" t="s">
        <v>47</v>
      </c>
      <c r="Z22" s="1775"/>
      <c r="AA22" s="1774" t="s">
        <v>427</v>
      </c>
      <c r="AB22" s="1623"/>
      <c r="AC22" s="1804" t="s">
        <v>1159</v>
      </c>
      <c r="AD22" s="1623"/>
      <c r="AE22" s="1623" t="s">
        <v>110</v>
      </c>
      <c r="AF22" s="1623" t="s">
        <v>443</v>
      </c>
      <c r="AG22" s="1774"/>
      <c r="AH22" s="1794"/>
      <c r="AI22" s="2430"/>
      <c r="AJ22" s="1623" t="s">
        <v>1092</v>
      </c>
      <c r="AK22" s="1623" t="s">
        <v>430</v>
      </c>
      <c r="AL22" s="1774"/>
      <c r="AM22" s="1623" t="s">
        <v>7</v>
      </c>
      <c r="AN22" s="1623" t="s">
        <v>1158</v>
      </c>
      <c r="AO22" s="1774"/>
      <c r="AP22" s="1775"/>
    </row>
    <row r="23" spans="1:42" s="433" customFormat="1" ht="12.75" customHeight="1" x14ac:dyDescent="0.5">
      <c r="A23" s="1575" t="s">
        <v>551</v>
      </c>
      <c r="B23" s="1576" t="s">
        <v>1196</v>
      </c>
      <c r="C23" s="1574"/>
      <c r="D23" s="1578" t="s">
        <v>1092</v>
      </c>
      <c r="E23" s="1578" t="s">
        <v>1092</v>
      </c>
      <c r="F23" s="1578" t="s">
        <v>1092</v>
      </c>
      <c r="G23" s="1578"/>
      <c r="H23" s="2377" t="s">
        <v>1140</v>
      </c>
      <c r="I23" s="2378"/>
      <c r="J23" s="1580"/>
      <c r="K23" s="1574"/>
      <c r="L23" s="1761"/>
      <c r="M23" s="1761"/>
      <c r="N23" s="1761" t="s">
        <v>443</v>
      </c>
      <c r="O23" s="1578" t="s">
        <v>443</v>
      </c>
      <c r="P23" s="1578" t="s">
        <v>443</v>
      </c>
      <c r="Q23" s="1578" t="s">
        <v>7</v>
      </c>
      <c r="R23" s="1813"/>
      <c r="S23" s="1574" t="s">
        <v>427</v>
      </c>
      <c r="T23" s="2422" t="s">
        <v>1239</v>
      </c>
      <c r="U23" s="2423"/>
      <c r="V23" s="2424"/>
      <c r="W23" s="1799"/>
      <c r="X23" s="1578"/>
      <c r="Y23" s="1578" t="s">
        <v>458</v>
      </c>
      <c r="Z23" s="1813" t="s">
        <v>7</v>
      </c>
      <c r="AA23" s="1574" t="s">
        <v>430</v>
      </c>
      <c r="AB23" s="1574" t="s">
        <v>430</v>
      </c>
      <c r="AC23" s="1578"/>
      <c r="AD23" s="1587" t="s">
        <v>1138</v>
      </c>
      <c r="AE23" s="1578"/>
      <c r="AF23" s="1578" t="s">
        <v>7</v>
      </c>
      <c r="AG23" s="1583" t="s">
        <v>949</v>
      </c>
      <c r="AH23" s="1817"/>
      <c r="AI23" s="2430"/>
      <c r="AJ23" s="1761"/>
      <c r="AK23" s="1761"/>
      <c r="AL23" s="1761" t="s">
        <v>463</v>
      </c>
      <c r="AM23" s="1761" t="s">
        <v>463</v>
      </c>
      <c r="AN23" s="1761"/>
      <c r="AO23" s="1574" t="s">
        <v>110</v>
      </c>
      <c r="AP23" s="1579" t="s">
        <v>110</v>
      </c>
    </row>
    <row r="24" spans="1:42" s="433" customFormat="1" ht="12.75" customHeight="1" x14ac:dyDescent="0.5">
      <c r="A24" s="1758" t="s">
        <v>554</v>
      </c>
      <c r="B24" s="1786" t="s">
        <v>1214</v>
      </c>
      <c r="C24" s="1760"/>
      <c r="D24" s="1761" t="s">
        <v>1092</v>
      </c>
      <c r="E24" s="1764" t="s">
        <v>1092</v>
      </c>
      <c r="F24" s="1761" t="s">
        <v>1092</v>
      </c>
      <c r="G24" s="1761" t="s">
        <v>460</v>
      </c>
      <c r="H24" s="2412" t="s">
        <v>1140</v>
      </c>
      <c r="I24" s="2413"/>
      <c r="J24" s="1789"/>
      <c r="K24" s="1760"/>
      <c r="L24" s="1764"/>
      <c r="M24" s="1764"/>
      <c r="N24" s="1764" t="s">
        <v>443</v>
      </c>
      <c r="O24" s="1764" t="s">
        <v>443</v>
      </c>
      <c r="P24" s="1764" t="s">
        <v>443</v>
      </c>
      <c r="Q24" s="1764" t="s">
        <v>1282</v>
      </c>
      <c r="R24" s="1762"/>
      <c r="S24" s="1761" t="s">
        <v>1145</v>
      </c>
      <c r="T24" s="1761" t="s">
        <v>7</v>
      </c>
      <c r="U24" s="1811" t="s">
        <v>1164</v>
      </c>
      <c r="V24" s="1811" t="s">
        <v>1164</v>
      </c>
      <c r="W24" s="1791" t="s">
        <v>1164</v>
      </c>
      <c r="X24" s="1764"/>
      <c r="Y24" s="1761" t="s">
        <v>7</v>
      </c>
      <c r="Z24" s="1808" t="s">
        <v>7</v>
      </c>
      <c r="AA24" s="1761" t="s">
        <v>430</v>
      </c>
      <c r="AB24" s="1761" t="s">
        <v>430</v>
      </c>
      <c r="AC24" s="1761"/>
      <c r="AD24" s="1795" t="s">
        <v>1138</v>
      </c>
      <c r="AE24" s="1764"/>
      <c r="AF24" s="1764" t="s">
        <v>294</v>
      </c>
      <c r="AG24" s="1767" t="s">
        <v>949</v>
      </c>
      <c r="AH24" s="1768"/>
      <c r="AI24" s="2430"/>
      <c r="AJ24" s="1761"/>
      <c r="AK24" s="1761"/>
      <c r="AL24" s="1761" t="s">
        <v>463</v>
      </c>
      <c r="AM24" s="1761" t="s">
        <v>463</v>
      </c>
      <c r="AN24" s="1761"/>
      <c r="AO24" s="1761" t="s">
        <v>110</v>
      </c>
      <c r="AP24" s="1762" t="s">
        <v>110</v>
      </c>
    </row>
    <row r="25" spans="1:42" s="433" customFormat="1" ht="12.75" customHeight="1" x14ac:dyDescent="0.5">
      <c r="A25" s="1771" t="s">
        <v>1308</v>
      </c>
      <c r="B25" s="1816" t="s">
        <v>1213</v>
      </c>
      <c r="C25" s="1773" t="s">
        <v>729</v>
      </c>
      <c r="D25" s="1774" t="s">
        <v>729</v>
      </c>
      <c r="E25" s="1774" t="s">
        <v>7</v>
      </c>
      <c r="F25" s="1623"/>
      <c r="G25" s="1623" t="s">
        <v>57</v>
      </c>
      <c r="H25" s="2410" t="s">
        <v>1140</v>
      </c>
      <c r="I25" s="2425"/>
      <c r="J25" s="1780"/>
      <c r="K25" s="1773" t="s">
        <v>460</v>
      </c>
      <c r="L25" s="1623" t="s">
        <v>460</v>
      </c>
      <c r="M25" s="1774"/>
      <c r="N25" s="1774"/>
      <c r="O25" s="1623"/>
      <c r="P25" s="1774" t="s">
        <v>730</v>
      </c>
      <c r="Q25" s="1774" t="s">
        <v>730</v>
      </c>
      <c r="R25" s="1775"/>
      <c r="S25" s="1774" t="s">
        <v>427</v>
      </c>
      <c r="T25" s="1623"/>
      <c r="U25" s="1623" t="s">
        <v>7</v>
      </c>
      <c r="V25" s="1623" t="s">
        <v>7</v>
      </c>
      <c r="W25" s="1818" t="s">
        <v>1283</v>
      </c>
      <c r="X25" s="1623"/>
      <c r="Y25" s="1623" t="s">
        <v>458</v>
      </c>
      <c r="Z25" s="1775"/>
      <c r="AA25" s="1774"/>
      <c r="AB25" s="1623"/>
      <c r="AC25" s="1623" t="s">
        <v>466</v>
      </c>
      <c r="AD25" s="1778" t="s">
        <v>1138</v>
      </c>
      <c r="AE25" s="1623" t="s">
        <v>729</v>
      </c>
      <c r="AF25" s="1623" t="s">
        <v>7</v>
      </c>
      <c r="AG25" s="1779" t="s">
        <v>949</v>
      </c>
      <c r="AH25" s="1780"/>
      <c r="AI25" s="2430"/>
      <c r="AJ25" s="1623" t="s">
        <v>57</v>
      </c>
      <c r="AK25" s="1623" t="s">
        <v>57</v>
      </c>
      <c r="AL25" s="1623"/>
      <c r="AM25" s="1623" t="s">
        <v>466</v>
      </c>
      <c r="AN25" s="1623" t="s">
        <v>466</v>
      </c>
      <c r="AO25" s="1623" t="s">
        <v>7</v>
      </c>
      <c r="AP25" s="1807"/>
    </row>
    <row r="26" spans="1:42" s="433" customFormat="1" ht="12.75" customHeight="1" x14ac:dyDescent="0.5">
      <c r="A26" s="1575" t="s">
        <v>588</v>
      </c>
      <c r="B26" s="1797" t="s">
        <v>1223</v>
      </c>
      <c r="C26" s="1577"/>
      <c r="D26" s="1574" t="s">
        <v>427</v>
      </c>
      <c r="E26" s="1574" t="s">
        <v>466</v>
      </c>
      <c r="F26" s="1574"/>
      <c r="G26" s="1574"/>
      <c r="H26" s="1574"/>
      <c r="I26" s="1574"/>
      <c r="J26" s="1579" t="s">
        <v>110</v>
      </c>
      <c r="K26" s="1574" t="s">
        <v>1155</v>
      </c>
      <c r="L26" s="1574"/>
      <c r="M26" s="1574"/>
      <c r="N26" s="1574" t="s">
        <v>463</v>
      </c>
      <c r="O26" s="1574"/>
      <c r="P26" s="1574"/>
      <c r="Q26" s="1574" t="s">
        <v>443</v>
      </c>
      <c r="R26" s="1579"/>
      <c r="S26" s="1577" t="s">
        <v>1143</v>
      </c>
      <c r="T26" s="2417" t="s">
        <v>1142</v>
      </c>
      <c r="U26" s="2418"/>
      <c r="V26" s="2419"/>
      <c r="W26" s="1799"/>
      <c r="X26" s="1574" t="s">
        <v>1137</v>
      </c>
      <c r="Y26" s="1574" t="s">
        <v>1136</v>
      </c>
      <c r="Z26" s="1579"/>
      <c r="AA26" s="1577" t="s">
        <v>730</v>
      </c>
      <c r="AB26" s="2420" t="s">
        <v>1140</v>
      </c>
      <c r="AC26" s="2421"/>
      <c r="AD26" s="1574"/>
      <c r="AE26" s="1578" t="s">
        <v>57</v>
      </c>
      <c r="AF26" s="1588" t="s">
        <v>1138</v>
      </c>
      <c r="AG26" s="1583" t="s">
        <v>949</v>
      </c>
      <c r="AH26" s="1580"/>
      <c r="AI26" s="2430"/>
      <c r="AJ26" s="1578" t="s">
        <v>729</v>
      </c>
      <c r="AK26" s="1578" t="s">
        <v>1156</v>
      </c>
      <c r="AL26" s="1574"/>
      <c r="AM26" s="1578" t="s">
        <v>535</v>
      </c>
      <c r="AN26" s="1578"/>
      <c r="AO26" s="1578"/>
      <c r="AP26" s="1580"/>
    </row>
    <row r="27" spans="1:42" s="433" customFormat="1" ht="12.75" customHeight="1" x14ac:dyDescent="0.5">
      <c r="A27" s="1575" t="s">
        <v>581</v>
      </c>
      <c r="B27" s="1797" t="s">
        <v>1219</v>
      </c>
      <c r="C27" s="1577" t="s">
        <v>1092</v>
      </c>
      <c r="D27" s="1578" t="s">
        <v>463</v>
      </c>
      <c r="E27" s="1574"/>
      <c r="F27" s="1574" t="s">
        <v>443</v>
      </c>
      <c r="G27" s="1574" t="s">
        <v>532</v>
      </c>
      <c r="H27" s="1574"/>
      <c r="I27" s="1574"/>
      <c r="J27" s="1579"/>
      <c r="K27" s="1577"/>
      <c r="L27" s="1578" t="s">
        <v>458</v>
      </c>
      <c r="M27" s="1578" t="s">
        <v>427</v>
      </c>
      <c r="N27" s="1574"/>
      <c r="O27" s="1578"/>
      <c r="P27" s="1578" t="s">
        <v>430</v>
      </c>
      <c r="Q27" s="1578" t="s">
        <v>110</v>
      </c>
      <c r="R27" s="1579"/>
      <c r="S27" s="1574"/>
      <c r="T27" s="1578" t="s">
        <v>430</v>
      </c>
      <c r="U27" s="1578" t="s">
        <v>110</v>
      </c>
      <c r="V27" s="1574"/>
      <c r="W27" s="1574" t="s">
        <v>463</v>
      </c>
      <c r="X27" s="1574" t="s">
        <v>1092</v>
      </c>
      <c r="Y27" s="1574"/>
      <c r="Z27" s="1579"/>
      <c r="AA27" s="1574" t="s">
        <v>458</v>
      </c>
      <c r="AB27" s="2377" t="s">
        <v>1140</v>
      </c>
      <c r="AC27" s="2378"/>
      <c r="AD27" s="1587" t="s">
        <v>1138</v>
      </c>
      <c r="AE27" s="1574" t="s">
        <v>1137</v>
      </c>
      <c r="AF27" s="1574"/>
      <c r="AG27" s="1583" t="s">
        <v>949</v>
      </c>
      <c r="AH27" s="1584"/>
      <c r="AI27" s="2430"/>
      <c r="AJ27" s="1574" t="s">
        <v>443</v>
      </c>
      <c r="AK27" s="1578" t="s">
        <v>532</v>
      </c>
      <c r="AL27" s="1578"/>
      <c r="AM27" s="1574" t="s">
        <v>427</v>
      </c>
      <c r="AN27" s="1578"/>
      <c r="AO27" s="1574" t="s">
        <v>1137</v>
      </c>
      <c r="AP27" s="1580"/>
    </row>
    <row r="28" spans="1:42" s="433" customFormat="1" ht="12.75" customHeight="1" x14ac:dyDescent="0.5">
      <c r="A28" s="1758" t="s">
        <v>586</v>
      </c>
      <c r="B28" s="1814" t="s">
        <v>1224</v>
      </c>
      <c r="C28" s="1760" t="s">
        <v>1151</v>
      </c>
      <c r="D28" s="1761"/>
      <c r="E28" s="1761"/>
      <c r="F28" s="1761"/>
      <c r="G28" s="1761" t="s">
        <v>458</v>
      </c>
      <c r="H28" s="1761" t="s">
        <v>430</v>
      </c>
      <c r="I28" s="1761"/>
      <c r="J28" s="1762"/>
      <c r="K28" s="1760" t="s">
        <v>7</v>
      </c>
      <c r="L28" s="1761" t="s">
        <v>1447</v>
      </c>
      <c r="M28" s="1761" t="s">
        <v>1448</v>
      </c>
      <c r="N28" s="1761"/>
      <c r="O28" s="1761" t="s">
        <v>7</v>
      </c>
      <c r="P28" s="1761" t="s">
        <v>1158</v>
      </c>
      <c r="Q28" s="1761" t="s">
        <v>869</v>
      </c>
      <c r="R28" s="1762"/>
      <c r="S28" s="1761" t="s">
        <v>1160</v>
      </c>
      <c r="T28" s="1764" t="s">
        <v>1159</v>
      </c>
      <c r="U28" s="1764"/>
      <c r="V28" s="1761" t="s">
        <v>1161</v>
      </c>
      <c r="W28" s="1761" t="s">
        <v>1162</v>
      </c>
      <c r="X28" s="1761"/>
      <c r="Y28" s="1764"/>
      <c r="Z28" s="1762"/>
      <c r="AA28" s="1761"/>
      <c r="AB28" s="2412" t="s">
        <v>1140</v>
      </c>
      <c r="AC28" s="2413"/>
      <c r="AD28" s="1568"/>
      <c r="AE28" s="1764" t="s">
        <v>1092</v>
      </c>
      <c r="AF28" s="1764" t="s">
        <v>532</v>
      </c>
      <c r="AG28" s="1568"/>
      <c r="AH28" s="1768"/>
      <c r="AI28" s="2430"/>
      <c r="AJ28" s="1764" t="s">
        <v>47</v>
      </c>
      <c r="AK28" s="1764"/>
      <c r="AL28" s="1761"/>
      <c r="AM28" s="1761" t="s">
        <v>1447</v>
      </c>
      <c r="AN28" s="1761" t="s">
        <v>1448</v>
      </c>
      <c r="AO28" s="1767" t="s">
        <v>949</v>
      </c>
      <c r="AP28" s="1789"/>
    </row>
    <row r="29" spans="1:42" s="1196" customFormat="1" ht="12.75" customHeight="1" x14ac:dyDescent="0.5">
      <c r="A29" s="1771" t="s">
        <v>590</v>
      </c>
      <c r="B29" s="1801" t="s">
        <v>1250</v>
      </c>
      <c r="C29" s="1773"/>
      <c r="D29" s="1623" t="s">
        <v>7</v>
      </c>
      <c r="E29" s="1623" t="s">
        <v>1149</v>
      </c>
      <c r="F29" s="1623" t="s">
        <v>110</v>
      </c>
      <c r="G29" s="1623" t="s">
        <v>7</v>
      </c>
      <c r="H29" s="1623" t="s">
        <v>1153</v>
      </c>
      <c r="I29" s="1623" t="s">
        <v>7</v>
      </c>
      <c r="J29" s="1775"/>
      <c r="K29" s="1773"/>
      <c r="L29" s="1623"/>
      <c r="M29" s="1774" t="s">
        <v>7</v>
      </c>
      <c r="N29" s="1774" t="s">
        <v>1147</v>
      </c>
      <c r="O29" s="1623"/>
      <c r="P29" s="1623" t="s">
        <v>532</v>
      </c>
      <c r="Q29" s="1623" t="s">
        <v>1092</v>
      </c>
      <c r="R29" s="1775"/>
      <c r="S29" s="1774"/>
      <c r="T29" s="1623" t="s">
        <v>1150</v>
      </c>
      <c r="U29" s="1623" t="s">
        <v>1152</v>
      </c>
      <c r="V29" s="1774" t="s">
        <v>443</v>
      </c>
      <c r="W29" s="1623" t="s">
        <v>7</v>
      </c>
      <c r="X29" s="1623" t="s">
        <v>1030</v>
      </c>
      <c r="Y29" s="1623" t="s">
        <v>7</v>
      </c>
      <c r="Z29" s="1775"/>
      <c r="AA29" s="1774"/>
      <c r="AB29" s="1623"/>
      <c r="AC29" s="1623" t="s">
        <v>427</v>
      </c>
      <c r="AD29" s="1774"/>
      <c r="AE29" s="1774" t="s">
        <v>463</v>
      </c>
      <c r="AF29" s="1623" t="s">
        <v>430</v>
      </c>
      <c r="AG29" s="1774"/>
      <c r="AH29" s="1775"/>
      <c r="AI29" s="2430"/>
      <c r="AJ29" s="1623" t="s">
        <v>458</v>
      </c>
      <c r="AK29" s="1774" t="s">
        <v>7</v>
      </c>
      <c r="AL29" s="1774" t="s">
        <v>1154</v>
      </c>
      <c r="AM29" s="1774" t="s">
        <v>1148</v>
      </c>
      <c r="AN29" s="1774"/>
      <c r="AO29" s="1774"/>
      <c r="AP29" s="1775"/>
    </row>
    <row r="30" spans="1:42" s="433" customFormat="1" ht="12.75" customHeight="1" x14ac:dyDescent="0.5">
      <c r="A30" s="1575" t="s">
        <v>602</v>
      </c>
      <c r="B30" s="1797" t="s">
        <v>1225</v>
      </c>
      <c r="C30" s="1577"/>
      <c r="D30" s="1578"/>
      <c r="E30" s="1819" t="s">
        <v>1136</v>
      </c>
      <c r="F30" s="1820"/>
      <c r="G30" s="1574"/>
      <c r="H30" s="1578"/>
      <c r="I30" s="1574" t="s">
        <v>458</v>
      </c>
      <c r="J30" s="1579"/>
      <c r="K30" s="1577"/>
      <c r="L30" s="1574"/>
      <c r="M30" s="1821" t="s">
        <v>1284</v>
      </c>
      <c r="N30" s="1574"/>
      <c r="O30" s="1574"/>
      <c r="P30" s="1574" t="s">
        <v>1092</v>
      </c>
      <c r="Q30" s="1578" t="s">
        <v>532</v>
      </c>
      <c r="R30" s="1579"/>
      <c r="S30" s="1574"/>
      <c r="T30" s="1578"/>
      <c r="U30" s="1578" t="s">
        <v>427</v>
      </c>
      <c r="V30" s="1574" t="s">
        <v>463</v>
      </c>
      <c r="W30" s="1574"/>
      <c r="X30" s="1578"/>
      <c r="Y30" s="1822" t="s">
        <v>1284</v>
      </c>
      <c r="Z30" s="1579"/>
      <c r="AA30" s="1574"/>
      <c r="AB30" s="2377" t="s">
        <v>1140</v>
      </c>
      <c r="AC30" s="2378"/>
      <c r="AD30" s="1587" t="s">
        <v>1138</v>
      </c>
      <c r="AE30" s="1823"/>
      <c r="AF30" s="1823"/>
      <c r="AG30" s="1583" t="s">
        <v>949</v>
      </c>
      <c r="AH30" s="1584" t="s">
        <v>110</v>
      </c>
      <c r="AI30" s="2430"/>
      <c r="AJ30" s="1824"/>
      <c r="AK30" s="1578"/>
      <c r="AL30" s="1578" t="s">
        <v>430</v>
      </c>
      <c r="AM30" s="1578"/>
      <c r="AN30" s="1578"/>
      <c r="AO30" s="1574" t="s">
        <v>443</v>
      </c>
      <c r="AP30" s="1579"/>
    </row>
    <row r="31" spans="1:42" s="433" customFormat="1" ht="12.75" customHeight="1" x14ac:dyDescent="0.5">
      <c r="A31" s="1771" t="s">
        <v>604</v>
      </c>
      <c r="B31" s="1801" t="s">
        <v>1226</v>
      </c>
      <c r="C31" s="1773"/>
      <c r="D31" s="1623"/>
      <c r="E31" s="1623" t="s">
        <v>443</v>
      </c>
      <c r="F31" s="1774" t="s">
        <v>7</v>
      </c>
      <c r="G31" s="1623"/>
      <c r="H31" s="1623"/>
      <c r="I31" s="1623" t="s">
        <v>463</v>
      </c>
      <c r="J31" s="1775" t="s">
        <v>7</v>
      </c>
      <c r="K31" s="1773"/>
      <c r="L31" s="1623"/>
      <c r="M31" s="1623" t="s">
        <v>110</v>
      </c>
      <c r="N31" s="1774"/>
      <c r="O31" s="1623" t="s">
        <v>427</v>
      </c>
      <c r="P31" s="1623"/>
      <c r="Q31" s="1623" t="s">
        <v>430</v>
      </c>
      <c r="R31" s="1775"/>
      <c r="S31" s="1774"/>
      <c r="T31" s="1623"/>
      <c r="U31" s="1623" t="s">
        <v>458</v>
      </c>
      <c r="V31" s="1774"/>
      <c r="W31" s="1623"/>
      <c r="X31" s="1623"/>
      <c r="Y31" s="1623" t="s">
        <v>1092</v>
      </c>
      <c r="Z31" s="1775"/>
      <c r="AA31" s="1825" t="s">
        <v>1284</v>
      </c>
      <c r="AB31" s="2410" t="s">
        <v>1140</v>
      </c>
      <c r="AC31" s="2411"/>
      <c r="AD31" s="1778" t="s">
        <v>1138</v>
      </c>
      <c r="AE31" s="1826"/>
      <c r="AF31" s="1826"/>
      <c r="AG31" s="1779" t="s">
        <v>949</v>
      </c>
      <c r="AH31" s="1780"/>
      <c r="AI31" s="2430"/>
      <c r="AJ31" s="1623" t="s">
        <v>1137</v>
      </c>
      <c r="AK31" s="1825" t="s">
        <v>1284</v>
      </c>
      <c r="AL31" s="1774"/>
      <c r="AM31" s="1623"/>
      <c r="AN31" s="1623" t="s">
        <v>532</v>
      </c>
      <c r="AO31" s="1623"/>
      <c r="AP31" s="1775"/>
    </row>
    <row r="32" spans="1:42" s="433" customFormat="1" ht="12.75" customHeight="1" x14ac:dyDescent="0.5">
      <c r="A32" s="1827" t="s">
        <v>627</v>
      </c>
      <c r="B32" s="1814" t="s">
        <v>1290</v>
      </c>
      <c r="C32" s="1760"/>
      <c r="D32" s="1764"/>
      <c r="E32" s="1764" t="s">
        <v>1277</v>
      </c>
      <c r="F32" s="1764" t="s">
        <v>1280</v>
      </c>
      <c r="G32" s="1764"/>
      <c r="H32" s="1828" t="s">
        <v>1383</v>
      </c>
      <c r="I32" s="1828" t="s">
        <v>1297</v>
      </c>
      <c r="J32" s="1762"/>
      <c r="K32" s="1760"/>
      <c r="L32" s="1764"/>
      <c r="M32" s="1829" t="s">
        <v>1232</v>
      </c>
      <c r="N32" s="1568" t="s">
        <v>1298</v>
      </c>
      <c r="O32" s="1764"/>
      <c r="P32" s="1828" t="s">
        <v>450</v>
      </c>
      <c r="Q32" s="1828" t="s">
        <v>1296</v>
      </c>
      <c r="R32" s="1789"/>
      <c r="S32" s="1761" t="s">
        <v>1278</v>
      </c>
      <c r="T32" s="1568"/>
      <c r="U32" s="1568"/>
      <c r="V32" s="1830" t="s">
        <v>1231</v>
      </c>
      <c r="W32" s="1829"/>
      <c r="X32" s="2412" t="s">
        <v>1140</v>
      </c>
      <c r="Y32" s="2413"/>
      <c r="Z32" s="1810"/>
      <c r="AA32" s="1831"/>
      <c r="AB32" s="1568" t="s">
        <v>1384</v>
      </c>
      <c r="AC32" s="1764" t="s">
        <v>1279</v>
      </c>
      <c r="AD32" s="1795" t="s">
        <v>1138</v>
      </c>
      <c r="AE32" s="1567"/>
      <c r="AF32" s="1829"/>
      <c r="AG32" s="1767" t="s">
        <v>949</v>
      </c>
      <c r="AH32" s="1789"/>
      <c r="AI32" s="2430"/>
      <c r="AJ32" s="1832" t="s">
        <v>1165</v>
      </c>
      <c r="AK32" s="1815"/>
      <c r="AL32" s="1568" t="s">
        <v>1299</v>
      </c>
      <c r="AM32" s="1764"/>
      <c r="AN32" s="1764"/>
      <c r="AO32" s="1568" t="s">
        <v>1385</v>
      </c>
      <c r="AP32" s="1762"/>
    </row>
    <row r="33" spans="1:42" s="433" customFormat="1" ht="12.75" customHeight="1" x14ac:dyDescent="0.5">
      <c r="A33" s="1827" t="s">
        <v>619</v>
      </c>
      <c r="B33" s="1814" t="s">
        <v>1290</v>
      </c>
      <c r="C33" s="1760"/>
      <c r="D33" s="1764"/>
      <c r="E33" s="1764" t="s">
        <v>1277</v>
      </c>
      <c r="F33" s="1764" t="s">
        <v>1280</v>
      </c>
      <c r="G33" s="1764"/>
      <c r="H33" s="1828" t="s">
        <v>1383</v>
      </c>
      <c r="I33" s="1828" t="s">
        <v>1297</v>
      </c>
      <c r="J33" s="1762"/>
      <c r="K33" s="1760"/>
      <c r="L33" s="1764"/>
      <c r="M33" s="1829" t="s">
        <v>1232</v>
      </c>
      <c r="N33" s="1568" t="s">
        <v>1298</v>
      </c>
      <c r="O33" s="1764"/>
      <c r="P33" s="1828" t="s">
        <v>450</v>
      </c>
      <c r="Q33" s="1828" t="s">
        <v>1296</v>
      </c>
      <c r="R33" s="1789"/>
      <c r="S33" s="1761" t="s">
        <v>1278</v>
      </c>
      <c r="T33" s="1568"/>
      <c r="U33" s="1568"/>
      <c r="V33" s="1830" t="s">
        <v>1231</v>
      </c>
      <c r="W33" s="1829"/>
      <c r="X33" s="2412" t="s">
        <v>1140</v>
      </c>
      <c r="Y33" s="2413"/>
      <c r="Z33" s="1810"/>
      <c r="AA33" s="1831"/>
      <c r="AB33" s="1568" t="s">
        <v>1384</v>
      </c>
      <c r="AC33" s="1764" t="s">
        <v>1279</v>
      </c>
      <c r="AD33" s="1795" t="s">
        <v>1138</v>
      </c>
      <c r="AE33" s="1567"/>
      <c r="AF33" s="1829"/>
      <c r="AG33" s="1767" t="s">
        <v>949</v>
      </c>
      <c r="AH33" s="1789"/>
      <c r="AI33" s="2430"/>
      <c r="AJ33" s="1832" t="s">
        <v>1165</v>
      </c>
      <c r="AK33" s="1815"/>
      <c r="AL33" s="1568" t="s">
        <v>1299</v>
      </c>
      <c r="AM33" s="1764"/>
      <c r="AN33" s="1764"/>
      <c r="AO33" s="1568" t="s">
        <v>1385</v>
      </c>
      <c r="AP33" s="1762"/>
    </row>
    <row r="34" spans="1:42" s="433" customFormat="1" ht="12.75" customHeight="1" x14ac:dyDescent="0.5">
      <c r="A34" s="1771" t="s">
        <v>623</v>
      </c>
      <c r="B34" s="1801" t="s">
        <v>1291</v>
      </c>
      <c r="C34" s="1773"/>
      <c r="D34" s="1623"/>
      <c r="E34" s="1623" t="s">
        <v>1277</v>
      </c>
      <c r="F34" s="1623" t="s">
        <v>1280</v>
      </c>
      <c r="G34" s="1623"/>
      <c r="H34" s="1833" t="s">
        <v>1383</v>
      </c>
      <c r="I34" s="1833" t="s">
        <v>1297</v>
      </c>
      <c r="J34" s="1775"/>
      <c r="K34" s="1773"/>
      <c r="L34" s="1623"/>
      <c r="M34" s="1834" t="s">
        <v>1232</v>
      </c>
      <c r="N34" s="1826" t="s">
        <v>1298</v>
      </c>
      <c r="O34" s="1623"/>
      <c r="P34" s="1833" t="s">
        <v>450</v>
      </c>
      <c r="Q34" s="1833" t="s">
        <v>1296</v>
      </c>
      <c r="R34" s="1780"/>
      <c r="S34" s="1774" t="s">
        <v>1278</v>
      </c>
      <c r="T34" s="1826"/>
      <c r="U34" s="1826"/>
      <c r="V34" s="1835" t="s">
        <v>1231</v>
      </c>
      <c r="W34" s="1834"/>
      <c r="X34" s="2410" t="s">
        <v>1140</v>
      </c>
      <c r="Y34" s="2411"/>
      <c r="Z34" s="1836"/>
      <c r="AA34" s="1837"/>
      <c r="AB34" s="1826" t="s">
        <v>1384</v>
      </c>
      <c r="AC34" s="1623" t="s">
        <v>1279</v>
      </c>
      <c r="AD34" s="1838"/>
      <c r="AE34" s="1778" t="s">
        <v>1138</v>
      </c>
      <c r="AF34" s="1834"/>
      <c r="AG34" s="1779" t="s">
        <v>949</v>
      </c>
      <c r="AH34" s="1780"/>
      <c r="AI34" s="2430"/>
      <c r="AJ34" s="1839" t="s">
        <v>1165</v>
      </c>
      <c r="AK34" s="1840"/>
      <c r="AL34" s="1826" t="s">
        <v>1299</v>
      </c>
      <c r="AM34" s="1623"/>
      <c r="AN34" s="1623"/>
      <c r="AO34" s="1826" t="s">
        <v>1385</v>
      </c>
      <c r="AP34" s="1775"/>
    </row>
    <row r="35" spans="1:42" s="433" customFormat="1" ht="12.75" customHeight="1" x14ac:dyDescent="0.5">
      <c r="A35" s="1841" t="s">
        <v>639</v>
      </c>
      <c r="B35" s="1842" t="s">
        <v>1234</v>
      </c>
      <c r="C35" s="1843"/>
      <c r="D35" s="1844"/>
      <c r="E35" s="1844"/>
      <c r="F35" s="1844"/>
      <c r="G35" s="1844"/>
      <c r="H35" s="1844" t="s">
        <v>1156</v>
      </c>
      <c r="I35" s="1845" t="s">
        <v>1156</v>
      </c>
      <c r="J35" s="1846"/>
      <c r="K35" s="1843"/>
      <c r="L35" s="1844" t="s">
        <v>443</v>
      </c>
      <c r="M35" s="1845" t="s">
        <v>443</v>
      </c>
      <c r="N35" s="1845"/>
      <c r="O35" s="1844"/>
      <c r="P35" s="1844" t="s">
        <v>1155</v>
      </c>
      <c r="Q35" s="1844" t="s">
        <v>1155</v>
      </c>
      <c r="R35" s="1846"/>
      <c r="S35" s="1845"/>
      <c r="T35" s="2422" t="s">
        <v>1239</v>
      </c>
      <c r="U35" s="2423"/>
      <c r="V35" s="2424"/>
      <c r="W35" s="1799"/>
      <c r="X35" s="1578"/>
      <c r="Y35" s="1578" t="s">
        <v>535</v>
      </c>
      <c r="Z35" s="1579" t="s">
        <v>535</v>
      </c>
      <c r="AA35" s="1574"/>
      <c r="AB35" s="1578"/>
      <c r="AC35" s="1578"/>
      <c r="AD35" s="1844" t="s">
        <v>1143</v>
      </c>
      <c r="AE35" s="1845" t="s">
        <v>1143</v>
      </c>
      <c r="AF35" s="1847" t="s">
        <v>1138</v>
      </c>
      <c r="AG35" s="1848" t="s">
        <v>949</v>
      </c>
      <c r="AH35" s="1849"/>
      <c r="AI35" s="2430"/>
      <c r="AJ35" s="2420" t="s">
        <v>1140</v>
      </c>
      <c r="AK35" s="2434"/>
      <c r="AL35" s="1845" t="s">
        <v>1092</v>
      </c>
      <c r="AM35" s="1845" t="s">
        <v>1092</v>
      </c>
      <c r="AN35" s="1845"/>
      <c r="AO35" s="1845"/>
      <c r="AP35" s="1846"/>
    </row>
    <row r="36" spans="1:42" s="433" customFormat="1" ht="12.75" customHeight="1" x14ac:dyDescent="0.5">
      <c r="A36" s="1850" t="s">
        <v>638</v>
      </c>
      <c r="B36" s="1851" t="s">
        <v>1233</v>
      </c>
      <c r="C36" s="1852"/>
      <c r="D36" s="1853" t="s">
        <v>1144</v>
      </c>
      <c r="E36" s="1854" t="s">
        <v>1144</v>
      </c>
      <c r="F36" s="1854"/>
      <c r="G36" s="1853"/>
      <c r="H36" s="1853" t="s">
        <v>1030</v>
      </c>
      <c r="I36" s="1853" t="s">
        <v>1030</v>
      </c>
      <c r="J36" s="1855"/>
      <c r="K36" s="1854"/>
      <c r="L36" s="1853"/>
      <c r="M36" s="1854"/>
      <c r="N36" s="1854" t="s">
        <v>532</v>
      </c>
      <c r="O36" s="1853" t="s">
        <v>532</v>
      </c>
      <c r="P36" s="1853"/>
      <c r="Q36" s="1853" t="s">
        <v>531</v>
      </c>
      <c r="R36" s="1856" t="s">
        <v>531</v>
      </c>
      <c r="S36" s="1852" t="s">
        <v>1147</v>
      </c>
      <c r="T36" s="1854" t="s">
        <v>1147</v>
      </c>
      <c r="U36" s="1853"/>
      <c r="V36" s="1854" t="s">
        <v>427</v>
      </c>
      <c r="W36" s="1854" t="s">
        <v>427</v>
      </c>
      <c r="X36" s="1853"/>
      <c r="Y36" s="1853"/>
      <c r="Z36" s="1855"/>
      <c r="AA36" s="1854"/>
      <c r="AB36" s="1853" t="s">
        <v>1146</v>
      </c>
      <c r="AC36" s="1853" t="s">
        <v>1146</v>
      </c>
      <c r="AD36" s="1853"/>
      <c r="AE36" s="1857" t="s">
        <v>1138</v>
      </c>
      <c r="AF36" s="1858"/>
      <c r="AG36" s="1859" t="s">
        <v>949</v>
      </c>
      <c r="AH36" s="1860"/>
      <c r="AI36" s="2430"/>
      <c r="AJ36" s="2435" t="s">
        <v>1140</v>
      </c>
      <c r="AK36" s="2436"/>
      <c r="AL36" s="1854"/>
      <c r="AM36" s="1854"/>
      <c r="AN36" s="1854" t="s">
        <v>458</v>
      </c>
      <c r="AO36" s="1854" t="s">
        <v>458</v>
      </c>
      <c r="AP36" s="1861"/>
    </row>
    <row r="37" spans="1:42" s="433" customFormat="1" ht="12.75" customHeight="1" x14ac:dyDescent="0.5">
      <c r="A37" s="1575" t="s">
        <v>647</v>
      </c>
      <c r="B37" s="1576" t="s">
        <v>1241</v>
      </c>
      <c r="C37" s="1577"/>
      <c r="D37" s="1578" t="s">
        <v>7</v>
      </c>
      <c r="E37" s="1578" t="s">
        <v>1161</v>
      </c>
      <c r="F37" s="1574"/>
      <c r="G37" s="1578" t="s">
        <v>1147</v>
      </c>
      <c r="H37" s="1578" t="s">
        <v>1151</v>
      </c>
      <c r="I37" s="1578" t="s">
        <v>7</v>
      </c>
      <c r="J37" s="1579"/>
      <c r="K37" s="1577" t="s">
        <v>7</v>
      </c>
      <c r="L37" s="1578" t="s">
        <v>1160</v>
      </c>
      <c r="M37" s="1578" t="s">
        <v>47</v>
      </c>
      <c r="N37" s="1578" t="s">
        <v>7</v>
      </c>
      <c r="O37" s="1578" t="s">
        <v>1030</v>
      </c>
      <c r="P37" s="2377" t="s">
        <v>1140</v>
      </c>
      <c r="Q37" s="2378"/>
      <c r="R37" s="1580"/>
      <c r="S37" s="1581" t="s">
        <v>1148</v>
      </c>
      <c r="T37" s="1574"/>
      <c r="U37" s="1574"/>
      <c r="V37" s="1574"/>
      <c r="W37" s="1574"/>
      <c r="X37" s="1578" t="s">
        <v>427</v>
      </c>
      <c r="Y37" s="1578" t="s">
        <v>532</v>
      </c>
      <c r="Z37" s="1579"/>
      <c r="AA37" s="1574" t="s">
        <v>7</v>
      </c>
      <c r="AB37" s="1578" t="s">
        <v>7</v>
      </c>
      <c r="AC37" s="1578" t="s">
        <v>110</v>
      </c>
      <c r="AD37" s="1578" t="s">
        <v>7</v>
      </c>
      <c r="AE37" s="1578"/>
      <c r="AF37" s="1574" t="s">
        <v>7</v>
      </c>
      <c r="AG37" s="1574"/>
      <c r="AH37" s="1584"/>
      <c r="AI37" s="2430"/>
      <c r="AJ37" s="1574" t="s">
        <v>7</v>
      </c>
      <c r="AK37" s="1578" t="s">
        <v>458</v>
      </c>
      <c r="AL37" s="1574"/>
      <c r="AM37" s="1574" t="s">
        <v>1150</v>
      </c>
      <c r="AN37" s="1574" t="s">
        <v>1152</v>
      </c>
      <c r="AO37" s="1583" t="s">
        <v>949</v>
      </c>
      <c r="AP37" s="1580"/>
    </row>
    <row r="38" spans="1:42" s="1585" customFormat="1" ht="12.75" customHeight="1" x14ac:dyDescent="0.5">
      <c r="A38" s="2089" t="s">
        <v>1686</v>
      </c>
      <c r="B38" s="1576" t="s">
        <v>1235</v>
      </c>
      <c r="C38" s="1577"/>
      <c r="D38" s="1615" t="s">
        <v>110</v>
      </c>
      <c r="E38" s="1615" t="s">
        <v>532</v>
      </c>
      <c r="F38" s="1574"/>
      <c r="G38" s="1615" t="s">
        <v>463</v>
      </c>
      <c r="H38" s="1615" t="s">
        <v>427</v>
      </c>
      <c r="I38" s="1578"/>
      <c r="J38" s="1579"/>
      <c r="K38" s="1577" t="s">
        <v>463</v>
      </c>
      <c r="L38" s="1578"/>
      <c r="M38" s="1615" t="s">
        <v>1092</v>
      </c>
      <c r="N38" s="1615" t="s">
        <v>430</v>
      </c>
      <c r="O38" s="1578"/>
      <c r="P38" s="2377" t="s">
        <v>1140</v>
      </c>
      <c r="Q38" s="2378"/>
      <c r="R38" s="1580"/>
      <c r="S38" s="1581" t="s">
        <v>430</v>
      </c>
      <c r="T38" s="1616" t="s">
        <v>458</v>
      </c>
      <c r="U38" s="1574" t="s">
        <v>7</v>
      </c>
      <c r="V38" s="1574" t="s">
        <v>110</v>
      </c>
      <c r="W38" s="1574"/>
      <c r="X38" s="1578"/>
      <c r="Y38" s="1615" t="s">
        <v>443</v>
      </c>
      <c r="Z38" s="1579"/>
      <c r="AA38" s="1574" t="s">
        <v>463</v>
      </c>
      <c r="AB38" s="1578" t="s">
        <v>443</v>
      </c>
      <c r="AC38" s="1574"/>
      <c r="AD38" s="1582" t="s">
        <v>1138</v>
      </c>
      <c r="AE38" s="1578" t="s">
        <v>458</v>
      </c>
      <c r="AF38" s="1574"/>
      <c r="AG38" s="1583" t="s">
        <v>949</v>
      </c>
      <c r="AH38" s="1584"/>
      <c r="AI38" s="2430"/>
      <c r="AJ38" s="1574" t="s">
        <v>430</v>
      </c>
      <c r="AK38" s="1578" t="s">
        <v>1092</v>
      </c>
      <c r="AL38" s="1574"/>
      <c r="AM38" s="1574"/>
      <c r="AN38" s="1574" t="s">
        <v>427</v>
      </c>
      <c r="AO38" s="1574" t="s">
        <v>532</v>
      </c>
      <c r="AP38" s="1580"/>
    </row>
    <row r="39" spans="1:42" s="433" customFormat="1" ht="12.75" customHeight="1" x14ac:dyDescent="0.5">
      <c r="A39" s="1758" t="s">
        <v>650</v>
      </c>
      <c r="B39" s="1786" t="s">
        <v>1236</v>
      </c>
      <c r="C39" s="1760" t="s">
        <v>460</v>
      </c>
      <c r="D39" s="1761"/>
      <c r="E39" s="1761" t="s">
        <v>860</v>
      </c>
      <c r="F39" s="1761"/>
      <c r="G39" s="1761" t="s">
        <v>1092</v>
      </c>
      <c r="H39" s="1761" t="s">
        <v>443</v>
      </c>
      <c r="I39" s="1761"/>
      <c r="J39" s="1762"/>
      <c r="K39" s="1760" t="s">
        <v>1144</v>
      </c>
      <c r="L39" s="1764" t="s">
        <v>1146</v>
      </c>
      <c r="M39" s="1764"/>
      <c r="N39" s="1761" t="s">
        <v>531</v>
      </c>
      <c r="O39" s="1761" t="s">
        <v>860</v>
      </c>
      <c r="P39" s="2412" t="s">
        <v>1140</v>
      </c>
      <c r="Q39" s="2428"/>
      <c r="R39" s="1789"/>
      <c r="S39" s="1761" t="s">
        <v>531</v>
      </c>
      <c r="T39" s="1761"/>
      <c r="U39" s="1761" t="s">
        <v>294</v>
      </c>
      <c r="V39" s="1761"/>
      <c r="W39" s="1761" t="s">
        <v>861</v>
      </c>
      <c r="X39" s="1761" t="s">
        <v>1145</v>
      </c>
      <c r="Y39" s="1761"/>
      <c r="Z39" s="1762"/>
      <c r="AA39" s="1761" t="s">
        <v>460</v>
      </c>
      <c r="AB39" s="1764" t="s">
        <v>1145</v>
      </c>
      <c r="AC39" s="1764"/>
      <c r="AD39" s="1764" t="s">
        <v>294</v>
      </c>
      <c r="AE39" s="1795" t="s">
        <v>1138</v>
      </c>
      <c r="AF39" s="1862"/>
      <c r="AG39" s="1767" t="s">
        <v>949</v>
      </c>
      <c r="AH39" s="1768"/>
      <c r="AI39" s="2430"/>
      <c r="AJ39" s="1764" t="s">
        <v>1146</v>
      </c>
      <c r="AK39" s="1764"/>
      <c r="AL39" s="1761" t="s">
        <v>861</v>
      </c>
      <c r="AM39" s="1761"/>
      <c r="AN39" s="1761" t="s">
        <v>1144</v>
      </c>
      <c r="AO39" s="1761"/>
      <c r="AP39" s="1789"/>
    </row>
    <row r="40" spans="1:42" s="433" customFormat="1" ht="12.75" customHeight="1" x14ac:dyDescent="0.5">
      <c r="A40" s="1758" t="s">
        <v>663</v>
      </c>
      <c r="B40" s="1863" t="s">
        <v>1237</v>
      </c>
      <c r="C40" s="1760" t="s">
        <v>430</v>
      </c>
      <c r="D40" s="1764"/>
      <c r="E40" s="1761" t="s">
        <v>460</v>
      </c>
      <c r="F40" s="1761"/>
      <c r="G40" s="1761"/>
      <c r="H40" s="1761" t="s">
        <v>458</v>
      </c>
      <c r="I40" s="1764" t="s">
        <v>427</v>
      </c>
      <c r="J40" s="1762"/>
      <c r="K40" s="1760" t="s">
        <v>110</v>
      </c>
      <c r="L40" s="1764"/>
      <c r="M40" s="1764"/>
      <c r="N40" s="1761" t="s">
        <v>1092</v>
      </c>
      <c r="O40" s="1761" t="s">
        <v>460</v>
      </c>
      <c r="P40" s="2412" t="s">
        <v>1140</v>
      </c>
      <c r="Q40" s="2413"/>
      <c r="R40" s="1789"/>
      <c r="S40" s="1761" t="s">
        <v>532</v>
      </c>
      <c r="T40" s="1764" t="s">
        <v>460</v>
      </c>
      <c r="U40" s="1764" t="s">
        <v>7</v>
      </c>
      <c r="V40" s="1764"/>
      <c r="W40" s="1764" t="s">
        <v>443</v>
      </c>
      <c r="X40" s="1764" t="s">
        <v>1172</v>
      </c>
      <c r="Y40" s="1761"/>
      <c r="Z40" s="1762"/>
      <c r="AA40" s="1761"/>
      <c r="AB40" s="1764" t="s">
        <v>1170</v>
      </c>
      <c r="AC40" s="1764" t="s">
        <v>1171</v>
      </c>
      <c r="AD40" s="1795" t="s">
        <v>1138</v>
      </c>
      <c r="AE40" s="1764"/>
      <c r="AF40" s="1764"/>
      <c r="AG40" s="1767" t="s">
        <v>949</v>
      </c>
      <c r="AH40" s="1768"/>
      <c r="AI40" s="2430"/>
      <c r="AJ40" s="1764" t="s">
        <v>1136</v>
      </c>
      <c r="AK40" s="1761" t="s">
        <v>1137</v>
      </c>
      <c r="AL40" s="1764"/>
      <c r="AM40" s="1764"/>
      <c r="AN40" s="1764"/>
      <c r="AO40" s="1764" t="s">
        <v>463</v>
      </c>
      <c r="AP40" s="1789"/>
    </row>
    <row r="41" spans="1:42" s="433" customFormat="1" ht="12.75" customHeight="1" x14ac:dyDescent="0.5">
      <c r="A41" s="1758" t="s">
        <v>1584</v>
      </c>
      <c r="B41" s="1786" t="s">
        <v>1251</v>
      </c>
      <c r="C41" s="1760"/>
      <c r="D41" s="1761" t="s">
        <v>531</v>
      </c>
      <c r="E41" s="1764" t="s">
        <v>294</v>
      </c>
      <c r="F41" s="1761" t="s">
        <v>860</v>
      </c>
      <c r="G41" s="1761"/>
      <c r="H41" s="1761"/>
      <c r="I41" s="1761" t="s">
        <v>532</v>
      </c>
      <c r="J41" s="1762"/>
      <c r="K41" s="1760" t="s">
        <v>427</v>
      </c>
      <c r="L41" s="1764"/>
      <c r="M41" s="1764" t="s">
        <v>1145</v>
      </c>
      <c r="N41" s="1761" t="s">
        <v>294</v>
      </c>
      <c r="O41" s="1761" t="s">
        <v>458</v>
      </c>
      <c r="P41" s="2412" t="s">
        <v>1140</v>
      </c>
      <c r="Q41" s="2413"/>
      <c r="R41" s="1789"/>
      <c r="S41" s="1761" t="s">
        <v>443</v>
      </c>
      <c r="T41" s="1794" t="s">
        <v>860</v>
      </c>
      <c r="U41" s="1764"/>
      <c r="V41" s="1764" t="s">
        <v>861</v>
      </c>
      <c r="W41" s="1764" t="s">
        <v>1092</v>
      </c>
      <c r="X41" s="1761" t="s">
        <v>7</v>
      </c>
      <c r="Y41" s="1761" t="s">
        <v>7</v>
      </c>
      <c r="Z41" s="1762"/>
      <c r="AA41" s="1761" t="s">
        <v>531</v>
      </c>
      <c r="AB41" s="1764" t="s">
        <v>532</v>
      </c>
      <c r="AC41" s="1761"/>
      <c r="AD41" s="1568"/>
      <c r="AE41" s="1764" t="s">
        <v>427</v>
      </c>
      <c r="AF41" s="1761" t="s">
        <v>1092</v>
      </c>
      <c r="AG41" s="1566"/>
      <c r="AH41" s="1768"/>
      <c r="AI41" s="2430"/>
      <c r="AJ41" s="1764" t="s">
        <v>861</v>
      </c>
      <c r="AK41" s="1764" t="s">
        <v>443</v>
      </c>
      <c r="AL41" s="1764" t="s">
        <v>458</v>
      </c>
      <c r="AM41" s="1764"/>
      <c r="AN41" s="1761" t="s">
        <v>1145</v>
      </c>
      <c r="AO41" s="1761"/>
      <c r="AP41" s="1789"/>
    </row>
    <row r="42" spans="1:42" s="433" customFormat="1" ht="12.75" customHeight="1" x14ac:dyDescent="0.5">
      <c r="A42" s="1758" t="s">
        <v>1169</v>
      </c>
      <c r="B42" s="1786" t="s">
        <v>1252</v>
      </c>
      <c r="C42" s="1760"/>
      <c r="D42" s="1761" t="s">
        <v>466</v>
      </c>
      <c r="E42" s="1764" t="s">
        <v>730</v>
      </c>
      <c r="F42" s="1761"/>
      <c r="G42" s="1761"/>
      <c r="H42" s="1761" t="s">
        <v>110</v>
      </c>
      <c r="I42" s="1761" t="s">
        <v>532</v>
      </c>
      <c r="J42" s="1762"/>
      <c r="K42" s="1760" t="s">
        <v>427</v>
      </c>
      <c r="L42" s="1764" t="s">
        <v>729</v>
      </c>
      <c r="M42" s="1764" t="s">
        <v>466</v>
      </c>
      <c r="N42" s="1761"/>
      <c r="O42" s="1761" t="s">
        <v>458</v>
      </c>
      <c r="P42" s="2412" t="s">
        <v>1140</v>
      </c>
      <c r="Q42" s="2413"/>
      <c r="R42" s="1789"/>
      <c r="S42" s="1761" t="s">
        <v>443</v>
      </c>
      <c r="T42" s="1809"/>
      <c r="U42" s="1764"/>
      <c r="V42" s="1764"/>
      <c r="W42" s="1764" t="s">
        <v>1092</v>
      </c>
      <c r="X42" s="1761" t="s">
        <v>7</v>
      </c>
      <c r="Y42" s="1761" t="s">
        <v>729</v>
      </c>
      <c r="Z42" s="1762"/>
      <c r="AA42" s="1761"/>
      <c r="AB42" s="1764" t="s">
        <v>532</v>
      </c>
      <c r="AC42" s="1761" t="s">
        <v>7</v>
      </c>
      <c r="AD42" s="1568"/>
      <c r="AE42" s="1764" t="s">
        <v>427</v>
      </c>
      <c r="AF42" s="1761" t="s">
        <v>1092</v>
      </c>
      <c r="AG42" s="1566"/>
      <c r="AH42" s="1789"/>
      <c r="AI42" s="2430"/>
      <c r="AJ42" s="1764" t="s">
        <v>110</v>
      </c>
      <c r="AK42" s="1764" t="s">
        <v>443</v>
      </c>
      <c r="AL42" s="1764" t="s">
        <v>458</v>
      </c>
      <c r="AM42" s="1764"/>
      <c r="AN42" s="1764" t="s">
        <v>730</v>
      </c>
      <c r="AO42" s="1761" t="s">
        <v>7</v>
      </c>
      <c r="AP42" s="1789"/>
    </row>
    <row r="43" spans="1:42" s="433" customFormat="1" ht="12.75" customHeight="1" x14ac:dyDescent="0.5">
      <c r="A43" s="1771" t="s">
        <v>685</v>
      </c>
      <c r="B43" s="1816" t="s">
        <v>1281</v>
      </c>
      <c r="C43" s="1773"/>
      <c r="D43" s="1774" t="s">
        <v>869</v>
      </c>
      <c r="E43" s="1623" t="s">
        <v>1151</v>
      </c>
      <c r="F43" s="1774"/>
      <c r="G43" s="1774" t="s">
        <v>1161</v>
      </c>
      <c r="H43" s="1774" t="s">
        <v>110</v>
      </c>
      <c r="I43" s="1774"/>
      <c r="J43" s="1775"/>
      <c r="K43" s="1773"/>
      <c r="L43" s="1623" t="s">
        <v>1151</v>
      </c>
      <c r="M43" s="1623" t="s">
        <v>1161</v>
      </c>
      <c r="N43" s="1774" t="s">
        <v>7</v>
      </c>
      <c r="O43" s="1774" t="s">
        <v>1159</v>
      </c>
      <c r="P43" s="2410" t="s">
        <v>1140</v>
      </c>
      <c r="Q43" s="2411"/>
      <c r="R43" s="1780"/>
      <c r="S43" s="1774"/>
      <c r="T43" s="1804" t="s">
        <v>1160</v>
      </c>
      <c r="U43" s="1623" t="s">
        <v>1159</v>
      </c>
      <c r="V43" s="1623" t="s">
        <v>7</v>
      </c>
      <c r="W43" s="1623" t="s">
        <v>1158</v>
      </c>
      <c r="X43" s="1774" t="s">
        <v>47</v>
      </c>
      <c r="Y43" s="1774" t="s">
        <v>7</v>
      </c>
      <c r="Z43" s="1775"/>
      <c r="AA43" s="1774"/>
      <c r="AB43" s="1623" t="s">
        <v>47</v>
      </c>
      <c r="AC43" s="1774" t="s">
        <v>7</v>
      </c>
      <c r="AD43" s="1826"/>
      <c r="AE43" s="1623" t="s">
        <v>1160</v>
      </c>
      <c r="AF43" s="1774" t="s">
        <v>1162</v>
      </c>
      <c r="AG43" s="1864"/>
      <c r="AH43" s="1780"/>
      <c r="AI43" s="2430"/>
      <c r="AJ43" s="1623" t="s">
        <v>110</v>
      </c>
      <c r="AK43" s="1623" t="s">
        <v>1158</v>
      </c>
      <c r="AL43" s="1623" t="s">
        <v>7</v>
      </c>
      <c r="AM43" s="1623" t="s">
        <v>869</v>
      </c>
      <c r="AN43" s="1623" t="s">
        <v>1162</v>
      </c>
      <c r="AO43" s="1774"/>
      <c r="AP43" s="1780"/>
    </row>
    <row r="44" spans="1:42" s="1585" customFormat="1" ht="12.75" customHeight="1" x14ac:dyDescent="0.5">
      <c r="A44" s="2086" t="s">
        <v>1654</v>
      </c>
      <c r="B44" s="2073" t="s">
        <v>1672</v>
      </c>
      <c r="C44" s="1760"/>
      <c r="D44" s="1764"/>
      <c r="E44" s="1764"/>
      <c r="F44" s="1761"/>
      <c r="G44" s="1764" t="s">
        <v>1143</v>
      </c>
      <c r="H44" s="1764" t="s">
        <v>463</v>
      </c>
      <c r="I44" s="1764" t="s">
        <v>430</v>
      </c>
      <c r="J44" s="1762"/>
      <c r="K44" s="1760"/>
      <c r="L44" s="1764"/>
      <c r="M44" s="1764" t="s">
        <v>1143</v>
      </c>
      <c r="N44" s="1761" t="s">
        <v>1155</v>
      </c>
      <c r="O44" s="1764" t="s">
        <v>430</v>
      </c>
      <c r="P44" s="1568"/>
      <c r="Q44" s="1568" t="s">
        <v>463</v>
      </c>
      <c r="R44" s="1789"/>
      <c r="S44" s="1761"/>
      <c r="T44" s="1764" t="s">
        <v>1143</v>
      </c>
      <c r="U44" s="1764" t="s">
        <v>463</v>
      </c>
      <c r="V44" s="1761"/>
      <c r="W44" s="1764" t="s">
        <v>1155</v>
      </c>
      <c r="X44" s="1764" t="s">
        <v>430</v>
      </c>
      <c r="Y44" s="1764"/>
      <c r="Z44" s="1865"/>
      <c r="AA44" s="1761"/>
      <c r="AB44" s="1764"/>
      <c r="AC44" s="1764" t="s">
        <v>430</v>
      </c>
      <c r="AD44" s="1764" t="s">
        <v>1155</v>
      </c>
      <c r="AE44" s="1568"/>
      <c r="AF44" s="1764" t="s">
        <v>463</v>
      </c>
      <c r="AG44" s="1767"/>
      <c r="AH44" s="1789"/>
      <c r="AI44" s="2430"/>
      <c r="AJ44" s="1761"/>
      <c r="AK44" s="1764" t="s">
        <v>463</v>
      </c>
      <c r="AL44" s="1761"/>
      <c r="AM44" s="1764" t="s">
        <v>430</v>
      </c>
      <c r="AN44" s="1764" t="s">
        <v>1155</v>
      </c>
      <c r="AO44" s="1764" t="s">
        <v>1143</v>
      </c>
      <c r="AP44" s="1789"/>
    </row>
    <row r="45" spans="1:42" s="1585" customFormat="1" ht="12.75" customHeight="1" x14ac:dyDescent="0.5">
      <c r="A45" s="2086" t="s">
        <v>1655</v>
      </c>
      <c r="B45" s="2073" t="s">
        <v>1673</v>
      </c>
      <c r="C45" s="1760"/>
      <c r="D45" s="1764" t="s">
        <v>1155</v>
      </c>
      <c r="E45" s="1764"/>
      <c r="F45" s="1761"/>
      <c r="G45" s="1764" t="s">
        <v>1143</v>
      </c>
      <c r="H45" s="1764" t="s">
        <v>463</v>
      </c>
      <c r="I45" s="1764" t="s">
        <v>430</v>
      </c>
      <c r="J45" s="1762"/>
      <c r="K45" s="1760"/>
      <c r="L45" s="1764"/>
      <c r="M45" s="1764" t="s">
        <v>1143</v>
      </c>
      <c r="N45" s="1761"/>
      <c r="O45" s="1764" t="s">
        <v>430</v>
      </c>
      <c r="P45" s="1568" t="s">
        <v>1156</v>
      </c>
      <c r="Q45" s="1568" t="s">
        <v>463</v>
      </c>
      <c r="R45" s="1789"/>
      <c r="S45" s="1761"/>
      <c r="T45" s="1764"/>
      <c r="U45" s="1764" t="s">
        <v>463</v>
      </c>
      <c r="V45" s="1761"/>
      <c r="W45" s="1764"/>
      <c r="X45" s="1764" t="s">
        <v>430</v>
      </c>
      <c r="Y45" s="1764"/>
      <c r="Z45" s="2028"/>
      <c r="AA45" s="1761"/>
      <c r="AB45" s="1764" t="s">
        <v>1143</v>
      </c>
      <c r="AC45" s="1764" t="s">
        <v>430</v>
      </c>
      <c r="AD45" s="1568"/>
      <c r="AE45" s="1568"/>
      <c r="AF45" s="1764" t="s">
        <v>463</v>
      </c>
      <c r="AG45" s="1767"/>
      <c r="AH45" s="1789"/>
      <c r="AI45" s="2430"/>
      <c r="AJ45" s="1761"/>
      <c r="AK45" s="1764" t="s">
        <v>463</v>
      </c>
      <c r="AL45" s="1761"/>
      <c r="AM45" s="1764" t="s">
        <v>430</v>
      </c>
      <c r="AN45" s="1764"/>
      <c r="AO45" s="1764" t="s">
        <v>1143</v>
      </c>
      <c r="AP45" s="1789"/>
    </row>
    <row r="46" spans="1:42" s="2081" customFormat="1" ht="12.75" customHeight="1" x14ac:dyDescent="0.5">
      <c r="A46" s="2087" t="s">
        <v>1674</v>
      </c>
      <c r="B46" s="2088" t="s">
        <v>1675</v>
      </c>
      <c r="C46" s="1773"/>
      <c r="D46" s="1623"/>
      <c r="E46" s="1623"/>
      <c r="F46" s="1774"/>
      <c r="G46" s="1623" t="s">
        <v>1143</v>
      </c>
      <c r="H46" s="1623" t="s">
        <v>463</v>
      </c>
      <c r="I46" s="1623" t="s">
        <v>430</v>
      </c>
      <c r="J46" s="1775"/>
      <c r="K46" s="1773"/>
      <c r="L46" s="1623"/>
      <c r="M46" s="1623"/>
      <c r="N46" s="1774" t="s">
        <v>1155</v>
      </c>
      <c r="O46" s="1623" t="s">
        <v>430</v>
      </c>
      <c r="P46" s="1826" t="s">
        <v>1156</v>
      </c>
      <c r="Q46" s="1826" t="s">
        <v>463</v>
      </c>
      <c r="R46" s="1780"/>
      <c r="S46" s="1774"/>
      <c r="T46" s="1623" t="s">
        <v>1143</v>
      </c>
      <c r="U46" s="1623" t="s">
        <v>463</v>
      </c>
      <c r="V46" s="1774"/>
      <c r="W46" s="1623" t="s">
        <v>1155</v>
      </c>
      <c r="X46" s="1623" t="s">
        <v>430</v>
      </c>
      <c r="Y46" s="1623"/>
      <c r="Z46" s="1807"/>
      <c r="AA46" s="1774"/>
      <c r="AB46" s="1623" t="s">
        <v>1143</v>
      </c>
      <c r="AC46" s="1623" t="s">
        <v>430</v>
      </c>
      <c r="AD46" s="1826" t="s">
        <v>1155</v>
      </c>
      <c r="AE46" s="1826"/>
      <c r="AF46" s="1623" t="s">
        <v>463</v>
      </c>
      <c r="AG46" s="1779"/>
      <c r="AH46" s="1780"/>
      <c r="AI46" s="2430"/>
      <c r="AJ46" s="1774"/>
      <c r="AK46" s="1623" t="s">
        <v>463</v>
      </c>
      <c r="AL46" s="1774"/>
      <c r="AM46" s="1623" t="s">
        <v>430</v>
      </c>
      <c r="AN46" s="1623" t="s">
        <v>1155</v>
      </c>
      <c r="AO46" s="1623" t="s">
        <v>1143</v>
      </c>
      <c r="AP46" s="1780"/>
    </row>
    <row r="47" spans="1:42" s="862" customFormat="1" ht="12.75" customHeight="1" thickBot="1" x14ac:dyDescent="0.55000000000000004">
      <c r="A47" s="1866" t="s">
        <v>706</v>
      </c>
      <c r="B47" s="1867" t="s">
        <v>1294</v>
      </c>
      <c r="C47" s="1868"/>
      <c r="D47" s="1869"/>
      <c r="E47" s="1869" t="s">
        <v>7</v>
      </c>
      <c r="F47" s="1869" t="s">
        <v>294</v>
      </c>
      <c r="G47" s="1869" t="s">
        <v>1145</v>
      </c>
      <c r="H47" s="1869"/>
      <c r="I47" s="1869" t="s">
        <v>443</v>
      </c>
      <c r="J47" s="1870"/>
      <c r="K47" s="1868"/>
      <c r="L47" s="1869"/>
      <c r="M47" s="1869"/>
      <c r="N47" s="1869" t="s">
        <v>427</v>
      </c>
      <c r="O47" s="1869"/>
      <c r="P47" s="1871" t="s">
        <v>463</v>
      </c>
      <c r="Q47" s="1872" t="s">
        <v>860</v>
      </c>
      <c r="R47" s="1873"/>
      <c r="S47" s="1874"/>
      <c r="T47" s="1869" t="s">
        <v>532</v>
      </c>
      <c r="U47" s="1869"/>
      <c r="V47" s="1869" t="s">
        <v>430</v>
      </c>
      <c r="W47" s="1869" t="s">
        <v>7</v>
      </c>
      <c r="X47" s="1869"/>
      <c r="Y47" s="1869"/>
      <c r="Z47" s="1875" t="s">
        <v>110</v>
      </c>
      <c r="AA47" s="1874" t="s">
        <v>1092</v>
      </c>
      <c r="AB47" s="1869" t="s">
        <v>458</v>
      </c>
      <c r="AC47" s="1869"/>
      <c r="AD47" s="1876" t="s">
        <v>1138</v>
      </c>
      <c r="AE47" s="1869"/>
      <c r="AF47" s="1869"/>
      <c r="AG47" s="1877" t="s">
        <v>949</v>
      </c>
      <c r="AH47" s="1873"/>
      <c r="AI47" s="2431"/>
      <c r="AJ47" s="2432" t="s">
        <v>1140</v>
      </c>
      <c r="AK47" s="2433"/>
      <c r="AL47" s="1878" t="s">
        <v>1136</v>
      </c>
      <c r="AM47" s="1878" t="s">
        <v>1137</v>
      </c>
      <c r="AN47" s="1878"/>
      <c r="AO47" s="1878"/>
      <c r="AP47" s="1879"/>
    </row>
    <row r="48" spans="1:42" s="1742" customFormat="1" ht="4.5" customHeight="1" x14ac:dyDescent="0.5">
      <c r="A48" s="1656"/>
      <c r="B48" s="1656"/>
      <c r="C48" s="1749"/>
      <c r="D48" s="1749"/>
      <c r="E48" s="1749"/>
      <c r="F48" s="1749"/>
      <c r="G48" s="1749"/>
      <c r="H48" s="1749"/>
      <c r="I48" s="1749"/>
      <c r="J48" s="1749"/>
      <c r="K48" s="1749"/>
      <c r="L48" s="1749"/>
      <c r="M48" s="1749"/>
      <c r="N48" s="1749"/>
      <c r="O48" s="1749"/>
      <c r="P48" s="1749"/>
      <c r="Q48" s="1749"/>
      <c r="R48" s="1749"/>
      <c r="S48" s="1749"/>
      <c r="T48" s="1749"/>
      <c r="U48" s="1749"/>
      <c r="V48" s="1749"/>
      <c r="W48" s="1749"/>
      <c r="X48" s="1749"/>
      <c r="Y48" s="1749"/>
      <c r="Z48" s="1749"/>
      <c r="AA48" s="1749"/>
      <c r="AB48" s="1749"/>
      <c r="AC48" s="1749"/>
      <c r="AD48" s="1749"/>
      <c r="AE48" s="1749"/>
      <c r="AF48" s="1749"/>
      <c r="AG48" s="1749"/>
      <c r="AH48" s="1749"/>
      <c r="AI48" s="1749"/>
      <c r="AJ48" s="1749"/>
      <c r="AK48" s="1749"/>
      <c r="AL48" s="1749"/>
      <c r="AM48" s="1749"/>
      <c r="AN48" s="1749"/>
      <c r="AO48" s="1749"/>
      <c r="AP48" s="1749"/>
    </row>
    <row r="49" spans="1:42" s="1742" customFormat="1" ht="9.75" customHeight="1" x14ac:dyDescent="0.5">
      <c r="A49" s="1656"/>
      <c r="B49" s="1656"/>
      <c r="C49" s="1880"/>
      <c r="D49" s="1881" t="s">
        <v>1141</v>
      </c>
      <c r="E49" s="1749"/>
      <c r="F49" s="1749"/>
      <c r="G49" s="1749"/>
      <c r="H49" s="1882"/>
      <c r="I49" s="1881" t="s">
        <v>1598</v>
      </c>
      <c r="J49" s="1749"/>
      <c r="K49" s="1749"/>
      <c r="L49" s="1749"/>
      <c r="M49" s="1749"/>
      <c r="N49" s="1749"/>
      <c r="O49" s="1749"/>
      <c r="P49" s="1749"/>
      <c r="Q49" s="1749"/>
      <c r="R49" s="1749"/>
      <c r="S49" s="1749"/>
      <c r="T49" s="1749"/>
      <c r="U49" s="1749"/>
      <c r="V49" s="1749"/>
      <c r="W49" s="1749"/>
      <c r="X49" s="1749"/>
      <c r="Y49" s="1749"/>
      <c r="Z49" s="1749"/>
      <c r="AA49" s="1749"/>
      <c r="AB49" s="1749"/>
      <c r="AC49" s="1749"/>
      <c r="AD49" s="1749"/>
      <c r="AE49" s="1749"/>
      <c r="AF49" s="1749"/>
      <c r="AG49" s="1749"/>
      <c r="AH49" s="1749"/>
      <c r="AI49" s="1749"/>
      <c r="AJ49" s="1749"/>
      <c r="AK49" s="1749"/>
      <c r="AL49" s="1749"/>
      <c r="AM49" s="1749"/>
      <c r="AN49" s="1749"/>
      <c r="AO49" s="1749"/>
      <c r="AP49" s="1749"/>
    </row>
    <row r="50" spans="1:42" s="433" customFormat="1" ht="13.5" customHeight="1" x14ac:dyDescent="0.5">
      <c r="A50" s="2385" t="s">
        <v>0</v>
      </c>
      <c r="B50" s="2243"/>
      <c r="C50" s="2243"/>
      <c r="D50" s="2243"/>
      <c r="E50" s="2243"/>
      <c r="F50" s="2243"/>
      <c r="G50" s="2243"/>
      <c r="H50" s="2243"/>
      <c r="I50" s="2243"/>
      <c r="J50" s="2243"/>
      <c r="K50" s="2243"/>
      <c r="L50" s="2243"/>
      <c r="M50" s="2243"/>
      <c r="N50" s="2243"/>
      <c r="O50" s="2243"/>
      <c r="P50" s="2243"/>
      <c r="Q50" s="2243"/>
      <c r="R50" s="2243"/>
      <c r="S50" s="2243"/>
      <c r="T50" s="2243"/>
      <c r="U50" s="2243"/>
      <c r="V50" s="2243"/>
      <c r="W50" s="2243"/>
      <c r="X50" s="2243"/>
      <c r="Y50" s="2243"/>
      <c r="Z50" s="2243"/>
      <c r="AA50" s="2243"/>
      <c r="AB50" s="2243"/>
      <c r="AC50" s="2243"/>
      <c r="AD50" s="2243"/>
      <c r="AE50" s="2243"/>
      <c r="AF50" s="2243"/>
      <c r="AG50" s="2243"/>
      <c r="AH50" s="2243"/>
      <c r="AI50" s="2243"/>
      <c r="AJ50" s="2243"/>
      <c r="AK50" s="2243"/>
      <c r="AL50" s="2243"/>
      <c r="AM50" s="2243"/>
      <c r="AN50" s="2243"/>
      <c r="AO50" s="2243"/>
      <c r="AP50" s="2243"/>
    </row>
    <row r="51" spans="1:42" s="433" customFormat="1" ht="13.5" customHeight="1" x14ac:dyDescent="0.5">
      <c r="A51" s="2385" t="s">
        <v>1676</v>
      </c>
      <c r="B51" s="2243"/>
      <c r="C51" s="2243"/>
      <c r="D51" s="2243"/>
      <c r="E51" s="2243"/>
      <c r="F51" s="2243"/>
      <c r="G51" s="2243"/>
      <c r="H51" s="2243"/>
      <c r="I51" s="2243"/>
      <c r="J51" s="2243"/>
      <c r="K51" s="2243"/>
      <c r="L51" s="2243"/>
      <c r="M51" s="2243"/>
      <c r="N51" s="2243"/>
      <c r="O51" s="2243"/>
      <c r="P51" s="2243"/>
      <c r="Q51" s="2243"/>
      <c r="R51" s="2243"/>
      <c r="S51" s="2243"/>
      <c r="T51" s="2243"/>
      <c r="U51" s="2243"/>
      <c r="V51" s="2243"/>
      <c r="W51" s="2243"/>
      <c r="X51" s="2243"/>
      <c r="Y51" s="2243"/>
      <c r="Z51" s="2243"/>
      <c r="AA51" s="2243"/>
      <c r="AB51" s="2243"/>
      <c r="AC51" s="2243"/>
      <c r="AD51" s="2243"/>
      <c r="AE51" s="2243"/>
      <c r="AF51" s="2243"/>
      <c r="AG51" s="2243"/>
      <c r="AH51" s="2243"/>
      <c r="AI51" s="2243"/>
      <c r="AJ51" s="2243"/>
      <c r="AK51" s="2243"/>
      <c r="AL51" s="2243"/>
      <c r="AM51" s="2243"/>
      <c r="AN51" s="2243"/>
      <c r="AO51" s="2243"/>
      <c r="AP51" s="2243"/>
    </row>
    <row r="52" spans="1:42" s="862" customFormat="1" ht="4.5" customHeight="1" x14ac:dyDescent="0.5">
      <c r="A52" s="1655"/>
      <c r="B52" s="1655"/>
      <c r="C52" s="1749"/>
      <c r="D52" s="1749"/>
      <c r="E52" s="1749"/>
      <c r="F52" s="1749"/>
      <c r="G52" s="1749"/>
      <c r="H52" s="1749"/>
      <c r="I52" s="1749"/>
      <c r="J52" s="1749"/>
      <c r="K52" s="1749"/>
      <c r="L52" s="1749"/>
      <c r="M52" s="1749"/>
      <c r="N52" s="1749"/>
      <c r="O52" s="1749"/>
      <c r="P52" s="1749"/>
      <c r="Q52" s="1749"/>
      <c r="R52" s="1749"/>
      <c r="S52" s="1749"/>
      <c r="T52" s="1749"/>
      <c r="U52" s="1749"/>
      <c r="V52" s="1749"/>
      <c r="W52" s="1749"/>
      <c r="X52" s="1749"/>
      <c r="Y52" s="1749"/>
      <c r="Z52" s="1749"/>
      <c r="AA52" s="1749"/>
      <c r="AB52" s="1749"/>
      <c r="AC52" s="1749"/>
      <c r="AD52" s="1749"/>
      <c r="AE52" s="1749"/>
      <c r="AF52" s="1749"/>
      <c r="AG52" s="1749"/>
      <c r="AH52" s="1749"/>
      <c r="AI52" s="1749"/>
      <c r="AJ52" s="1749"/>
      <c r="AK52" s="1749"/>
      <c r="AL52" s="1749"/>
      <c r="AM52" s="1749"/>
      <c r="AN52" s="1749"/>
      <c r="AO52" s="1749"/>
      <c r="AP52" s="1749"/>
    </row>
    <row r="53" spans="1:42" s="862" customFormat="1" ht="13.5" customHeight="1" x14ac:dyDescent="0.5">
      <c r="A53" s="1655"/>
      <c r="B53" s="1655"/>
      <c r="C53" s="1749"/>
      <c r="D53" s="1749"/>
      <c r="E53" s="2386" t="s">
        <v>477</v>
      </c>
      <c r="F53" s="2387"/>
      <c r="G53" s="2388"/>
      <c r="H53" s="2386" t="s">
        <v>1118</v>
      </c>
      <c r="I53" s="2387"/>
      <c r="J53" s="2388"/>
      <c r="K53" s="2386" t="s">
        <v>110</v>
      </c>
      <c r="L53" s="2387"/>
      <c r="M53" s="2388"/>
      <c r="N53" s="2386" t="s">
        <v>458</v>
      </c>
      <c r="O53" s="2387"/>
      <c r="P53" s="2388"/>
      <c r="Q53" s="2386" t="s">
        <v>427</v>
      </c>
      <c r="R53" s="2387"/>
      <c r="S53" s="2388"/>
      <c r="T53" s="2386" t="s">
        <v>532</v>
      </c>
      <c r="U53" s="2387"/>
      <c r="V53" s="2388"/>
      <c r="W53" s="2386" t="s">
        <v>443</v>
      </c>
      <c r="X53" s="2387"/>
      <c r="Y53" s="2388"/>
      <c r="Z53" s="2386" t="s">
        <v>1092</v>
      </c>
      <c r="AA53" s="2387"/>
      <c r="AB53" s="2388"/>
      <c r="AC53" s="2386" t="s">
        <v>463</v>
      </c>
      <c r="AD53" s="2387"/>
      <c r="AE53" s="2388"/>
      <c r="AF53" s="2386" t="s">
        <v>430</v>
      </c>
      <c r="AG53" s="2387"/>
      <c r="AH53" s="2388"/>
      <c r="AI53" s="1749"/>
      <c r="AJ53" s="1749"/>
      <c r="AK53" s="1749"/>
      <c r="AL53" s="1749"/>
      <c r="AM53" s="1749"/>
      <c r="AN53" s="1749"/>
      <c r="AO53" s="1749"/>
      <c r="AP53" s="1749"/>
    </row>
    <row r="54" spans="1:42" s="433" customFormat="1" ht="13.5" customHeight="1" x14ac:dyDescent="0.5">
      <c r="A54" s="1656"/>
      <c r="B54" s="1656"/>
      <c r="C54" s="1749"/>
      <c r="D54" s="1749"/>
      <c r="E54" s="2397" t="s">
        <v>1119</v>
      </c>
      <c r="F54" s="2398"/>
      <c r="G54" s="2399"/>
      <c r="H54" s="2397" t="s">
        <v>1120</v>
      </c>
      <c r="I54" s="2398"/>
      <c r="J54" s="2399"/>
      <c r="K54" s="2397" t="s">
        <v>1121</v>
      </c>
      <c r="L54" s="2398"/>
      <c r="M54" s="2399"/>
      <c r="N54" s="2397" t="s">
        <v>1122</v>
      </c>
      <c r="O54" s="2398"/>
      <c r="P54" s="2405"/>
      <c r="Q54" s="2406" t="s">
        <v>1123</v>
      </c>
      <c r="R54" s="2398"/>
      <c r="S54" s="2405"/>
      <c r="T54" s="2407" t="s">
        <v>1124</v>
      </c>
      <c r="U54" s="2398"/>
      <c r="V54" s="2399"/>
      <c r="W54" s="2397" t="s">
        <v>1125</v>
      </c>
      <c r="X54" s="2398"/>
      <c r="Y54" s="2405"/>
      <c r="Z54" s="2407" t="s">
        <v>1126</v>
      </c>
      <c r="AA54" s="2398"/>
      <c r="AB54" s="2399"/>
      <c r="AC54" s="2397" t="s">
        <v>1127</v>
      </c>
      <c r="AD54" s="2398"/>
      <c r="AE54" s="2399"/>
      <c r="AF54" s="2397" t="s">
        <v>1128</v>
      </c>
      <c r="AG54" s="2398"/>
      <c r="AH54" s="2399"/>
      <c r="AI54" s="1749"/>
      <c r="AJ54" s="1749"/>
      <c r="AK54" s="1749"/>
      <c r="AL54" s="1749"/>
      <c r="AM54" s="1749"/>
      <c r="AN54" s="1749"/>
      <c r="AO54" s="1749"/>
      <c r="AP54" s="1749"/>
    </row>
    <row r="55" spans="1:42" s="1196" customFormat="1" ht="13.5" customHeight="1" x14ac:dyDescent="0.5">
      <c r="A55" s="1656"/>
      <c r="B55" s="1656"/>
      <c r="C55" s="1749"/>
      <c r="D55" s="1749"/>
      <c r="E55" s="2400" t="s">
        <v>1129</v>
      </c>
      <c r="F55" s="2401"/>
      <c r="G55" s="2402"/>
      <c r="H55" s="2382" t="s">
        <v>1120</v>
      </c>
      <c r="I55" s="2383"/>
      <c r="J55" s="2384"/>
      <c r="K55" s="2382" t="s">
        <v>1121</v>
      </c>
      <c r="L55" s="2383"/>
      <c r="M55" s="2384"/>
      <c r="N55" s="2382" t="s">
        <v>1122</v>
      </c>
      <c r="O55" s="2383"/>
      <c r="P55" s="2403"/>
      <c r="Q55" s="2404" t="s">
        <v>1123</v>
      </c>
      <c r="R55" s="2383"/>
      <c r="S55" s="2384"/>
      <c r="T55" s="2382" t="s">
        <v>1130</v>
      </c>
      <c r="U55" s="2383"/>
      <c r="V55" s="2403"/>
      <c r="W55" s="2404" t="s">
        <v>1125</v>
      </c>
      <c r="X55" s="2383"/>
      <c r="Y55" s="2403"/>
      <c r="Z55" s="2404" t="s">
        <v>1126</v>
      </c>
      <c r="AA55" s="2383"/>
      <c r="AB55" s="2384"/>
      <c r="AC55" s="2382" t="s">
        <v>1127</v>
      </c>
      <c r="AD55" s="2383"/>
      <c r="AE55" s="2384"/>
      <c r="AF55" s="2382" t="s">
        <v>48</v>
      </c>
      <c r="AG55" s="2383"/>
      <c r="AH55" s="2384"/>
      <c r="AI55" s="1749"/>
      <c r="AJ55" s="1749"/>
      <c r="AK55" s="1749"/>
      <c r="AL55" s="1749"/>
      <c r="AM55" s="1749"/>
      <c r="AN55" s="1749"/>
      <c r="AO55" s="1749"/>
      <c r="AP55" s="1749"/>
    </row>
    <row r="56" spans="1:42" s="1196" customFormat="1" ht="2.25" customHeight="1" thickBot="1" x14ac:dyDescent="0.55000000000000004">
      <c r="A56" s="1655"/>
      <c r="B56" s="1655"/>
      <c r="C56" s="1749"/>
      <c r="D56" s="1749"/>
      <c r="E56" s="1749"/>
      <c r="F56" s="1749"/>
      <c r="G56" s="1749"/>
      <c r="H56" s="1749"/>
      <c r="I56" s="1749"/>
      <c r="J56" s="1749"/>
      <c r="K56" s="1749"/>
      <c r="L56" s="1749"/>
      <c r="M56" s="1749"/>
      <c r="N56" s="1749"/>
      <c r="O56" s="1749"/>
      <c r="P56" s="1749"/>
      <c r="Q56" s="1749"/>
      <c r="R56" s="1749"/>
      <c r="S56" s="1749"/>
      <c r="T56" s="1749"/>
      <c r="U56" s="1749"/>
      <c r="V56" s="1749"/>
      <c r="W56" s="1749"/>
      <c r="X56" s="1749"/>
      <c r="Y56" s="1749"/>
      <c r="Z56" s="1749"/>
      <c r="AA56" s="1749"/>
      <c r="AB56" s="1749"/>
      <c r="AC56" s="1749"/>
      <c r="AD56" s="1749"/>
      <c r="AE56" s="1749"/>
      <c r="AF56" s="1749"/>
      <c r="AG56" s="1749"/>
      <c r="AH56" s="1749"/>
      <c r="AI56" s="1749"/>
      <c r="AJ56" s="1749"/>
      <c r="AK56" s="1749"/>
      <c r="AL56" s="1749"/>
      <c r="AM56" s="1749"/>
      <c r="AN56" s="1749"/>
      <c r="AO56" s="1749"/>
      <c r="AP56" s="1749"/>
    </row>
    <row r="57" spans="1:42" s="433" customFormat="1" ht="13.5" customHeight="1" x14ac:dyDescent="0.5">
      <c r="A57" s="2389" t="s">
        <v>481</v>
      </c>
      <c r="B57" s="2391" t="s">
        <v>946</v>
      </c>
      <c r="C57" s="2393" t="s">
        <v>1131</v>
      </c>
      <c r="D57" s="2394"/>
      <c r="E57" s="2394"/>
      <c r="F57" s="2394"/>
      <c r="G57" s="2394"/>
      <c r="H57" s="2394"/>
      <c r="I57" s="2394"/>
      <c r="J57" s="2395"/>
      <c r="K57" s="2393" t="s">
        <v>1132</v>
      </c>
      <c r="L57" s="2394"/>
      <c r="M57" s="2394"/>
      <c r="N57" s="2394"/>
      <c r="O57" s="2394"/>
      <c r="P57" s="2394"/>
      <c r="Q57" s="2394"/>
      <c r="R57" s="2394"/>
      <c r="S57" s="2393" t="s">
        <v>1133</v>
      </c>
      <c r="T57" s="2394"/>
      <c r="U57" s="2394"/>
      <c r="V57" s="2394"/>
      <c r="W57" s="2394"/>
      <c r="X57" s="2394"/>
      <c r="Y57" s="2394"/>
      <c r="Z57" s="2395"/>
      <c r="AA57" s="2396" t="s">
        <v>1134</v>
      </c>
      <c r="AB57" s="2394"/>
      <c r="AC57" s="2394"/>
      <c r="AD57" s="2394"/>
      <c r="AE57" s="2394"/>
      <c r="AF57" s="2394"/>
      <c r="AG57" s="2394"/>
      <c r="AH57" s="2394"/>
      <c r="AI57" s="2393" t="s">
        <v>1135</v>
      </c>
      <c r="AJ57" s="2394"/>
      <c r="AK57" s="2394"/>
      <c r="AL57" s="2394"/>
      <c r="AM57" s="2394"/>
      <c r="AN57" s="2394"/>
      <c r="AO57" s="2394"/>
      <c r="AP57" s="2395"/>
    </row>
    <row r="58" spans="1:42" s="433" customFormat="1" ht="13.5" customHeight="1" thickBot="1" x14ac:dyDescent="0.55000000000000004">
      <c r="A58" s="2390"/>
      <c r="B58" s="2392"/>
      <c r="C58" s="1750">
        <v>1</v>
      </c>
      <c r="D58" s="1751">
        <v>2</v>
      </c>
      <c r="E58" s="1883">
        <v>3</v>
      </c>
      <c r="F58" s="1753">
        <v>4</v>
      </c>
      <c r="G58" s="1751">
        <v>5</v>
      </c>
      <c r="H58" s="1751">
        <v>6</v>
      </c>
      <c r="I58" s="1751">
        <v>7</v>
      </c>
      <c r="J58" s="1754">
        <v>8</v>
      </c>
      <c r="K58" s="1750">
        <v>1</v>
      </c>
      <c r="L58" s="1751">
        <v>2</v>
      </c>
      <c r="M58" s="1883">
        <v>3</v>
      </c>
      <c r="N58" s="1753">
        <v>4</v>
      </c>
      <c r="O58" s="1751">
        <v>5</v>
      </c>
      <c r="P58" s="1751">
        <v>6</v>
      </c>
      <c r="Q58" s="1751">
        <v>7</v>
      </c>
      <c r="R58" s="1757">
        <v>8</v>
      </c>
      <c r="S58" s="1884">
        <v>1</v>
      </c>
      <c r="T58" s="1756">
        <v>2</v>
      </c>
      <c r="U58" s="1883">
        <v>3</v>
      </c>
      <c r="V58" s="1753">
        <v>4</v>
      </c>
      <c r="W58" s="1751">
        <v>5</v>
      </c>
      <c r="X58" s="1751">
        <v>6</v>
      </c>
      <c r="Y58" s="1751">
        <v>7</v>
      </c>
      <c r="Z58" s="1754">
        <v>8</v>
      </c>
      <c r="AA58" s="1755">
        <v>1</v>
      </c>
      <c r="AB58" s="1756">
        <v>2</v>
      </c>
      <c r="AC58" s="1883">
        <v>3</v>
      </c>
      <c r="AD58" s="1753" t="s">
        <v>532</v>
      </c>
      <c r="AE58" s="1756" t="s">
        <v>443</v>
      </c>
      <c r="AF58" s="1751">
        <v>6</v>
      </c>
      <c r="AG58" s="1751" t="s">
        <v>463</v>
      </c>
      <c r="AH58" s="1757">
        <v>8</v>
      </c>
      <c r="AI58" s="1750">
        <v>1</v>
      </c>
      <c r="AJ58" s="1756">
        <v>2</v>
      </c>
      <c r="AK58" s="1883">
        <v>3</v>
      </c>
      <c r="AL58" s="1753">
        <v>4</v>
      </c>
      <c r="AM58" s="1753">
        <v>5</v>
      </c>
      <c r="AN58" s="1751">
        <v>6</v>
      </c>
      <c r="AO58" s="1753">
        <v>7</v>
      </c>
      <c r="AP58" s="1754">
        <v>8</v>
      </c>
    </row>
    <row r="59" spans="1:42" s="433" customFormat="1" ht="12.75" customHeight="1" x14ac:dyDescent="0.5">
      <c r="A59" s="1575" t="s">
        <v>495</v>
      </c>
      <c r="B59" s="1885" t="s">
        <v>1198</v>
      </c>
      <c r="C59" s="1577"/>
      <c r="D59" s="1886" t="s">
        <v>1172</v>
      </c>
      <c r="E59" s="1886"/>
      <c r="F59" s="1574"/>
      <c r="G59" s="1586" t="s">
        <v>427</v>
      </c>
      <c r="H59" s="1578" t="s">
        <v>110</v>
      </c>
      <c r="I59" s="1578" t="s">
        <v>7</v>
      </c>
      <c r="J59" s="1579"/>
      <c r="K59" s="1577"/>
      <c r="L59" s="1578" t="s">
        <v>110</v>
      </c>
      <c r="M59" s="1578" t="s">
        <v>427</v>
      </c>
      <c r="N59" s="1886" t="s">
        <v>1172</v>
      </c>
      <c r="O59" s="1886"/>
      <c r="P59" s="1886"/>
      <c r="Q59" s="1578" t="s">
        <v>463</v>
      </c>
      <c r="R59" s="1586"/>
      <c r="S59" s="1577" t="s">
        <v>463</v>
      </c>
      <c r="T59" s="2417" t="s">
        <v>1142</v>
      </c>
      <c r="U59" s="2418"/>
      <c r="V59" s="2419"/>
      <c r="W59" s="1799"/>
      <c r="X59" s="1578" t="s">
        <v>110</v>
      </c>
      <c r="Y59" s="1578"/>
      <c r="Z59" s="1579"/>
      <c r="AA59" s="1574"/>
      <c r="AB59" s="1578"/>
      <c r="AC59" s="1578" t="s">
        <v>1172</v>
      </c>
      <c r="AD59" s="1886"/>
      <c r="AE59" s="1887" t="s">
        <v>1138</v>
      </c>
      <c r="AF59" s="1761"/>
      <c r="AG59" s="1767" t="s">
        <v>949</v>
      </c>
      <c r="AH59" s="1586"/>
      <c r="AI59" s="2440" t="s">
        <v>1249</v>
      </c>
      <c r="AJ59" s="2426" t="s">
        <v>1140</v>
      </c>
      <c r="AK59" s="2378"/>
      <c r="AL59" s="1578" t="s">
        <v>463</v>
      </c>
      <c r="AM59" s="1574" t="s">
        <v>427</v>
      </c>
      <c r="AN59" s="1574"/>
      <c r="AO59" s="1886"/>
      <c r="AP59" s="1579"/>
    </row>
    <row r="60" spans="1:42" s="433" customFormat="1" ht="12.75" customHeight="1" x14ac:dyDescent="0.5">
      <c r="A60" s="1771" t="s">
        <v>497</v>
      </c>
      <c r="B60" s="1801" t="s">
        <v>1199</v>
      </c>
      <c r="C60" s="1773" t="s">
        <v>443</v>
      </c>
      <c r="D60" s="1623" t="s">
        <v>532</v>
      </c>
      <c r="E60" s="1623"/>
      <c r="F60" s="1774"/>
      <c r="G60" s="1623"/>
      <c r="H60" s="1774" t="s">
        <v>458</v>
      </c>
      <c r="I60" s="1623"/>
      <c r="J60" s="1775"/>
      <c r="K60" s="1774" t="s">
        <v>458</v>
      </c>
      <c r="L60" s="1623"/>
      <c r="M60" s="1623" t="s">
        <v>1092</v>
      </c>
      <c r="N60" s="1623"/>
      <c r="O60" s="1623"/>
      <c r="P60" s="1623" t="s">
        <v>443</v>
      </c>
      <c r="Q60" s="1623"/>
      <c r="R60" s="1802"/>
      <c r="S60" s="1773" t="s">
        <v>430</v>
      </c>
      <c r="T60" s="1774" t="s">
        <v>7</v>
      </c>
      <c r="U60" s="1623"/>
      <c r="V60" s="1774" t="s">
        <v>532</v>
      </c>
      <c r="W60" s="1774" t="s">
        <v>458</v>
      </c>
      <c r="X60" s="1774" t="s">
        <v>7</v>
      </c>
      <c r="Y60" s="1774" t="s">
        <v>443</v>
      </c>
      <c r="Z60" s="1775"/>
      <c r="AA60" s="1774"/>
      <c r="AB60" s="1774" t="s">
        <v>430</v>
      </c>
      <c r="AC60" s="1774" t="s">
        <v>1092</v>
      </c>
      <c r="AD60" s="1623"/>
      <c r="AE60" s="1778" t="s">
        <v>1138</v>
      </c>
      <c r="AF60" s="1623"/>
      <c r="AG60" s="1779" t="s">
        <v>949</v>
      </c>
      <c r="AH60" s="1775"/>
      <c r="AI60" s="2441"/>
      <c r="AJ60" s="2410" t="s">
        <v>1140</v>
      </c>
      <c r="AK60" s="2411"/>
      <c r="AL60" s="1623" t="s">
        <v>1092</v>
      </c>
      <c r="AM60" s="1623"/>
      <c r="AN60" s="1774" t="s">
        <v>532</v>
      </c>
      <c r="AO60" s="1774" t="s">
        <v>430</v>
      </c>
      <c r="AP60" s="1775"/>
    </row>
    <row r="61" spans="1:42" s="433" customFormat="1" ht="12.75" customHeight="1" x14ac:dyDescent="0.5">
      <c r="A61" s="1575" t="s">
        <v>525</v>
      </c>
      <c r="B61" s="1797" t="s">
        <v>1203</v>
      </c>
      <c r="C61" s="1577"/>
      <c r="D61" s="1578" t="s">
        <v>535</v>
      </c>
      <c r="E61" s="1781" t="s">
        <v>110</v>
      </c>
      <c r="F61" s="1574"/>
      <c r="G61" s="1578" t="s">
        <v>7</v>
      </c>
      <c r="H61" s="1578"/>
      <c r="I61" s="1781" t="s">
        <v>430</v>
      </c>
      <c r="J61" s="1579"/>
      <c r="K61" s="1888" t="s">
        <v>532</v>
      </c>
      <c r="L61" s="1783" t="s">
        <v>7</v>
      </c>
      <c r="M61" s="1574" t="s">
        <v>535</v>
      </c>
      <c r="N61" s="1783" t="s">
        <v>1370</v>
      </c>
      <c r="O61" s="1578" t="s">
        <v>7</v>
      </c>
      <c r="P61" s="2377" t="s">
        <v>1140</v>
      </c>
      <c r="Q61" s="2378"/>
      <c r="R61" s="1586"/>
      <c r="S61" s="1889"/>
      <c r="T61" s="1578" t="s">
        <v>430</v>
      </c>
      <c r="U61" s="1578" t="s">
        <v>532</v>
      </c>
      <c r="V61" s="1578"/>
      <c r="W61" s="1574" t="s">
        <v>1369</v>
      </c>
      <c r="X61" s="1578" t="s">
        <v>535</v>
      </c>
      <c r="Y61" s="1578"/>
      <c r="Z61" s="1579"/>
      <c r="AA61" s="1578" t="s">
        <v>535</v>
      </c>
      <c r="AB61" s="1578"/>
      <c r="AC61" s="1578"/>
      <c r="AD61" s="1574" t="s">
        <v>110</v>
      </c>
      <c r="AE61" s="1587" t="s">
        <v>1138</v>
      </c>
      <c r="AF61" s="1574" t="s">
        <v>7</v>
      </c>
      <c r="AG61" s="1583" t="s">
        <v>949</v>
      </c>
      <c r="AH61" s="1586"/>
      <c r="AI61" s="2441"/>
      <c r="AJ61" s="1574"/>
      <c r="AK61" s="1783"/>
      <c r="AL61" s="1574" t="s">
        <v>430</v>
      </c>
      <c r="AM61" s="1783" t="s">
        <v>532</v>
      </c>
      <c r="AN61" s="1574"/>
      <c r="AO61" s="1783"/>
      <c r="AP61" s="1579" t="s">
        <v>110</v>
      </c>
    </row>
    <row r="62" spans="1:42" s="433" customFormat="1" ht="12.75" customHeight="1" x14ac:dyDescent="0.5">
      <c r="A62" s="1758" t="s">
        <v>529</v>
      </c>
      <c r="B62" s="1814" t="s">
        <v>1204</v>
      </c>
      <c r="C62" s="1760" t="s">
        <v>110</v>
      </c>
      <c r="D62" s="1764"/>
      <c r="E62" s="1764" t="s">
        <v>729</v>
      </c>
      <c r="F62" s="1764"/>
      <c r="G62" s="1764" t="s">
        <v>1263</v>
      </c>
      <c r="H62" s="1764" t="s">
        <v>1143</v>
      </c>
      <c r="I62" s="1764"/>
      <c r="J62" s="1762"/>
      <c r="K62" s="1792"/>
      <c r="L62" s="1761" t="s">
        <v>1143</v>
      </c>
      <c r="M62" s="1761"/>
      <c r="N62" s="1764" t="s">
        <v>1261</v>
      </c>
      <c r="O62" s="1764" t="s">
        <v>110</v>
      </c>
      <c r="P62" s="2412" t="s">
        <v>1140</v>
      </c>
      <c r="Q62" s="2413"/>
      <c r="R62" s="1794"/>
      <c r="S62" s="1890" t="s">
        <v>1300</v>
      </c>
      <c r="T62" s="1764" t="s">
        <v>110</v>
      </c>
      <c r="U62" s="1764"/>
      <c r="V62" s="1764" t="s">
        <v>7</v>
      </c>
      <c r="W62" s="1764" t="s">
        <v>729</v>
      </c>
      <c r="X62" s="1764" t="s">
        <v>1143</v>
      </c>
      <c r="Y62" s="1764"/>
      <c r="Z62" s="1762"/>
      <c r="AA62" s="1761"/>
      <c r="AB62" s="1794" t="s">
        <v>729</v>
      </c>
      <c r="AC62" s="1815"/>
      <c r="AD62" s="1761" t="s">
        <v>1259</v>
      </c>
      <c r="AE62" s="1795" t="s">
        <v>1138</v>
      </c>
      <c r="AF62" s="1761"/>
      <c r="AG62" s="1767" t="s">
        <v>949</v>
      </c>
      <c r="AH62" s="1794"/>
      <c r="AI62" s="2441"/>
      <c r="AJ62" s="1764" t="s">
        <v>1264</v>
      </c>
      <c r="AK62" s="1761" t="s">
        <v>1189</v>
      </c>
      <c r="AL62" s="1761"/>
      <c r="AM62" s="1761" t="s">
        <v>110</v>
      </c>
      <c r="AN62" s="1761" t="s">
        <v>7</v>
      </c>
      <c r="AO62" s="1761"/>
      <c r="AP62" s="1762"/>
    </row>
    <row r="63" spans="1:42" s="433" customFormat="1" ht="12.75" customHeight="1" x14ac:dyDescent="0.5">
      <c r="A63" s="1758" t="s">
        <v>1304</v>
      </c>
      <c r="B63" s="1814" t="s">
        <v>1205</v>
      </c>
      <c r="C63" s="1760" t="s">
        <v>427</v>
      </c>
      <c r="D63" s="1761" t="s">
        <v>463</v>
      </c>
      <c r="E63" s="1764"/>
      <c r="F63" s="1761" t="s">
        <v>443</v>
      </c>
      <c r="G63" s="1761" t="s">
        <v>7</v>
      </c>
      <c r="H63" s="1764"/>
      <c r="I63" s="1764" t="s">
        <v>1092</v>
      </c>
      <c r="J63" s="1762"/>
      <c r="K63" s="1761" t="s">
        <v>427</v>
      </c>
      <c r="L63" s="1761" t="s">
        <v>458</v>
      </c>
      <c r="M63" s="1764"/>
      <c r="N63" s="1764" t="s">
        <v>1262</v>
      </c>
      <c r="O63" s="1764" t="s">
        <v>1265</v>
      </c>
      <c r="P63" s="2412" t="s">
        <v>1140</v>
      </c>
      <c r="Q63" s="2413"/>
      <c r="R63" s="1794"/>
      <c r="S63" s="1890"/>
      <c r="T63" s="1764" t="s">
        <v>443</v>
      </c>
      <c r="U63" s="1764" t="s">
        <v>1092</v>
      </c>
      <c r="V63" s="1764" t="s">
        <v>1260</v>
      </c>
      <c r="W63" s="1764"/>
      <c r="X63" s="1761"/>
      <c r="Y63" s="1764" t="s">
        <v>463</v>
      </c>
      <c r="Z63" s="1762"/>
      <c r="AA63" s="1794"/>
      <c r="AB63" s="1764"/>
      <c r="AC63" s="1788" t="s">
        <v>458</v>
      </c>
      <c r="AD63" s="1788" t="s">
        <v>443</v>
      </c>
      <c r="AE63" s="1568"/>
      <c r="AF63" s="1766" t="s">
        <v>1138</v>
      </c>
      <c r="AG63" s="1767" t="s">
        <v>949</v>
      </c>
      <c r="AH63" s="1794"/>
      <c r="AI63" s="2441"/>
      <c r="AJ63" s="1788" t="s">
        <v>1092</v>
      </c>
      <c r="AK63" s="1788" t="s">
        <v>427</v>
      </c>
      <c r="AL63" s="1761"/>
      <c r="AM63" s="1761" t="s">
        <v>458</v>
      </c>
      <c r="AN63" s="1788" t="s">
        <v>463</v>
      </c>
      <c r="AO63" s="1761"/>
      <c r="AP63" s="1762"/>
    </row>
    <row r="64" spans="1:42" s="433" customFormat="1" ht="12.75" customHeight="1" x14ac:dyDescent="0.5">
      <c r="A64" s="1771" t="s">
        <v>768</v>
      </c>
      <c r="B64" s="1816" t="s">
        <v>1446</v>
      </c>
      <c r="C64" s="1773"/>
      <c r="D64" s="1623"/>
      <c r="E64" s="1623" t="s">
        <v>1147</v>
      </c>
      <c r="F64" s="1774" t="s">
        <v>1030</v>
      </c>
      <c r="G64" s="1774"/>
      <c r="H64" s="1623" t="s">
        <v>427</v>
      </c>
      <c r="I64" s="1623" t="s">
        <v>532</v>
      </c>
      <c r="J64" s="1775"/>
      <c r="K64" s="1773" t="s">
        <v>463</v>
      </c>
      <c r="L64" s="1623"/>
      <c r="M64" s="1623" t="s">
        <v>1154</v>
      </c>
      <c r="N64" s="1774"/>
      <c r="O64" s="1774" t="s">
        <v>1288</v>
      </c>
      <c r="P64" s="1774" t="s">
        <v>1152</v>
      </c>
      <c r="Q64" s="1623" t="s">
        <v>1150</v>
      </c>
      <c r="R64" s="1775"/>
      <c r="S64" s="1802"/>
      <c r="T64" s="1623" t="s">
        <v>1148</v>
      </c>
      <c r="U64" s="1623" t="s">
        <v>443</v>
      </c>
      <c r="V64" s="1774" t="s">
        <v>458</v>
      </c>
      <c r="W64" s="1774"/>
      <c r="X64" s="1774" t="s">
        <v>1149</v>
      </c>
      <c r="Y64" s="1623" t="s">
        <v>1151</v>
      </c>
      <c r="Z64" s="1775"/>
      <c r="AA64" s="1774" t="s">
        <v>430</v>
      </c>
      <c r="AB64" s="1623" t="s">
        <v>1092</v>
      </c>
      <c r="AC64" s="1804" t="s">
        <v>7</v>
      </c>
      <c r="AD64" s="1804"/>
      <c r="AE64" s="1623" t="s">
        <v>1147</v>
      </c>
      <c r="AF64" s="1774" t="s">
        <v>110</v>
      </c>
      <c r="AG64" s="1774" t="s">
        <v>7</v>
      </c>
      <c r="AH64" s="1775"/>
      <c r="AI64" s="2441"/>
      <c r="AJ64" s="1623" t="s">
        <v>1030</v>
      </c>
      <c r="AK64" s="1623" t="s">
        <v>1153</v>
      </c>
      <c r="AL64" s="1623" t="s">
        <v>1161</v>
      </c>
      <c r="AM64" s="1623" t="s">
        <v>7</v>
      </c>
      <c r="AN64" s="1623" t="s">
        <v>1289</v>
      </c>
      <c r="AO64" s="1774" t="s">
        <v>7</v>
      </c>
      <c r="AP64" s="1775"/>
    </row>
    <row r="65" spans="1:42" s="433" customFormat="1" ht="12.75" customHeight="1" x14ac:dyDescent="0.5">
      <c r="A65" s="1575" t="s">
        <v>739</v>
      </c>
      <c r="B65" s="1797" t="s">
        <v>1208</v>
      </c>
      <c r="C65" s="1577"/>
      <c r="D65" s="1574"/>
      <c r="E65" s="1578"/>
      <c r="F65" s="1578" t="s">
        <v>1143</v>
      </c>
      <c r="G65" s="1574" t="s">
        <v>535</v>
      </c>
      <c r="H65" s="2377" t="s">
        <v>1140</v>
      </c>
      <c r="I65" s="2378"/>
      <c r="J65" s="1579"/>
      <c r="K65" s="1574"/>
      <c r="L65" s="1574" t="s">
        <v>535</v>
      </c>
      <c r="M65" s="1574" t="s">
        <v>729</v>
      </c>
      <c r="N65" s="1574"/>
      <c r="O65" s="1578"/>
      <c r="P65" s="1574" t="s">
        <v>1272</v>
      </c>
      <c r="Q65" s="1574"/>
      <c r="R65" s="1819"/>
      <c r="S65" s="1577"/>
      <c r="T65" s="2417" t="s">
        <v>1142</v>
      </c>
      <c r="U65" s="2418"/>
      <c r="V65" s="2419"/>
      <c r="W65" s="1799"/>
      <c r="X65" s="1574"/>
      <c r="Y65" s="1578" t="s">
        <v>1143</v>
      </c>
      <c r="Z65" s="1579" t="s">
        <v>1377</v>
      </c>
      <c r="AA65" s="1574"/>
      <c r="AB65" s="1574" t="s">
        <v>518</v>
      </c>
      <c r="AC65" s="1574" t="s">
        <v>57</v>
      </c>
      <c r="AD65" s="1578"/>
      <c r="AE65" s="1578"/>
      <c r="AF65" s="1588" t="s">
        <v>1138</v>
      </c>
      <c r="AG65" s="1588" t="s">
        <v>949</v>
      </c>
      <c r="AH65" s="1586"/>
      <c r="AI65" s="2441"/>
      <c r="AJ65" s="1574"/>
      <c r="AK65" s="1578" t="s">
        <v>729</v>
      </c>
      <c r="AL65" s="1574"/>
      <c r="AM65" s="1574"/>
      <c r="AN65" s="1574" t="s">
        <v>535</v>
      </c>
      <c r="AO65" s="1574" t="s">
        <v>57</v>
      </c>
      <c r="AP65" s="1579"/>
    </row>
    <row r="66" spans="1:42" s="433" customFormat="1" ht="12.75" customHeight="1" x14ac:dyDescent="0.5">
      <c r="A66" s="1758" t="s">
        <v>731</v>
      </c>
      <c r="B66" s="1786" t="s">
        <v>1193</v>
      </c>
      <c r="C66" s="1890" t="s">
        <v>518</v>
      </c>
      <c r="D66" s="1891" t="s">
        <v>1175</v>
      </c>
      <c r="E66" s="1891"/>
      <c r="F66" s="1761"/>
      <c r="G66" s="1891" t="s">
        <v>1276</v>
      </c>
      <c r="H66" s="2412" t="s">
        <v>1140</v>
      </c>
      <c r="I66" s="2413"/>
      <c r="J66" s="1762"/>
      <c r="K66" s="1760" t="s">
        <v>1176</v>
      </c>
      <c r="L66" s="1794"/>
      <c r="M66" s="1764"/>
      <c r="N66" s="1761"/>
      <c r="O66" s="1764" t="s">
        <v>518</v>
      </c>
      <c r="P66" s="1761" t="s">
        <v>518</v>
      </c>
      <c r="Q66" s="1761"/>
      <c r="R66" s="1809"/>
      <c r="S66" s="1760" t="s">
        <v>1173</v>
      </c>
      <c r="T66" s="1764" t="s">
        <v>1173</v>
      </c>
      <c r="U66" s="1764"/>
      <c r="V66" s="1764" t="s">
        <v>728</v>
      </c>
      <c r="W66" s="1761"/>
      <c r="X66" s="1761"/>
      <c r="Y66" s="1761" t="s">
        <v>1174</v>
      </c>
      <c r="Z66" s="1762"/>
      <c r="AA66" s="1794" t="s">
        <v>1174</v>
      </c>
      <c r="AB66" s="1764" t="s">
        <v>1276</v>
      </c>
      <c r="AC66" s="1764" t="s">
        <v>7</v>
      </c>
      <c r="AD66" s="1795" t="s">
        <v>1138</v>
      </c>
      <c r="AE66" s="1764" t="s">
        <v>1176</v>
      </c>
      <c r="AF66" s="1761"/>
      <c r="AG66" s="1766" t="s">
        <v>949</v>
      </c>
      <c r="AH66" s="1794"/>
      <c r="AI66" s="2441"/>
      <c r="AJ66" s="1764" t="s">
        <v>728</v>
      </c>
      <c r="AK66" s="1764" t="s">
        <v>1175</v>
      </c>
      <c r="AL66" s="1761"/>
      <c r="AM66" s="1761"/>
      <c r="AN66" s="1761" t="s">
        <v>1173</v>
      </c>
      <c r="AO66" s="1761"/>
      <c r="AP66" s="1762"/>
    </row>
    <row r="67" spans="1:42" s="433" customFormat="1" ht="12.75" customHeight="1" x14ac:dyDescent="0.5">
      <c r="A67" s="1758" t="s">
        <v>741</v>
      </c>
      <c r="B67" s="1814" t="s">
        <v>1211</v>
      </c>
      <c r="C67" s="1760" t="s">
        <v>1265</v>
      </c>
      <c r="D67" s="1764" t="s">
        <v>1189</v>
      </c>
      <c r="E67" s="1764"/>
      <c r="F67" s="1761"/>
      <c r="G67" s="1761" t="s">
        <v>463</v>
      </c>
      <c r="H67" s="2412" t="s">
        <v>1140</v>
      </c>
      <c r="I67" s="2413"/>
      <c r="J67" s="1762"/>
      <c r="K67" s="1794" t="s">
        <v>443</v>
      </c>
      <c r="L67" s="1764"/>
      <c r="M67" s="1761"/>
      <c r="N67" s="1761" t="s">
        <v>1265</v>
      </c>
      <c r="O67" s="1764"/>
      <c r="P67" s="1764" t="s">
        <v>427</v>
      </c>
      <c r="Q67" s="1761" t="s">
        <v>1269</v>
      </c>
      <c r="R67" s="1794"/>
      <c r="S67" s="1760" t="s">
        <v>1262</v>
      </c>
      <c r="T67" s="1761" t="s">
        <v>427</v>
      </c>
      <c r="U67" s="1761" t="s">
        <v>7</v>
      </c>
      <c r="V67" s="1764" t="s">
        <v>463</v>
      </c>
      <c r="W67" s="1764" t="s">
        <v>1274</v>
      </c>
      <c r="X67" s="1764"/>
      <c r="Y67" s="1764"/>
      <c r="Z67" s="1762"/>
      <c r="AA67" s="1761" t="s">
        <v>1189</v>
      </c>
      <c r="AB67" s="1809"/>
      <c r="AC67" s="1764"/>
      <c r="AD67" s="1764" t="s">
        <v>1262</v>
      </c>
      <c r="AE67" s="1795" t="s">
        <v>1138</v>
      </c>
      <c r="AF67" s="1761"/>
      <c r="AG67" s="1766" t="s">
        <v>949</v>
      </c>
      <c r="AH67" s="1794" t="s">
        <v>110</v>
      </c>
      <c r="AI67" s="2441"/>
      <c r="AJ67" s="1764" t="s">
        <v>1270</v>
      </c>
      <c r="AK67" s="1764" t="s">
        <v>110</v>
      </c>
      <c r="AL67" s="1764"/>
      <c r="AM67" s="1764"/>
      <c r="AN67" s="1764" t="s">
        <v>1275</v>
      </c>
      <c r="AO67" s="1764" t="s">
        <v>443</v>
      </c>
      <c r="AP67" s="1762"/>
    </row>
    <row r="68" spans="1:42" s="433" customFormat="1" ht="12.75" customHeight="1" x14ac:dyDescent="0.5">
      <c r="A68" s="1758" t="s">
        <v>743</v>
      </c>
      <c r="B68" s="1814" t="s">
        <v>1209</v>
      </c>
      <c r="C68" s="1760" t="s">
        <v>458</v>
      </c>
      <c r="D68" s="1764" t="s">
        <v>1264</v>
      </c>
      <c r="E68" s="1764" t="s">
        <v>7</v>
      </c>
      <c r="F68" s="1761" t="s">
        <v>1260</v>
      </c>
      <c r="G68" s="1761" t="s">
        <v>532</v>
      </c>
      <c r="H68" s="2412" t="s">
        <v>1140</v>
      </c>
      <c r="I68" s="2413"/>
      <c r="J68" s="1762"/>
      <c r="K68" s="1761"/>
      <c r="L68" s="1764" t="s">
        <v>532</v>
      </c>
      <c r="M68" s="1761" t="s">
        <v>1266</v>
      </c>
      <c r="N68" s="1761"/>
      <c r="O68" s="1764"/>
      <c r="P68" s="1761" t="s">
        <v>1271</v>
      </c>
      <c r="Q68" s="1764" t="s">
        <v>1092</v>
      </c>
      <c r="R68" s="1794"/>
      <c r="S68" s="1760"/>
      <c r="T68" s="1764" t="s">
        <v>458</v>
      </c>
      <c r="U68" s="1764" t="s">
        <v>1273</v>
      </c>
      <c r="V68" s="1764"/>
      <c r="W68" s="1764" t="s">
        <v>1092</v>
      </c>
      <c r="X68" s="1809" t="s">
        <v>1264</v>
      </c>
      <c r="Y68" s="1764"/>
      <c r="Z68" s="1762"/>
      <c r="AA68" s="1761" t="s">
        <v>1259</v>
      </c>
      <c r="AB68" s="1761"/>
      <c r="AC68" s="1764"/>
      <c r="AD68" s="1761" t="s">
        <v>430</v>
      </c>
      <c r="AE68" s="1795" t="s">
        <v>1138</v>
      </c>
      <c r="AF68" s="1761"/>
      <c r="AG68" s="1766" t="s">
        <v>949</v>
      </c>
      <c r="AH68" s="1794"/>
      <c r="AI68" s="2441"/>
      <c r="AJ68" s="1761" t="s">
        <v>430</v>
      </c>
      <c r="AK68" s="1764" t="s">
        <v>1267</v>
      </c>
      <c r="AL68" s="1764"/>
      <c r="AM68" s="1761"/>
      <c r="AN68" s="1761"/>
      <c r="AO68" s="1764" t="s">
        <v>1259</v>
      </c>
      <c r="AP68" s="1762"/>
    </row>
    <row r="69" spans="1:42" s="433" customFormat="1" ht="12.75" customHeight="1" x14ac:dyDescent="0.5">
      <c r="A69" s="1758" t="s">
        <v>745</v>
      </c>
      <c r="B69" s="1814" t="s">
        <v>1210</v>
      </c>
      <c r="C69" s="1760" t="s">
        <v>57</v>
      </c>
      <c r="D69" s="1764" t="s">
        <v>1263</v>
      </c>
      <c r="E69" s="1764" t="s">
        <v>7</v>
      </c>
      <c r="F69" s="1764" t="s">
        <v>1261</v>
      </c>
      <c r="G69" s="1764"/>
      <c r="H69" s="2412" t="s">
        <v>1140</v>
      </c>
      <c r="I69" s="2428"/>
      <c r="J69" s="1762"/>
      <c r="K69" s="1761"/>
      <c r="L69" s="1794"/>
      <c r="M69" s="1764" t="s">
        <v>1155</v>
      </c>
      <c r="N69" s="1764"/>
      <c r="O69" s="1764" t="s">
        <v>57</v>
      </c>
      <c r="P69" s="1764" t="s">
        <v>57</v>
      </c>
      <c r="Q69" s="1764"/>
      <c r="R69" s="1794"/>
      <c r="S69" s="1760"/>
      <c r="T69" s="1764" t="s">
        <v>1155</v>
      </c>
      <c r="U69" s="1764" t="s">
        <v>1155</v>
      </c>
      <c r="V69" s="1761"/>
      <c r="W69" s="1764" t="s">
        <v>466</v>
      </c>
      <c r="X69" s="1764" t="s">
        <v>466</v>
      </c>
      <c r="Y69" s="1761"/>
      <c r="Z69" s="1762"/>
      <c r="AA69" s="1761" t="s">
        <v>1369</v>
      </c>
      <c r="AB69" s="1794" t="s">
        <v>466</v>
      </c>
      <c r="AC69" s="1815"/>
      <c r="AD69" s="1815" t="s">
        <v>7</v>
      </c>
      <c r="AE69" s="1766" t="s">
        <v>1138</v>
      </c>
      <c r="AF69" s="1764" t="s">
        <v>1263</v>
      </c>
      <c r="AG69" s="1766" t="s">
        <v>949</v>
      </c>
      <c r="AH69" s="1794"/>
      <c r="AI69" s="2441"/>
      <c r="AJ69" s="1764" t="s">
        <v>1370</v>
      </c>
      <c r="AK69" s="1764"/>
      <c r="AL69" s="1764"/>
      <c r="AM69" s="1764"/>
      <c r="AN69" s="1764" t="s">
        <v>518</v>
      </c>
      <c r="AO69" s="1764" t="s">
        <v>1261</v>
      </c>
      <c r="AP69" s="1762"/>
    </row>
    <row r="70" spans="1:42" s="433" customFormat="1" ht="12.75" customHeight="1" x14ac:dyDescent="0.5">
      <c r="A70" s="1771" t="s">
        <v>1458</v>
      </c>
      <c r="B70" s="1801" t="s">
        <v>1178</v>
      </c>
      <c r="C70" s="1773"/>
      <c r="D70" s="1623" t="s">
        <v>443</v>
      </c>
      <c r="E70" s="1623" t="s">
        <v>7</v>
      </c>
      <c r="F70" s="1774" t="s">
        <v>1092</v>
      </c>
      <c r="G70" s="1623" t="s">
        <v>7</v>
      </c>
      <c r="H70" s="1623" t="s">
        <v>1158</v>
      </c>
      <c r="I70" s="1623" t="s">
        <v>7</v>
      </c>
      <c r="J70" s="1775"/>
      <c r="K70" s="1773"/>
      <c r="L70" s="1623"/>
      <c r="M70" s="1774" t="s">
        <v>1159</v>
      </c>
      <c r="N70" s="1623" t="s">
        <v>430</v>
      </c>
      <c r="O70" s="1623"/>
      <c r="P70" s="1774" t="s">
        <v>1162</v>
      </c>
      <c r="Q70" s="1623" t="s">
        <v>7</v>
      </c>
      <c r="R70" s="1802"/>
      <c r="S70" s="1773" t="s">
        <v>532</v>
      </c>
      <c r="T70" s="1774"/>
      <c r="U70" s="1623"/>
      <c r="V70" s="1774" t="s">
        <v>47</v>
      </c>
      <c r="W70" s="1623"/>
      <c r="X70" s="1623" t="s">
        <v>427</v>
      </c>
      <c r="Y70" s="1623" t="s">
        <v>110</v>
      </c>
      <c r="Z70" s="1775"/>
      <c r="AA70" s="1802" t="s">
        <v>458</v>
      </c>
      <c r="AB70" s="1804"/>
      <c r="AC70" s="1840" t="s">
        <v>1160</v>
      </c>
      <c r="AD70" s="1623"/>
      <c r="AE70" s="1623" t="s">
        <v>7</v>
      </c>
      <c r="AF70" s="1623" t="s">
        <v>1158</v>
      </c>
      <c r="AG70" s="1774"/>
      <c r="AH70" s="1775"/>
      <c r="AI70" s="2441"/>
      <c r="AJ70" s="1623" t="s">
        <v>1162</v>
      </c>
      <c r="AK70" s="1623" t="s">
        <v>1160</v>
      </c>
      <c r="AL70" s="1774" t="s">
        <v>7</v>
      </c>
      <c r="AM70" s="1623" t="s">
        <v>47</v>
      </c>
      <c r="AN70" s="1623"/>
      <c r="AO70" s="1623" t="s">
        <v>463</v>
      </c>
      <c r="AP70" s="1775"/>
    </row>
    <row r="71" spans="1:42" s="433" customFormat="1" ht="12.75" customHeight="1" x14ac:dyDescent="0.5">
      <c r="A71" s="1575" t="s">
        <v>560</v>
      </c>
      <c r="B71" s="1576" t="s">
        <v>1215</v>
      </c>
      <c r="C71" s="1892"/>
      <c r="D71" s="1761"/>
      <c r="E71" s="1761" t="s">
        <v>458</v>
      </c>
      <c r="F71" s="1574" t="s">
        <v>458</v>
      </c>
      <c r="G71" s="1578" t="s">
        <v>1092</v>
      </c>
      <c r="H71" s="2412" t="s">
        <v>1140</v>
      </c>
      <c r="I71" s="2413"/>
      <c r="J71" s="1579"/>
      <c r="K71" s="1574" t="s">
        <v>1092</v>
      </c>
      <c r="L71" s="1574" t="s">
        <v>1092</v>
      </c>
      <c r="M71" s="1761"/>
      <c r="N71" s="1578"/>
      <c r="O71" s="1578"/>
      <c r="P71" s="1761"/>
      <c r="Q71" s="1761"/>
      <c r="R71" s="1809"/>
      <c r="S71" s="1760" t="s">
        <v>458</v>
      </c>
      <c r="T71" s="2422" t="s">
        <v>1239</v>
      </c>
      <c r="U71" s="2423"/>
      <c r="V71" s="2424"/>
      <c r="W71" s="1799"/>
      <c r="X71" s="1578" t="s">
        <v>532</v>
      </c>
      <c r="Y71" s="1578" t="s">
        <v>532</v>
      </c>
      <c r="Z71" s="1808"/>
      <c r="AA71" s="1581"/>
      <c r="AB71" s="1764" t="s">
        <v>443</v>
      </c>
      <c r="AC71" s="1764" t="s">
        <v>443</v>
      </c>
      <c r="AD71" s="1574"/>
      <c r="AE71" s="1587" t="s">
        <v>1138</v>
      </c>
      <c r="AF71" s="1761" t="s">
        <v>427</v>
      </c>
      <c r="AG71" s="1588" t="s">
        <v>949</v>
      </c>
      <c r="AH71" s="1813"/>
      <c r="AI71" s="2441"/>
      <c r="AJ71" s="1893"/>
      <c r="AK71" s="1893"/>
      <c r="AL71" s="1893"/>
      <c r="AM71" s="1893" t="s">
        <v>7</v>
      </c>
      <c r="AN71" s="1578" t="s">
        <v>427</v>
      </c>
      <c r="AO71" s="1578" t="s">
        <v>427</v>
      </c>
      <c r="AP71" s="1579"/>
    </row>
    <row r="72" spans="1:42" s="433" customFormat="1" ht="12.75" customHeight="1" x14ac:dyDescent="0.5">
      <c r="A72" s="1575" t="s">
        <v>1310</v>
      </c>
      <c r="B72" s="1797" t="s">
        <v>1216</v>
      </c>
      <c r="C72" s="1577"/>
      <c r="D72" s="1574"/>
      <c r="E72" s="1764" t="s">
        <v>458</v>
      </c>
      <c r="F72" s="1764" t="s">
        <v>458</v>
      </c>
      <c r="G72" s="1764" t="s">
        <v>7</v>
      </c>
      <c r="H72" s="2412" t="s">
        <v>1140</v>
      </c>
      <c r="I72" s="2413"/>
      <c r="J72" s="1579"/>
      <c r="K72" s="1574" t="s">
        <v>7</v>
      </c>
      <c r="L72" s="1574"/>
      <c r="M72" s="1764" t="s">
        <v>443</v>
      </c>
      <c r="N72" s="1578" t="s">
        <v>443</v>
      </c>
      <c r="O72" s="1893" t="s">
        <v>443</v>
      </c>
      <c r="P72" s="1578"/>
      <c r="Q72" s="1893"/>
      <c r="R72" s="1809"/>
      <c r="S72" s="1577" t="s">
        <v>7</v>
      </c>
      <c r="T72" s="1764" t="s">
        <v>730</v>
      </c>
      <c r="U72" s="1764" t="s">
        <v>730</v>
      </c>
      <c r="V72" s="1764" t="s">
        <v>730</v>
      </c>
      <c r="W72" s="1578"/>
      <c r="X72" s="1578" t="s">
        <v>532</v>
      </c>
      <c r="Y72" s="1578" t="s">
        <v>532</v>
      </c>
      <c r="Z72" s="1579"/>
      <c r="AA72" s="1578"/>
      <c r="AB72" s="1574" t="s">
        <v>443</v>
      </c>
      <c r="AC72" s="1574" t="s">
        <v>443</v>
      </c>
      <c r="AD72" s="1574"/>
      <c r="AE72" s="1795" t="s">
        <v>1138</v>
      </c>
      <c r="AF72" s="1578"/>
      <c r="AG72" s="1766" t="s">
        <v>949</v>
      </c>
      <c r="AH72" s="1586"/>
      <c r="AI72" s="2441"/>
      <c r="AJ72" s="1761" t="s">
        <v>532</v>
      </c>
      <c r="AK72" s="1764" t="s">
        <v>532</v>
      </c>
      <c r="AL72" s="1893" t="s">
        <v>532</v>
      </c>
      <c r="AM72" s="1574"/>
      <c r="AN72" s="1893" t="s">
        <v>427</v>
      </c>
      <c r="AO72" s="1893" t="s">
        <v>427</v>
      </c>
      <c r="AP72" s="1579"/>
    </row>
    <row r="73" spans="1:42" s="433" customFormat="1" ht="12.75" customHeight="1" x14ac:dyDescent="0.5">
      <c r="A73" s="1758" t="s">
        <v>554</v>
      </c>
      <c r="B73" s="1814" t="s">
        <v>1214</v>
      </c>
      <c r="C73" s="1760"/>
      <c r="D73" s="1831" t="s">
        <v>1441</v>
      </c>
      <c r="E73" s="1831" t="s">
        <v>1441</v>
      </c>
      <c r="F73" s="1831" t="s">
        <v>1441</v>
      </c>
      <c r="G73" s="1761" t="s">
        <v>1092</v>
      </c>
      <c r="H73" s="2412" t="s">
        <v>1140</v>
      </c>
      <c r="I73" s="2413"/>
      <c r="J73" s="1762"/>
      <c r="K73" s="1760"/>
      <c r="L73" s="1764"/>
      <c r="M73" s="1764"/>
      <c r="N73" s="1831" t="s">
        <v>1440</v>
      </c>
      <c r="O73" s="1831" t="s">
        <v>1440</v>
      </c>
      <c r="P73" s="1831" t="s">
        <v>1440</v>
      </c>
      <c r="Q73" s="1764" t="s">
        <v>7</v>
      </c>
      <c r="R73" s="1794"/>
      <c r="S73" s="1760" t="s">
        <v>458</v>
      </c>
      <c r="T73" s="1761" t="s">
        <v>7</v>
      </c>
      <c r="U73" s="1894" t="s">
        <v>1257</v>
      </c>
      <c r="V73" s="1894" t="s">
        <v>1257</v>
      </c>
      <c r="W73" s="1831" t="s">
        <v>1257</v>
      </c>
      <c r="X73" s="1764"/>
      <c r="Y73" s="1761" t="s">
        <v>7</v>
      </c>
      <c r="Z73" s="1808" t="s">
        <v>7</v>
      </c>
      <c r="AA73" s="1761" t="s">
        <v>1175</v>
      </c>
      <c r="AB73" s="1761" t="s">
        <v>1175</v>
      </c>
      <c r="AC73" s="1761"/>
      <c r="AD73" s="1795" t="s">
        <v>1138</v>
      </c>
      <c r="AE73" s="1764"/>
      <c r="AF73" s="1764" t="s">
        <v>427</v>
      </c>
      <c r="AG73" s="1766" t="s">
        <v>949</v>
      </c>
      <c r="AH73" s="1794"/>
      <c r="AI73" s="2441"/>
      <c r="AJ73" s="1761"/>
      <c r="AK73" s="1761" t="s">
        <v>7</v>
      </c>
      <c r="AL73" s="1761" t="s">
        <v>1173</v>
      </c>
      <c r="AM73" s="1761" t="s">
        <v>1173</v>
      </c>
      <c r="AN73" s="1761"/>
      <c r="AO73" s="1761" t="s">
        <v>518</v>
      </c>
      <c r="AP73" s="1762" t="s">
        <v>518</v>
      </c>
    </row>
    <row r="74" spans="1:42" s="433" customFormat="1" ht="12.75" customHeight="1" x14ac:dyDescent="0.5">
      <c r="A74" s="1758" t="s">
        <v>1308</v>
      </c>
      <c r="B74" s="1814" t="s">
        <v>1213</v>
      </c>
      <c r="C74" s="1760" t="s">
        <v>729</v>
      </c>
      <c r="D74" s="1761" t="s">
        <v>729</v>
      </c>
      <c r="E74" s="1761" t="s">
        <v>7</v>
      </c>
      <c r="F74" s="1764"/>
      <c r="G74" s="1764" t="s">
        <v>57</v>
      </c>
      <c r="H74" s="2412" t="s">
        <v>1140</v>
      </c>
      <c r="I74" s="2428"/>
      <c r="J74" s="1762"/>
      <c r="K74" s="1760" t="s">
        <v>1092</v>
      </c>
      <c r="L74" s="1764" t="s">
        <v>1092</v>
      </c>
      <c r="M74" s="1761"/>
      <c r="N74" s="1761"/>
      <c r="O74" s="1764"/>
      <c r="P74" s="1761" t="s">
        <v>730</v>
      </c>
      <c r="Q74" s="1761" t="s">
        <v>730</v>
      </c>
      <c r="R74" s="1794"/>
      <c r="S74" s="1760" t="s">
        <v>1174</v>
      </c>
      <c r="T74" s="1764"/>
      <c r="U74" s="1764" t="s">
        <v>7</v>
      </c>
      <c r="V74" s="1764" t="s">
        <v>7</v>
      </c>
      <c r="W74" s="1764" t="s">
        <v>1176</v>
      </c>
      <c r="X74" s="1764"/>
      <c r="Y74" s="1764" t="s">
        <v>923</v>
      </c>
      <c r="Z74" s="1762"/>
      <c r="AA74" s="1761"/>
      <c r="AB74" s="1764"/>
      <c r="AC74" s="1764" t="s">
        <v>466</v>
      </c>
      <c r="AD74" s="1795" t="s">
        <v>1138</v>
      </c>
      <c r="AE74" s="1764" t="s">
        <v>729</v>
      </c>
      <c r="AF74" s="1764" t="s">
        <v>7</v>
      </c>
      <c r="AG74" s="1766" t="s">
        <v>949</v>
      </c>
      <c r="AH74" s="1762"/>
      <c r="AI74" s="2441"/>
      <c r="AJ74" s="1764" t="s">
        <v>57</v>
      </c>
      <c r="AK74" s="1764" t="s">
        <v>57</v>
      </c>
      <c r="AL74" s="1764"/>
      <c r="AM74" s="1764" t="s">
        <v>466</v>
      </c>
      <c r="AN74" s="1764" t="s">
        <v>466</v>
      </c>
      <c r="AO74" s="1764" t="s">
        <v>7</v>
      </c>
      <c r="AP74" s="1762"/>
    </row>
    <row r="75" spans="1:42" s="433" customFormat="1" ht="12.75" customHeight="1" x14ac:dyDescent="0.5">
      <c r="A75" s="1850" t="s">
        <v>557</v>
      </c>
      <c r="B75" s="1851" t="s">
        <v>1218</v>
      </c>
      <c r="C75" s="1852"/>
      <c r="D75" s="1854"/>
      <c r="E75" s="1853" t="s">
        <v>1152</v>
      </c>
      <c r="F75" s="1853"/>
      <c r="G75" s="1853" t="s">
        <v>1148</v>
      </c>
      <c r="H75" s="2435" t="s">
        <v>1140</v>
      </c>
      <c r="I75" s="2436"/>
      <c r="J75" s="1855"/>
      <c r="K75" s="1854" t="s">
        <v>7</v>
      </c>
      <c r="L75" s="1854"/>
      <c r="M75" s="1853" t="s">
        <v>443</v>
      </c>
      <c r="N75" s="1854" t="s">
        <v>443</v>
      </c>
      <c r="O75" s="1853" t="s">
        <v>443</v>
      </c>
      <c r="P75" s="1854"/>
      <c r="Q75" s="1854" t="s">
        <v>1149</v>
      </c>
      <c r="R75" s="1895"/>
      <c r="S75" s="1852" t="s">
        <v>1154</v>
      </c>
      <c r="T75" s="2446" t="s">
        <v>1142</v>
      </c>
      <c r="U75" s="2447"/>
      <c r="V75" s="2448"/>
      <c r="W75" s="1896"/>
      <c r="X75" s="1853" t="s">
        <v>7</v>
      </c>
      <c r="Y75" s="1853" t="s">
        <v>1150</v>
      </c>
      <c r="Z75" s="1855"/>
      <c r="AA75" s="1852" t="s">
        <v>1153</v>
      </c>
      <c r="AB75" s="1854"/>
      <c r="AC75" s="1854" t="s">
        <v>1030</v>
      </c>
      <c r="AD75" s="1854" t="s">
        <v>1147</v>
      </c>
      <c r="AE75" s="1853" t="s">
        <v>7</v>
      </c>
      <c r="AF75" s="1853"/>
      <c r="AG75" s="1897"/>
      <c r="AH75" s="1855"/>
      <c r="AI75" s="2441"/>
      <c r="AJ75" s="1853" t="s">
        <v>532</v>
      </c>
      <c r="AK75" s="1853" t="s">
        <v>532</v>
      </c>
      <c r="AL75" s="1853" t="s">
        <v>532</v>
      </c>
      <c r="AM75" s="1854"/>
      <c r="AN75" s="1853"/>
      <c r="AO75" s="1853"/>
      <c r="AP75" s="1855"/>
    </row>
    <row r="76" spans="1:42" s="433" customFormat="1" ht="12.75" customHeight="1" x14ac:dyDescent="0.5">
      <c r="A76" s="1575" t="s">
        <v>592</v>
      </c>
      <c r="B76" s="1797" t="s">
        <v>1221</v>
      </c>
      <c r="C76" s="1898"/>
      <c r="D76" s="1574" t="s">
        <v>1171</v>
      </c>
      <c r="E76" s="1574" t="s">
        <v>1172</v>
      </c>
      <c r="F76" s="1574"/>
      <c r="G76" s="1578" t="s">
        <v>7</v>
      </c>
      <c r="H76" s="1578"/>
      <c r="I76" s="1578" t="s">
        <v>463</v>
      </c>
      <c r="J76" s="1579"/>
      <c r="K76" s="1586" t="s">
        <v>110</v>
      </c>
      <c r="L76" s="1578" t="s">
        <v>427</v>
      </c>
      <c r="M76" s="1578"/>
      <c r="N76" s="1578"/>
      <c r="O76" s="1578"/>
      <c r="P76" s="1578" t="s">
        <v>532</v>
      </c>
      <c r="Q76" s="1578"/>
      <c r="R76" s="1586"/>
      <c r="S76" s="1577" t="s">
        <v>443</v>
      </c>
      <c r="T76" s="2422" t="s">
        <v>1239</v>
      </c>
      <c r="U76" s="2423"/>
      <c r="V76" s="2424"/>
      <c r="W76" s="1799"/>
      <c r="X76" s="1578" t="s">
        <v>430</v>
      </c>
      <c r="Y76" s="1578" t="s">
        <v>1092</v>
      </c>
      <c r="Z76" s="1579"/>
      <c r="AA76" s="1899" t="s">
        <v>1443</v>
      </c>
      <c r="AB76" s="2377" t="s">
        <v>1140</v>
      </c>
      <c r="AC76" s="2378"/>
      <c r="AD76" s="1578"/>
      <c r="AE76" s="1587" t="s">
        <v>1138</v>
      </c>
      <c r="AF76" s="1574" t="s">
        <v>458</v>
      </c>
      <c r="AG76" s="1588" t="s">
        <v>949</v>
      </c>
      <c r="AH76" s="1586"/>
      <c r="AI76" s="2441"/>
      <c r="AJ76" s="1574" t="s">
        <v>1171</v>
      </c>
      <c r="AK76" s="1578" t="s">
        <v>1172</v>
      </c>
      <c r="AL76" s="1574"/>
      <c r="AM76" s="1578"/>
      <c r="AN76" s="1899" t="s">
        <v>1444</v>
      </c>
      <c r="AO76" s="1899" t="s">
        <v>1442</v>
      </c>
      <c r="AP76" s="1579"/>
    </row>
    <row r="77" spans="1:42" s="433" customFormat="1" ht="12.75" customHeight="1" x14ac:dyDescent="0.5">
      <c r="A77" s="1758" t="s">
        <v>594</v>
      </c>
      <c r="B77" s="1814" t="s">
        <v>1222</v>
      </c>
      <c r="C77" s="1760" t="s">
        <v>532</v>
      </c>
      <c r="D77" s="1761" t="s">
        <v>1092</v>
      </c>
      <c r="E77" s="1761"/>
      <c r="F77" s="1761" t="s">
        <v>430</v>
      </c>
      <c r="G77" s="1761"/>
      <c r="H77" s="1761"/>
      <c r="I77" s="1761" t="s">
        <v>427</v>
      </c>
      <c r="J77" s="1762"/>
      <c r="K77" s="1794"/>
      <c r="L77" s="1764" t="s">
        <v>1170</v>
      </c>
      <c r="M77" s="1764" t="s">
        <v>463</v>
      </c>
      <c r="N77" s="1761"/>
      <c r="O77" s="1764"/>
      <c r="P77" s="1764" t="s">
        <v>458</v>
      </c>
      <c r="Q77" s="1764" t="s">
        <v>443</v>
      </c>
      <c r="R77" s="1794"/>
      <c r="S77" s="1760" t="s">
        <v>427</v>
      </c>
      <c r="T77" s="1764" t="s">
        <v>463</v>
      </c>
      <c r="U77" s="1764"/>
      <c r="V77" s="1764" t="s">
        <v>430</v>
      </c>
      <c r="W77" s="1764" t="s">
        <v>110</v>
      </c>
      <c r="X77" s="1764"/>
      <c r="Y77" s="1764"/>
      <c r="Z77" s="1762"/>
      <c r="AA77" s="1760" t="s">
        <v>532</v>
      </c>
      <c r="AB77" s="2412" t="s">
        <v>1140</v>
      </c>
      <c r="AC77" s="2413"/>
      <c r="AD77" s="1764" t="s">
        <v>1092</v>
      </c>
      <c r="AE77" s="1795" t="s">
        <v>1138</v>
      </c>
      <c r="AF77" s="1764" t="s">
        <v>7</v>
      </c>
      <c r="AG77" s="1766" t="s">
        <v>949</v>
      </c>
      <c r="AH77" s="1794"/>
      <c r="AI77" s="2441"/>
      <c r="AJ77" s="1764" t="s">
        <v>1170</v>
      </c>
      <c r="AK77" s="1764" t="s">
        <v>443</v>
      </c>
      <c r="AL77" s="1764" t="s">
        <v>458</v>
      </c>
      <c r="AM77" s="1764"/>
      <c r="AN77" s="1764" t="s">
        <v>110</v>
      </c>
      <c r="AO77" s="1764"/>
      <c r="AP77" s="1762"/>
    </row>
    <row r="78" spans="1:42" s="433" customFormat="1" ht="12.75" customHeight="1" x14ac:dyDescent="0.5">
      <c r="A78" s="1771" t="s">
        <v>597</v>
      </c>
      <c r="B78" s="1801" t="s">
        <v>1178</v>
      </c>
      <c r="C78" s="1773" t="s">
        <v>463</v>
      </c>
      <c r="D78" s="1623"/>
      <c r="E78" s="1623"/>
      <c r="F78" s="1774"/>
      <c r="G78" s="1623" t="s">
        <v>7</v>
      </c>
      <c r="H78" s="1623" t="s">
        <v>1155</v>
      </c>
      <c r="I78" s="1623" t="s">
        <v>730</v>
      </c>
      <c r="J78" s="1775"/>
      <c r="K78" s="1802"/>
      <c r="L78" s="1623" t="s">
        <v>443</v>
      </c>
      <c r="M78" s="1623" t="s">
        <v>430</v>
      </c>
      <c r="N78" s="1774" t="s">
        <v>7</v>
      </c>
      <c r="O78" s="1623"/>
      <c r="P78" s="1623"/>
      <c r="Q78" s="1623" t="s">
        <v>57</v>
      </c>
      <c r="R78" s="1802"/>
      <c r="S78" s="1773" t="s">
        <v>535</v>
      </c>
      <c r="T78" s="1774"/>
      <c r="U78" s="1774" t="s">
        <v>1156</v>
      </c>
      <c r="V78" s="1774" t="s">
        <v>1092</v>
      </c>
      <c r="W78" s="1774" t="s">
        <v>7</v>
      </c>
      <c r="X78" s="1774" t="s">
        <v>7</v>
      </c>
      <c r="Y78" s="1623" t="s">
        <v>458</v>
      </c>
      <c r="Z78" s="1775"/>
      <c r="AA78" s="1773" t="s">
        <v>466</v>
      </c>
      <c r="AB78" s="1774"/>
      <c r="AC78" s="1774" t="s">
        <v>427</v>
      </c>
      <c r="AD78" s="1623" t="s">
        <v>729</v>
      </c>
      <c r="AE78" s="1623"/>
      <c r="AF78" s="1623"/>
      <c r="AG78" s="1623"/>
      <c r="AH78" s="1775"/>
      <c r="AI78" s="2441"/>
      <c r="AJ78" s="1623"/>
      <c r="AK78" s="1623"/>
      <c r="AL78" s="1774" t="s">
        <v>110</v>
      </c>
      <c r="AM78" s="1774" t="s">
        <v>1143</v>
      </c>
      <c r="AN78" s="1623"/>
      <c r="AO78" s="1774" t="s">
        <v>532</v>
      </c>
      <c r="AP78" s="1775"/>
    </row>
    <row r="79" spans="1:42" s="433" customFormat="1" ht="12.75" customHeight="1" x14ac:dyDescent="0.5">
      <c r="A79" s="1841" t="s">
        <v>609</v>
      </c>
      <c r="B79" s="1842" t="s">
        <v>1227</v>
      </c>
      <c r="C79" s="1843"/>
      <c r="D79" s="1844"/>
      <c r="E79" s="1815" t="s">
        <v>7</v>
      </c>
      <c r="F79" s="1845"/>
      <c r="G79" s="1815"/>
      <c r="H79" s="1578" t="s">
        <v>532</v>
      </c>
      <c r="I79" s="1900" t="s">
        <v>1284</v>
      </c>
      <c r="J79" s="1846" t="s">
        <v>110</v>
      </c>
      <c r="K79" s="1845"/>
      <c r="L79" s="1900" t="s">
        <v>1284</v>
      </c>
      <c r="M79" s="1578"/>
      <c r="N79" s="1845" t="s">
        <v>463</v>
      </c>
      <c r="O79" s="1845"/>
      <c r="P79" s="1844"/>
      <c r="Q79" s="1844" t="s">
        <v>458</v>
      </c>
      <c r="R79" s="1901"/>
      <c r="S79" s="1577"/>
      <c r="T79" s="2417" t="s">
        <v>1142</v>
      </c>
      <c r="U79" s="2418"/>
      <c r="V79" s="2419"/>
      <c r="W79" s="1799"/>
      <c r="X79" s="1844" t="s">
        <v>443</v>
      </c>
      <c r="Y79" s="1844" t="s">
        <v>427</v>
      </c>
      <c r="Z79" s="1846"/>
      <c r="AA79" s="1845" t="s">
        <v>7</v>
      </c>
      <c r="AB79" s="2420" t="s">
        <v>1140</v>
      </c>
      <c r="AC79" s="2434"/>
      <c r="AD79" s="1844"/>
      <c r="AE79" s="1847" t="s">
        <v>1138</v>
      </c>
      <c r="AF79" s="1845" t="s">
        <v>430</v>
      </c>
      <c r="AG79" s="1848" t="s">
        <v>949</v>
      </c>
      <c r="AH79" s="1846"/>
      <c r="AI79" s="2441"/>
      <c r="AJ79" s="1574"/>
      <c r="AK79" s="1578" t="s">
        <v>1092</v>
      </c>
      <c r="AL79" s="1574"/>
      <c r="AM79" s="1815" t="s">
        <v>1172</v>
      </c>
      <c r="AN79" s="1578"/>
      <c r="AO79" s="1574"/>
      <c r="AP79" s="1579"/>
    </row>
    <row r="80" spans="1:42" s="433" customFormat="1" ht="12.75" customHeight="1" x14ac:dyDescent="0.5">
      <c r="A80" s="1771" t="s">
        <v>894</v>
      </c>
      <c r="B80" s="1816" t="s">
        <v>1228</v>
      </c>
      <c r="C80" s="1902" t="s">
        <v>1285</v>
      </c>
      <c r="D80" s="1804"/>
      <c r="E80" s="1840" t="s">
        <v>443</v>
      </c>
      <c r="F80" s="1774"/>
      <c r="G80" s="1840"/>
      <c r="H80" s="1840" t="s">
        <v>463</v>
      </c>
      <c r="I80" s="1623" t="s">
        <v>458</v>
      </c>
      <c r="J80" s="1775"/>
      <c r="K80" s="1774"/>
      <c r="L80" s="1623"/>
      <c r="M80" s="1623"/>
      <c r="N80" s="1774"/>
      <c r="O80" s="1623" t="s">
        <v>427</v>
      </c>
      <c r="P80" s="1840"/>
      <c r="Q80" s="1623" t="s">
        <v>430</v>
      </c>
      <c r="R80" s="1802"/>
      <c r="S80" s="1773"/>
      <c r="T80" s="1623" t="s">
        <v>7</v>
      </c>
      <c r="U80" s="1623" t="s">
        <v>110</v>
      </c>
      <c r="V80" s="1774"/>
      <c r="W80" s="1623" t="s">
        <v>532</v>
      </c>
      <c r="X80" s="1840" t="s">
        <v>1092</v>
      </c>
      <c r="Y80" s="1623"/>
      <c r="Z80" s="1775"/>
      <c r="AA80" s="1864"/>
      <c r="AB80" s="2410" t="s">
        <v>1140</v>
      </c>
      <c r="AC80" s="2411"/>
      <c r="AD80" s="1774"/>
      <c r="AE80" s="1778" t="s">
        <v>1138</v>
      </c>
      <c r="AF80" s="1903" t="s">
        <v>1285</v>
      </c>
      <c r="AG80" s="1779" t="s">
        <v>949</v>
      </c>
      <c r="AH80" s="1775"/>
      <c r="AI80" s="2441"/>
      <c r="AJ80" s="1623"/>
      <c r="AK80" s="1840" t="s">
        <v>7</v>
      </c>
      <c r="AL80" s="1774"/>
      <c r="AM80" s="1840"/>
      <c r="AN80" s="1840" t="s">
        <v>1171</v>
      </c>
      <c r="AO80" s="1840" t="s">
        <v>1170</v>
      </c>
      <c r="AP80" s="1807"/>
    </row>
    <row r="81" spans="1:43" s="433" customFormat="1" ht="12.75" customHeight="1" x14ac:dyDescent="0.5">
      <c r="A81" s="1575" t="s">
        <v>624</v>
      </c>
      <c r="B81" s="1797" t="s">
        <v>1292</v>
      </c>
      <c r="C81" s="1577"/>
      <c r="D81" s="1574"/>
      <c r="E81" s="1578" t="s">
        <v>419</v>
      </c>
      <c r="F81" s="1578" t="s">
        <v>419</v>
      </c>
      <c r="G81" s="1578"/>
      <c r="H81" s="1578" t="s">
        <v>1279</v>
      </c>
      <c r="I81" s="1904" t="s">
        <v>1297</v>
      </c>
      <c r="J81" s="1579"/>
      <c r="K81" s="1574"/>
      <c r="L81" s="1578"/>
      <c r="M81" s="1899" t="s">
        <v>1232</v>
      </c>
      <c r="N81" s="1905" t="s">
        <v>1298</v>
      </c>
      <c r="O81" s="1574"/>
      <c r="P81" s="1578" t="s">
        <v>1277</v>
      </c>
      <c r="Q81" s="1904" t="s">
        <v>1296</v>
      </c>
      <c r="R81" s="1584"/>
      <c r="S81" s="1906" t="s">
        <v>419</v>
      </c>
      <c r="T81" s="2417" t="s">
        <v>1142</v>
      </c>
      <c r="U81" s="2418"/>
      <c r="V81" s="2419"/>
      <c r="W81" s="1799"/>
      <c r="X81" s="2377" t="s">
        <v>1140</v>
      </c>
      <c r="Y81" s="2378"/>
      <c r="Z81" s="1580"/>
      <c r="AA81" s="1574"/>
      <c r="AB81" s="1574" t="s">
        <v>1280</v>
      </c>
      <c r="AC81" s="1907" t="s">
        <v>419</v>
      </c>
      <c r="AD81" s="1578"/>
      <c r="AE81" s="1578"/>
      <c r="AF81" s="1587" t="s">
        <v>1138</v>
      </c>
      <c r="AG81" s="1583" t="s">
        <v>949</v>
      </c>
      <c r="AH81" s="1586"/>
      <c r="AI81" s="2441"/>
      <c r="AJ81" s="1899" t="s">
        <v>1165</v>
      </c>
      <c r="AK81" s="1578"/>
      <c r="AL81" s="1822" t="s">
        <v>1299</v>
      </c>
      <c r="AM81" s="1578"/>
      <c r="AN81" s="1578"/>
      <c r="AO81" s="1578" t="s">
        <v>1278</v>
      </c>
      <c r="AP81" s="1579"/>
    </row>
    <row r="82" spans="1:43" s="433" customFormat="1" ht="12.75" customHeight="1" x14ac:dyDescent="0.5">
      <c r="A82" s="1758" t="s">
        <v>1240</v>
      </c>
      <c r="B82" s="1814" t="s">
        <v>1290</v>
      </c>
      <c r="C82" s="1760"/>
      <c r="D82" s="1764"/>
      <c r="E82" s="1831" t="s">
        <v>448</v>
      </c>
      <c r="F82" s="1831" t="s">
        <v>1374</v>
      </c>
      <c r="G82" s="1764"/>
      <c r="H82" s="1764" t="s">
        <v>1279</v>
      </c>
      <c r="I82" s="1828" t="s">
        <v>1297</v>
      </c>
      <c r="J82" s="1762"/>
      <c r="K82" s="1760"/>
      <c r="L82" s="1764"/>
      <c r="M82" s="1908" t="s">
        <v>1232</v>
      </c>
      <c r="N82" s="1909" t="s">
        <v>1298</v>
      </c>
      <c r="O82" s="1761"/>
      <c r="P82" s="1764" t="s">
        <v>1277</v>
      </c>
      <c r="Q82" s="1828" t="s">
        <v>1296</v>
      </c>
      <c r="R82" s="1768"/>
      <c r="S82" s="1910" t="s">
        <v>1375</v>
      </c>
      <c r="T82" s="1764"/>
      <c r="U82" s="1764"/>
      <c r="V82" s="1908" t="s">
        <v>1231</v>
      </c>
      <c r="W82" s="1764"/>
      <c r="X82" s="2412" t="s">
        <v>1140</v>
      </c>
      <c r="Y82" s="2413"/>
      <c r="Z82" s="1810"/>
      <c r="AA82" s="1764"/>
      <c r="AB82" s="1764" t="s">
        <v>1280</v>
      </c>
      <c r="AC82" s="1829" t="s">
        <v>1376</v>
      </c>
      <c r="AD82" s="1795" t="s">
        <v>1138</v>
      </c>
      <c r="AE82" s="1862"/>
      <c r="AF82" s="1764"/>
      <c r="AG82" s="1767" t="s">
        <v>949</v>
      </c>
      <c r="AH82" s="1762"/>
      <c r="AI82" s="2441"/>
      <c r="AJ82" s="1908" t="s">
        <v>1165</v>
      </c>
      <c r="AK82" s="1764"/>
      <c r="AL82" s="1831" t="s">
        <v>1299</v>
      </c>
      <c r="AM82" s="1764"/>
      <c r="AN82" s="1764"/>
      <c r="AO82" s="1764" t="s">
        <v>1278</v>
      </c>
      <c r="AP82" s="1762"/>
    </row>
    <row r="83" spans="1:43" s="433" customFormat="1" ht="12.75" customHeight="1" x14ac:dyDescent="0.5">
      <c r="A83" s="1771" t="s">
        <v>623</v>
      </c>
      <c r="B83" s="1801" t="s">
        <v>1291</v>
      </c>
      <c r="C83" s="1773"/>
      <c r="D83" s="1623"/>
      <c r="E83" s="1837" t="s">
        <v>448</v>
      </c>
      <c r="F83" s="1837" t="s">
        <v>1374</v>
      </c>
      <c r="G83" s="1623"/>
      <c r="H83" s="1623" t="s">
        <v>1279</v>
      </c>
      <c r="I83" s="1833" t="s">
        <v>1297</v>
      </c>
      <c r="J83" s="1775"/>
      <c r="K83" s="1773"/>
      <c r="L83" s="1623"/>
      <c r="M83" s="1911" t="s">
        <v>1232</v>
      </c>
      <c r="N83" s="1912" t="s">
        <v>1298</v>
      </c>
      <c r="O83" s="1774"/>
      <c r="P83" s="1623" t="s">
        <v>1277</v>
      </c>
      <c r="Q83" s="1833" t="s">
        <v>1296</v>
      </c>
      <c r="R83" s="1913"/>
      <c r="S83" s="1914" t="s">
        <v>1375</v>
      </c>
      <c r="T83" s="1623"/>
      <c r="U83" s="1623"/>
      <c r="V83" s="1911" t="s">
        <v>1231</v>
      </c>
      <c r="W83" s="1623"/>
      <c r="X83" s="2410" t="s">
        <v>1140</v>
      </c>
      <c r="Y83" s="2411"/>
      <c r="Z83" s="1836"/>
      <c r="AA83" s="1623"/>
      <c r="AB83" s="1623" t="s">
        <v>1280</v>
      </c>
      <c r="AC83" s="1834" t="s">
        <v>1376</v>
      </c>
      <c r="AD83" s="1915"/>
      <c r="AE83" s="1778" t="s">
        <v>1138</v>
      </c>
      <c r="AF83" s="1623"/>
      <c r="AG83" s="1779" t="s">
        <v>949</v>
      </c>
      <c r="AH83" s="1775"/>
      <c r="AI83" s="2441"/>
      <c r="AJ83" s="1911" t="s">
        <v>1165</v>
      </c>
      <c r="AK83" s="1623"/>
      <c r="AL83" s="1837" t="s">
        <v>1299</v>
      </c>
      <c r="AM83" s="1623"/>
      <c r="AN83" s="1623"/>
      <c r="AO83" s="1623" t="s">
        <v>1278</v>
      </c>
      <c r="AP83" s="1775"/>
    </row>
    <row r="84" spans="1:43" s="433" customFormat="1" ht="12.75" customHeight="1" x14ac:dyDescent="0.5">
      <c r="A84" s="1850" t="s">
        <v>638</v>
      </c>
      <c r="B84" s="1851" t="s">
        <v>1233</v>
      </c>
      <c r="C84" s="1852"/>
      <c r="D84" s="1853" t="s">
        <v>430</v>
      </c>
      <c r="E84" s="1854" t="s">
        <v>430</v>
      </c>
      <c r="F84" s="1854"/>
      <c r="G84" s="1916"/>
      <c r="H84" s="1916" t="s">
        <v>1030</v>
      </c>
      <c r="I84" s="1916" t="s">
        <v>1030</v>
      </c>
      <c r="J84" s="1917"/>
      <c r="K84" s="1918"/>
      <c r="L84" s="1916"/>
      <c r="M84" s="1918"/>
      <c r="N84" s="1918" t="s">
        <v>1176</v>
      </c>
      <c r="O84" s="1916" t="s">
        <v>1176</v>
      </c>
      <c r="P84" s="1916"/>
      <c r="Q84" s="1916" t="s">
        <v>110</v>
      </c>
      <c r="R84" s="1919" t="s">
        <v>110</v>
      </c>
      <c r="S84" s="1852" t="s">
        <v>1147</v>
      </c>
      <c r="T84" s="1854" t="s">
        <v>1147</v>
      </c>
      <c r="U84" s="1853"/>
      <c r="V84" s="1854" t="s">
        <v>1174</v>
      </c>
      <c r="W84" s="1854" t="s">
        <v>1174</v>
      </c>
      <c r="X84" s="1853"/>
      <c r="Y84" s="1853"/>
      <c r="Z84" s="1855"/>
      <c r="AA84" s="1854"/>
      <c r="AB84" s="1853" t="s">
        <v>463</v>
      </c>
      <c r="AC84" s="1853" t="s">
        <v>463</v>
      </c>
      <c r="AD84" s="1916"/>
      <c r="AE84" s="1920" t="s">
        <v>1138</v>
      </c>
      <c r="AF84" s="1918"/>
      <c r="AG84" s="1921" t="s">
        <v>949</v>
      </c>
      <c r="AH84" s="1917"/>
      <c r="AI84" s="2441"/>
      <c r="AJ84" s="2443" t="s">
        <v>1140</v>
      </c>
      <c r="AK84" s="2444"/>
      <c r="AL84" s="1922"/>
      <c r="AM84" s="1922"/>
      <c r="AN84" s="1922" t="s">
        <v>923</v>
      </c>
      <c r="AO84" s="1922" t="s">
        <v>923</v>
      </c>
      <c r="AP84" s="1923"/>
    </row>
    <row r="85" spans="1:43" s="433" customFormat="1" ht="12.75" customHeight="1" x14ac:dyDescent="0.5">
      <c r="A85" s="1575" t="s">
        <v>650</v>
      </c>
      <c r="B85" s="1576" t="s">
        <v>1236</v>
      </c>
      <c r="C85" s="1624" t="s">
        <v>1092</v>
      </c>
      <c r="D85" s="1574"/>
      <c r="E85" s="1574" t="s">
        <v>532</v>
      </c>
      <c r="F85" s="1574"/>
      <c r="G85" s="1574" t="s">
        <v>728</v>
      </c>
      <c r="H85" s="1574" t="s">
        <v>859</v>
      </c>
      <c r="I85" s="1574"/>
      <c r="J85" s="1579"/>
      <c r="K85" s="1616" t="s">
        <v>430</v>
      </c>
      <c r="L85" s="1615" t="s">
        <v>463</v>
      </c>
      <c r="M85" s="1578"/>
      <c r="N85" s="1574" t="s">
        <v>110</v>
      </c>
      <c r="O85" s="1616" t="s">
        <v>532</v>
      </c>
      <c r="P85" s="2377" t="s">
        <v>1140</v>
      </c>
      <c r="Q85" s="2378"/>
      <c r="R85" s="1586"/>
      <c r="S85" s="1624" t="s">
        <v>110</v>
      </c>
      <c r="T85" s="1574"/>
      <c r="U85" s="1616" t="s">
        <v>427</v>
      </c>
      <c r="V85" s="1574" t="s">
        <v>7</v>
      </c>
      <c r="W85" s="1616" t="s">
        <v>443</v>
      </c>
      <c r="X85" s="1615" t="s">
        <v>458</v>
      </c>
      <c r="Y85" s="1574"/>
      <c r="Z85" s="1579"/>
      <c r="AA85" s="1574" t="s">
        <v>1092</v>
      </c>
      <c r="AB85" s="1578" t="s">
        <v>458</v>
      </c>
      <c r="AC85" s="1578"/>
      <c r="AD85" s="1578" t="s">
        <v>427</v>
      </c>
      <c r="AE85" s="1587" t="s">
        <v>1138</v>
      </c>
      <c r="AF85" s="1578"/>
      <c r="AG85" s="1588" t="s">
        <v>949</v>
      </c>
      <c r="AH85" s="1586"/>
      <c r="AI85" s="2441"/>
      <c r="AJ85" s="1578" t="s">
        <v>463</v>
      </c>
      <c r="AK85" s="1574"/>
      <c r="AL85" s="1574" t="s">
        <v>443</v>
      </c>
      <c r="AM85" s="1574"/>
      <c r="AN85" s="1574" t="s">
        <v>430</v>
      </c>
      <c r="AO85" s="1574"/>
      <c r="AP85" s="1580"/>
    </row>
    <row r="86" spans="1:43" s="433" customFormat="1" ht="12.75" customHeight="1" x14ac:dyDescent="0.5">
      <c r="A86" s="1575" t="s">
        <v>653</v>
      </c>
      <c r="B86" s="1576" t="s">
        <v>1242</v>
      </c>
      <c r="C86" s="1577"/>
      <c r="D86" s="1578"/>
      <c r="E86" s="1578" t="s">
        <v>1034</v>
      </c>
      <c r="F86" s="1574" t="s">
        <v>1034</v>
      </c>
      <c r="G86" s="1578"/>
      <c r="H86" s="1578" t="s">
        <v>7</v>
      </c>
      <c r="I86" s="1578" t="s">
        <v>110</v>
      </c>
      <c r="J86" s="1579" t="s">
        <v>7</v>
      </c>
      <c r="K86" s="1577" t="s">
        <v>1030</v>
      </c>
      <c r="L86" s="1578"/>
      <c r="M86" s="1578" t="s">
        <v>7</v>
      </c>
      <c r="N86" s="1578" t="s">
        <v>1034</v>
      </c>
      <c r="O86" s="1578" t="s">
        <v>1034</v>
      </c>
      <c r="P86" s="2377" t="s">
        <v>1140</v>
      </c>
      <c r="Q86" s="2378"/>
      <c r="R86" s="1586"/>
      <c r="S86" s="1924" t="s">
        <v>1034</v>
      </c>
      <c r="T86" s="1574" t="s">
        <v>1034</v>
      </c>
      <c r="U86" s="1574"/>
      <c r="V86" s="1574"/>
      <c r="W86" s="1574"/>
      <c r="X86" s="1578" t="s">
        <v>463</v>
      </c>
      <c r="Y86" s="1578" t="s">
        <v>430</v>
      </c>
      <c r="Z86" s="1579"/>
      <c r="AA86" s="1574" t="s">
        <v>443</v>
      </c>
      <c r="AB86" s="1578"/>
      <c r="AC86" s="1578" t="s">
        <v>532</v>
      </c>
      <c r="AD86" s="1578" t="s">
        <v>458</v>
      </c>
      <c r="AE86" s="1578" t="s">
        <v>7</v>
      </c>
      <c r="AF86" s="1574" t="s">
        <v>1030</v>
      </c>
      <c r="AG86" s="1574"/>
      <c r="AH86" s="1586"/>
      <c r="AI86" s="2441"/>
      <c r="AJ86" s="1574" t="s">
        <v>1034</v>
      </c>
      <c r="AK86" s="1578" t="s">
        <v>7</v>
      </c>
      <c r="AL86" s="1574" t="s">
        <v>427</v>
      </c>
      <c r="AM86" s="1574" t="s">
        <v>1092</v>
      </c>
      <c r="AN86" s="1574"/>
      <c r="AO86" s="1583" t="s">
        <v>949</v>
      </c>
      <c r="AP86" s="1580"/>
    </row>
    <row r="87" spans="1:43" s="433" customFormat="1" ht="12.75" customHeight="1" x14ac:dyDescent="0.5">
      <c r="A87" s="1758" t="s">
        <v>663</v>
      </c>
      <c r="B87" s="1863" t="s">
        <v>1237</v>
      </c>
      <c r="C87" s="1760" t="s">
        <v>1175</v>
      </c>
      <c r="D87" s="1764"/>
      <c r="E87" s="1761" t="s">
        <v>1092</v>
      </c>
      <c r="F87" s="1761"/>
      <c r="G87" s="1761"/>
      <c r="H87" s="1761" t="s">
        <v>923</v>
      </c>
      <c r="I87" s="1764" t="s">
        <v>1174</v>
      </c>
      <c r="J87" s="1762"/>
      <c r="K87" s="1760" t="s">
        <v>518</v>
      </c>
      <c r="L87" s="1764"/>
      <c r="M87" s="1764"/>
      <c r="N87" s="1761" t="s">
        <v>728</v>
      </c>
      <c r="O87" s="1761" t="s">
        <v>1092</v>
      </c>
      <c r="P87" s="2412" t="s">
        <v>1140</v>
      </c>
      <c r="Q87" s="2413"/>
      <c r="R87" s="1794"/>
      <c r="S87" s="1760" t="s">
        <v>1176</v>
      </c>
      <c r="T87" s="1764" t="s">
        <v>1092</v>
      </c>
      <c r="U87" s="1764" t="s">
        <v>7</v>
      </c>
      <c r="V87" s="1764"/>
      <c r="W87" s="1764" t="s">
        <v>859</v>
      </c>
      <c r="X87" s="1925" t="s">
        <v>1172</v>
      </c>
      <c r="Y87" s="1761"/>
      <c r="Z87" s="1762"/>
      <c r="AA87" s="1761"/>
      <c r="AB87" s="1925" t="s">
        <v>1170</v>
      </c>
      <c r="AC87" s="1925" t="s">
        <v>1171</v>
      </c>
      <c r="AD87" s="1795" t="s">
        <v>1138</v>
      </c>
      <c r="AE87" s="1764"/>
      <c r="AF87" s="1764"/>
      <c r="AG87" s="1766" t="s">
        <v>949</v>
      </c>
      <c r="AH87" s="1768"/>
      <c r="AI87" s="2441"/>
      <c r="AJ87" s="1925" t="s">
        <v>1136</v>
      </c>
      <c r="AK87" s="1926" t="s">
        <v>1137</v>
      </c>
      <c r="AL87" s="1764"/>
      <c r="AM87" s="1764"/>
      <c r="AN87" s="1764"/>
      <c r="AO87" s="1764" t="s">
        <v>1173</v>
      </c>
      <c r="AP87" s="1789"/>
    </row>
    <row r="88" spans="1:43" s="433" customFormat="1" ht="12.75" customHeight="1" x14ac:dyDescent="0.5">
      <c r="A88" s="1758" t="s">
        <v>665</v>
      </c>
      <c r="B88" s="1927" t="s">
        <v>1248</v>
      </c>
      <c r="C88" s="1760" t="s">
        <v>1030</v>
      </c>
      <c r="D88" s="1764" t="s">
        <v>1030</v>
      </c>
      <c r="E88" s="1764"/>
      <c r="F88" s="1761"/>
      <c r="G88" s="1761" t="s">
        <v>7</v>
      </c>
      <c r="H88" s="1764" t="s">
        <v>7</v>
      </c>
      <c r="I88" s="1761" t="s">
        <v>443</v>
      </c>
      <c r="J88" s="1762"/>
      <c r="K88" s="1761"/>
      <c r="L88" s="1761" t="s">
        <v>869</v>
      </c>
      <c r="M88" s="1761" t="s">
        <v>869</v>
      </c>
      <c r="N88" s="1761"/>
      <c r="O88" s="1761" t="s">
        <v>458</v>
      </c>
      <c r="P88" s="2412" t="s">
        <v>1140</v>
      </c>
      <c r="Q88" s="2413"/>
      <c r="R88" s="1794"/>
      <c r="S88" s="1760"/>
      <c r="T88" s="1764" t="s">
        <v>7</v>
      </c>
      <c r="U88" s="1764" t="s">
        <v>430</v>
      </c>
      <c r="V88" s="1761" t="s">
        <v>427</v>
      </c>
      <c r="W88" s="1761"/>
      <c r="X88" s="1761" t="s">
        <v>7</v>
      </c>
      <c r="Y88" s="1761" t="s">
        <v>1030</v>
      </c>
      <c r="Z88" s="1762"/>
      <c r="AA88" s="1862" t="s">
        <v>869</v>
      </c>
      <c r="AB88" s="1764"/>
      <c r="AC88" s="1764" t="s">
        <v>110</v>
      </c>
      <c r="AD88" s="1764" t="s">
        <v>7</v>
      </c>
      <c r="AE88" s="1764"/>
      <c r="AF88" s="1764" t="s">
        <v>532</v>
      </c>
      <c r="AG88" s="1764"/>
      <c r="AH88" s="1768"/>
      <c r="AI88" s="2441"/>
      <c r="AJ88" s="1761" t="s">
        <v>1030</v>
      </c>
      <c r="AK88" s="1761" t="s">
        <v>869</v>
      </c>
      <c r="AL88" s="1761"/>
      <c r="AM88" s="1761" t="s">
        <v>463</v>
      </c>
      <c r="AN88" s="1761"/>
      <c r="AO88" s="1767" t="s">
        <v>949</v>
      </c>
      <c r="AP88" s="1789"/>
    </row>
    <row r="89" spans="1:43" s="433" customFormat="1" ht="12.75" customHeight="1" x14ac:dyDescent="0.5">
      <c r="A89" s="1758" t="s">
        <v>1584</v>
      </c>
      <c r="B89" s="1786" t="s">
        <v>1251</v>
      </c>
      <c r="C89" s="1760"/>
      <c r="D89" s="1761" t="s">
        <v>110</v>
      </c>
      <c r="E89" s="1764" t="s">
        <v>427</v>
      </c>
      <c r="F89" s="1761" t="s">
        <v>532</v>
      </c>
      <c r="G89" s="1761"/>
      <c r="H89" s="1761"/>
      <c r="I89" s="1761" t="s">
        <v>1176</v>
      </c>
      <c r="J89" s="1762"/>
      <c r="K89" s="1760" t="s">
        <v>1174</v>
      </c>
      <c r="L89" s="1764"/>
      <c r="M89" s="1764" t="s">
        <v>458</v>
      </c>
      <c r="N89" s="1761" t="s">
        <v>427</v>
      </c>
      <c r="O89" s="1761" t="s">
        <v>923</v>
      </c>
      <c r="P89" s="2412" t="s">
        <v>1140</v>
      </c>
      <c r="Q89" s="2413"/>
      <c r="R89" s="1794"/>
      <c r="S89" s="1760" t="s">
        <v>859</v>
      </c>
      <c r="T89" s="1794" t="s">
        <v>532</v>
      </c>
      <c r="U89" s="1764"/>
      <c r="V89" s="1764" t="s">
        <v>443</v>
      </c>
      <c r="W89" s="1764" t="s">
        <v>728</v>
      </c>
      <c r="X89" s="1761" t="s">
        <v>7</v>
      </c>
      <c r="Y89" s="1761" t="s">
        <v>7</v>
      </c>
      <c r="Z89" s="1762"/>
      <c r="AA89" s="1761" t="s">
        <v>110</v>
      </c>
      <c r="AB89" s="1764" t="s">
        <v>1176</v>
      </c>
      <c r="AC89" s="1761"/>
      <c r="AD89" s="1764"/>
      <c r="AE89" s="1764" t="s">
        <v>1174</v>
      </c>
      <c r="AF89" s="1761" t="s">
        <v>728</v>
      </c>
      <c r="AG89" s="1761"/>
      <c r="AH89" s="1768"/>
      <c r="AI89" s="2441"/>
      <c r="AJ89" s="1764" t="s">
        <v>443</v>
      </c>
      <c r="AK89" s="1764" t="s">
        <v>859</v>
      </c>
      <c r="AL89" s="1764" t="s">
        <v>923</v>
      </c>
      <c r="AM89" s="1764"/>
      <c r="AN89" s="1761" t="s">
        <v>458</v>
      </c>
      <c r="AO89" s="1761"/>
      <c r="AP89" s="1789"/>
    </row>
    <row r="90" spans="1:43" s="433" customFormat="1" ht="12.75" customHeight="1" x14ac:dyDescent="0.5">
      <c r="A90" s="1771" t="s">
        <v>680</v>
      </c>
      <c r="B90" s="1801" t="s">
        <v>1253</v>
      </c>
      <c r="C90" s="1773"/>
      <c r="D90" s="1774" t="s">
        <v>110</v>
      </c>
      <c r="E90" s="1623" t="s">
        <v>427</v>
      </c>
      <c r="F90" s="1774" t="s">
        <v>532</v>
      </c>
      <c r="G90" s="1774"/>
      <c r="H90" s="1774" t="s">
        <v>57</v>
      </c>
      <c r="I90" s="1774" t="s">
        <v>535</v>
      </c>
      <c r="J90" s="1775"/>
      <c r="K90" s="1774" t="s">
        <v>7</v>
      </c>
      <c r="L90" s="1623" t="s">
        <v>729</v>
      </c>
      <c r="M90" s="1623" t="s">
        <v>458</v>
      </c>
      <c r="N90" s="1774" t="s">
        <v>427</v>
      </c>
      <c r="O90" s="1774"/>
      <c r="P90" s="2410" t="s">
        <v>1140</v>
      </c>
      <c r="Q90" s="2411"/>
      <c r="R90" s="1802"/>
      <c r="S90" s="1773" t="s">
        <v>1092</v>
      </c>
      <c r="T90" s="1802" t="s">
        <v>532</v>
      </c>
      <c r="U90" s="1623"/>
      <c r="V90" s="1623" t="s">
        <v>443</v>
      </c>
      <c r="W90" s="1915" t="s">
        <v>7</v>
      </c>
      <c r="X90" s="1774" t="s">
        <v>7</v>
      </c>
      <c r="Y90" s="1774" t="s">
        <v>729</v>
      </c>
      <c r="Z90" s="1775"/>
      <c r="AA90" s="1774" t="s">
        <v>110</v>
      </c>
      <c r="AB90" s="1623"/>
      <c r="AC90" s="1915"/>
      <c r="AD90" s="1915" t="s">
        <v>57</v>
      </c>
      <c r="AE90" s="1623"/>
      <c r="AF90" s="1774" t="s">
        <v>1092</v>
      </c>
      <c r="AG90" s="1774"/>
      <c r="AH90" s="1780"/>
      <c r="AI90" s="2441"/>
      <c r="AJ90" s="1623" t="s">
        <v>443</v>
      </c>
      <c r="AK90" s="1774"/>
      <c r="AL90" s="1623" t="s">
        <v>535</v>
      </c>
      <c r="AM90" s="1623"/>
      <c r="AN90" s="1774" t="s">
        <v>458</v>
      </c>
      <c r="AO90" s="1774" t="s">
        <v>7</v>
      </c>
      <c r="AP90" s="1780"/>
    </row>
    <row r="91" spans="1:43" s="1585" customFormat="1" ht="12.75" customHeight="1" x14ac:dyDescent="0.5">
      <c r="A91" s="1758" t="s">
        <v>1660</v>
      </c>
      <c r="B91" s="2073" t="s">
        <v>1677</v>
      </c>
      <c r="C91" s="1760"/>
      <c r="D91" s="1764" t="s">
        <v>1155</v>
      </c>
      <c r="E91" s="1764" t="s">
        <v>463</v>
      </c>
      <c r="F91" s="1761" t="s">
        <v>1156</v>
      </c>
      <c r="G91" s="1764"/>
      <c r="H91" s="1764" t="s">
        <v>430</v>
      </c>
      <c r="I91" s="1764"/>
      <c r="J91" s="1762"/>
      <c r="K91" s="1761"/>
      <c r="L91" s="1764" t="s">
        <v>430</v>
      </c>
      <c r="M91" s="1764"/>
      <c r="N91" s="1761"/>
      <c r="O91" s="1764" t="s">
        <v>463</v>
      </c>
      <c r="P91" s="1764"/>
      <c r="Q91" s="1764"/>
      <c r="R91" s="2043"/>
      <c r="S91" s="2039"/>
      <c r="T91" s="1764"/>
      <c r="U91" s="1764" t="s">
        <v>463</v>
      </c>
      <c r="V91" s="1761" t="s">
        <v>1156</v>
      </c>
      <c r="W91" s="1764" t="s">
        <v>430</v>
      </c>
      <c r="X91" s="1764"/>
      <c r="Y91" s="1764"/>
      <c r="Z91" s="2043"/>
      <c r="AA91" s="2039"/>
      <c r="AB91" s="1764"/>
      <c r="AC91" s="1794" t="s">
        <v>430</v>
      </c>
      <c r="AD91" s="1764"/>
      <c r="AE91" s="1764" t="s">
        <v>1156</v>
      </c>
      <c r="AF91" s="1764" t="s">
        <v>463</v>
      </c>
      <c r="AG91" s="1761"/>
      <c r="AH91" s="2045"/>
      <c r="AI91" s="2441"/>
      <c r="AJ91" s="1761"/>
      <c r="AK91" s="1764" t="s">
        <v>463</v>
      </c>
      <c r="AL91" s="1761" t="s">
        <v>1156</v>
      </c>
      <c r="AM91" s="1764" t="s">
        <v>430</v>
      </c>
      <c r="AN91" s="1764"/>
      <c r="AO91" s="1764"/>
      <c r="AP91" s="1789"/>
    </row>
    <row r="92" spans="1:43" s="1585" customFormat="1" ht="12.75" customHeight="1" x14ac:dyDescent="0.5">
      <c r="A92" s="2077" t="s">
        <v>1661</v>
      </c>
      <c r="B92" s="2073" t="s">
        <v>1659</v>
      </c>
      <c r="C92" s="2039"/>
      <c r="D92" s="2040"/>
      <c r="E92" s="2040" t="s">
        <v>463</v>
      </c>
      <c r="F92" s="2040" t="s">
        <v>1092</v>
      </c>
      <c r="G92" s="2040"/>
      <c r="H92" s="2040" t="s">
        <v>430</v>
      </c>
      <c r="I92" s="2040"/>
      <c r="J92" s="2043"/>
      <c r="K92" s="2039"/>
      <c r="L92" s="2040" t="s">
        <v>430</v>
      </c>
      <c r="M92" s="2040"/>
      <c r="N92" s="2042"/>
      <c r="O92" s="2040" t="s">
        <v>463</v>
      </c>
      <c r="P92" s="2040"/>
      <c r="Q92" s="2040"/>
      <c r="R92" s="2043"/>
      <c r="S92" s="2039"/>
      <c r="T92" s="2040"/>
      <c r="U92" s="2040" t="s">
        <v>463</v>
      </c>
      <c r="V92" s="2040" t="s">
        <v>1156</v>
      </c>
      <c r="W92" s="2040" t="s">
        <v>430</v>
      </c>
      <c r="X92" s="2040"/>
      <c r="Y92" s="2040"/>
      <c r="Z92" s="2043"/>
      <c r="AA92" s="2039"/>
      <c r="AB92" s="2040"/>
      <c r="AC92" s="2044" t="s">
        <v>430</v>
      </c>
      <c r="AD92" s="2040"/>
      <c r="AE92" s="2040" t="s">
        <v>1156</v>
      </c>
      <c r="AF92" s="2040" t="s">
        <v>463</v>
      </c>
      <c r="AG92" s="2042"/>
      <c r="AH92" s="2045"/>
      <c r="AI92" s="2441"/>
      <c r="AJ92" s="1761"/>
      <c r="AK92" s="1764" t="s">
        <v>463</v>
      </c>
      <c r="AL92" s="2032" t="s">
        <v>1156</v>
      </c>
      <c r="AM92" s="1764" t="s">
        <v>430</v>
      </c>
      <c r="AN92" s="1764"/>
      <c r="AO92" s="1764"/>
      <c r="AP92" s="1789"/>
    </row>
    <row r="93" spans="1:43" s="2081" customFormat="1" ht="12.75" customHeight="1" x14ac:dyDescent="0.5">
      <c r="A93" s="1771" t="s">
        <v>1658</v>
      </c>
      <c r="B93" s="2078" t="s">
        <v>1678</v>
      </c>
      <c r="C93" s="1773"/>
      <c r="D93" s="1623"/>
      <c r="E93" s="1623" t="s">
        <v>463</v>
      </c>
      <c r="F93" s="1623"/>
      <c r="G93" s="1623"/>
      <c r="H93" s="1623" t="s">
        <v>430</v>
      </c>
      <c r="I93" s="1623"/>
      <c r="J93" s="2079"/>
      <c r="K93" s="1773"/>
      <c r="L93" s="1623" t="s">
        <v>430</v>
      </c>
      <c r="M93" s="1623"/>
      <c r="N93" s="1774"/>
      <c r="O93" s="1623" t="s">
        <v>463</v>
      </c>
      <c r="P93" s="1623" t="s">
        <v>1156</v>
      </c>
      <c r="Q93" s="1623"/>
      <c r="R93" s="2079"/>
      <c r="S93" s="1773"/>
      <c r="T93" s="1623"/>
      <c r="U93" s="1623" t="s">
        <v>463</v>
      </c>
      <c r="V93" s="1623" t="s">
        <v>1156</v>
      </c>
      <c r="W93" s="1623" t="s">
        <v>430</v>
      </c>
      <c r="X93" s="1623"/>
      <c r="Y93" s="1623"/>
      <c r="Z93" s="2079"/>
      <c r="AA93" s="1773"/>
      <c r="AB93" s="1623" t="s">
        <v>1143</v>
      </c>
      <c r="AC93" s="1802" t="s">
        <v>430</v>
      </c>
      <c r="AD93" s="1623"/>
      <c r="AE93" s="1623" t="s">
        <v>1156</v>
      </c>
      <c r="AF93" s="1623" t="s">
        <v>463</v>
      </c>
      <c r="AG93" s="1774"/>
      <c r="AH93" s="2080"/>
      <c r="AI93" s="2441"/>
      <c r="AJ93" s="1623"/>
      <c r="AK93" s="1623" t="s">
        <v>463</v>
      </c>
      <c r="AL93" s="1623" t="s">
        <v>1156</v>
      </c>
      <c r="AM93" s="1623" t="s">
        <v>430</v>
      </c>
      <c r="AN93" s="1623"/>
      <c r="AO93" s="1623"/>
      <c r="AP93" s="1780"/>
    </row>
    <row r="94" spans="1:43" s="862" customFormat="1" ht="12.75" customHeight="1" x14ac:dyDescent="0.5">
      <c r="A94" s="1575" t="s">
        <v>706</v>
      </c>
      <c r="B94" s="1576" t="s">
        <v>1294</v>
      </c>
      <c r="C94" s="1577"/>
      <c r="D94" s="1578"/>
      <c r="E94" s="1578" t="s">
        <v>7</v>
      </c>
      <c r="F94" s="1578" t="s">
        <v>427</v>
      </c>
      <c r="G94" s="1578" t="s">
        <v>458</v>
      </c>
      <c r="H94" s="1578"/>
      <c r="I94" s="1578" t="s">
        <v>859</v>
      </c>
      <c r="J94" s="1579"/>
      <c r="K94" s="1577"/>
      <c r="L94" s="1578" t="s">
        <v>7</v>
      </c>
      <c r="M94" s="1578"/>
      <c r="N94" s="1578" t="s">
        <v>1174</v>
      </c>
      <c r="O94" s="1578"/>
      <c r="P94" s="1578" t="s">
        <v>1173</v>
      </c>
      <c r="Q94" s="1578" t="s">
        <v>532</v>
      </c>
      <c r="R94" s="1586"/>
      <c r="S94" s="1577"/>
      <c r="T94" s="1578" t="s">
        <v>1176</v>
      </c>
      <c r="U94" s="1578" t="s">
        <v>7</v>
      </c>
      <c r="V94" s="1578" t="s">
        <v>1175</v>
      </c>
      <c r="W94" s="1578" t="s">
        <v>7</v>
      </c>
      <c r="X94" s="1578"/>
      <c r="Y94" s="1578"/>
      <c r="Z94" s="1579" t="s">
        <v>518</v>
      </c>
      <c r="AA94" s="1578" t="s">
        <v>728</v>
      </c>
      <c r="AB94" s="1578" t="s">
        <v>923</v>
      </c>
      <c r="AC94" s="1928"/>
      <c r="AD94" s="1587" t="s">
        <v>1138</v>
      </c>
      <c r="AE94" s="1578"/>
      <c r="AF94" s="1578"/>
      <c r="AG94" s="1588" t="s">
        <v>949</v>
      </c>
      <c r="AH94" s="1579" t="s">
        <v>7</v>
      </c>
      <c r="AI94" s="2441"/>
      <c r="AJ94" s="2377" t="s">
        <v>1140</v>
      </c>
      <c r="AK94" s="2378"/>
      <c r="AL94" s="1578" t="s">
        <v>1136</v>
      </c>
      <c r="AM94" s="1578" t="s">
        <v>1137</v>
      </c>
      <c r="AN94" s="1578"/>
      <c r="AO94" s="1578"/>
      <c r="AP94" s="1579"/>
    </row>
    <row r="95" spans="1:43" s="862" customFormat="1" ht="12.75" customHeight="1" x14ac:dyDescent="0.5">
      <c r="A95" s="1758" t="s">
        <v>708</v>
      </c>
      <c r="B95" s="1814" t="s">
        <v>1293</v>
      </c>
      <c r="C95" s="1760"/>
      <c r="D95" s="1764"/>
      <c r="E95" s="1764" t="s">
        <v>1143</v>
      </c>
      <c r="F95" s="1761"/>
      <c r="G95" s="1764"/>
      <c r="H95" s="1764" t="s">
        <v>466</v>
      </c>
      <c r="I95" s="1764" t="s">
        <v>729</v>
      </c>
      <c r="J95" s="1762"/>
      <c r="K95" s="1764" t="s">
        <v>1170</v>
      </c>
      <c r="L95" s="1764" t="s">
        <v>1171</v>
      </c>
      <c r="M95" s="1764"/>
      <c r="N95" s="1761"/>
      <c r="O95" s="1764" t="s">
        <v>1172</v>
      </c>
      <c r="P95" s="1764"/>
      <c r="Q95" s="1764"/>
      <c r="R95" s="1809" t="s">
        <v>535</v>
      </c>
      <c r="S95" s="1760"/>
      <c r="T95" s="1764"/>
      <c r="U95" s="1761" t="s">
        <v>57</v>
      </c>
      <c r="V95" s="1764"/>
      <c r="W95" s="1764" t="s">
        <v>1156</v>
      </c>
      <c r="X95" s="1761" t="s">
        <v>730</v>
      </c>
      <c r="Y95" s="1761"/>
      <c r="Z95" s="1762"/>
      <c r="AA95" s="1761"/>
      <c r="AB95" s="1764"/>
      <c r="AC95" s="1761" t="s">
        <v>1155</v>
      </c>
      <c r="AD95" s="1764"/>
      <c r="AE95" s="1761"/>
      <c r="AF95" s="1795" t="s">
        <v>1138</v>
      </c>
      <c r="AG95" s="1767" t="s">
        <v>949</v>
      </c>
      <c r="AH95" s="1762"/>
      <c r="AI95" s="2441"/>
      <c r="AJ95" s="2412" t="s">
        <v>1140</v>
      </c>
      <c r="AK95" s="2413"/>
      <c r="AL95" s="1764"/>
      <c r="AM95" s="1764" t="s">
        <v>1166</v>
      </c>
      <c r="AN95" s="1764" t="s">
        <v>1168</v>
      </c>
      <c r="AO95" s="1764" t="s">
        <v>1167</v>
      </c>
      <c r="AP95" s="1762"/>
      <c r="AQ95" s="433"/>
    </row>
    <row r="96" spans="1:43" s="433" customFormat="1" ht="12.75" customHeight="1" thickBot="1" x14ac:dyDescent="0.55000000000000004">
      <c r="A96" s="1929" t="s">
        <v>1255</v>
      </c>
      <c r="B96" s="1930" t="s">
        <v>1256</v>
      </c>
      <c r="C96" s="1931"/>
      <c r="D96" s="1878"/>
      <c r="E96" s="1878"/>
      <c r="F96" s="1878" t="s">
        <v>1380</v>
      </c>
      <c r="G96" s="1878" t="s">
        <v>1379</v>
      </c>
      <c r="H96" s="1878"/>
      <c r="I96" s="1878"/>
      <c r="J96" s="1932"/>
      <c r="K96" s="1933"/>
      <c r="L96" s="1933"/>
      <c r="M96" s="1933" t="s">
        <v>1378</v>
      </c>
      <c r="N96" s="1933"/>
      <c r="O96" s="1878"/>
      <c r="P96" s="1878"/>
      <c r="Q96" s="1878"/>
      <c r="R96" s="1934"/>
      <c r="S96" s="1931"/>
      <c r="T96" s="1878"/>
      <c r="U96" s="1878"/>
      <c r="V96" s="1878"/>
      <c r="W96" s="1878"/>
      <c r="X96" s="1878"/>
      <c r="Y96" s="1878"/>
      <c r="Z96" s="1932"/>
      <c r="AA96" s="1878"/>
      <c r="AB96" s="1878"/>
      <c r="AC96" s="1878"/>
      <c r="AD96" s="1878"/>
      <c r="AE96" s="1935" t="s">
        <v>1138</v>
      </c>
      <c r="AF96" s="1936"/>
      <c r="AG96" s="1937" t="s">
        <v>949</v>
      </c>
      <c r="AH96" s="1934"/>
      <c r="AI96" s="2442"/>
      <c r="AJ96" s="2432" t="s">
        <v>1140</v>
      </c>
      <c r="AK96" s="2445"/>
      <c r="AL96" s="1878"/>
      <c r="AM96" s="1878" t="s">
        <v>1381</v>
      </c>
      <c r="AN96" s="1878" t="s">
        <v>1382</v>
      </c>
      <c r="AO96" s="1938" t="s">
        <v>949</v>
      </c>
      <c r="AP96" s="1932"/>
    </row>
    <row r="97" spans="1:43" s="433" customFormat="1" ht="3" customHeight="1" x14ac:dyDescent="0.5">
      <c r="A97" s="1656"/>
      <c r="B97" s="1656"/>
      <c r="C97" s="1749"/>
      <c r="D97" s="1749"/>
      <c r="E97" s="1749"/>
      <c r="F97" s="1749"/>
      <c r="G97" s="1749"/>
      <c r="H97" s="1749"/>
      <c r="I97" s="1749"/>
      <c r="J97" s="1749"/>
      <c r="K97" s="1749"/>
      <c r="L97" s="1749"/>
      <c r="M97" s="1749"/>
      <c r="N97" s="1749"/>
      <c r="O97" s="1749"/>
      <c r="P97" s="1749"/>
      <c r="Q97" s="1749"/>
      <c r="R97" s="1749"/>
      <c r="S97" s="1749"/>
      <c r="T97" s="1749"/>
      <c r="U97" s="1749"/>
      <c r="V97" s="1749"/>
      <c r="W97" s="1749"/>
      <c r="X97" s="1749"/>
      <c r="Y97" s="1749"/>
      <c r="Z97" s="1749"/>
      <c r="AA97" s="1749"/>
      <c r="AB97" s="1749"/>
      <c r="AC97" s="1749"/>
      <c r="AD97" s="1749"/>
      <c r="AE97" s="1749"/>
      <c r="AF97" s="1749"/>
      <c r="AG97" s="1749"/>
      <c r="AH97" s="1749"/>
      <c r="AI97" s="1749"/>
      <c r="AJ97" s="1749"/>
      <c r="AK97" s="1749"/>
      <c r="AL97" s="1749"/>
      <c r="AM97" s="1749"/>
      <c r="AN97" s="1749"/>
      <c r="AO97" s="1749"/>
      <c r="AP97" s="1749"/>
    </row>
    <row r="98" spans="1:43" s="433" customFormat="1" ht="11.25" customHeight="1" x14ac:dyDescent="0.5">
      <c r="A98" s="1656"/>
      <c r="B98" s="1656"/>
      <c r="C98" s="1880"/>
      <c r="D98" s="1881" t="s">
        <v>1141</v>
      </c>
      <c r="E98" s="1749"/>
      <c r="F98" s="1749"/>
      <c r="G98" s="1749"/>
      <c r="H98" s="1882"/>
      <c r="I98" s="1881" t="s">
        <v>1598</v>
      </c>
      <c r="J98" s="1749"/>
      <c r="K98" s="1749"/>
      <c r="L98" s="1749"/>
      <c r="M98" s="1749"/>
      <c r="N98" s="1749"/>
      <c r="O98" s="1749"/>
      <c r="P98" s="1749"/>
      <c r="Q98" s="1749"/>
      <c r="R98" s="1749"/>
      <c r="S98" s="1749"/>
      <c r="T98" s="1749"/>
      <c r="U98" s="1749"/>
      <c r="V98" s="1749"/>
      <c r="W98" s="1749"/>
      <c r="X98" s="1749"/>
      <c r="Y98" s="1749"/>
      <c r="Z98" s="1749"/>
      <c r="AA98" s="1749"/>
      <c r="AB98" s="1749"/>
      <c r="AC98" s="1749"/>
      <c r="AD98" s="1749"/>
      <c r="AE98" s="1749"/>
      <c r="AF98" s="1749"/>
      <c r="AG98" s="1749"/>
      <c r="AH98" s="1749"/>
      <c r="AI98" s="1749"/>
      <c r="AJ98" s="1749"/>
      <c r="AK98" s="1749"/>
      <c r="AL98" s="1749"/>
      <c r="AM98" s="1749"/>
      <c r="AN98" s="1749"/>
      <c r="AO98" s="1749"/>
      <c r="AP98" s="1749"/>
    </row>
    <row r="99" spans="1:43" s="862" customFormat="1" ht="14.25" customHeight="1" x14ac:dyDescent="0.5">
      <c r="A99" s="2385" t="s">
        <v>0</v>
      </c>
      <c r="B99" s="2385"/>
      <c r="C99" s="2385"/>
      <c r="D99" s="2385"/>
      <c r="E99" s="2385"/>
      <c r="F99" s="2385"/>
      <c r="G99" s="2385"/>
      <c r="H99" s="2385"/>
      <c r="I99" s="2385"/>
      <c r="J99" s="2385"/>
      <c r="K99" s="2385"/>
      <c r="L99" s="2385"/>
      <c r="M99" s="2385"/>
      <c r="N99" s="2385"/>
      <c r="O99" s="2385"/>
      <c r="P99" s="2385"/>
      <c r="Q99" s="2385"/>
      <c r="R99" s="2385"/>
      <c r="S99" s="2385"/>
      <c r="T99" s="2385"/>
      <c r="U99" s="2385"/>
      <c r="V99" s="2385"/>
      <c r="W99" s="2385"/>
      <c r="X99" s="2385"/>
      <c r="Y99" s="2385"/>
      <c r="Z99" s="2385"/>
      <c r="AA99" s="2385"/>
      <c r="AB99" s="2385"/>
      <c r="AC99" s="2385"/>
      <c r="AD99" s="2385"/>
      <c r="AE99" s="2385"/>
      <c r="AF99" s="2385"/>
      <c r="AG99" s="2385"/>
      <c r="AH99" s="2385"/>
      <c r="AI99" s="2385"/>
      <c r="AJ99" s="2385"/>
      <c r="AK99" s="2385"/>
      <c r="AL99" s="2385"/>
      <c r="AM99" s="2385"/>
      <c r="AN99" s="2385"/>
      <c r="AO99" s="2385"/>
      <c r="AP99" s="2385"/>
    </row>
    <row r="100" spans="1:43" s="862" customFormat="1" ht="14.25" customHeight="1" x14ac:dyDescent="0.5">
      <c r="A100" s="2385" t="s">
        <v>1679</v>
      </c>
      <c r="B100" s="2243"/>
      <c r="C100" s="2243"/>
      <c r="D100" s="2243"/>
      <c r="E100" s="2243"/>
      <c r="F100" s="2243"/>
      <c r="G100" s="2243"/>
      <c r="H100" s="2243"/>
      <c r="I100" s="2243"/>
      <c r="J100" s="2243"/>
      <c r="K100" s="2243"/>
      <c r="L100" s="2243"/>
      <c r="M100" s="2243"/>
      <c r="N100" s="2243"/>
      <c r="O100" s="2243"/>
      <c r="P100" s="2243"/>
      <c r="Q100" s="2243"/>
      <c r="R100" s="2243"/>
      <c r="S100" s="2243"/>
      <c r="T100" s="2243"/>
      <c r="U100" s="2243"/>
      <c r="V100" s="2243"/>
      <c r="W100" s="2243"/>
      <c r="X100" s="2243"/>
      <c r="Y100" s="2243"/>
      <c r="Z100" s="2243"/>
      <c r="AA100" s="2243"/>
      <c r="AB100" s="2243"/>
      <c r="AC100" s="2243"/>
      <c r="AD100" s="2243"/>
      <c r="AE100" s="2243"/>
      <c r="AF100" s="2243"/>
      <c r="AG100" s="2243"/>
      <c r="AH100" s="2243"/>
      <c r="AI100" s="2243"/>
      <c r="AJ100" s="2243"/>
      <c r="AK100" s="2243"/>
      <c r="AL100" s="2243"/>
      <c r="AM100" s="2243"/>
      <c r="AN100" s="2243"/>
      <c r="AO100" s="2243"/>
      <c r="AP100" s="2243"/>
    </row>
    <row r="101" spans="1:43" s="433" customFormat="1" ht="5.0999999999999996" customHeight="1" x14ac:dyDescent="0.5">
      <c r="A101" s="1655"/>
      <c r="B101" s="1655"/>
      <c r="C101" s="1749"/>
      <c r="D101" s="1749"/>
      <c r="E101" s="1749"/>
      <c r="F101" s="1749"/>
      <c r="G101" s="1749"/>
      <c r="H101" s="1749"/>
      <c r="I101" s="1749"/>
      <c r="J101" s="1749"/>
      <c r="K101" s="1749"/>
      <c r="L101" s="1749"/>
      <c r="M101" s="1749"/>
      <c r="N101" s="1749"/>
      <c r="O101" s="1749"/>
      <c r="P101" s="1749"/>
      <c r="Q101" s="1749"/>
      <c r="R101" s="1749"/>
      <c r="S101" s="1749"/>
      <c r="T101" s="1749"/>
      <c r="U101" s="1749"/>
      <c r="V101" s="1749"/>
      <c r="W101" s="1749"/>
      <c r="X101" s="1749"/>
      <c r="Y101" s="1749"/>
      <c r="Z101" s="1749"/>
      <c r="AA101" s="1749"/>
      <c r="AB101" s="1749"/>
      <c r="AC101" s="1749"/>
      <c r="AD101" s="1749"/>
      <c r="AE101" s="1749"/>
      <c r="AF101" s="1749"/>
      <c r="AG101" s="1749"/>
      <c r="AH101" s="1749"/>
      <c r="AI101" s="1749"/>
      <c r="AJ101" s="1749"/>
      <c r="AK101" s="1749"/>
      <c r="AL101" s="1749"/>
      <c r="AM101" s="1749"/>
      <c r="AN101" s="1749"/>
      <c r="AO101" s="1749"/>
      <c r="AP101" s="1749"/>
    </row>
    <row r="102" spans="1:43" s="433" customFormat="1" ht="11.25" customHeight="1" x14ac:dyDescent="0.5">
      <c r="A102" s="1655"/>
      <c r="B102" s="1655"/>
      <c r="C102" s="1749"/>
      <c r="D102" s="1749"/>
      <c r="E102" s="2386" t="s">
        <v>477</v>
      </c>
      <c r="F102" s="2387"/>
      <c r="G102" s="2388"/>
      <c r="H102" s="2386" t="s">
        <v>1118</v>
      </c>
      <c r="I102" s="2387"/>
      <c r="J102" s="2388"/>
      <c r="K102" s="2386" t="s">
        <v>110</v>
      </c>
      <c r="L102" s="2387"/>
      <c r="M102" s="2388"/>
      <c r="N102" s="2386" t="s">
        <v>458</v>
      </c>
      <c r="O102" s="2387"/>
      <c r="P102" s="2388"/>
      <c r="Q102" s="2386" t="s">
        <v>427</v>
      </c>
      <c r="R102" s="2387"/>
      <c r="S102" s="2388"/>
      <c r="T102" s="2386" t="s">
        <v>532</v>
      </c>
      <c r="U102" s="2387"/>
      <c r="V102" s="2388"/>
      <c r="W102" s="2386" t="s">
        <v>443</v>
      </c>
      <c r="X102" s="2387"/>
      <c r="Y102" s="2388"/>
      <c r="Z102" s="2386" t="s">
        <v>1092</v>
      </c>
      <c r="AA102" s="2387"/>
      <c r="AB102" s="2388"/>
      <c r="AC102" s="2386" t="s">
        <v>463</v>
      </c>
      <c r="AD102" s="2387"/>
      <c r="AE102" s="2388"/>
      <c r="AF102" s="2386" t="s">
        <v>430</v>
      </c>
      <c r="AG102" s="2387"/>
      <c r="AH102" s="2388"/>
      <c r="AI102" s="1749"/>
      <c r="AJ102" s="1749"/>
      <c r="AK102" s="1749"/>
      <c r="AL102" s="1749"/>
      <c r="AM102" s="1749"/>
      <c r="AN102" s="1749"/>
      <c r="AO102" s="1749"/>
      <c r="AP102" s="1749"/>
      <c r="AQ102" s="1196"/>
    </row>
    <row r="103" spans="1:43" s="1196" customFormat="1" ht="11.25" customHeight="1" x14ac:dyDescent="0.5">
      <c r="A103" s="1656"/>
      <c r="B103" s="1656"/>
      <c r="C103" s="1749"/>
      <c r="D103" s="1749"/>
      <c r="E103" s="2397" t="s">
        <v>1119</v>
      </c>
      <c r="F103" s="2398"/>
      <c r="G103" s="2399"/>
      <c r="H103" s="2397" t="s">
        <v>1120</v>
      </c>
      <c r="I103" s="2398"/>
      <c r="J103" s="2399"/>
      <c r="K103" s="2397" t="s">
        <v>1121</v>
      </c>
      <c r="L103" s="2398"/>
      <c r="M103" s="2399"/>
      <c r="N103" s="2397" t="s">
        <v>1122</v>
      </c>
      <c r="O103" s="2398"/>
      <c r="P103" s="2405"/>
      <c r="Q103" s="2406" t="s">
        <v>1123</v>
      </c>
      <c r="R103" s="2398"/>
      <c r="S103" s="2405"/>
      <c r="T103" s="2407" t="s">
        <v>1124</v>
      </c>
      <c r="U103" s="2398"/>
      <c r="V103" s="2399"/>
      <c r="W103" s="2397" t="s">
        <v>1125</v>
      </c>
      <c r="X103" s="2398"/>
      <c r="Y103" s="2405"/>
      <c r="Z103" s="2407" t="s">
        <v>1126</v>
      </c>
      <c r="AA103" s="2398"/>
      <c r="AB103" s="2399"/>
      <c r="AC103" s="2397" t="s">
        <v>1127</v>
      </c>
      <c r="AD103" s="2398"/>
      <c r="AE103" s="2399"/>
      <c r="AF103" s="2397" t="s">
        <v>1128</v>
      </c>
      <c r="AG103" s="2398"/>
      <c r="AH103" s="2399"/>
      <c r="AI103" s="1749"/>
      <c r="AJ103" s="1749"/>
      <c r="AK103" s="1749"/>
      <c r="AL103" s="1749"/>
      <c r="AM103" s="1749"/>
      <c r="AN103" s="1749"/>
      <c r="AO103" s="1749"/>
      <c r="AP103" s="1749"/>
    </row>
    <row r="104" spans="1:43" s="1196" customFormat="1" ht="9" customHeight="1" x14ac:dyDescent="0.5">
      <c r="A104" s="1656"/>
      <c r="B104" s="1656"/>
      <c r="C104" s="1749"/>
      <c r="D104" s="1749"/>
      <c r="E104" s="2400" t="s">
        <v>1129</v>
      </c>
      <c r="F104" s="2401"/>
      <c r="G104" s="2402"/>
      <c r="H104" s="2382" t="s">
        <v>1120</v>
      </c>
      <c r="I104" s="2383"/>
      <c r="J104" s="2384"/>
      <c r="K104" s="2382" t="s">
        <v>1121</v>
      </c>
      <c r="L104" s="2383"/>
      <c r="M104" s="2384"/>
      <c r="N104" s="2382" t="s">
        <v>1122</v>
      </c>
      <c r="O104" s="2383"/>
      <c r="P104" s="2403"/>
      <c r="Q104" s="2404" t="s">
        <v>1123</v>
      </c>
      <c r="R104" s="2383"/>
      <c r="S104" s="2384"/>
      <c r="T104" s="2382" t="s">
        <v>1130</v>
      </c>
      <c r="U104" s="2383"/>
      <c r="V104" s="2403"/>
      <c r="W104" s="2404" t="s">
        <v>1125</v>
      </c>
      <c r="X104" s="2383"/>
      <c r="Y104" s="2403"/>
      <c r="Z104" s="2404" t="s">
        <v>1126</v>
      </c>
      <c r="AA104" s="2383"/>
      <c r="AB104" s="2384"/>
      <c r="AC104" s="2382" t="s">
        <v>1127</v>
      </c>
      <c r="AD104" s="2383"/>
      <c r="AE104" s="2384"/>
      <c r="AF104" s="2382" t="s">
        <v>48</v>
      </c>
      <c r="AG104" s="2383"/>
      <c r="AH104" s="2384"/>
      <c r="AI104" s="1749"/>
      <c r="AJ104" s="1749"/>
      <c r="AK104" s="1749"/>
      <c r="AL104" s="1749"/>
      <c r="AM104" s="1749"/>
      <c r="AN104" s="1749"/>
      <c r="AO104" s="1749"/>
      <c r="AP104" s="1749"/>
      <c r="AQ104" s="433"/>
    </row>
    <row r="105" spans="1:43" s="433" customFormat="1" ht="3" customHeight="1" thickBot="1" x14ac:dyDescent="0.55000000000000004">
      <c r="A105" s="1655"/>
      <c r="B105" s="1655"/>
      <c r="C105" s="1749"/>
      <c r="D105" s="1749"/>
      <c r="E105" s="1749"/>
      <c r="F105" s="1749"/>
      <c r="G105" s="1749"/>
      <c r="H105" s="1749"/>
      <c r="I105" s="1749"/>
      <c r="J105" s="1749"/>
      <c r="K105" s="1749"/>
      <c r="L105" s="1749"/>
      <c r="M105" s="1749"/>
      <c r="N105" s="1749"/>
      <c r="O105" s="1749"/>
      <c r="P105" s="1749"/>
      <c r="Q105" s="1749"/>
      <c r="R105" s="1749"/>
      <c r="S105" s="1749"/>
      <c r="T105" s="1749"/>
      <c r="U105" s="1749"/>
      <c r="V105" s="1749"/>
      <c r="W105" s="1749"/>
      <c r="X105" s="1749"/>
      <c r="Y105" s="1749"/>
      <c r="Z105" s="1749"/>
      <c r="AA105" s="1749"/>
      <c r="AB105" s="1749"/>
      <c r="AC105" s="1749"/>
      <c r="AD105" s="1749"/>
      <c r="AE105" s="1749"/>
      <c r="AF105" s="1749"/>
      <c r="AG105" s="1749"/>
      <c r="AH105" s="1749"/>
      <c r="AI105" s="1749"/>
      <c r="AJ105" s="1749"/>
      <c r="AK105" s="1749"/>
      <c r="AL105" s="1749"/>
      <c r="AM105" s="1749"/>
      <c r="AN105" s="1749"/>
      <c r="AO105" s="1749"/>
      <c r="AP105" s="1749"/>
    </row>
    <row r="106" spans="1:43" s="433" customFormat="1" ht="12" customHeight="1" x14ac:dyDescent="0.5">
      <c r="A106" s="2454" t="s">
        <v>481</v>
      </c>
      <c r="B106" s="2456" t="s">
        <v>946</v>
      </c>
      <c r="C106" s="2457" t="s">
        <v>1131</v>
      </c>
      <c r="D106" s="2458"/>
      <c r="E106" s="2458"/>
      <c r="F106" s="2458"/>
      <c r="G106" s="2458"/>
      <c r="H106" s="2458"/>
      <c r="I106" s="2458"/>
      <c r="J106" s="2459"/>
      <c r="K106" s="2457" t="s">
        <v>1132</v>
      </c>
      <c r="L106" s="2458"/>
      <c r="M106" s="2458"/>
      <c r="N106" s="2458"/>
      <c r="O106" s="2458"/>
      <c r="P106" s="2458"/>
      <c r="Q106" s="2458"/>
      <c r="R106" s="2458"/>
      <c r="S106" s="2457" t="s">
        <v>1133</v>
      </c>
      <c r="T106" s="2458"/>
      <c r="U106" s="2458"/>
      <c r="V106" s="2458"/>
      <c r="W106" s="2458"/>
      <c r="X106" s="2458"/>
      <c r="Y106" s="2458"/>
      <c r="Z106" s="2459"/>
      <c r="AA106" s="2460" t="s">
        <v>1134</v>
      </c>
      <c r="AB106" s="2458"/>
      <c r="AC106" s="2458"/>
      <c r="AD106" s="2458"/>
      <c r="AE106" s="2458"/>
      <c r="AF106" s="2458"/>
      <c r="AG106" s="2458"/>
      <c r="AH106" s="2458"/>
      <c r="AI106" s="2457" t="s">
        <v>1135</v>
      </c>
      <c r="AJ106" s="2458"/>
      <c r="AK106" s="2458"/>
      <c r="AL106" s="2458"/>
      <c r="AM106" s="2458"/>
      <c r="AN106" s="2458"/>
      <c r="AO106" s="2458"/>
      <c r="AP106" s="2461"/>
    </row>
    <row r="107" spans="1:43" s="433" customFormat="1" ht="12" customHeight="1" thickBot="1" x14ac:dyDescent="0.55000000000000004">
      <c r="A107" s="2455"/>
      <c r="B107" s="2392"/>
      <c r="C107" s="1750">
        <v>1</v>
      </c>
      <c r="D107" s="1751">
        <v>2</v>
      </c>
      <c r="E107" s="1883">
        <v>3</v>
      </c>
      <c r="F107" s="1753">
        <v>4</v>
      </c>
      <c r="G107" s="1751">
        <v>5</v>
      </c>
      <c r="H107" s="1751">
        <v>6</v>
      </c>
      <c r="I107" s="1751">
        <v>7</v>
      </c>
      <c r="J107" s="1754">
        <v>8</v>
      </c>
      <c r="K107" s="1750">
        <v>1</v>
      </c>
      <c r="L107" s="1751">
        <v>2</v>
      </c>
      <c r="M107" s="1883">
        <v>3</v>
      </c>
      <c r="N107" s="1753">
        <v>4</v>
      </c>
      <c r="O107" s="1751">
        <v>5</v>
      </c>
      <c r="P107" s="1751">
        <v>6</v>
      </c>
      <c r="Q107" s="1751">
        <v>7</v>
      </c>
      <c r="R107" s="1757">
        <v>8</v>
      </c>
      <c r="S107" s="1884">
        <v>1</v>
      </c>
      <c r="T107" s="1756">
        <v>2</v>
      </c>
      <c r="U107" s="1883">
        <v>3</v>
      </c>
      <c r="V107" s="1753">
        <v>4</v>
      </c>
      <c r="W107" s="1751">
        <v>5</v>
      </c>
      <c r="X107" s="1751">
        <v>6</v>
      </c>
      <c r="Y107" s="1751">
        <v>7</v>
      </c>
      <c r="Z107" s="1754">
        <v>8</v>
      </c>
      <c r="AA107" s="1755">
        <v>1</v>
      </c>
      <c r="AB107" s="1756">
        <v>2</v>
      </c>
      <c r="AC107" s="1883">
        <v>3</v>
      </c>
      <c r="AD107" s="1753" t="s">
        <v>532</v>
      </c>
      <c r="AE107" s="1756" t="s">
        <v>443</v>
      </c>
      <c r="AF107" s="1751">
        <v>6</v>
      </c>
      <c r="AG107" s="1751" t="s">
        <v>463</v>
      </c>
      <c r="AH107" s="1757">
        <v>8</v>
      </c>
      <c r="AI107" s="1750">
        <v>1</v>
      </c>
      <c r="AJ107" s="1756">
        <v>2</v>
      </c>
      <c r="AK107" s="1883">
        <v>3</v>
      </c>
      <c r="AL107" s="1753">
        <v>4</v>
      </c>
      <c r="AM107" s="1753">
        <v>5</v>
      </c>
      <c r="AN107" s="1751">
        <v>6</v>
      </c>
      <c r="AO107" s="1753">
        <v>7</v>
      </c>
      <c r="AP107" s="1939">
        <v>8</v>
      </c>
    </row>
    <row r="108" spans="1:43" s="433" customFormat="1" ht="12" customHeight="1" x14ac:dyDescent="0.5">
      <c r="A108" s="1940" t="s">
        <v>501</v>
      </c>
      <c r="B108" s="1941" t="s">
        <v>1200</v>
      </c>
      <c r="C108" s="1942" t="s">
        <v>463</v>
      </c>
      <c r="D108" s="1886"/>
      <c r="E108" s="1886"/>
      <c r="F108" s="1886" t="s">
        <v>110</v>
      </c>
      <c r="G108" s="1886" t="s">
        <v>443</v>
      </c>
      <c r="H108" s="1886"/>
      <c r="I108" s="1886"/>
      <c r="J108" s="1943"/>
      <c r="K108" s="1944" t="s">
        <v>7</v>
      </c>
      <c r="L108" s="1886"/>
      <c r="M108" s="1886" t="s">
        <v>1092</v>
      </c>
      <c r="N108" s="1886"/>
      <c r="O108" s="1886" t="s">
        <v>427</v>
      </c>
      <c r="P108" s="1886" t="s">
        <v>110</v>
      </c>
      <c r="Q108" s="1886"/>
      <c r="R108" s="1945"/>
      <c r="S108" s="1942" t="s">
        <v>463</v>
      </c>
      <c r="T108" s="1886"/>
      <c r="U108" s="1944" t="s">
        <v>443</v>
      </c>
      <c r="V108" s="1886"/>
      <c r="W108" s="1886" t="s">
        <v>7</v>
      </c>
      <c r="X108" s="1886" t="s">
        <v>427</v>
      </c>
      <c r="Y108" s="1886" t="s">
        <v>1092</v>
      </c>
      <c r="Z108" s="1943"/>
      <c r="AA108" s="1886"/>
      <c r="AB108" s="1946"/>
      <c r="AC108" s="1947" t="s">
        <v>427</v>
      </c>
      <c r="AD108" s="1886"/>
      <c r="AE108" s="1886" t="s">
        <v>443</v>
      </c>
      <c r="AF108" s="1948" t="s">
        <v>1138</v>
      </c>
      <c r="AG108" s="1949" t="s">
        <v>949</v>
      </c>
      <c r="AH108" s="1950"/>
      <c r="AI108" s="2440" t="s">
        <v>1139</v>
      </c>
      <c r="AJ108" s="2464" t="s">
        <v>1140</v>
      </c>
      <c r="AK108" s="2465"/>
      <c r="AL108" s="1944" t="s">
        <v>7</v>
      </c>
      <c r="AM108" s="1886" t="s">
        <v>1092</v>
      </c>
      <c r="AN108" s="1944" t="s">
        <v>7</v>
      </c>
      <c r="AO108" s="1944" t="s">
        <v>463</v>
      </c>
      <c r="AP108" s="1951" t="s">
        <v>110</v>
      </c>
    </row>
    <row r="109" spans="1:43" s="433" customFormat="1" ht="12" customHeight="1" x14ac:dyDescent="0.5">
      <c r="A109" s="1952" t="s">
        <v>503</v>
      </c>
      <c r="B109" s="1801" t="s">
        <v>1201</v>
      </c>
      <c r="C109" s="1773" t="s">
        <v>532</v>
      </c>
      <c r="D109" s="1774"/>
      <c r="E109" s="1774" t="s">
        <v>458</v>
      </c>
      <c r="F109" s="1623" t="s">
        <v>7</v>
      </c>
      <c r="G109" s="1623"/>
      <c r="H109" s="1623" t="s">
        <v>1167</v>
      </c>
      <c r="I109" s="1623" t="s">
        <v>1168</v>
      </c>
      <c r="J109" s="1775"/>
      <c r="K109" s="1623" t="s">
        <v>1168</v>
      </c>
      <c r="L109" s="1623" t="s">
        <v>1167</v>
      </c>
      <c r="M109" s="1774"/>
      <c r="N109" s="1774" t="s">
        <v>532</v>
      </c>
      <c r="O109" s="1623"/>
      <c r="P109" s="1623"/>
      <c r="Q109" s="1623" t="s">
        <v>430</v>
      </c>
      <c r="R109" s="1802"/>
      <c r="S109" s="1773" t="s">
        <v>1168</v>
      </c>
      <c r="T109" s="1623" t="s">
        <v>1166</v>
      </c>
      <c r="U109" s="1623"/>
      <c r="V109" s="1623" t="s">
        <v>458</v>
      </c>
      <c r="W109" s="1623" t="s">
        <v>430</v>
      </c>
      <c r="X109" s="1623"/>
      <c r="Y109" s="1623"/>
      <c r="Z109" s="1775"/>
      <c r="AA109" s="1774"/>
      <c r="AB109" s="1953" t="s">
        <v>458</v>
      </c>
      <c r="AC109" s="1802" t="s">
        <v>430</v>
      </c>
      <c r="AD109" s="1623" t="s">
        <v>7</v>
      </c>
      <c r="AE109" s="1840" t="s">
        <v>1166</v>
      </c>
      <c r="AF109" s="1954" t="s">
        <v>1138</v>
      </c>
      <c r="AG109" s="1779" t="s">
        <v>949</v>
      </c>
      <c r="AH109" s="1780"/>
      <c r="AI109" s="2462"/>
      <c r="AJ109" s="2410" t="s">
        <v>1140</v>
      </c>
      <c r="AK109" s="2411"/>
      <c r="AL109" s="1623" t="s">
        <v>1166</v>
      </c>
      <c r="AM109" s="1623" t="s">
        <v>1167</v>
      </c>
      <c r="AN109" s="1623"/>
      <c r="AO109" s="1623" t="s">
        <v>532</v>
      </c>
      <c r="AP109" s="1955"/>
    </row>
    <row r="110" spans="1:43" s="433" customFormat="1" ht="12" customHeight="1" x14ac:dyDescent="0.5">
      <c r="A110" s="1956" t="s">
        <v>519</v>
      </c>
      <c r="B110" s="1797" t="s">
        <v>1202</v>
      </c>
      <c r="C110" s="1577"/>
      <c r="D110" s="1586" t="s">
        <v>458</v>
      </c>
      <c r="E110" s="1578" t="s">
        <v>518</v>
      </c>
      <c r="F110" s="1574"/>
      <c r="G110" s="1574"/>
      <c r="H110" s="1578"/>
      <c r="I110" s="1578"/>
      <c r="J110" s="1579" t="s">
        <v>1260</v>
      </c>
      <c r="K110" s="1574" t="s">
        <v>1369</v>
      </c>
      <c r="L110" s="1578" t="s">
        <v>458</v>
      </c>
      <c r="M110" s="1578"/>
      <c r="N110" s="1574" t="s">
        <v>518</v>
      </c>
      <c r="O110" s="1578"/>
      <c r="P110" s="2377" t="s">
        <v>1140</v>
      </c>
      <c r="Q110" s="2378"/>
      <c r="R110" s="1584"/>
      <c r="S110" s="1843" t="s">
        <v>1261</v>
      </c>
      <c r="T110" s="2417" t="s">
        <v>1142</v>
      </c>
      <c r="U110" s="2418"/>
      <c r="V110" s="2419"/>
      <c r="W110" s="1799"/>
      <c r="X110" s="1578"/>
      <c r="Y110" s="1578" t="s">
        <v>518</v>
      </c>
      <c r="Z110" s="1579"/>
      <c r="AA110" s="1574" t="s">
        <v>458</v>
      </c>
      <c r="AB110" s="1586"/>
      <c r="AC110" s="1800"/>
      <c r="AD110" s="1574" t="s">
        <v>1262</v>
      </c>
      <c r="AE110" s="1578"/>
      <c r="AF110" s="1587" t="s">
        <v>1138</v>
      </c>
      <c r="AG110" s="1583" t="s">
        <v>949</v>
      </c>
      <c r="AH110" s="1584"/>
      <c r="AI110" s="2462"/>
      <c r="AJ110" s="1578" t="s">
        <v>1259</v>
      </c>
      <c r="AK110" s="1578"/>
      <c r="AL110" s="1574" t="s">
        <v>443</v>
      </c>
      <c r="AM110" s="1578" t="s">
        <v>518</v>
      </c>
      <c r="AN110" s="1578"/>
      <c r="AO110" s="1578"/>
      <c r="AP110" s="1957"/>
    </row>
    <row r="111" spans="1:43" s="433" customFormat="1" ht="12" customHeight="1" x14ac:dyDescent="0.5">
      <c r="A111" s="1958" t="s">
        <v>1306</v>
      </c>
      <c r="B111" s="1786" t="s">
        <v>1206</v>
      </c>
      <c r="C111" s="1761" t="s">
        <v>443</v>
      </c>
      <c r="D111" s="1764"/>
      <c r="E111" s="1764" t="s">
        <v>463</v>
      </c>
      <c r="F111" s="1761"/>
      <c r="G111" s="1761" t="s">
        <v>532</v>
      </c>
      <c r="H111" s="1764" t="s">
        <v>1264</v>
      </c>
      <c r="I111" s="1764"/>
      <c r="J111" s="1762"/>
      <c r="K111" s="1761" t="s">
        <v>1092</v>
      </c>
      <c r="L111" s="1764" t="s">
        <v>532</v>
      </c>
      <c r="M111" s="1764"/>
      <c r="N111" s="1764" t="s">
        <v>1265</v>
      </c>
      <c r="O111" s="1764" t="s">
        <v>463</v>
      </c>
      <c r="P111" s="2412" t="s">
        <v>1140</v>
      </c>
      <c r="Q111" s="2413"/>
      <c r="R111" s="1768"/>
      <c r="S111" s="1890" t="s">
        <v>532</v>
      </c>
      <c r="T111" s="1764" t="s">
        <v>110</v>
      </c>
      <c r="U111" s="1761"/>
      <c r="V111" s="1761" t="s">
        <v>463</v>
      </c>
      <c r="W111" s="1764"/>
      <c r="X111" s="1764"/>
      <c r="Y111" s="1761" t="s">
        <v>443</v>
      </c>
      <c r="Z111" s="1762"/>
      <c r="AA111" s="1794" t="s">
        <v>1092</v>
      </c>
      <c r="AB111" s="1809" t="s">
        <v>110</v>
      </c>
      <c r="AC111" s="1815"/>
      <c r="AD111" s="1764" t="s">
        <v>443</v>
      </c>
      <c r="AE111" s="1764"/>
      <c r="AF111" s="1766" t="s">
        <v>1138</v>
      </c>
      <c r="AG111" s="1767" t="s">
        <v>949</v>
      </c>
      <c r="AH111" s="1789"/>
      <c r="AI111" s="2462"/>
      <c r="AJ111" s="1764"/>
      <c r="AK111" s="1764" t="s">
        <v>110</v>
      </c>
      <c r="AL111" s="1761"/>
      <c r="AM111" s="1764" t="s">
        <v>1189</v>
      </c>
      <c r="AN111" s="1764" t="s">
        <v>1092</v>
      </c>
      <c r="AO111" s="1764"/>
      <c r="AP111" s="1959"/>
    </row>
    <row r="112" spans="1:43" s="433" customFormat="1" ht="12" customHeight="1" x14ac:dyDescent="0.5">
      <c r="A112" s="1956" t="s">
        <v>525</v>
      </c>
      <c r="B112" s="1797" t="s">
        <v>1203</v>
      </c>
      <c r="C112" s="1577"/>
      <c r="D112" s="1578" t="s">
        <v>110</v>
      </c>
      <c r="E112" s="1578" t="s">
        <v>531</v>
      </c>
      <c r="F112" s="1574"/>
      <c r="G112" s="1578" t="s">
        <v>7</v>
      </c>
      <c r="H112" s="1578"/>
      <c r="I112" s="1578" t="s">
        <v>1144</v>
      </c>
      <c r="J112" s="1579"/>
      <c r="K112" s="1574" t="s">
        <v>860</v>
      </c>
      <c r="L112" s="1783" t="s">
        <v>7</v>
      </c>
      <c r="M112" s="1574" t="s">
        <v>110</v>
      </c>
      <c r="N112" s="1960" t="s">
        <v>1145</v>
      </c>
      <c r="O112" s="1578" t="s">
        <v>7</v>
      </c>
      <c r="P112" s="2377" t="s">
        <v>1140</v>
      </c>
      <c r="Q112" s="2378"/>
      <c r="R112" s="1584"/>
      <c r="S112" s="1889"/>
      <c r="T112" s="1578" t="s">
        <v>1144</v>
      </c>
      <c r="U112" s="1578" t="s">
        <v>860</v>
      </c>
      <c r="V112" s="1578"/>
      <c r="W112" s="1783" t="s">
        <v>294</v>
      </c>
      <c r="X112" s="1578" t="s">
        <v>110</v>
      </c>
      <c r="Y112" s="1578"/>
      <c r="Z112" s="1579"/>
      <c r="AA112" s="1578" t="s">
        <v>110</v>
      </c>
      <c r="AB112" s="1819"/>
      <c r="AC112" s="1800"/>
      <c r="AD112" s="1574" t="s">
        <v>531</v>
      </c>
      <c r="AE112" s="1587" t="s">
        <v>1138</v>
      </c>
      <c r="AF112" s="1574" t="s">
        <v>7</v>
      </c>
      <c r="AG112" s="1583" t="s">
        <v>949</v>
      </c>
      <c r="AH112" s="1584"/>
      <c r="AI112" s="2462"/>
      <c r="AJ112" s="1574"/>
      <c r="AK112" s="1783"/>
      <c r="AL112" s="1574" t="s">
        <v>1144</v>
      </c>
      <c r="AM112" s="1783" t="s">
        <v>860</v>
      </c>
      <c r="AN112" s="1574"/>
      <c r="AO112" s="1574"/>
      <c r="AP112" s="1957" t="s">
        <v>531</v>
      </c>
    </row>
    <row r="113" spans="1:42" s="433" customFormat="1" ht="12" customHeight="1" x14ac:dyDescent="0.5">
      <c r="A113" s="1958" t="s">
        <v>529</v>
      </c>
      <c r="B113" s="1814" t="s">
        <v>1204</v>
      </c>
      <c r="C113" s="1760" t="s">
        <v>531</v>
      </c>
      <c r="D113" s="1764"/>
      <c r="E113" s="1764" t="s">
        <v>427</v>
      </c>
      <c r="F113" s="1764"/>
      <c r="G113" s="1764" t="s">
        <v>861</v>
      </c>
      <c r="H113" s="1761" t="s">
        <v>430</v>
      </c>
      <c r="I113" s="1764"/>
      <c r="J113" s="1762"/>
      <c r="K113" s="1792"/>
      <c r="L113" s="1761" t="s">
        <v>430</v>
      </c>
      <c r="M113" s="1761"/>
      <c r="N113" s="1764" t="s">
        <v>460</v>
      </c>
      <c r="O113" s="1764" t="s">
        <v>531</v>
      </c>
      <c r="P113" s="2412" t="s">
        <v>1140</v>
      </c>
      <c r="Q113" s="2413"/>
      <c r="R113" s="1810"/>
      <c r="S113" s="1761" t="s">
        <v>1370</v>
      </c>
      <c r="T113" s="1764" t="s">
        <v>531</v>
      </c>
      <c r="U113" s="1764"/>
      <c r="V113" s="1764" t="s">
        <v>7</v>
      </c>
      <c r="W113" s="1764" t="s">
        <v>427</v>
      </c>
      <c r="X113" s="1764" t="s">
        <v>430</v>
      </c>
      <c r="Y113" s="1796"/>
      <c r="Z113" s="1762"/>
      <c r="AA113" s="1761"/>
      <c r="AB113" s="1794" t="s">
        <v>427</v>
      </c>
      <c r="AC113" s="1815"/>
      <c r="AD113" s="1761" t="s">
        <v>1146</v>
      </c>
      <c r="AE113" s="1795" t="s">
        <v>1138</v>
      </c>
      <c r="AF113" s="1566"/>
      <c r="AG113" s="1767" t="s">
        <v>949</v>
      </c>
      <c r="AH113" s="1768"/>
      <c r="AI113" s="2462"/>
      <c r="AJ113" s="1764" t="s">
        <v>294</v>
      </c>
      <c r="AK113" s="1792" t="s">
        <v>1145</v>
      </c>
      <c r="AL113" s="1764"/>
      <c r="AM113" s="1761" t="s">
        <v>531</v>
      </c>
      <c r="AN113" s="1792" t="s">
        <v>7</v>
      </c>
      <c r="AO113" s="1761"/>
      <c r="AP113" s="1959"/>
    </row>
    <row r="114" spans="1:42" s="433" customFormat="1" ht="12" customHeight="1" x14ac:dyDescent="0.5">
      <c r="A114" s="1952" t="s">
        <v>1177</v>
      </c>
      <c r="B114" s="1801" t="s">
        <v>1445</v>
      </c>
      <c r="C114" s="1773"/>
      <c r="D114" s="1623" t="s">
        <v>1161</v>
      </c>
      <c r="E114" s="1623" t="s">
        <v>47</v>
      </c>
      <c r="F114" s="1623" t="s">
        <v>1173</v>
      </c>
      <c r="G114" s="1623" t="s">
        <v>1092</v>
      </c>
      <c r="H114" s="1623" t="s">
        <v>7</v>
      </c>
      <c r="I114" s="1623" t="s">
        <v>518</v>
      </c>
      <c r="J114" s="1775"/>
      <c r="K114" s="1774" t="s">
        <v>110</v>
      </c>
      <c r="L114" s="1623" t="s">
        <v>7</v>
      </c>
      <c r="M114" s="1623" t="s">
        <v>1160</v>
      </c>
      <c r="N114" s="1774" t="s">
        <v>1158</v>
      </c>
      <c r="O114" s="1774"/>
      <c r="P114" s="1774" t="s">
        <v>443</v>
      </c>
      <c r="Q114" s="1774" t="s">
        <v>923</v>
      </c>
      <c r="R114" s="1802"/>
      <c r="S114" s="1803"/>
      <c r="T114" s="1623" t="s">
        <v>869</v>
      </c>
      <c r="U114" s="1623" t="s">
        <v>1162</v>
      </c>
      <c r="V114" s="1774" t="s">
        <v>7</v>
      </c>
      <c r="W114" s="1774" t="s">
        <v>1175</v>
      </c>
      <c r="X114" s="1774" t="s">
        <v>458</v>
      </c>
      <c r="Y114" s="1623" t="s">
        <v>532</v>
      </c>
      <c r="Z114" s="1775"/>
      <c r="AA114" s="1777" t="s">
        <v>1176</v>
      </c>
      <c r="AB114" s="1961" t="s">
        <v>463</v>
      </c>
      <c r="AC114" s="1961"/>
      <c r="AD114" s="1962"/>
      <c r="AE114" s="1777" t="s">
        <v>859</v>
      </c>
      <c r="AF114" s="1774" t="s">
        <v>1174</v>
      </c>
      <c r="AG114" s="1963"/>
      <c r="AH114" s="1964"/>
      <c r="AI114" s="2462"/>
      <c r="AJ114" s="1623" t="s">
        <v>1159</v>
      </c>
      <c r="AK114" s="1623" t="s">
        <v>1151</v>
      </c>
      <c r="AL114" s="1774" t="s">
        <v>430</v>
      </c>
      <c r="AM114" s="1623"/>
      <c r="AN114" s="1623" t="s">
        <v>427</v>
      </c>
      <c r="AO114" s="1774" t="s">
        <v>728</v>
      </c>
      <c r="AP114" s="1955"/>
    </row>
    <row r="115" spans="1:42" s="433" customFormat="1" ht="12" customHeight="1" x14ac:dyDescent="0.5">
      <c r="A115" s="1956" t="s">
        <v>746</v>
      </c>
      <c r="B115" s="1797" t="s">
        <v>1212</v>
      </c>
      <c r="C115" s="1577"/>
      <c r="D115" s="1578" t="s">
        <v>7</v>
      </c>
      <c r="E115" s="1574" t="s">
        <v>1261</v>
      </c>
      <c r="F115" s="1578" t="s">
        <v>1263</v>
      </c>
      <c r="G115" s="1578"/>
      <c r="H115" s="2377" t="s">
        <v>1140</v>
      </c>
      <c r="I115" s="2378"/>
      <c r="J115" s="1579"/>
      <c r="K115" s="1574"/>
      <c r="L115" s="1578"/>
      <c r="M115" s="1578" t="s">
        <v>532</v>
      </c>
      <c r="N115" s="1574"/>
      <c r="O115" s="1578" t="s">
        <v>1263</v>
      </c>
      <c r="P115" s="1574" t="s">
        <v>430</v>
      </c>
      <c r="Q115" s="1574"/>
      <c r="R115" s="1586"/>
      <c r="S115" s="1577"/>
      <c r="T115" s="2422" t="s">
        <v>1239</v>
      </c>
      <c r="U115" s="2423"/>
      <c r="V115" s="2424"/>
      <c r="W115" s="1799"/>
      <c r="X115" s="1578" t="s">
        <v>1261</v>
      </c>
      <c r="Y115" s="1578" t="s">
        <v>1370</v>
      </c>
      <c r="Z115" s="1579"/>
      <c r="AA115" s="1586"/>
      <c r="AB115" s="1800" t="s">
        <v>1266</v>
      </c>
      <c r="AC115" s="1574" t="s">
        <v>532</v>
      </c>
      <c r="AD115" s="1574"/>
      <c r="AE115" s="1574"/>
      <c r="AF115" s="1887" t="s">
        <v>1138</v>
      </c>
      <c r="AG115" s="1583" t="s">
        <v>949</v>
      </c>
      <c r="AH115" s="1586"/>
      <c r="AI115" s="2462"/>
      <c r="AJ115" s="1574" t="s">
        <v>430</v>
      </c>
      <c r="AK115" s="1578" t="s">
        <v>1267</v>
      </c>
      <c r="AL115" s="1578"/>
      <c r="AM115" s="1578" t="s">
        <v>1369</v>
      </c>
      <c r="AN115" s="1578"/>
      <c r="AO115" s="1578"/>
      <c r="AP115" s="1957"/>
    </row>
    <row r="116" spans="1:42" s="433" customFormat="1" ht="12" customHeight="1" x14ac:dyDescent="0.5">
      <c r="A116" s="1958" t="s">
        <v>735</v>
      </c>
      <c r="B116" s="1814" t="s">
        <v>1195</v>
      </c>
      <c r="C116" s="1760" t="s">
        <v>110</v>
      </c>
      <c r="D116" s="1764"/>
      <c r="E116" s="1764"/>
      <c r="F116" s="1764" t="s">
        <v>1262</v>
      </c>
      <c r="G116" s="1764" t="s">
        <v>1259</v>
      </c>
      <c r="H116" s="2412" t="s">
        <v>1140</v>
      </c>
      <c r="I116" s="2413"/>
      <c r="J116" s="1762"/>
      <c r="K116" s="1764" t="s">
        <v>728</v>
      </c>
      <c r="L116" s="1764" t="s">
        <v>1268</v>
      </c>
      <c r="M116" s="1764"/>
      <c r="N116" s="1764"/>
      <c r="O116" s="1764" t="s">
        <v>1092</v>
      </c>
      <c r="P116" s="1761" t="s">
        <v>427</v>
      </c>
      <c r="Q116" s="1764"/>
      <c r="R116" s="1809"/>
      <c r="S116" s="1760" t="s">
        <v>427</v>
      </c>
      <c r="T116" s="1965" t="s">
        <v>1269</v>
      </c>
      <c r="U116" s="1966"/>
      <c r="V116" s="1965" t="s">
        <v>110</v>
      </c>
      <c r="W116" s="1761" t="s">
        <v>1270</v>
      </c>
      <c r="X116" s="1761"/>
      <c r="Y116" s="1761"/>
      <c r="Z116" s="1762"/>
      <c r="AA116" s="1809"/>
      <c r="AB116" s="1815" t="s">
        <v>1092</v>
      </c>
      <c r="AC116" s="1764" t="s">
        <v>1271</v>
      </c>
      <c r="AD116" s="1764" t="s">
        <v>7</v>
      </c>
      <c r="AE116" s="1761"/>
      <c r="AF116" s="1795" t="s">
        <v>1138</v>
      </c>
      <c r="AG116" s="1767" t="s">
        <v>949</v>
      </c>
      <c r="AH116" s="1794"/>
      <c r="AI116" s="2462"/>
      <c r="AJ116" s="1764" t="s">
        <v>1262</v>
      </c>
      <c r="AK116" s="1764" t="s">
        <v>7</v>
      </c>
      <c r="AL116" s="1761"/>
      <c r="AM116" s="1761" t="s">
        <v>1259</v>
      </c>
      <c r="AN116" s="1761" t="s">
        <v>728</v>
      </c>
      <c r="AO116" s="1761"/>
      <c r="AP116" s="1959"/>
    </row>
    <row r="117" spans="1:42" s="433" customFormat="1" ht="12" customHeight="1" x14ac:dyDescent="0.5">
      <c r="A117" s="1958" t="s">
        <v>739</v>
      </c>
      <c r="B117" s="1814" t="s">
        <v>1208</v>
      </c>
      <c r="C117" s="1760"/>
      <c r="D117" s="1761"/>
      <c r="E117" s="1764"/>
      <c r="F117" s="1764" t="s">
        <v>1265</v>
      </c>
      <c r="G117" s="1761" t="s">
        <v>1260</v>
      </c>
      <c r="H117" s="2412" t="s">
        <v>1140</v>
      </c>
      <c r="I117" s="2413"/>
      <c r="J117" s="1762"/>
      <c r="K117" s="1761"/>
      <c r="L117" s="1761" t="s">
        <v>1272</v>
      </c>
      <c r="M117" s="1761" t="s">
        <v>1264</v>
      </c>
      <c r="N117" s="1761"/>
      <c r="O117" s="1764"/>
      <c r="P117" s="1761" t="s">
        <v>531</v>
      </c>
      <c r="Q117" s="1761"/>
      <c r="R117" s="1794"/>
      <c r="S117" s="1577"/>
      <c r="T117" s="2414" t="s">
        <v>1142</v>
      </c>
      <c r="U117" s="2415"/>
      <c r="V117" s="2416"/>
      <c r="W117" s="1799"/>
      <c r="X117" s="1761"/>
      <c r="Y117" s="1764" t="s">
        <v>1265</v>
      </c>
      <c r="Z117" s="1762" t="s">
        <v>531</v>
      </c>
      <c r="AA117" s="1761"/>
      <c r="AB117" s="1794" t="s">
        <v>518</v>
      </c>
      <c r="AC117" s="1815" t="s">
        <v>1189</v>
      </c>
      <c r="AD117" s="1764"/>
      <c r="AE117" s="1764"/>
      <c r="AF117" s="1766" t="s">
        <v>1138</v>
      </c>
      <c r="AG117" s="1767" t="s">
        <v>949</v>
      </c>
      <c r="AH117" s="1794"/>
      <c r="AI117" s="2462"/>
      <c r="AJ117" s="1761"/>
      <c r="AK117" s="1764" t="s">
        <v>1264</v>
      </c>
      <c r="AL117" s="1764"/>
      <c r="AM117" s="1761" t="s">
        <v>7</v>
      </c>
      <c r="AN117" s="1761" t="s">
        <v>1377</v>
      </c>
      <c r="AO117" s="1761" t="s">
        <v>1189</v>
      </c>
      <c r="AP117" s="1959"/>
    </row>
    <row r="118" spans="1:42" s="433" customFormat="1" ht="12" customHeight="1" x14ac:dyDescent="0.5">
      <c r="A118" s="1958" t="s">
        <v>745</v>
      </c>
      <c r="B118" s="1814" t="s">
        <v>1210</v>
      </c>
      <c r="C118" s="1760" t="s">
        <v>458</v>
      </c>
      <c r="D118" s="1764" t="s">
        <v>861</v>
      </c>
      <c r="E118" s="1764"/>
      <c r="F118" s="1764" t="s">
        <v>460</v>
      </c>
      <c r="G118" s="1764"/>
      <c r="H118" s="2412" t="s">
        <v>1140</v>
      </c>
      <c r="I118" s="2413"/>
      <c r="J118" s="1762"/>
      <c r="K118" s="1761"/>
      <c r="L118" s="1794"/>
      <c r="M118" s="1764" t="s">
        <v>463</v>
      </c>
      <c r="N118" s="1764"/>
      <c r="O118" s="1764" t="s">
        <v>1273</v>
      </c>
      <c r="P118" s="1764" t="s">
        <v>458</v>
      </c>
      <c r="Q118" s="1764"/>
      <c r="R118" s="1794"/>
      <c r="S118" s="1760"/>
      <c r="T118" s="1966" t="s">
        <v>463</v>
      </c>
      <c r="U118" s="1966" t="s">
        <v>1274</v>
      </c>
      <c r="V118" s="1965"/>
      <c r="W118" s="1764" t="s">
        <v>443</v>
      </c>
      <c r="X118" s="1764" t="s">
        <v>1275</v>
      </c>
      <c r="Y118" s="1761"/>
      <c r="Z118" s="1762"/>
      <c r="AA118" s="1761" t="s">
        <v>294</v>
      </c>
      <c r="AB118" s="1794" t="s">
        <v>443</v>
      </c>
      <c r="AC118" s="1815"/>
      <c r="AD118" s="1764" t="s">
        <v>7</v>
      </c>
      <c r="AE118" s="1766" t="s">
        <v>1138</v>
      </c>
      <c r="AF118" s="1764" t="s">
        <v>861</v>
      </c>
      <c r="AG118" s="1767" t="s">
        <v>949</v>
      </c>
      <c r="AH118" s="1794"/>
      <c r="AI118" s="2462"/>
      <c r="AJ118" s="1764" t="s">
        <v>1145</v>
      </c>
      <c r="AK118" s="1764"/>
      <c r="AL118" s="1764"/>
      <c r="AM118" s="1764"/>
      <c r="AN118" s="1764" t="s">
        <v>518</v>
      </c>
      <c r="AO118" s="1764" t="s">
        <v>460</v>
      </c>
      <c r="AP118" s="1959"/>
    </row>
    <row r="119" spans="1:42" s="433" customFormat="1" ht="12" customHeight="1" x14ac:dyDescent="0.5">
      <c r="A119" s="1958" t="s">
        <v>737</v>
      </c>
      <c r="B119" s="1814" t="s">
        <v>1207</v>
      </c>
      <c r="C119" s="1760"/>
      <c r="D119" s="1761"/>
      <c r="E119" s="1764" t="s">
        <v>923</v>
      </c>
      <c r="F119" s="1761"/>
      <c r="G119" s="1761" t="s">
        <v>518</v>
      </c>
      <c r="H119" s="2427" t="s">
        <v>1140</v>
      </c>
      <c r="I119" s="2413"/>
      <c r="J119" s="1762"/>
      <c r="K119" s="1764"/>
      <c r="L119" s="1794" t="s">
        <v>1175</v>
      </c>
      <c r="M119" s="1764" t="s">
        <v>1175</v>
      </c>
      <c r="N119" s="1761"/>
      <c r="O119" s="1764"/>
      <c r="P119" s="1764" t="s">
        <v>923</v>
      </c>
      <c r="Q119" s="1764" t="s">
        <v>1276</v>
      </c>
      <c r="R119" s="1794"/>
      <c r="S119" s="1577"/>
      <c r="T119" s="2437" t="s">
        <v>1239</v>
      </c>
      <c r="U119" s="2438"/>
      <c r="V119" s="2439"/>
      <c r="W119" s="1799"/>
      <c r="X119" s="1761" t="s">
        <v>518</v>
      </c>
      <c r="Y119" s="1764" t="s">
        <v>1175</v>
      </c>
      <c r="Z119" s="1762"/>
      <c r="AA119" s="1761" t="s">
        <v>859</v>
      </c>
      <c r="AB119" s="1967"/>
      <c r="AC119" s="1761"/>
      <c r="AD119" s="1795" t="s">
        <v>1138</v>
      </c>
      <c r="AE119" s="1761" t="s">
        <v>1276</v>
      </c>
      <c r="AF119" s="1764"/>
      <c r="AG119" s="1767" t="s">
        <v>949</v>
      </c>
      <c r="AH119" s="1794"/>
      <c r="AI119" s="2462"/>
      <c r="AJ119" s="1761"/>
      <c r="AK119" s="1764" t="s">
        <v>518</v>
      </c>
      <c r="AL119" s="1761"/>
      <c r="AM119" s="1761" t="s">
        <v>859</v>
      </c>
      <c r="AN119" s="1764" t="s">
        <v>859</v>
      </c>
      <c r="AO119" s="1764"/>
      <c r="AP119" s="1959"/>
    </row>
    <row r="120" spans="1:42" s="433" customFormat="1" ht="12" customHeight="1" x14ac:dyDescent="0.5">
      <c r="A120" s="1952" t="s">
        <v>1373</v>
      </c>
      <c r="B120" s="1801" t="s">
        <v>1178</v>
      </c>
      <c r="C120" s="1773"/>
      <c r="D120" s="1623"/>
      <c r="E120" s="1623" t="s">
        <v>1092</v>
      </c>
      <c r="F120" s="1623" t="s">
        <v>443</v>
      </c>
      <c r="G120" s="1774" t="s">
        <v>7</v>
      </c>
      <c r="H120" s="1774" t="s">
        <v>7</v>
      </c>
      <c r="I120" s="1623" t="s">
        <v>1159</v>
      </c>
      <c r="J120" s="1775"/>
      <c r="K120" s="1773"/>
      <c r="L120" s="1623"/>
      <c r="M120" s="1774" t="s">
        <v>427</v>
      </c>
      <c r="N120" s="1623" t="s">
        <v>7</v>
      </c>
      <c r="O120" s="1623" t="s">
        <v>1161</v>
      </c>
      <c r="P120" s="1774" t="s">
        <v>1151</v>
      </c>
      <c r="Q120" s="1623"/>
      <c r="R120" s="1802"/>
      <c r="S120" s="1773"/>
      <c r="T120" s="1774" t="s">
        <v>7</v>
      </c>
      <c r="U120" s="1623" t="s">
        <v>1161</v>
      </c>
      <c r="V120" s="1774" t="s">
        <v>1159</v>
      </c>
      <c r="W120" s="1623"/>
      <c r="X120" s="1623"/>
      <c r="Y120" s="1623" t="s">
        <v>430</v>
      </c>
      <c r="Z120" s="1775"/>
      <c r="AA120" s="1802" t="s">
        <v>7</v>
      </c>
      <c r="AB120" s="1623" t="s">
        <v>1151</v>
      </c>
      <c r="AC120" s="1623" t="s">
        <v>7</v>
      </c>
      <c r="AD120" s="1623" t="s">
        <v>110</v>
      </c>
      <c r="AE120" s="1623"/>
      <c r="AF120" s="1623" t="s">
        <v>869</v>
      </c>
      <c r="AG120" s="1774"/>
      <c r="AH120" s="1775"/>
      <c r="AI120" s="2462"/>
      <c r="AJ120" s="1623" t="s">
        <v>532</v>
      </c>
      <c r="AK120" s="1623" t="s">
        <v>7</v>
      </c>
      <c r="AL120" s="1623" t="s">
        <v>869</v>
      </c>
      <c r="AM120" s="1623" t="s">
        <v>463</v>
      </c>
      <c r="AN120" s="1623"/>
      <c r="AO120" s="1623" t="s">
        <v>458</v>
      </c>
      <c r="AP120" s="1955"/>
    </row>
    <row r="121" spans="1:42" s="433" customFormat="1" ht="12" customHeight="1" x14ac:dyDescent="0.5">
      <c r="A121" s="1958" t="s">
        <v>1308</v>
      </c>
      <c r="B121" s="1786" t="s">
        <v>1213</v>
      </c>
      <c r="C121" s="1574" t="s">
        <v>427</v>
      </c>
      <c r="D121" s="1574" t="s">
        <v>427</v>
      </c>
      <c r="E121" s="1764" t="s">
        <v>7</v>
      </c>
      <c r="F121" s="1761"/>
      <c r="G121" s="1574" t="s">
        <v>458</v>
      </c>
      <c r="H121" s="2412" t="s">
        <v>1140</v>
      </c>
      <c r="I121" s="2428"/>
      <c r="J121" s="1789"/>
      <c r="K121" s="1574" t="s">
        <v>460</v>
      </c>
      <c r="L121" s="1761" t="s">
        <v>460</v>
      </c>
      <c r="M121" s="1761" t="s">
        <v>7</v>
      </c>
      <c r="N121" s="1761"/>
      <c r="O121" s="1761"/>
      <c r="P121" s="1761" t="s">
        <v>532</v>
      </c>
      <c r="Q121" s="1574" t="s">
        <v>532</v>
      </c>
      <c r="R121" s="1809"/>
      <c r="S121" s="1577" t="s">
        <v>1174</v>
      </c>
      <c r="T121" s="1764"/>
      <c r="U121" s="1761" t="s">
        <v>7</v>
      </c>
      <c r="V121" s="1764" t="s">
        <v>7</v>
      </c>
      <c r="W121" s="1764" t="s">
        <v>1176</v>
      </c>
      <c r="X121" s="1578"/>
      <c r="Y121" s="1578" t="s">
        <v>923</v>
      </c>
      <c r="Z121" s="1813"/>
      <c r="AA121" s="1799"/>
      <c r="AB121" s="1812"/>
      <c r="AC121" s="1968" t="s">
        <v>1180</v>
      </c>
      <c r="AD121" s="1795" t="s">
        <v>1138</v>
      </c>
      <c r="AE121" s="1819" t="s">
        <v>427</v>
      </c>
      <c r="AF121" s="1969" t="s">
        <v>7</v>
      </c>
      <c r="AG121" s="1767" t="s">
        <v>949</v>
      </c>
      <c r="AH121" s="1808"/>
      <c r="AI121" s="2462"/>
      <c r="AJ121" s="1574" t="s">
        <v>458</v>
      </c>
      <c r="AK121" s="1574" t="s">
        <v>458</v>
      </c>
      <c r="AL121" s="1764"/>
      <c r="AM121" s="1574" t="s">
        <v>443</v>
      </c>
      <c r="AN121" s="1574" t="s">
        <v>443</v>
      </c>
      <c r="AO121" s="1764" t="s">
        <v>7</v>
      </c>
      <c r="AP121" s="1959"/>
    </row>
    <row r="122" spans="1:42" s="433" customFormat="1" ht="12" customHeight="1" x14ac:dyDescent="0.5">
      <c r="A122" s="1958" t="s">
        <v>568</v>
      </c>
      <c r="B122" s="1970" t="s">
        <v>1217</v>
      </c>
      <c r="C122" s="1971" t="s">
        <v>427</v>
      </c>
      <c r="D122" s="1965" t="s">
        <v>427</v>
      </c>
      <c r="E122" s="1965" t="s">
        <v>7</v>
      </c>
      <c r="F122" s="1965"/>
      <c r="G122" s="1972" t="s">
        <v>458</v>
      </c>
      <c r="H122" s="2468" t="s">
        <v>1140</v>
      </c>
      <c r="I122" s="2469"/>
      <c r="J122" s="1973"/>
      <c r="K122" s="1974" t="s">
        <v>1163</v>
      </c>
      <c r="L122" s="1974" t="s">
        <v>1163</v>
      </c>
      <c r="M122" s="1974" t="s">
        <v>1163</v>
      </c>
      <c r="N122" s="1965"/>
      <c r="O122" s="1966"/>
      <c r="P122" s="1966" t="s">
        <v>532</v>
      </c>
      <c r="Q122" s="1965" t="s">
        <v>532</v>
      </c>
      <c r="R122" s="1975"/>
      <c r="S122" s="1971" t="s">
        <v>7</v>
      </c>
      <c r="T122" s="1966" t="s">
        <v>1164</v>
      </c>
      <c r="U122" s="1966" t="s">
        <v>1164</v>
      </c>
      <c r="V122" s="1966" t="s">
        <v>1164</v>
      </c>
      <c r="W122" s="1966" t="s">
        <v>7</v>
      </c>
      <c r="X122" s="1966"/>
      <c r="Y122" s="1966"/>
      <c r="Z122" s="1976"/>
      <c r="AA122" s="1977"/>
      <c r="AB122" s="1978"/>
      <c r="AC122" s="1979" t="s">
        <v>1180</v>
      </c>
      <c r="AD122" s="1980"/>
      <c r="AE122" s="1981" t="s">
        <v>427</v>
      </c>
      <c r="AF122" s="1982" t="s">
        <v>1138</v>
      </c>
      <c r="AG122" s="1983" t="s">
        <v>949</v>
      </c>
      <c r="AH122" s="1976"/>
      <c r="AI122" s="2462"/>
      <c r="AJ122" s="1764" t="s">
        <v>458</v>
      </c>
      <c r="AK122" s="1764" t="s">
        <v>458</v>
      </c>
      <c r="AL122" s="1796"/>
      <c r="AM122" s="1764" t="s">
        <v>443</v>
      </c>
      <c r="AN122" s="1764" t="s">
        <v>443</v>
      </c>
      <c r="AO122" s="1764" t="s">
        <v>7</v>
      </c>
      <c r="AP122" s="1959"/>
    </row>
    <row r="123" spans="1:42" s="433" customFormat="1" ht="12" customHeight="1" x14ac:dyDescent="0.5">
      <c r="A123" s="1984" t="s">
        <v>1310</v>
      </c>
      <c r="B123" s="1985" t="s">
        <v>1216</v>
      </c>
      <c r="C123" s="1986"/>
      <c r="D123" s="1986"/>
      <c r="E123" s="1986" t="s">
        <v>1145</v>
      </c>
      <c r="F123" s="1986" t="s">
        <v>1145</v>
      </c>
      <c r="G123" s="1987" t="s">
        <v>7</v>
      </c>
      <c r="H123" s="2470" t="s">
        <v>1140</v>
      </c>
      <c r="I123" s="2384"/>
      <c r="J123" s="1988"/>
      <c r="K123" s="1987" t="s">
        <v>7</v>
      </c>
      <c r="L123" s="1987" t="s">
        <v>7</v>
      </c>
      <c r="M123" s="1986" t="s">
        <v>861</v>
      </c>
      <c r="N123" s="1987" t="s">
        <v>861</v>
      </c>
      <c r="O123" s="1987" t="s">
        <v>861</v>
      </c>
      <c r="P123" s="1986"/>
      <c r="Q123" s="1986"/>
      <c r="R123" s="1989"/>
      <c r="S123" s="1990" t="s">
        <v>7</v>
      </c>
      <c r="T123" s="1987" t="s">
        <v>1164</v>
      </c>
      <c r="U123" s="1987" t="s">
        <v>1164</v>
      </c>
      <c r="V123" s="1987" t="s">
        <v>1164</v>
      </c>
      <c r="W123" s="1987"/>
      <c r="X123" s="1987" t="s">
        <v>860</v>
      </c>
      <c r="Y123" s="1987" t="s">
        <v>860</v>
      </c>
      <c r="Z123" s="1991"/>
      <c r="AA123" s="1992"/>
      <c r="AB123" s="1993" t="s">
        <v>861</v>
      </c>
      <c r="AC123" s="1994" t="s">
        <v>861</v>
      </c>
      <c r="AD123" s="1992" t="s">
        <v>7</v>
      </c>
      <c r="AE123" s="1995" t="s">
        <v>1138</v>
      </c>
      <c r="AF123" s="1994"/>
      <c r="AG123" s="1996" t="s">
        <v>949</v>
      </c>
      <c r="AH123" s="1991"/>
      <c r="AI123" s="2462"/>
      <c r="AJ123" s="1853" t="s">
        <v>860</v>
      </c>
      <c r="AK123" s="1853" t="s">
        <v>860</v>
      </c>
      <c r="AL123" s="1853" t="s">
        <v>860</v>
      </c>
      <c r="AM123" s="1997"/>
      <c r="AN123" s="1853" t="s">
        <v>294</v>
      </c>
      <c r="AO123" s="1853" t="s">
        <v>294</v>
      </c>
      <c r="AP123" s="1998"/>
    </row>
    <row r="124" spans="1:42" s="433" customFormat="1" ht="12" customHeight="1" x14ac:dyDescent="0.5">
      <c r="A124" s="1956" t="s">
        <v>588</v>
      </c>
      <c r="B124" s="1797" t="s">
        <v>1223</v>
      </c>
      <c r="C124" s="1577"/>
      <c r="D124" s="1574" t="s">
        <v>1174</v>
      </c>
      <c r="E124" s="1574" t="s">
        <v>443</v>
      </c>
      <c r="F124" s="1574"/>
      <c r="G124" s="1574"/>
      <c r="H124" s="1574"/>
      <c r="I124" s="1574"/>
      <c r="J124" s="1579" t="s">
        <v>518</v>
      </c>
      <c r="K124" s="1574" t="s">
        <v>463</v>
      </c>
      <c r="L124" s="1574"/>
      <c r="M124" s="1574"/>
      <c r="N124" s="1574" t="s">
        <v>1173</v>
      </c>
      <c r="O124" s="1574"/>
      <c r="P124" s="1574"/>
      <c r="Q124" s="1574" t="s">
        <v>859</v>
      </c>
      <c r="R124" s="1586"/>
      <c r="S124" s="1577" t="s">
        <v>430</v>
      </c>
      <c r="T124" s="2417" t="s">
        <v>1142</v>
      </c>
      <c r="U124" s="2418"/>
      <c r="V124" s="2419"/>
      <c r="W124" s="1799"/>
      <c r="X124" s="1574" t="s">
        <v>1137</v>
      </c>
      <c r="Y124" s="1574" t="s">
        <v>1136</v>
      </c>
      <c r="Z124" s="1579"/>
      <c r="AA124" s="1577" t="s">
        <v>532</v>
      </c>
      <c r="AB124" s="2377" t="s">
        <v>1140</v>
      </c>
      <c r="AC124" s="2378"/>
      <c r="AD124" s="1574"/>
      <c r="AE124" s="1819" t="s">
        <v>458</v>
      </c>
      <c r="AF124" s="1999" t="s">
        <v>1138</v>
      </c>
      <c r="AG124" s="1583" t="s">
        <v>949</v>
      </c>
      <c r="AH124" s="1579"/>
      <c r="AI124" s="2462"/>
      <c r="AJ124" s="1578" t="s">
        <v>427</v>
      </c>
      <c r="AK124" s="1578" t="s">
        <v>1092</v>
      </c>
      <c r="AL124" s="1574"/>
      <c r="AM124" s="1578" t="s">
        <v>110</v>
      </c>
      <c r="AN124" s="1578"/>
      <c r="AO124" s="1574"/>
      <c r="AP124" s="1957"/>
    </row>
    <row r="125" spans="1:42" s="433" customFormat="1" ht="12" customHeight="1" x14ac:dyDescent="0.5">
      <c r="A125" s="1958" t="s">
        <v>598</v>
      </c>
      <c r="B125" s="1814" t="s">
        <v>1220</v>
      </c>
      <c r="C125" s="1760" t="s">
        <v>430</v>
      </c>
      <c r="D125" s="1761" t="s">
        <v>1092</v>
      </c>
      <c r="E125" s="1761"/>
      <c r="F125" s="1761" t="s">
        <v>1136</v>
      </c>
      <c r="G125" s="1761"/>
      <c r="H125" s="1761"/>
      <c r="I125" s="1761" t="s">
        <v>458</v>
      </c>
      <c r="J125" s="1762"/>
      <c r="K125" s="1760" t="s">
        <v>532</v>
      </c>
      <c r="L125" s="1761" t="s">
        <v>7</v>
      </c>
      <c r="M125" s="1761"/>
      <c r="N125" s="1761" t="s">
        <v>1092</v>
      </c>
      <c r="O125" s="1761" t="s">
        <v>430</v>
      </c>
      <c r="P125" s="1761"/>
      <c r="Q125" s="1761" t="s">
        <v>427</v>
      </c>
      <c r="R125" s="1794"/>
      <c r="S125" s="1760"/>
      <c r="T125" s="1761" t="s">
        <v>443</v>
      </c>
      <c r="U125" s="1764" t="s">
        <v>7</v>
      </c>
      <c r="V125" s="1764" t="s">
        <v>427</v>
      </c>
      <c r="W125" s="1761" t="s">
        <v>458</v>
      </c>
      <c r="X125" s="1761" t="s">
        <v>7</v>
      </c>
      <c r="Y125" s="1761" t="s">
        <v>463</v>
      </c>
      <c r="Z125" s="1762"/>
      <c r="AA125" s="1761" t="s">
        <v>463</v>
      </c>
      <c r="AB125" s="2412" t="s">
        <v>1140</v>
      </c>
      <c r="AC125" s="2413"/>
      <c r="AD125" s="1761"/>
      <c r="AE125" s="1809"/>
      <c r="AF125" s="1582" t="s">
        <v>1138</v>
      </c>
      <c r="AG125" s="1767" t="s">
        <v>949</v>
      </c>
      <c r="AH125" s="1794" t="s">
        <v>110</v>
      </c>
      <c r="AI125" s="2462"/>
      <c r="AJ125" s="1761" t="s">
        <v>110</v>
      </c>
      <c r="AK125" s="1764" t="s">
        <v>443</v>
      </c>
      <c r="AL125" s="1761"/>
      <c r="AM125" s="1764" t="s">
        <v>532</v>
      </c>
      <c r="AN125" s="1761" t="s">
        <v>1136</v>
      </c>
      <c r="AO125" s="1761"/>
      <c r="AP125" s="1959"/>
    </row>
    <row r="126" spans="1:42" s="433" customFormat="1" ht="12" customHeight="1" x14ac:dyDescent="0.5">
      <c r="A126" s="1952" t="s">
        <v>597</v>
      </c>
      <c r="B126" s="1801" t="s">
        <v>1178</v>
      </c>
      <c r="C126" s="1773" t="s">
        <v>1146</v>
      </c>
      <c r="D126" s="1623"/>
      <c r="E126" s="1623"/>
      <c r="F126" s="1774"/>
      <c r="G126" s="1623"/>
      <c r="H126" s="1623" t="s">
        <v>463</v>
      </c>
      <c r="I126" s="1623" t="s">
        <v>532</v>
      </c>
      <c r="J126" s="1775"/>
      <c r="K126" s="1802"/>
      <c r="L126" s="1623" t="s">
        <v>861</v>
      </c>
      <c r="M126" s="1623" t="s">
        <v>1144</v>
      </c>
      <c r="N126" s="1774"/>
      <c r="O126" s="1623"/>
      <c r="P126" s="1623" t="s">
        <v>7</v>
      </c>
      <c r="Q126" s="1623" t="s">
        <v>458</v>
      </c>
      <c r="R126" s="1802"/>
      <c r="S126" s="1773" t="s">
        <v>110</v>
      </c>
      <c r="T126" s="1774" t="s">
        <v>7</v>
      </c>
      <c r="U126" s="1774" t="s">
        <v>1092</v>
      </c>
      <c r="V126" s="1774" t="s">
        <v>460</v>
      </c>
      <c r="W126" s="1774" t="s">
        <v>7</v>
      </c>
      <c r="X126" s="1774" t="s">
        <v>7</v>
      </c>
      <c r="Y126" s="1774" t="s">
        <v>1145</v>
      </c>
      <c r="Z126" s="1775"/>
      <c r="AA126" s="1773" t="s">
        <v>443</v>
      </c>
      <c r="AB126" s="1623" t="s">
        <v>7</v>
      </c>
      <c r="AC126" s="1623" t="s">
        <v>294</v>
      </c>
      <c r="AD126" s="1623" t="s">
        <v>427</v>
      </c>
      <c r="AE126" s="1804"/>
      <c r="AF126" s="1840"/>
      <c r="AG126" s="1623"/>
      <c r="AH126" s="1775"/>
      <c r="AI126" s="2462"/>
      <c r="AJ126" s="1623"/>
      <c r="AK126" s="1623"/>
      <c r="AL126" s="1774" t="s">
        <v>531</v>
      </c>
      <c r="AM126" s="1774" t="s">
        <v>430</v>
      </c>
      <c r="AN126" s="1623"/>
      <c r="AO126" s="1774" t="s">
        <v>860</v>
      </c>
      <c r="AP126" s="1955"/>
    </row>
    <row r="127" spans="1:42" s="433" customFormat="1" ht="12" customHeight="1" x14ac:dyDescent="0.5">
      <c r="A127" s="2000" t="s">
        <v>612</v>
      </c>
      <c r="B127" s="2001" t="s">
        <v>1229</v>
      </c>
      <c r="C127" s="1843"/>
      <c r="D127" s="2002" t="s">
        <v>1285</v>
      </c>
      <c r="E127" s="1844"/>
      <c r="F127" s="1845" t="s">
        <v>463</v>
      </c>
      <c r="G127" s="1844"/>
      <c r="H127" s="1844" t="s">
        <v>7</v>
      </c>
      <c r="I127" s="1844" t="s">
        <v>443</v>
      </c>
      <c r="J127" s="1846"/>
      <c r="K127" s="2003" t="s">
        <v>1285</v>
      </c>
      <c r="L127" s="1844" t="s">
        <v>1092</v>
      </c>
      <c r="M127" s="1844"/>
      <c r="N127" s="1844" t="s">
        <v>427</v>
      </c>
      <c r="O127" s="1844"/>
      <c r="P127" s="1844"/>
      <c r="Q127" s="1844"/>
      <c r="R127" s="1901"/>
      <c r="S127" s="1843"/>
      <c r="T127" s="2002" t="s">
        <v>1286</v>
      </c>
      <c r="U127" s="1844" t="s">
        <v>7</v>
      </c>
      <c r="V127" s="1844" t="s">
        <v>7</v>
      </c>
      <c r="W127" s="1844" t="s">
        <v>532</v>
      </c>
      <c r="X127" s="1844"/>
      <c r="Y127" s="1844" t="s">
        <v>7</v>
      </c>
      <c r="Z127" s="1846"/>
      <c r="AA127" s="1901" t="s">
        <v>430</v>
      </c>
      <c r="AB127" s="2420" t="s">
        <v>1140</v>
      </c>
      <c r="AC127" s="2434"/>
      <c r="AD127" s="1761"/>
      <c r="AE127" s="2004"/>
      <c r="AF127" s="2005" t="s">
        <v>1138</v>
      </c>
      <c r="AG127" s="1848" t="s">
        <v>949</v>
      </c>
      <c r="AH127" s="1849"/>
      <c r="AI127" s="2462"/>
      <c r="AJ127" s="1844"/>
      <c r="AK127" s="1761"/>
      <c r="AL127" s="1844" t="s">
        <v>458</v>
      </c>
      <c r="AM127" s="1761" t="s">
        <v>1168</v>
      </c>
      <c r="AN127" s="2002"/>
      <c r="AO127" s="1761" t="s">
        <v>110</v>
      </c>
      <c r="AP127" s="2006"/>
    </row>
    <row r="128" spans="1:42" s="433" customFormat="1" ht="12" customHeight="1" x14ac:dyDescent="0.5">
      <c r="A128" s="1952" t="s">
        <v>1179</v>
      </c>
      <c r="B128" s="2007" t="s">
        <v>1230</v>
      </c>
      <c r="C128" s="1773"/>
      <c r="D128" s="1623"/>
      <c r="E128" s="1623"/>
      <c r="F128" s="1623" t="s">
        <v>427</v>
      </c>
      <c r="G128" s="1623"/>
      <c r="H128" s="1623" t="s">
        <v>110</v>
      </c>
      <c r="I128" s="1623" t="s">
        <v>1167</v>
      </c>
      <c r="J128" s="1775"/>
      <c r="K128" s="2008"/>
      <c r="L128" s="1623"/>
      <c r="M128" s="1774" t="s">
        <v>458</v>
      </c>
      <c r="N128" s="1623"/>
      <c r="O128" s="1623" t="s">
        <v>532</v>
      </c>
      <c r="P128" s="1623" t="s">
        <v>1166</v>
      </c>
      <c r="Q128" s="1623"/>
      <c r="R128" s="1802"/>
      <c r="S128" s="1773"/>
      <c r="T128" s="1623"/>
      <c r="U128" s="1774" t="s">
        <v>430</v>
      </c>
      <c r="V128" s="1774" t="s">
        <v>443</v>
      </c>
      <c r="W128" s="1774"/>
      <c r="X128" s="1623"/>
      <c r="Y128" s="1837" t="s">
        <v>1285</v>
      </c>
      <c r="Z128" s="1775"/>
      <c r="AA128" s="1802"/>
      <c r="AB128" s="2410" t="s">
        <v>1140</v>
      </c>
      <c r="AC128" s="2411"/>
      <c r="AD128" s="1623"/>
      <c r="AE128" s="1623"/>
      <c r="AF128" s="1778" t="s">
        <v>1138</v>
      </c>
      <c r="AG128" s="1779" t="s">
        <v>949</v>
      </c>
      <c r="AH128" s="1780"/>
      <c r="AI128" s="2462"/>
      <c r="AJ128" s="1623"/>
      <c r="AK128" s="1623" t="s">
        <v>463</v>
      </c>
      <c r="AL128" s="1623"/>
      <c r="AM128" s="1623" t="s">
        <v>7</v>
      </c>
      <c r="AN128" s="1825" t="s">
        <v>1285</v>
      </c>
      <c r="AO128" s="1623" t="s">
        <v>1092</v>
      </c>
      <c r="AP128" s="1955"/>
    </row>
    <row r="129" spans="1:43" s="433" customFormat="1" ht="12" customHeight="1" x14ac:dyDescent="0.5">
      <c r="A129" s="1956" t="s">
        <v>624</v>
      </c>
      <c r="B129" s="1797" t="s">
        <v>1292</v>
      </c>
      <c r="C129" s="1577"/>
      <c r="D129" s="1574"/>
      <c r="E129" s="1578" t="s">
        <v>236</v>
      </c>
      <c r="F129" s="1578" t="s">
        <v>236</v>
      </c>
      <c r="G129" s="1578"/>
      <c r="H129" s="1824" t="s">
        <v>1383</v>
      </c>
      <c r="I129" s="1578" t="s">
        <v>1277</v>
      </c>
      <c r="J129" s="1579"/>
      <c r="K129" s="1574"/>
      <c r="L129" s="1578"/>
      <c r="M129" s="1904" t="s">
        <v>1232</v>
      </c>
      <c r="N129" s="1578" t="s">
        <v>1278</v>
      </c>
      <c r="O129" s="1578"/>
      <c r="P129" s="1824" t="s">
        <v>450</v>
      </c>
      <c r="Q129" s="1578" t="s">
        <v>1279</v>
      </c>
      <c r="R129" s="1586"/>
      <c r="S129" s="1577" t="s">
        <v>236</v>
      </c>
      <c r="T129" s="2417" t="s">
        <v>1142</v>
      </c>
      <c r="U129" s="2418"/>
      <c r="V129" s="2419"/>
      <c r="W129" s="1799"/>
      <c r="X129" s="2377" t="s">
        <v>1140</v>
      </c>
      <c r="Y129" s="2378"/>
      <c r="Z129" s="1580"/>
      <c r="AA129" s="1574"/>
      <c r="AB129" s="1824" t="s">
        <v>1384</v>
      </c>
      <c r="AC129" s="1578" t="s">
        <v>236</v>
      </c>
      <c r="AD129" s="1578"/>
      <c r="AE129" s="1578"/>
      <c r="AF129" s="1587" t="s">
        <v>1138</v>
      </c>
      <c r="AG129" s="1583" t="s">
        <v>949</v>
      </c>
      <c r="AH129" s="1584"/>
      <c r="AI129" s="2462"/>
      <c r="AJ129" s="1822" t="s">
        <v>1165</v>
      </c>
      <c r="AK129" s="1578"/>
      <c r="AL129" s="1578" t="s">
        <v>1280</v>
      </c>
      <c r="AM129" s="1578"/>
      <c r="AN129" s="1578"/>
      <c r="AO129" s="1822" t="s">
        <v>1385</v>
      </c>
      <c r="AP129" s="1957"/>
    </row>
    <row r="130" spans="1:43" s="433" customFormat="1" ht="12" customHeight="1" x14ac:dyDescent="0.5">
      <c r="A130" s="1958" t="s">
        <v>1240</v>
      </c>
      <c r="B130" s="1814" t="s">
        <v>1290</v>
      </c>
      <c r="C130" s="1760"/>
      <c r="D130" s="1764"/>
      <c r="E130" s="1568" t="s">
        <v>448</v>
      </c>
      <c r="F130" s="1568" t="s">
        <v>1374</v>
      </c>
      <c r="G130" s="1764"/>
      <c r="H130" s="1568" t="s">
        <v>1383</v>
      </c>
      <c r="I130" s="1764" t="s">
        <v>1277</v>
      </c>
      <c r="J130" s="1762"/>
      <c r="K130" s="1760"/>
      <c r="L130" s="1764"/>
      <c r="M130" s="1828" t="s">
        <v>1232</v>
      </c>
      <c r="N130" s="1764" t="s">
        <v>1278</v>
      </c>
      <c r="O130" s="1764"/>
      <c r="P130" s="1568" t="s">
        <v>450</v>
      </c>
      <c r="Q130" s="1764" t="s">
        <v>1279</v>
      </c>
      <c r="R130" s="1794"/>
      <c r="S130" s="2009" t="s">
        <v>1375</v>
      </c>
      <c r="T130" s="1764"/>
      <c r="U130" s="1764"/>
      <c r="V130" s="1908" t="s">
        <v>1231</v>
      </c>
      <c r="W130" s="1764"/>
      <c r="X130" s="2412" t="s">
        <v>1140</v>
      </c>
      <c r="Y130" s="2413"/>
      <c r="Z130" s="1810"/>
      <c r="AA130" s="1764"/>
      <c r="AB130" s="1568" t="s">
        <v>1384</v>
      </c>
      <c r="AC130" s="2010" t="s">
        <v>1376</v>
      </c>
      <c r="AD130" s="1795" t="s">
        <v>1138</v>
      </c>
      <c r="AE130" s="1567"/>
      <c r="AF130" s="1829"/>
      <c r="AG130" s="1767" t="s">
        <v>949</v>
      </c>
      <c r="AH130" s="1789"/>
      <c r="AI130" s="2462"/>
      <c r="AJ130" s="1831" t="s">
        <v>1165</v>
      </c>
      <c r="AK130" s="1764"/>
      <c r="AL130" s="1764" t="s">
        <v>1280</v>
      </c>
      <c r="AM130" s="1764"/>
      <c r="AN130" s="1764"/>
      <c r="AO130" s="1831" t="s">
        <v>1385</v>
      </c>
      <c r="AP130" s="1959"/>
    </row>
    <row r="131" spans="1:43" s="433" customFormat="1" ht="12" customHeight="1" x14ac:dyDescent="0.5">
      <c r="A131" s="1952" t="s">
        <v>623</v>
      </c>
      <c r="B131" s="1801" t="s">
        <v>1291</v>
      </c>
      <c r="C131" s="1773"/>
      <c r="D131" s="1623"/>
      <c r="E131" s="1826" t="s">
        <v>448</v>
      </c>
      <c r="F131" s="1826" t="s">
        <v>1374</v>
      </c>
      <c r="G131" s="1623"/>
      <c r="H131" s="1826" t="s">
        <v>1383</v>
      </c>
      <c r="I131" s="1623" t="s">
        <v>1277</v>
      </c>
      <c r="J131" s="1775"/>
      <c r="K131" s="1773"/>
      <c r="L131" s="1623"/>
      <c r="M131" s="1833" t="s">
        <v>1232</v>
      </c>
      <c r="N131" s="1623" t="s">
        <v>1278</v>
      </c>
      <c r="O131" s="1623"/>
      <c r="P131" s="1826" t="s">
        <v>450</v>
      </c>
      <c r="Q131" s="1623" t="s">
        <v>1279</v>
      </c>
      <c r="R131" s="1802"/>
      <c r="S131" s="2011" t="s">
        <v>1375</v>
      </c>
      <c r="T131" s="1623"/>
      <c r="U131" s="1623"/>
      <c r="V131" s="1911" t="s">
        <v>1231</v>
      </c>
      <c r="W131" s="1623"/>
      <c r="X131" s="2410" t="s">
        <v>1140</v>
      </c>
      <c r="Y131" s="2411"/>
      <c r="Z131" s="1836"/>
      <c r="AA131" s="1623"/>
      <c r="AB131" s="1826" t="s">
        <v>1384</v>
      </c>
      <c r="AC131" s="2012" t="s">
        <v>1376</v>
      </c>
      <c r="AD131" s="1838"/>
      <c r="AE131" s="1778" t="s">
        <v>1138</v>
      </c>
      <c r="AF131" s="1834"/>
      <c r="AG131" s="1779" t="s">
        <v>949</v>
      </c>
      <c r="AH131" s="1780"/>
      <c r="AI131" s="2462"/>
      <c r="AJ131" s="1837" t="s">
        <v>1165</v>
      </c>
      <c r="AK131" s="1623"/>
      <c r="AL131" s="1623" t="s">
        <v>1280</v>
      </c>
      <c r="AM131" s="1623"/>
      <c r="AN131" s="1623"/>
      <c r="AO131" s="1837" t="s">
        <v>1385</v>
      </c>
      <c r="AP131" s="1955"/>
      <c r="AQ131" s="433" t="s">
        <v>7</v>
      </c>
    </row>
    <row r="132" spans="1:43" s="433" customFormat="1" ht="12" customHeight="1" x14ac:dyDescent="0.5">
      <c r="A132" s="2013" t="s">
        <v>639</v>
      </c>
      <c r="B132" s="2014" t="s">
        <v>1234</v>
      </c>
      <c r="C132" s="2015"/>
      <c r="D132" s="1916"/>
      <c r="E132" s="1916"/>
      <c r="F132" s="1916"/>
      <c r="G132" s="1916"/>
      <c r="H132" s="1916" t="s">
        <v>1092</v>
      </c>
      <c r="I132" s="1918" t="s">
        <v>1092</v>
      </c>
      <c r="J132" s="1917"/>
      <c r="K132" s="1918"/>
      <c r="L132" s="1916" t="s">
        <v>859</v>
      </c>
      <c r="M132" s="1918" t="s">
        <v>859</v>
      </c>
      <c r="N132" s="1918"/>
      <c r="O132" s="1916"/>
      <c r="P132" s="1916" t="s">
        <v>463</v>
      </c>
      <c r="Q132" s="1916" t="s">
        <v>463</v>
      </c>
      <c r="R132" s="1919"/>
      <c r="S132" s="2016"/>
      <c r="T132" s="2471" t="s">
        <v>1239</v>
      </c>
      <c r="U132" s="2472"/>
      <c r="V132" s="2473"/>
      <c r="W132" s="2017"/>
      <c r="X132" s="1916"/>
      <c r="Y132" s="1916" t="s">
        <v>110</v>
      </c>
      <c r="Z132" s="1917" t="s">
        <v>110</v>
      </c>
      <c r="AA132" s="1918"/>
      <c r="AB132" s="1918"/>
      <c r="AC132" s="1918"/>
      <c r="AD132" s="1916" t="s">
        <v>430</v>
      </c>
      <c r="AE132" s="1919" t="s">
        <v>430</v>
      </c>
      <c r="AF132" s="2018" t="s">
        <v>1138</v>
      </c>
      <c r="AG132" s="1921" t="s">
        <v>949</v>
      </c>
      <c r="AH132" s="2019"/>
      <c r="AI132" s="2462"/>
      <c r="AJ132" s="2449" t="s">
        <v>1140</v>
      </c>
      <c r="AK132" s="2450"/>
      <c r="AL132" s="1918" t="s">
        <v>728</v>
      </c>
      <c r="AM132" s="1918" t="s">
        <v>728</v>
      </c>
      <c r="AN132" s="1918"/>
      <c r="AO132" s="1918"/>
      <c r="AP132" s="2020"/>
    </row>
    <row r="133" spans="1:43" s="433" customFormat="1" ht="12" customHeight="1" x14ac:dyDescent="0.5">
      <c r="A133" s="1956" t="s">
        <v>656</v>
      </c>
      <c r="B133" s="1797" t="s">
        <v>1624</v>
      </c>
      <c r="C133" s="1889" t="s">
        <v>7</v>
      </c>
      <c r="D133" s="1578"/>
      <c r="E133" s="1578" t="s">
        <v>1287</v>
      </c>
      <c r="F133" s="1574" t="s">
        <v>1289</v>
      </c>
      <c r="G133" s="1578"/>
      <c r="H133" s="1578" t="s">
        <v>1181</v>
      </c>
      <c r="I133" s="1578" t="s">
        <v>1288</v>
      </c>
      <c r="J133" s="1579"/>
      <c r="K133" s="1574" t="s">
        <v>430</v>
      </c>
      <c r="L133" s="1578" t="s">
        <v>7</v>
      </c>
      <c r="M133" s="1578" t="s">
        <v>1628</v>
      </c>
      <c r="N133" s="1574" t="s">
        <v>7</v>
      </c>
      <c r="O133" s="1574" t="s">
        <v>7</v>
      </c>
      <c r="P133" s="2377" t="s">
        <v>1140</v>
      </c>
      <c r="Q133" s="2378"/>
      <c r="R133" s="1584"/>
      <c r="S133" s="1577" t="s">
        <v>7</v>
      </c>
      <c r="T133" s="2451" t="s">
        <v>1142</v>
      </c>
      <c r="U133" s="2452"/>
      <c r="V133" s="2453"/>
      <c r="W133" s="1799"/>
      <c r="X133" s="1574" t="s">
        <v>1372</v>
      </c>
      <c r="Y133" s="1574" t="s">
        <v>1034</v>
      </c>
      <c r="Z133" s="1579"/>
      <c r="AA133" s="1843"/>
      <c r="AB133" s="1844"/>
      <c r="AC133" s="1844" t="s">
        <v>110</v>
      </c>
      <c r="AD133" s="1844" t="s">
        <v>7</v>
      </c>
      <c r="AE133" s="1901" t="s">
        <v>463</v>
      </c>
      <c r="AF133" s="1999" t="s">
        <v>1138</v>
      </c>
      <c r="AG133" s="1583" t="s">
        <v>949</v>
      </c>
      <c r="AH133" s="1580"/>
      <c r="AI133" s="2462"/>
      <c r="AJ133" s="1578" t="s">
        <v>1092</v>
      </c>
      <c r="AK133" s="1578"/>
      <c r="AL133" s="1574" t="s">
        <v>1627</v>
      </c>
      <c r="AM133" s="1581" t="s">
        <v>1625</v>
      </c>
      <c r="AN133" s="1578" t="s">
        <v>7</v>
      </c>
      <c r="AO133" s="1581" t="s">
        <v>7</v>
      </c>
      <c r="AP133" s="1957"/>
    </row>
    <row r="134" spans="1:43" s="433" customFormat="1" ht="12" customHeight="1" x14ac:dyDescent="0.5">
      <c r="A134" s="1956" t="s">
        <v>1636</v>
      </c>
      <c r="B134" s="1797" t="s">
        <v>1626</v>
      </c>
      <c r="C134" s="1889" t="s">
        <v>7</v>
      </c>
      <c r="D134" s="1578" t="s">
        <v>7</v>
      </c>
      <c r="E134" s="1578"/>
      <c r="F134" s="1574" t="s">
        <v>1160</v>
      </c>
      <c r="G134" s="1578"/>
      <c r="H134" s="1578" t="s">
        <v>47</v>
      </c>
      <c r="I134" s="1578" t="s">
        <v>1162</v>
      </c>
      <c r="J134" s="1579"/>
      <c r="K134" s="1574" t="s">
        <v>1162</v>
      </c>
      <c r="L134" s="1578" t="s">
        <v>1158</v>
      </c>
      <c r="M134" s="1578"/>
      <c r="N134" s="1574" t="s">
        <v>7</v>
      </c>
      <c r="O134" s="1574" t="s">
        <v>869</v>
      </c>
      <c r="P134" s="2377" t="s">
        <v>1140</v>
      </c>
      <c r="Q134" s="2378"/>
      <c r="R134" s="1584"/>
      <c r="S134" s="1577" t="s">
        <v>7</v>
      </c>
      <c r="T134" s="1578" t="s">
        <v>458</v>
      </c>
      <c r="U134" s="1578" t="s">
        <v>427</v>
      </c>
      <c r="V134" s="1574" t="s">
        <v>7</v>
      </c>
      <c r="W134" s="1581" t="s">
        <v>1161</v>
      </c>
      <c r="X134" s="1574"/>
      <c r="Y134" s="1574" t="s">
        <v>869</v>
      </c>
      <c r="Z134" s="1579"/>
      <c r="AA134" s="1577" t="s">
        <v>1151</v>
      </c>
      <c r="AB134" s="1578"/>
      <c r="AC134" s="1578" t="s">
        <v>1158</v>
      </c>
      <c r="AD134" s="1578" t="s">
        <v>1161</v>
      </c>
      <c r="AE134" s="1809" t="s">
        <v>7</v>
      </c>
      <c r="AF134" s="1809" t="s">
        <v>1159</v>
      </c>
      <c r="AG134" s="1815"/>
      <c r="AH134" s="1808"/>
      <c r="AI134" s="2462"/>
      <c r="AJ134" s="1578" t="s">
        <v>443</v>
      </c>
      <c r="AK134" s="1578" t="s">
        <v>7</v>
      </c>
      <c r="AL134" s="1574" t="s">
        <v>1151</v>
      </c>
      <c r="AM134" s="1581"/>
      <c r="AN134" s="1578" t="s">
        <v>1159</v>
      </c>
      <c r="AO134" s="1767" t="s">
        <v>949</v>
      </c>
      <c r="AP134" s="1957"/>
    </row>
    <row r="135" spans="1:43" s="433" customFormat="1" ht="12" customHeight="1" x14ac:dyDescent="0.5">
      <c r="A135" s="1958" t="s">
        <v>649</v>
      </c>
      <c r="B135" s="1814" t="s">
        <v>1629</v>
      </c>
      <c r="C135" s="1760" t="s">
        <v>1092</v>
      </c>
      <c r="D135" s="1761" t="s">
        <v>430</v>
      </c>
      <c r="E135" s="1761" t="s">
        <v>7</v>
      </c>
      <c r="F135" s="1761" t="s">
        <v>458</v>
      </c>
      <c r="G135" s="1761" t="s">
        <v>7</v>
      </c>
      <c r="H135" s="1761" t="s">
        <v>532</v>
      </c>
      <c r="I135" s="1761" t="s">
        <v>7</v>
      </c>
      <c r="J135" s="1762"/>
      <c r="K135" s="1574" t="s">
        <v>458</v>
      </c>
      <c r="L135" s="1764" t="s">
        <v>463</v>
      </c>
      <c r="M135" s="1764" t="s">
        <v>7</v>
      </c>
      <c r="N135" s="1761" t="s">
        <v>443</v>
      </c>
      <c r="O135" s="1761" t="s">
        <v>110</v>
      </c>
      <c r="P135" s="2412" t="s">
        <v>1140</v>
      </c>
      <c r="Q135" s="2413"/>
      <c r="R135" s="1768"/>
      <c r="S135" s="1760" t="s">
        <v>443</v>
      </c>
      <c r="T135" s="1761" t="s">
        <v>7</v>
      </c>
      <c r="U135" s="1761" t="s">
        <v>110</v>
      </c>
      <c r="V135" s="1761"/>
      <c r="W135" s="1761" t="s">
        <v>1092</v>
      </c>
      <c r="X135" s="1761" t="s">
        <v>463</v>
      </c>
      <c r="Y135" s="1574" t="s">
        <v>7</v>
      </c>
      <c r="Z135" s="1762"/>
      <c r="AA135" s="1760" t="s">
        <v>427</v>
      </c>
      <c r="AB135" s="1764"/>
      <c r="AC135" s="1764"/>
      <c r="AD135" s="1764" t="s">
        <v>7</v>
      </c>
      <c r="AE135" s="1819" t="s">
        <v>532</v>
      </c>
      <c r="AF135" s="1999" t="s">
        <v>1138</v>
      </c>
      <c r="AG135" s="1583" t="s">
        <v>949</v>
      </c>
      <c r="AH135" s="1580"/>
      <c r="AI135" s="2462"/>
      <c r="AJ135" s="1764" t="s">
        <v>7</v>
      </c>
      <c r="AK135" s="1764" t="s">
        <v>532</v>
      </c>
      <c r="AL135" s="1761" t="s">
        <v>7</v>
      </c>
      <c r="AM135" s="1761"/>
      <c r="AN135" s="1761" t="s">
        <v>430</v>
      </c>
      <c r="AO135" s="1761" t="s">
        <v>427</v>
      </c>
      <c r="AP135" s="1959"/>
    </row>
    <row r="136" spans="1:43" s="433" customFormat="1" ht="12" customHeight="1" x14ac:dyDescent="0.5">
      <c r="A136" s="1958" t="s">
        <v>668</v>
      </c>
      <c r="B136" s="1814" t="s">
        <v>1238</v>
      </c>
      <c r="C136" s="1890" t="s">
        <v>7</v>
      </c>
      <c r="D136" s="1764" t="s">
        <v>532</v>
      </c>
      <c r="E136" s="1764" t="s">
        <v>110</v>
      </c>
      <c r="F136" s="1764"/>
      <c r="G136" s="1764" t="s">
        <v>427</v>
      </c>
      <c r="H136" s="1764" t="s">
        <v>7</v>
      </c>
      <c r="I136" s="1764" t="s">
        <v>869</v>
      </c>
      <c r="J136" s="1762"/>
      <c r="K136" s="2021" t="s">
        <v>1180</v>
      </c>
      <c r="L136" s="2021" t="s">
        <v>1180</v>
      </c>
      <c r="M136" s="1764"/>
      <c r="N136" s="1764"/>
      <c r="O136" s="1761" t="s">
        <v>1168</v>
      </c>
      <c r="P136" s="2412" t="s">
        <v>1140</v>
      </c>
      <c r="Q136" s="2413"/>
      <c r="R136" s="1812"/>
      <c r="S136" s="1760" t="s">
        <v>1166</v>
      </c>
      <c r="T136" s="1764" t="s">
        <v>1167</v>
      </c>
      <c r="U136" s="1764"/>
      <c r="V136" s="1764" t="s">
        <v>430</v>
      </c>
      <c r="W136" s="1764" t="s">
        <v>7</v>
      </c>
      <c r="X136" s="1764" t="s">
        <v>869</v>
      </c>
      <c r="Y136" s="1764" t="s">
        <v>7</v>
      </c>
      <c r="Z136" s="1762"/>
      <c r="AA136" s="1760"/>
      <c r="AB136" s="2022"/>
      <c r="AC136" s="1791" t="s">
        <v>1163</v>
      </c>
      <c r="AD136" s="1764" t="s">
        <v>1092</v>
      </c>
      <c r="AE136" s="1809" t="s">
        <v>7</v>
      </c>
      <c r="AF136" s="1582" t="s">
        <v>1138</v>
      </c>
      <c r="AG136" s="1767" t="s">
        <v>949</v>
      </c>
      <c r="AH136" s="1789"/>
      <c r="AI136" s="2462"/>
      <c r="AJ136" s="1764" t="s">
        <v>7</v>
      </c>
      <c r="AK136" s="1761" t="s">
        <v>7</v>
      </c>
      <c r="AL136" s="1764" t="s">
        <v>463</v>
      </c>
      <c r="AM136" s="1764"/>
      <c r="AN136" s="1764" t="s">
        <v>458</v>
      </c>
      <c r="AO136" s="2021" t="s">
        <v>1180</v>
      </c>
      <c r="AP136" s="1959"/>
    </row>
    <row r="137" spans="1:43" s="433" customFormat="1" ht="12" customHeight="1" x14ac:dyDescent="0.5">
      <c r="A137" s="1958" t="s">
        <v>680</v>
      </c>
      <c r="B137" s="1814" t="s">
        <v>1253</v>
      </c>
      <c r="C137" s="1760"/>
      <c r="D137" s="1761" t="s">
        <v>531</v>
      </c>
      <c r="E137" s="1764" t="s">
        <v>294</v>
      </c>
      <c r="F137" s="1761" t="s">
        <v>860</v>
      </c>
      <c r="G137" s="1761"/>
      <c r="H137" s="1761" t="s">
        <v>458</v>
      </c>
      <c r="I137" s="1761" t="s">
        <v>110</v>
      </c>
      <c r="J137" s="1762"/>
      <c r="K137" s="1761" t="s">
        <v>7</v>
      </c>
      <c r="L137" s="1764" t="s">
        <v>427</v>
      </c>
      <c r="M137" s="1764" t="s">
        <v>1145</v>
      </c>
      <c r="N137" s="1761" t="s">
        <v>294</v>
      </c>
      <c r="O137" s="1761"/>
      <c r="P137" s="2412" t="s">
        <v>1140</v>
      </c>
      <c r="Q137" s="2413"/>
      <c r="R137" s="1768"/>
      <c r="S137" s="1760" t="s">
        <v>460</v>
      </c>
      <c r="T137" s="1794" t="s">
        <v>860</v>
      </c>
      <c r="U137" s="1764"/>
      <c r="V137" s="1764" t="s">
        <v>861</v>
      </c>
      <c r="W137" s="1862" t="s">
        <v>7</v>
      </c>
      <c r="X137" s="1761" t="s">
        <v>7</v>
      </c>
      <c r="Y137" s="1761" t="s">
        <v>427</v>
      </c>
      <c r="Z137" s="1762"/>
      <c r="AA137" s="1760" t="s">
        <v>531</v>
      </c>
      <c r="AB137" s="1764"/>
      <c r="AC137" s="1862"/>
      <c r="AD137" s="1862" t="s">
        <v>458</v>
      </c>
      <c r="AE137" s="1809"/>
      <c r="AF137" s="1815" t="s">
        <v>460</v>
      </c>
      <c r="AG137" s="1566"/>
      <c r="AH137" s="1789"/>
      <c r="AI137" s="2462"/>
      <c r="AJ137" s="1764" t="s">
        <v>861</v>
      </c>
      <c r="AK137" s="1761"/>
      <c r="AL137" s="1764" t="s">
        <v>110</v>
      </c>
      <c r="AM137" s="1764"/>
      <c r="AN137" s="1764" t="s">
        <v>1145</v>
      </c>
      <c r="AO137" s="1761" t="s">
        <v>7</v>
      </c>
      <c r="AP137" s="1959"/>
    </row>
    <row r="138" spans="1:43" s="433" customFormat="1" ht="12" customHeight="1" x14ac:dyDescent="0.5">
      <c r="A138" s="1956" t="s">
        <v>1169</v>
      </c>
      <c r="B138" s="1576" t="s">
        <v>1252</v>
      </c>
      <c r="C138" s="1577"/>
      <c r="D138" s="2023" t="s">
        <v>1180</v>
      </c>
      <c r="E138" s="1578" t="s">
        <v>532</v>
      </c>
      <c r="F138" s="1574"/>
      <c r="G138" s="1574"/>
      <c r="H138" s="1574" t="s">
        <v>518</v>
      </c>
      <c r="I138" s="1574" t="s">
        <v>1176</v>
      </c>
      <c r="J138" s="1579"/>
      <c r="K138" s="1574" t="s">
        <v>1174</v>
      </c>
      <c r="L138" s="1574" t="s">
        <v>427</v>
      </c>
      <c r="M138" s="2024" t="s">
        <v>1180</v>
      </c>
      <c r="N138" s="1574"/>
      <c r="O138" s="1574" t="s">
        <v>923</v>
      </c>
      <c r="P138" s="2377" t="s">
        <v>1140</v>
      </c>
      <c r="Q138" s="2378"/>
      <c r="R138" s="1584"/>
      <c r="S138" s="1577" t="s">
        <v>859</v>
      </c>
      <c r="T138" s="1819"/>
      <c r="U138" s="1578" t="s">
        <v>7</v>
      </c>
      <c r="V138" s="1578"/>
      <c r="W138" s="1578" t="s">
        <v>728</v>
      </c>
      <c r="X138" s="1574" t="s">
        <v>7</v>
      </c>
      <c r="Y138" s="1574" t="s">
        <v>427</v>
      </c>
      <c r="Z138" s="1579"/>
      <c r="AA138" s="1577"/>
      <c r="AB138" s="1578" t="s">
        <v>1176</v>
      </c>
      <c r="AC138" s="1574" t="s">
        <v>7</v>
      </c>
      <c r="AD138" s="1578"/>
      <c r="AE138" s="1819" t="s">
        <v>1174</v>
      </c>
      <c r="AF138" s="1800" t="s">
        <v>728</v>
      </c>
      <c r="AG138" s="1823"/>
      <c r="AH138" s="1580"/>
      <c r="AI138" s="2462"/>
      <c r="AJ138" s="1578" t="s">
        <v>518</v>
      </c>
      <c r="AK138" s="1578" t="s">
        <v>859</v>
      </c>
      <c r="AL138" s="1578" t="s">
        <v>923</v>
      </c>
      <c r="AM138" s="1578"/>
      <c r="AN138" s="1578" t="s">
        <v>532</v>
      </c>
      <c r="AO138" s="1578" t="s">
        <v>7</v>
      </c>
      <c r="AP138" s="1957"/>
    </row>
    <row r="139" spans="1:43" s="433" customFormat="1" ht="12" customHeight="1" x14ac:dyDescent="0.5">
      <c r="A139" s="1958" t="s">
        <v>686</v>
      </c>
      <c r="B139" s="1814" t="s">
        <v>1254</v>
      </c>
      <c r="C139" s="1760"/>
      <c r="D139" s="1764" t="s">
        <v>7</v>
      </c>
      <c r="E139" s="1764" t="s">
        <v>1151</v>
      </c>
      <c r="F139" s="1761"/>
      <c r="G139" s="1761" t="s">
        <v>1161</v>
      </c>
      <c r="H139" s="1761" t="s">
        <v>458</v>
      </c>
      <c r="I139" s="1761" t="s">
        <v>110</v>
      </c>
      <c r="J139" s="1762"/>
      <c r="K139" s="1761"/>
      <c r="L139" s="1764" t="s">
        <v>1151</v>
      </c>
      <c r="M139" s="1761" t="s">
        <v>1161</v>
      </c>
      <c r="N139" s="1761"/>
      <c r="O139" s="1761" t="s">
        <v>1159</v>
      </c>
      <c r="P139" s="2412" t="s">
        <v>1140</v>
      </c>
      <c r="Q139" s="2413"/>
      <c r="R139" s="1768"/>
      <c r="S139" s="1760"/>
      <c r="T139" s="1794" t="s">
        <v>1160</v>
      </c>
      <c r="U139" s="1764" t="s">
        <v>1159</v>
      </c>
      <c r="V139" s="1764" t="s">
        <v>7</v>
      </c>
      <c r="W139" s="1764" t="s">
        <v>1158</v>
      </c>
      <c r="X139" s="1761" t="s">
        <v>47</v>
      </c>
      <c r="Y139" s="1761" t="s">
        <v>7</v>
      </c>
      <c r="Z139" s="1762"/>
      <c r="AA139" s="1760"/>
      <c r="AB139" s="1764" t="s">
        <v>47</v>
      </c>
      <c r="AC139" s="1761"/>
      <c r="AD139" s="1764" t="s">
        <v>458</v>
      </c>
      <c r="AE139" s="1809" t="s">
        <v>1160</v>
      </c>
      <c r="AF139" s="1815" t="s">
        <v>1162</v>
      </c>
      <c r="AG139" s="1566"/>
      <c r="AH139" s="1789"/>
      <c r="AI139" s="2462"/>
      <c r="AJ139" s="1764" t="s">
        <v>7</v>
      </c>
      <c r="AK139" s="1764" t="s">
        <v>1158</v>
      </c>
      <c r="AL139" s="1764" t="s">
        <v>110</v>
      </c>
      <c r="AM139" s="1764" t="s">
        <v>7</v>
      </c>
      <c r="AN139" s="1764" t="s">
        <v>1162</v>
      </c>
      <c r="AO139" s="1764"/>
      <c r="AP139" s="1959"/>
      <c r="AQ139" s="1205"/>
    </row>
    <row r="140" spans="1:43" s="433" customFormat="1" ht="12" customHeight="1" x14ac:dyDescent="0.5">
      <c r="A140" s="1952" t="s">
        <v>674</v>
      </c>
      <c r="B140" s="1816" t="s">
        <v>1258</v>
      </c>
      <c r="C140" s="1773"/>
      <c r="D140" s="2025" t="s">
        <v>1163</v>
      </c>
      <c r="E140" s="1623" t="s">
        <v>532</v>
      </c>
      <c r="F140" s="1774"/>
      <c r="G140" s="1774" t="s">
        <v>1030</v>
      </c>
      <c r="H140" s="1774" t="s">
        <v>7</v>
      </c>
      <c r="I140" s="1774" t="s">
        <v>1150</v>
      </c>
      <c r="J140" s="1775"/>
      <c r="K140" s="1773"/>
      <c r="L140" s="1623" t="s">
        <v>7</v>
      </c>
      <c r="M140" s="1623" t="s">
        <v>1147</v>
      </c>
      <c r="N140" s="1774" t="s">
        <v>1148</v>
      </c>
      <c r="O140" s="1774" t="s">
        <v>1152</v>
      </c>
      <c r="P140" s="2410" t="s">
        <v>1140</v>
      </c>
      <c r="Q140" s="2411"/>
      <c r="R140" s="1913"/>
      <c r="S140" s="1773"/>
      <c r="T140" s="1804" t="s">
        <v>1030</v>
      </c>
      <c r="U140" s="1623" t="s">
        <v>7</v>
      </c>
      <c r="V140" s="1623" t="s">
        <v>1152</v>
      </c>
      <c r="W140" s="1623" t="s">
        <v>1150</v>
      </c>
      <c r="X140" s="1774" t="s">
        <v>7</v>
      </c>
      <c r="Y140" s="1774" t="s">
        <v>1153</v>
      </c>
      <c r="Z140" s="1775"/>
      <c r="AA140" s="1773"/>
      <c r="AB140" s="1623" t="s">
        <v>1148</v>
      </c>
      <c r="AC140" s="1774" t="s">
        <v>1153</v>
      </c>
      <c r="AD140" s="1623"/>
      <c r="AE140" s="1804" t="s">
        <v>7</v>
      </c>
      <c r="AF140" s="1840" t="s">
        <v>1154</v>
      </c>
      <c r="AG140" s="1864"/>
      <c r="AH140" s="1780"/>
      <c r="AI140" s="2462"/>
      <c r="AJ140" s="1623" t="s">
        <v>1147</v>
      </c>
      <c r="AK140" s="1623" t="s">
        <v>1154</v>
      </c>
      <c r="AL140" s="1623" t="s">
        <v>7</v>
      </c>
      <c r="AM140" s="1623"/>
      <c r="AN140" s="1623" t="s">
        <v>532</v>
      </c>
      <c r="AO140" s="1818" t="s">
        <v>1163</v>
      </c>
      <c r="AP140" s="1955"/>
      <c r="AQ140" s="1205"/>
    </row>
    <row r="141" spans="1:43" s="1654" customFormat="1" ht="12" customHeight="1" x14ac:dyDescent="0.5">
      <c r="A141" s="2000" t="s">
        <v>1680</v>
      </c>
      <c r="B141" s="2073" t="s">
        <v>1663</v>
      </c>
      <c r="C141" s="1843"/>
      <c r="D141" s="1844" t="s">
        <v>463</v>
      </c>
      <c r="E141" s="1844"/>
      <c r="F141" s="1845" t="s">
        <v>1092</v>
      </c>
      <c r="G141" s="1844"/>
      <c r="H141" s="1844"/>
      <c r="I141" s="1844"/>
      <c r="J141" s="1846"/>
      <c r="K141" s="1845"/>
      <c r="L141" s="1844"/>
      <c r="M141" s="1844" t="s">
        <v>430</v>
      </c>
      <c r="N141" s="1845" t="s">
        <v>463</v>
      </c>
      <c r="O141" s="1844"/>
      <c r="P141" s="1844"/>
      <c r="Q141" s="1844"/>
      <c r="R141" s="1901"/>
      <c r="S141" s="1843"/>
      <c r="T141" s="1844" t="s">
        <v>430</v>
      </c>
      <c r="U141" s="1844"/>
      <c r="V141" s="1845"/>
      <c r="W141" s="1844" t="s">
        <v>463</v>
      </c>
      <c r="X141" s="1844"/>
      <c r="Y141" s="1844"/>
      <c r="Z141" s="1865"/>
      <c r="AA141" s="1845"/>
      <c r="AB141" s="1844"/>
      <c r="AC141" s="1844"/>
      <c r="AD141" s="1844" t="s">
        <v>463</v>
      </c>
      <c r="AE141" s="2004"/>
      <c r="AF141" s="1820"/>
      <c r="AG141" s="2026"/>
      <c r="AH141" s="1849"/>
      <c r="AI141" s="2462"/>
      <c r="AJ141" s="1844"/>
      <c r="AK141" s="1845"/>
      <c r="AL141" s="1845"/>
      <c r="AM141" s="1844"/>
      <c r="AN141" s="1844" t="s">
        <v>463</v>
      </c>
      <c r="AO141" s="1844"/>
      <c r="AP141" s="2006"/>
      <c r="AQ141" s="1585"/>
    </row>
    <row r="142" spans="1:43" s="1654" customFormat="1" ht="12" customHeight="1" x14ac:dyDescent="0.5">
      <c r="A142" s="2082" t="s">
        <v>1654</v>
      </c>
      <c r="B142" s="2073" t="s">
        <v>1672</v>
      </c>
      <c r="C142" s="1577"/>
      <c r="D142" s="1578"/>
      <c r="E142" s="1578"/>
      <c r="F142" s="1574"/>
      <c r="G142" s="1578" t="s">
        <v>430</v>
      </c>
      <c r="H142" s="1578" t="s">
        <v>1173</v>
      </c>
      <c r="I142" s="1578" t="s">
        <v>1175</v>
      </c>
      <c r="J142" s="1579"/>
      <c r="K142" s="1577"/>
      <c r="L142" s="1578"/>
      <c r="M142" s="1578" t="s">
        <v>430</v>
      </c>
      <c r="N142" s="1574" t="s">
        <v>463</v>
      </c>
      <c r="O142" s="1578" t="s">
        <v>1175</v>
      </c>
      <c r="P142" s="1824"/>
      <c r="Q142" s="1824" t="s">
        <v>1173</v>
      </c>
      <c r="R142" s="1580"/>
      <c r="S142" s="1574"/>
      <c r="T142" s="1578" t="s">
        <v>430</v>
      </c>
      <c r="U142" s="1578" t="s">
        <v>1173</v>
      </c>
      <c r="V142" s="1574"/>
      <c r="W142" s="1578" t="s">
        <v>463</v>
      </c>
      <c r="X142" s="1578" t="s">
        <v>1175</v>
      </c>
      <c r="Y142" s="1578"/>
      <c r="Z142" s="1813"/>
      <c r="AA142" s="1574"/>
      <c r="AB142" s="1578"/>
      <c r="AC142" s="1578" t="s">
        <v>1175</v>
      </c>
      <c r="AD142" s="1578" t="s">
        <v>463</v>
      </c>
      <c r="AE142" s="1824"/>
      <c r="AF142" s="1578" t="s">
        <v>1173</v>
      </c>
      <c r="AG142" s="1583"/>
      <c r="AH142" s="1580"/>
      <c r="AI142" s="2462"/>
      <c r="AJ142" s="1574"/>
      <c r="AK142" s="1578" t="s">
        <v>1173</v>
      </c>
      <c r="AL142" s="1574"/>
      <c r="AM142" s="1578" t="s">
        <v>1175</v>
      </c>
      <c r="AN142" s="1578" t="s">
        <v>463</v>
      </c>
      <c r="AO142" s="1578" t="s">
        <v>430</v>
      </c>
      <c r="AP142" s="2027"/>
      <c r="AQ142" s="1585"/>
    </row>
    <row r="143" spans="1:43" s="1585" customFormat="1" ht="12" customHeight="1" x14ac:dyDescent="0.5">
      <c r="A143" s="2083" t="s">
        <v>1655</v>
      </c>
      <c r="B143" s="2073" t="s">
        <v>1681</v>
      </c>
      <c r="C143" s="1760"/>
      <c r="D143" s="1764" t="s">
        <v>463</v>
      </c>
      <c r="E143" s="1764"/>
      <c r="F143" s="1761"/>
      <c r="G143" s="1764" t="s">
        <v>430</v>
      </c>
      <c r="H143" s="1764" t="s">
        <v>1173</v>
      </c>
      <c r="I143" s="1764" t="s">
        <v>1175</v>
      </c>
      <c r="J143" s="1762"/>
      <c r="K143" s="1760"/>
      <c r="L143" s="1764"/>
      <c r="M143" s="1764" t="s">
        <v>430</v>
      </c>
      <c r="N143" s="1761"/>
      <c r="O143" s="1764" t="s">
        <v>1175</v>
      </c>
      <c r="P143" s="1764" t="s">
        <v>1092</v>
      </c>
      <c r="Q143" s="1568" t="s">
        <v>1173</v>
      </c>
      <c r="R143" s="1789"/>
      <c r="S143" s="1761"/>
      <c r="T143" s="1764"/>
      <c r="U143" s="1764" t="s">
        <v>1173</v>
      </c>
      <c r="V143" s="1761"/>
      <c r="W143" s="1764"/>
      <c r="X143" s="1764" t="s">
        <v>1175</v>
      </c>
      <c r="Y143" s="1764"/>
      <c r="Z143" s="2028"/>
      <c r="AA143" s="1761"/>
      <c r="AB143" s="1764" t="s">
        <v>430</v>
      </c>
      <c r="AC143" s="1764" t="s">
        <v>1175</v>
      </c>
      <c r="AD143" s="2029"/>
      <c r="AE143" s="1568"/>
      <c r="AF143" s="1764" t="s">
        <v>1173</v>
      </c>
      <c r="AG143" s="1767"/>
      <c r="AH143" s="1789"/>
      <c r="AI143" s="2462"/>
      <c r="AJ143" s="1761"/>
      <c r="AK143" s="1764" t="s">
        <v>1173</v>
      </c>
      <c r="AL143" s="1761"/>
      <c r="AM143" s="1764" t="s">
        <v>1175</v>
      </c>
      <c r="AN143" s="1764"/>
      <c r="AO143" s="1764" t="s">
        <v>430</v>
      </c>
      <c r="AP143" s="2030"/>
    </row>
    <row r="144" spans="1:43" s="1585" customFormat="1" ht="12" customHeight="1" x14ac:dyDescent="0.5">
      <c r="A144" s="2083" t="s">
        <v>1674</v>
      </c>
      <c r="B144" s="2073" t="s">
        <v>1675</v>
      </c>
      <c r="C144" s="2031"/>
      <c r="D144" s="2032"/>
      <c r="E144" s="2032"/>
      <c r="F144" s="2033"/>
      <c r="G144" s="2032" t="s">
        <v>430</v>
      </c>
      <c r="H144" s="2032" t="s">
        <v>1173</v>
      </c>
      <c r="I144" s="2032" t="s">
        <v>1175</v>
      </c>
      <c r="J144" s="2034"/>
      <c r="K144" s="2031"/>
      <c r="L144" s="2032"/>
      <c r="M144" s="2032"/>
      <c r="N144" s="2033" t="s">
        <v>463</v>
      </c>
      <c r="O144" s="2032" t="s">
        <v>1175</v>
      </c>
      <c r="P144" s="2032" t="s">
        <v>1092</v>
      </c>
      <c r="Q144" s="2035" t="s">
        <v>1173</v>
      </c>
      <c r="R144" s="2036"/>
      <c r="S144" s="2033"/>
      <c r="T144" s="2032" t="s">
        <v>430</v>
      </c>
      <c r="U144" s="2032" t="s">
        <v>1173</v>
      </c>
      <c r="V144" s="2033"/>
      <c r="W144" s="2032" t="s">
        <v>463</v>
      </c>
      <c r="X144" s="2032" t="s">
        <v>1175</v>
      </c>
      <c r="Y144" s="2032"/>
      <c r="Z144" s="2037"/>
      <c r="AA144" s="2033"/>
      <c r="AB144" s="2032" t="s">
        <v>430</v>
      </c>
      <c r="AC144" s="2032" t="s">
        <v>1175</v>
      </c>
      <c r="AD144" s="1578" t="s">
        <v>463</v>
      </c>
      <c r="AE144" s="2035"/>
      <c r="AF144" s="2032" t="s">
        <v>1173</v>
      </c>
      <c r="AG144" s="2038"/>
      <c r="AH144" s="2036"/>
      <c r="AI144" s="2462"/>
      <c r="AJ144" s="1764"/>
      <c r="AK144" s="1764" t="s">
        <v>1173</v>
      </c>
      <c r="AL144" s="1761"/>
      <c r="AM144" s="1764" t="s">
        <v>1175</v>
      </c>
      <c r="AN144" s="1764" t="s">
        <v>463</v>
      </c>
      <c r="AO144" s="1764" t="s">
        <v>430</v>
      </c>
      <c r="AP144" s="2030"/>
    </row>
    <row r="145" spans="1:43" s="1585" customFormat="1" ht="12" customHeight="1" x14ac:dyDescent="0.5">
      <c r="A145" s="2084" t="s">
        <v>1660</v>
      </c>
      <c r="B145" s="2073" t="s">
        <v>1677</v>
      </c>
      <c r="C145" s="2039"/>
      <c r="D145" s="2040" t="s">
        <v>463</v>
      </c>
      <c r="E145" s="2040" t="s">
        <v>1146</v>
      </c>
      <c r="F145" s="2040" t="s">
        <v>1092</v>
      </c>
      <c r="G145" s="2040"/>
      <c r="H145" s="2040" t="s">
        <v>1144</v>
      </c>
      <c r="I145" s="2040"/>
      <c r="J145" s="2041"/>
      <c r="K145" s="2042"/>
      <c r="L145" s="2040" t="s">
        <v>1144</v>
      </c>
      <c r="M145" s="2040"/>
      <c r="N145" s="2042"/>
      <c r="O145" s="2040" t="s">
        <v>1146</v>
      </c>
      <c r="P145" s="2040"/>
      <c r="Q145" s="2040"/>
      <c r="R145" s="2028"/>
      <c r="S145" s="2039"/>
      <c r="T145" s="2040"/>
      <c r="U145" s="2040" t="s">
        <v>1146</v>
      </c>
      <c r="V145" s="2040" t="s">
        <v>1092</v>
      </c>
      <c r="W145" s="2040" t="s">
        <v>1144</v>
      </c>
      <c r="X145" s="2040"/>
      <c r="Y145" s="2040"/>
      <c r="Z145" s="2028"/>
      <c r="AA145" s="2042"/>
      <c r="AB145" s="2040"/>
      <c r="AC145" s="2044" t="s">
        <v>1144</v>
      </c>
      <c r="AD145" s="2040"/>
      <c r="AE145" s="2040" t="s">
        <v>1092</v>
      </c>
      <c r="AF145" s="2040" t="s">
        <v>1146</v>
      </c>
      <c r="AG145" s="2042"/>
      <c r="AH145" s="2071"/>
      <c r="AI145" s="2462"/>
      <c r="AJ145" s="1761"/>
      <c r="AK145" s="1764" t="s">
        <v>1146</v>
      </c>
      <c r="AL145" s="2032" t="s">
        <v>1092</v>
      </c>
      <c r="AM145" s="1764" t="s">
        <v>1144</v>
      </c>
      <c r="AN145" s="1764"/>
      <c r="AO145" s="1764"/>
      <c r="AP145" s="2030"/>
    </row>
    <row r="146" spans="1:43" s="1585" customFormat="1" ht="12" customHeight="1" x14ac:dyDescent="0.5">
      <c r="A146" s="2084" t="s">
        <v>1661</v>
      </c>
      <c r="B146" s="2073" t="s">
        <v>1659</v>
      </c>
      <c r="C146" s="2039"/>
      <c r="D146" s="2040"/>
      <c r="E146" s="2040" t="s">
        <v>1146</v>
      </c>
      <c r="F146" s="2040" t="s">
        <v>1092</v>
      </c>
      <c r="G146" s="2040"/>
      <c r="H146" s="2040" t="s">
        <v>1144</v>
      </c>
      <c r="I146" s="2040"/>
      <c r="J146" s="2069"/>
      <c r="K146" s="2039"/>
      <c r="L146" s="2040" t="s">
        <v>1144</v>
      </c>
      <c r="M146" s="2040"/>
      <c r="N146" s="2042"/>
      <c r="O146" s="2040" t="s">
        <v>1146</v>
      </c>
      <c r="P146" s="2040"/>
      <c r="Q146" s="2040"/>
      <c r="R146" s="2028"/>
      <c r="S146" s="2039"/>
      <c r="T146" s="2040"/>
      <c r="U146" s="2040" t="s">
        <v>1146</v>
      </c>
      <c r="V146" s="2040" t="s">
        <v>1092</v>
      </c>
      <c r="W146" s="2040" t="s">
        <v>1144</v>
      </c>
      <c r="X146" s="2040"/>
      <c r="Y146" s="2040"/>
      <c r="Z146" s="2028"/>
      <c r="AA146" s="2042"/>
      <c r="AB146" s="2040"/>
      <c r="AC146" s="2044" t="s">
        <v>1144</v>
      </c>
      <c r="AD146" s="2040"/>
      <c r="AE146" s="2040" t="s">
        <v>1092</v>
      </c>
      <c r="AF146" s="2040" t="s">
        <v>1146</v>
      </c>
      <c r="AG146" s="2042"/>
      <c r="AH146" s="2071"/>
      <c r="AI146" s="2462"/>
      <c r="AJ146" s="1761"/>
      <c r="AK146" s="1764" t="s">
        <v>1146</v>
      </c>
      <c r="AL146" s="2032" t="s">
        <v>1092</v>
      </c>
      <c r="AM146" s="1764" t="s">
        <v>1144</v>
      </c>
      <c r="AN146" s="1764"/>
      <c r="AO146" s="1764"/>
      <c r="AP146" s="2030"/>
    </row>
    <row r="147" spans="1:43" s="1585" customFormat="1" ht="12" customHeight="1" x14ac:dyDescent="0.5">
      <c r="A147" s="2085" t="s">
        <v>1658</v>
      </c>
      <c r="B147" s="2074" t="s">
        <v>1678</v>
      </c>
      <c r="C147" s="2031"/>
      <c r="D147" s="2032"/>
      <c r="E147" s="2032" t="s">
        <v>1146</v>
      </c>
      <c r="F147" s="2032"/>
      <c r="G147" s="2032"/>
      <c r="H147" s="2032" t="s">
        <v>1144</v>
      </c>
      <c r="I147" s="2032"/>
      <c r="J147" s="2046"/>
      <c r="K147" s="2031"/>
      <c r="L147" s="2032" t="s">
        <v>1144</v>
      </c>
      <c r="M147" s="2032"/>
      <c r="N147" s="2033"/>
      <c r="O147" s="2032" t="s">
        <v>1146</v>
      </c>
      <c r="P147" s="2032" t="s">
        <v>1092</v>
      </c>
      <c r="Q147" s="2032"/>
      <c r="R147" s="2046"/>
      <c r="S147" s="2031"/>
      <c r="T147" s="2032"/>
      <c r="U147" s="2032" t="s">
        <v>1155</v>
      </c>
      <c r="V147" s="2032" t="s">
        <v>1092</v>
      </c>
      <c r="W147" s="2032" t="s">
        <v>1144</v>
      </c>
      <c r="X147" s="2032"/>
      <c r="Y147" s="2032"/>
      <c r="Z147" s="2046"/>
      <c r="AA147" s="2033"/>
      <c r="AB147" s="2032" t="s">
        <v>430</v>
      </c>
      <c r="AC147" s="2047" t="s">
        <v>1144</v>
      </c>
      <c r="AD147" s="2032"/>
      <c r="AE147" s="2032" t="s">
        <v>1092</v>
      </c>
      <c r="AF147" s="2032" t="s">
        <v>1146</v>
      </c>
      <c r="AG147" s="2033"/>
      <c r="AH147" s="2072"/>
      <c r="AI147" s="2462"/>
      <c r="AJ147" s="1764"/>
      <c r="AK147" s="1764" t="s">
        <v>1146</v>
      </c>
      <c r="AL147" s="1764" t="s">
        <v>1092</v>
      </c>
      <c r="AM147" s="1764" t="s">
        <v>1144</v>
      </c>
      <c r="AN147" s="1764"/>
      <c r="AO147" s="1764"/>
      <c r="AP147" s="2030"/>
    </row>
    <row r="148" spans="1:43" s="1585" customFormat="1" ht="12" customHeight="1" x14ac:dyDescent="0.5">
      <c r="A148" s="1850" t="s">
        <v>1664</v>
      </c>
      <c r="B148" s="2075" t="s">
        <v>1682</v>
      </c>
      <c r="C148" s="1852"/>
      <c r="D148" s="1853" t="s">
        <v>463</v>
      </c>
      <c r="E148" s="1853"/>
      <c r="F148" s="1853" t="s">
        <v>1092</v>
      </c>
      <c r="G148" s="1853" t="s">
        <v>430</v>
      </c>
      <c r="H148" s="1853"/>
      <c r="I148" s="1853"/>
      <c r="J148" s="2070"/>
      <c r="K148" s="1852"/>
      <c r="L148" s="1853"/>
      <c r="M148" s="1853" t="s">
        <v>430</v>
      </c>
      <c r="N148" s="1854"/>
      <c r="O148" s="1853"/>
      <c r="P148" s="1853"/>
      <c r="Q148" s="1853"/>
      <c r="R148" s="2070"/>
      <c r="S148" s="1852"/>
      <c r="T148" s="1853" t="s">
        <v>430</v>
      </c>
      <c r="U148" s="1853"/>
      <c r="V148" s="1853"/>
      <c r="W148" s="1853"/>
      <c r="X148" s="1853"/>
      <c r="Y148" s="1853"/>
      <c r="Z148" s="2070"/>
      <c r="AA148" s="1852"/>
      <c r="AB148" s="1853" t="s">
        <v>430</v>
      </c>
      <c r="AC148" s="1856"/>
      <c r="AD148" s="1853"/>
      <c r="AE148" s="1853" t="s">
        <v>1092</v>
      </c>
      <c r="AF148" s="1853"/>
      <c r="AG148" s="1854"/>
      <c r="AH148" s="2070"/>
      <c r="AI148" s="2462"/>
      <c r="AJ148" s="1853"/>
      <c r="AK148" s="1853"/>
      <c r="AL148" s="1853"/>
      <c r="AM148" s="1853"/>
      <c r="AN148" s="1853"/>
      <c r="AO148" s="1853" t="s">
        <v>430</v>
      </c>
      <c r="AP148" s="1860"/>
      <c r="AQ148" s="1007"/>
    </row>
    <row r="149" spans="1:43" s="433" customFormat="1" ht="12" customHeight="1" thickBot="1" x14ac:dyDescent="0.55000000000000004">
      <c r="A149" s="2048" t="s">
        <v>708</v>
      </c>
      <c r="B149" s="2076" t="s">
        <v>1293</v>
      </c>
      <c r="C149" s="1750"/>
      <c r="D149" s="1751"/>
      <c r="E149" s="1751" t="s">
        <v>430</v>
      </c>
      <c r="F149" s="1751" t="s">
        <v>7</v>
      </c>
      <c r="G149" s="1751" t="s">
        <v>7</v>
      </c>
      <c r="H149" s="1751" t="s">
        <v>443</v>
      </c>
      <c r="I149" s="1751" t="s">
        <v>427</v>
      </c>
      <c r="J149" s="1754"/>
      <c r="K149" s="2049" t="s">
        <v>1170</v>
      </c>
      <c r="L149" s="2049" t="s">
        <v>1171</v>
      </c>
      <c r="M149" s="2049"/>
      <c r="N149" s="1753"/>
      <c r="O149" s="2049" t="s">
        <v>1172</v>
      </c>
      <c r="P149" s="1751"/>
      <c r="Q149" s="1751"/>
      <c r="R149" s="2050" t="s">
        <v>110</v>
      </c>
      <c r="S149" s="1750"/>
      <c r="T149" s="1753" t="s">
        <v>1092</v>
      </c>
      <c r="U149" s="1751" t="s">
        <v>458</v>
      </c>
      <c r="V149" s="1751" t="s">
        <v>7</v>
      </c>
      <c r="W149" s="1751" t="s">
        <v>7</v>
      </c>
      <c r="X149" s="1753" t="s">
        <v>532</v>
      </c>
      <c r="Y149" s="1753" t="s">
        <v>7</v>
      </c>
      <c r="Z149" s="1754"/>
      <c r="AA149" s="1753"/>
      <c r="AB149" s="2049"/>
      <c r="AC149" s="1751" t="s">
        <v>463</v>
      </c>
      <c r="AD149" s="1751"/>
      <c r="AE149" s="1751"/>
      <c r="AF149" s="2051" t="s">
        <v>1138</v>
      </c>
      <c r="AG149" s="2052" t="s">
        <v>949</v>
      </c>
      <c r="AH149" s="2053"/>
      <c r="AI149" s="2463"/>
      <c r="AJ149" s="2466" t="s">
        <v>1140</v>
      </c>
      <c r="AK149" s="2467"/>
      <c r="AL149" s="1751"/>
      <c r="AM149" s="1751" t="s">
        <v>1166</v>
      </c>
      <c r="AN149" s="1751" t="s">
        <v>1168</v>
      </c>
      <c r="AO149" s="1751" t="s">
        <v>1167</v>
      </c>
      <c r="AP149" s="1939"/>
    </row>
    <row r="150" spans="1:43" s="1206" customFormat="1" ht="12.95" customHeight="1" x14ac:dyDescent="0.5">
      <c r="A150" s="1655"/>
      <c r="B150" s="1655"/>
      <c r="C150" s="1749"/>
      <c r="D150" s="1749"/>
      <c r="E150" s="1749"/>
      <c r="F150" s="1749"/>
      <c r="G150" s="1749"/>
      <c r="H150" s="1749" t="s">
        <v>7</v>
      </c>
      <c r="I150" s="1749"/>
      <c r="J150" s="1749"/>
      <c r="K150" s="1749"/>
      <c r="L150" s="1749"/>
      <c r="M150" s="1749"/>
      <c r="N150" s="1749"/>
      <c r="O150" s="1749"/>
      <c r="P150" s="1749"/>
      <c r="Q150" s="1749"/>
      <c r="R150" s="1749"/>
      <c r="S150" s="1749"/>
      <c r="T150" s="1749" t="s">
        <v>7</v>
      </c>
      <c r="U150" s="1749"/>
      <c r="V150" s="1749"/>
      <c r="W150" s="1749"/>
      <c r="X150" s="1749"/>
      <c r="Y150" s="1749"/>
      <c r="Z150" s="1749"/>
      <c r="AA150" s="1749"/>
      <c r="AB150" s="1749"/>
      <c r="AC150" s="1749"/>
      <c r="AD150" s="1749"/>
      <c r="AE150" s="1749"/>
      <c r="AF150" s="2054"/>
      <c r="AG150" s="2054"/>
      <c r="AH150" s="1749"/>
      <c r="AI150" s="2055"/>
      <c r="AJ150" s="2054"/>
      <c r="AK150" s="2055"/>
      <c r="AL150" s="1749"/>
      <c r="AM150" s="1749"/>
      <c r="AN150" s="1749"/>
      <c r="AO150" s="1749"/>
      <c r="AP150" s="1749"/>
      <c r="AQ150" s="433"/>
    </row>
    <row r="151" spans="1:43" s="433" customFormat="1" ht="12.95" customHeight="1" x14ac:dyDescent="0.5">
      <c r="A151" s="1655"/>
      <c r="B151" s="1655"/>
      <c r="C151" s="1749"/>
      <c r="D151" s="1749"/>
      <c r="E151" s="1749"/>
      <c r="F151" s="1749"/>
      <c r="G151" s="1749"/>
      <c r="H151" s="1749"/>
      <c r="I151" s="1749"/>
      <c r="J151" s="1749"/>
      <c r="K151" s="1749"/>
      <c r="L151" s="1749"/>
      <c r="M151" s="1749"/>
      <c r="N151" s="1749"/>
      <c r="O151" s="1749"/>
      <c r="P151" s="1749"/>
      <c r="Q151" s="1749"/>
      <c r="R151" s="1749"/>
      <c r="S151" s="1749"/>
      <c r="T151" s="1749"/>
      <c r="U151" s="1749"/>
      <c r="V151" s="1749"/>
      <c r="W151" s="1749"/>
      <c r="X151" s="1749"/>
      <c r="Y151" s="1749"/>
      <c r="Z151" s="1749"/>
      <c r="AA151" s="1749"/>
      <c r="AB151" s="1749"/>
      <c r="AC151" s="1749"/>
      <c r="AD151" s="1749"/>
      <c r="AE151" s="1749"/>
      <c r="AF151" s="2054"/>
      <c r="AG151" s="2054"/>
      <c r="AH151" s="1749"/>
      <c r="AI151" s="2055"/>
      <c r="AJ151" s="2054"/>
      <c r="AK151" s="2055"/>
      <c r="AL151" s="1749"/>
      <c r="AM151" s="1749"/>
      <c r="AN151" s="1749"/>
      <c r="AO151" s="1749"/>
      <c r="AP151" s="1749"/>
    </row>
    <row r="152" spans="1:43" s="433" customFormat="1" ht="12.95" customHeight="1" x14ac:dyDescent="0.5">
      <c r="A152" s="1655"/>
      <c r="B152" s="1655"/>
      <c r="C152" s="1749"/>
      <c r="D152" s="1749"/>
      <c r="E152" s="1749"/>
      <c r="F152" s="1749"/>
      <c r="G152" s="1749"/>
      <c r="H152" s="1749"/>
      <c r="I152" s="1749"/>
      <c r="J152" s="1749"/>
      <c r="K152" s="1749"/>
      <c r="L152" s="1749"/>
      <c r="M152" s="1749"/>
      <c r="N152" s="1749"/>
      <c r="O152" s="1749"/>
      <c r="P152" s="1749"/>
      <c r="Q152" s="1749"/>
      <c r="R152" s="1749"/>
      <c r="S152" s="1749"/>
      <c r="T152" s="1749"/>
      <c r="U152" s="1749"/>
      <c r="V152" s="1749"/>
      <c r="W152" s="1749"/>
      <c r="X152" s="1749"/>
      <c r="Y152" s="1749"/>
      <c r="Z152" s="1749"/>
      <c r="AA152" s="1749"/>
      <c r="AB152" s="1749"/>
      <c r="AC152" s="1749"/>
      <c r="AD152" s="1749"/>
      <c r="AE152" s="1749"/>
      <c r="AF152" s="1749"/>
      <c r="AG152" s="1749"/>
      <c r="AH152" s="1749"/>
      <c r="AI152" s="1749"/>
      <c r="AJ152" s="1749"/>
      <c r="AK152" s="1749"/>
      <c r="AL152" s="1749"/>
      <c r="AM152" s="1749"/>
      <c r="AN152" s="1749"/>
      <c r="AO152" s="1749"/>
      <c r="AP152" s="1749"/>
    </row>
    <row r="153" spans="1:43" s="433" customFormat="1" ht="12.95" customHeight="1" x14ac:dyDescent="0.5">
      <c r="A153" s="1655"/>
      <c r="B153" s="1655"/>
      <c r="C153" s="1749"/>
      <c r="D153" s="1749"/>
      <c r="E153" s="1749"/>
      <c r="F153" s="1749"/>
      <c r="G153" s="1749"/>
      <c r="H153" s="1749"/>
      <c r="I153" s="1749"/>
      <c r="J153" s="1749"/>
      <c r="K153" s="1749"/>
      <c r="L153" s="1749"/>
      <c r="M153" s="1749"/>
      <c r="N153" s="1749"/>
      <c r="O153" s="1749"/>
      <c r="P153" s="1749"/>
      <c r="Q153" s="1749"/>
      <c r="R153" s="1749"/>
      <c r="S153" s="1749"/>
      <c r="T153" s="1749"/>
      <c r="U153" s="1749"/>
      <c r="V153" s="1749"/>
      <c r="W153" s="1749"/>
      <c r="X153" s="1749"/>
      <c r="Y153" s="1749"/>
      <c r="Z153" s="1749"/>
      <c r="AA153" s="1749"/>
      <c r="AB153" s="1749"/>
      <c r="AC153" s="1749"/>
      <c r="AD153" s="1749"/>
      <c r="AE153" s="1749"/>
      <c r="AF153" s="1749"/>
      <c r="AG153" s="1749"/>
      <c r="AH153" s="1749"/>
      <c r="AI153" s="1749"/>
      <c r="AJ153" s="1749"/>
      <c r="AK153" s="1749"/>
      <c r="AL153" s="1749"/>
      <c r="AM153" s="1749"/>
      <c r="AN153" s="1749"/>
      <c r="AO153" s="1749"/>
      <c r="AP153" s="1749"/>
    </row>
    <row r="154" spans="1:43" s="433" customFormat="1" ht="12.95" customHeight="1" x14ac:dyDescent="0.5">
      <c r="A154" s="1655"/>
      <c r="B154" s="1655"/>
      <c r="C154" s="1749"/>
      <c r="D154" s="1749"/>
      <c r="E154" s="1749"/>
      <c r="F154" s="1749"/>
      <c r="G154" s="1749"/>
      <c r="H154" s="1749"/>
      <c r="I154" s="1749"/>
      <c r="J154" s="1749"/>
      <c r="K154" s="1749"/>
      <c r="L154" s="1749"/>
      <c r="M154" s="1749"/>
      <c r="N154" s="1749"/>
      <c r="O154" s="1749"/>
      <c r="P154" s="1749"/>
      <c r="Q154" s="1749"/>
      <c r="R154" s="1749"/>
      <c r="S154" s="1749"/>
      <c r="T154" s="1749"/>
      <c r="U154" s="1749"/>
      <c r="V154" s="1749"/>
      <c r="W154" s="1749"/>
      <c r="X154" s="1749"/>
      <c r="Y154" s="1749"/>
      <c r="Z154" s="1749"/>
      <c r="AA154" s="1749"/>
      <c r="AB154" s="1749"/>
      <c r="AC154" s="1749"/>
      <c r="AD154" s="1749"/>
      <c r="AE154" s="1749"/>
      <c r="AF154" s="1749"/>
      <c r="AG154" s="1749"/>
      <c r="AH154" s="1749"/>
      <c r="AI154" s="1749"/>
      <c r="AJ154" s="1749"/>
      <c r="AK154" s="1749"/>
      <c r="AL154" s="1749"/>
      <c r="AM154" s="1749"/>
      <c r="AN154" s="1749"/>
      <c r="AO154" s="1749"/>
      <c r="AP154" s="1749"/>
    </row>
    <row r="155" spans="1:43" s="433" customFormat="1" ht="12.95" customHeight="1" x14ac:dyDescent="0.5">
      <c r="A155" s="1655"/>
      <c r="B155" s="1655"/>
      <c r="C155" s="1749"/>
      <c r="D155" s="1749"/>
      <c r="E155" s="1749"/>
      <c r="F155" s="1749"/>
      <c r="G155" s="1749"/>
      <c r="H155" s="1749"/>
      <c r="I155" s="1749"/>
      <c r="J155" s="1749"/>
      <c r="K155" s="1749"/>
      <c r="L155" s="1749"/>
      <c r="M155" s="1749"/>
      <c r="N155" s="1749"/>
      <c r="O155" s="1749"/>
      <c r="P155" s="1749"/>
      <c r="Q155" s="1749"/>
      <c r="R155" s="1749"/>
      <c r="S155" s="1749"/>
      <c r="T155" s="1749"/>
      <c r="U155" s="1749"/>
      <c r="V155" s="1749"/>
      <c r="W155" s="1749"/>
      <c r="X155" s="1749"/>
      <c r="Y155" s="1749"/>
      <c r="Z155" s="1749"/>
      <c r="AA155" s="1749"/>
      <c r="AB155" s="1749"/>
      <c r="AC155" s="1749"/>
      <c r="AD155" s="1749"/>
      <c r="AE155" s="1749"/>
      <c r="AF155" s="1749"/>
      <c r="AG155" s="1749"/>
      <c r="AH155" s="1749"/>
      <c r="AI155" s="1749"/>
      <c r="AJ155" s="1749"/>
      <c r="AK155" s="1749"/>
      <c r="AL155" s="1749"/>
      <c r="AM155" s="1749"/>
      <c r="AN155" s="1749"/>
      <c r="AO155" s="1749"/>
      <c r="AP155" s="1749"/>
    </row>
    <row r="156" spans="1:43" s="433" customFormat="1" ht="12.95" customHeight="1" x14ac:dyDescent="0.5">
      <c r="A156" s="1655"/>
      <c r="B156" s="1655"/>
      <c r="C156" s="1749"/>
      <c r="D156" s="1749"/>
      <c r="E156" s="1749"/>
      <c r="F156" s="1749"/>
      <c r="G156" s="1749"/>
      <c r="H156" s="1749"/>
      <c r="I156" s="1749"/>
      <c r="J156" s="1749"/>
      <c r="K156" s="1749"/>
      <c r="L156" s="1749"/>
      <c r="M156" s="1749"/>
      <c r="N156" s="1749"/>
      <c r="O156" s="1749"/>
      <c r="P156" s="1749"/>
      <c r="Q156" s="1749"/>
      <c r="R156" s="1749"/>
      <c r="S156" s="1749"/>
      <c r="T156" s="1749"/>
      <c r="U156" s="1749"/>
      <c r="V156" s="1749"/>
      <c r="W156" s="1749"/>
      <c r="X156" s="1749"/>
      <c r="Y156" s="1749"/>
      <c r="Z156" s="1749"/>
      <c r="AA156" s="1749"/>
      <c r="AB156" s="1749"/>
      <c r="AC156" s="1749"/>
      <c r="AD156" s="1749"/>
      <c r="AE156" s="1749"/>
      <c r="AF156" s="1749"/>
      <c r="AG156" s="1749"/>
      <c r="AH156" s="1749"/>
      <c r="AI156" s="1749"/>
      <c r="AJ156" s="1749"/>
      <c r="AK156" s="1749"/>
      <c r="AL156" s="1749"/>
      <c r="AM156" s="1749"/>
      <c r="AN156" s="1749"/>
      <c r="AO156" s="1749"/>
      <c r="AP156" s="1749"/>
    </row>
    <row r="157" spans="1:43" s="433" customFormat="1" ht="12.95" customHeight="1" x14ac:dyDescent="0.5">
      <c r="A157" s="1655"/>
      <c r="B157" s="1655"/>
      <c r="C157" s="1749"/>
      <c r="D157" s="1749"/>
      <c r="E157" s="1749"/>
      <c r="F157" s="1749"/>
      <c r="G157" s="1749"/>
      <c r="H157" s="1749"/>
      <c r="I157" s="1749"/>
      <c r="J157" s="1749"/>
      <c r="K157" s="1749"/>
      <c r="L157" s="1749"/>
      <c r="M157" s="1749"/>
      <c r="N157" s="1749"/>
      <c r="O157" s="1749"/>
      <c r="P157" s="1749"/>
      <c r="Q157" s="1749"/>
      <c r="R157" s="1749"/>
      <c r="S157" s="1749"/>
      <c r="T157" s="1749"/>
      <c r="U157" s="1749"/>
      <c r="V157" s="1749"/>
      <c r="W157" s="1749"/>
      <c r="X157" s="1749"/>
      <c r="Y157" s="1749"/>
      <c r="Z157" s="1749"/>
      <c r="AA157" s="1749"/>
      <c r="AB157" s="1749"/>
      <c r="AC157" s="1749"/>
      <c r="AD157" s="1749"/>
      <c r="AE157" s="1749"/>
      <c r="AF157" s="1749"/>
      <c r="AG157" s="1749"/>
      <c r="AH157" s="1749"/>
      <c r="AI157" s="1749"/>
      <c r="AJ157" s="1749"/>
      <c r="AK157" s="1749"/>
      <c r="AL157" s="1749"/>
      <c r="AM157" s="1749"/>
      <c r="AN157" s="1749"/>
      <c r="AO157" s="1749"/>
      <c r="AP157" s="1749"/>
    </row>
    <row r="158" spans="1:43" s="433" customFormat="1" ht="12.95" customHeight="1" x14ac:dyDescent="0.5">
      <c r="A158" s="1655"/>
      <c r="B158" s="1655"/>
      <c r="C158" s="1749"/>
      <c r="D158" s="1749"/>
      <c r="E158" s="1749"/>
      <c r="F158" s="1749"/>
      <c r="G158" s="1749"/>
      <c r="H158" s="1749"/>
      <c r="I158" s="1749"/>
      <c r="J158" s="1749"/>
      <c r="K158" s="1749"/>
      <c r="L158" s="1749"/>
      <c r="M158" s="1749"/>
      <c r="N158" s="1749"/>
      <c r="O158" s="1749"/>
      <c r="P158" s="1749"/>
      <c r="Q158" s="1749"/>
      <c r="R158" s="1749"/>
      <c r="S158" s="1749"/>
      <c r="T158" s="1749"/>
      <c r="U158" s="1749"/>
      <c r="V158" s="1749"/>
      <c r="W158" s="1749"/>
      <c r="X158" s="1749"/>
      <c r="Y158" s="1749"/>
      <c r="Z158" s="1749"/>
      <c r="AA158" s="1749"/>
      <c r="AB158" s="1749"/>
      <c r="AC158" s="1749"/>
      <c r="AD158" s="1749"/>
      <c r="AE158" s="1749"/>
      <c r="AF158" s="1749"/>
      <c r="AG158" s="1749"/>
      <c r="AH158" s="1749"/>
      <c r="AI158" s="1749"/>
      <c r="AJ158" s="1749"/>
      <c r="AK158" s="1749"/>
      <c r="AL158" s="1749"/>
      <c r="AM158" s="1749"/>
      <c r="AN158" s="1749"/>
      <c r="AO158" s="1749"/>
      <c r="AP158" s="1749"/>
    </row>
    <row r="159" spans="1:43" s="433" customFormat="1" ht="12.95" customHeight="1" x14ac:dyDescent="0.5">
      <c r="A159" s="1655"/>
      <c r="B159" s="1655"/>
      <c r="C159" s="1749"/>
      <c r="D159" s="1749"/>
      <c r="E159" s="1749"/>
      <c r="F159" s="1749"/>
      <c r="G159" s="1749"/>
      <c r="H159" s="1749"/>
      <c r="I159" s="1749"/>
      <c r="J159" s="1749"/>
      <c r="K159" s="1749"/>
      <c r="L159" s="1749"/>
      <c r="M159" s="1749"/>
      <c r="N159" s="1749"/>
      <c r="O159" s="1749"/>
      <c r="P159" s="1749"/>
      <c r="Q159" s="1749"/>
      <c r="R159" s="1749"/>
      <c r="S159" s="1749"/>
      <c r="T159" s="1749"/>
      <c r="U159" s="1749"/>
      <c r="V159" s="1749"/>
      <c r="W159" s="1749"/>
      <c r="X159" s="1749"/>
      <c r="Y159" s="1749"/>
      <c r="Z159" s="1749"/>
      <c r="AA159" s="1749"/>
      <c r="AB159" s="1749"/>
      <c r="AC159" s="1749"/>
      <c r="AD159" s="1749"/>
      <c r="AE159" s="1749"/>
      <c r="AF159" s="1749"/>
      <c r="AG159" s="1749"/>
      <c r="AH159" s="1749"/>
      <c r="AI159" s="1749"/>
      <c r="AJ159" s="1749"/>
      <c r="AK159" s="1749"/>
      <c r="AL159" s="1749"/>
      <c r="AM159" s="1749"/>
      <c r="AN159" s="1749"/>
      <c r="AO159" s="1749"/>
      <c r="AP159" s="1749"/>
    </row>
    <row r="160" spans="1:43" s="433" customFormat="1" ht="12.95" customHeight="1" x14ac:dyDescent="0.5">
      <c r="A160" s="1655"/>
      <c r="B160" s="1655"/>
      <c r="C160" s="1749"/>
      <c r="D160" s="1749"/>
      <c r="E160" s="1749"/>
      <c r="F160" s="1749"/>
      <c r="G160" s="1749"/>
      <c r="H160" s="1749"/>
      <c r="I160" s="1749"/>
      <c r="J160" s="1749"/>
      <c r="K160" s="1749"/>
      <c r="L160" s="1749"/>
      <c r="M160" s="1749"/>
      <c r="N160" s="1749"/>
      <c r="O160" s="1749"/>
      <c r="P160" s="1749"/>
      <c r="Q160" s="1749"/>
      <c r="R160" s="1749"/>
      <c r="S160" s="1749"/>
      <c r="T160" s="1749"/>
      <c r="U160" s="1749"/>
      <c r="V160" s="1749"/>
      <c r="W160" s="1749"/>
      <c r="X160" s="1749"/>
      <c r="Y160" s="1749"/>
      <c r="Z160" s="1749"/>
      <c r="AA160" s="1749"/>
      <c r="AB160" s="1749"/>
      <c r="AC160" s="1749"/>
      <c r="AD160" s="1749"/>
      <c r="AE160" s="1749"/>
      <c r="AF160" s="1749"/>
      <c r="AG160" s="1749"/>
      <c r="AH160" s="1749"/>
      <c r="AI160" s="1749"/>
      <c r="AJ160" s="1749"/>
      <c r="AK160" s="1749"/>
      <c r="AL160" s="1749"/>
      <c r="AM160" s="1749"/>
      <c r="AN160" s="1749"/>
      <c r="AO160" s="1749"/>
      <c r="AP160" s="1749"/>
    </row>
    <row r="161" spans="1:42" s="433" customFormat="1" ht="12.95" customHeight="1" x14ac:dyDescent="0.5">
      <c r="A161" s="1655"/>
      <c r="B161" s="1655"/>
      <c r="C161" s="1749"/>
      <c r="D161" s="1749"/>
      <c r="E161" s="1749"/>
      <c r="F161" s="1749"/>
      <c r="G161" s="1749"/>
      <c r="H161" s="1749"/>
      <c r="I161" s="1749"/>
      <c r="J161" s="1749"/>
      <c r="K161" s="1749"/>
      <c r="L161" s="1749"/>
      <c r="M161" s="1749"/>
      <c r="N161" s="1749"/>
      <c r="O161" s="1749"/>
      <c r="P161" s="1749"/>
      <c r="Q161" s="1749"/>
      <c r="R161" s="1749"/>
      <c r="S161" s="1749"/>
      <c r="T161" s="1749"/>
      <c r="U161" s="1749"/>
      <c r="V161" s="1749"/>
      <c r="W161" s="1749"/>
      <c r="X161" s="1749"/>
      <c r="Y161" s="1749"/>
      <c r="Z161" s="1749"/>
      <c r="AA161" s="1749"/>
      <c r="AB161" s="1749"/>
      <c r="AC161" s="1749"/>
      <c r="AD161" s="1749"/>
      <c r="AE161" s="1749"/>
      <c r="AF161" s="1749"/>
      <c r="AG161" s="1749"/>
      <c r="AH161" s="1749"/>
      <c r="AI161" s="1749"/>
      <c r="AJ161" s="1749"/>
      <c r="AK161" s="1749"/>
      <c r="AL161" s="1749"/>
      <c r="AM161" s="1749"/>
      <c r="AN161" s="1749"/>
      <c r="AO161" s="1749"/>
      <c r="AP161" s="1749"/>
    </row>
    <row r="162" spans="1:42" s="433" customFormat="1" ht="12.95" customHeight="1" x14ac:dyDescent="0.5">
      <c r="A162" s="1655"/>
      <c r="B162" s="1655"/>
      <c r="C162" s="1749"/>
      <c r="D162" s="1749"/>
      <c r="E162" s="1749"/>
      <c r="F162" s="1749"/>
      <c r="G162" s="1749"/>
      <c r="H162" s="1749"/>
      <c r="I162" s="1749"/>
      <c r="J162" s="1749"/>
      <c r="K162" s="1749"/>
      <c r="L162" s="1749"/>
      <c r="M162" s="1749"/>
      <c r="N162" s="1749"/>
      <c r="O162" s="1749"/>
      <c r="P162" s="1749"/>
      <c r="Q162" s="1749"/>
      <c r="R162" s="1749"/>
      <c r="S162" s="1749"/>
      <c r="T162" s="1749"/>
      <c r="U162" s="1749"/>
      <c r="V162" s="1749"/>
      <c r="W162" s="1749"/>
      <c r="X162" s="1749"/>
      <c r="Y162" s="1749"/>
      <c r="Z162" s="1749"/>
      <c r="AA162" s="1749"/>
      <c r="AB162" s="1749"/>
      <c r="AC162" s="1749"/>
      <c r="AD162" s="1749"/>
      <c r="AE162" s="1749"/>
      <c r="AF162" s="1749"/>
      <c r="AG162" s="1749"/>
      <c r="AH162" s="1749"/>
      <c r="AI162" s="1749"/>
      <c r="AJ162" s="1749"/>
      <c r="AK162" s="1749"/>
      <c r="AL162" s="1749"/>
      <c r="AM162" s="1749"/>
      <c r="AN162" s="1749"/>
      <c r="AO162" s="1749"/>
      <c r="AP162" s="1749"/>
    </row>
    <row r="163" spans="1:42" s="433" customFormat="1" ht="12.95" customHeight="1" x14ac:dyDescent="0.5">
      <c r="A163" s="1655"/>
      <c r="B163" s="1655"/>
      <c r="C163" s="1749"/>
      <c r="D163" s="1749"/>
      <c r="E163" s="1749"/>
      <c r="F163" s="1749"/>
      <c r="G163" s="1749"/>
      <c r="H163" s="1749"/>
      <c r="I163" s="1749"/>
      <c r="J163" s="1749"/>
      <c r="K163" s="1749"/>
      <c r="L163" s="1749"/>
      <c r="M163" s="1749"/>
      <c r="N163" s="1749"/>
      <c r="O163" s="1749"/>
      <c r="P163" s="1749"/>
      <c r="Q163" s="1749"/>
      <c r="R163" s="1749"/>
      <c r="S163" s="1749"/>
      <c r="T163" s="1749"/>
      <c r="U163" s="1749"/>
      <c r="V163" s="1749"/>
      <c r="W163" s="1749"/>
      <c r="X163" s="1749"/>
      <c r="Y163" s="1749"/>
      <c r="Z163" s="1749"/>
      <c r="AA163" s="1749"/>
      <c r="AB163" s="1749"/>
      <c r="AC163" s="1749"/>
      <c r="AD163" s="1749"/>
      <c r="AE163" s="1749"/>
      <c r="AF163" s="1749"/>
      <c r="AG163" s="1749"/>
      <c r="AH163" s="1749"/>
      <c r="AI163" s="1749"/>
      <c r="AJ163" s="1749"/>
      <c r="AK163" s="1749"/>
      <c r="AL163" s="1749"/>
      <c r="AM163" s="1749"/>
      <c r="AN163" s="1749"/>
      <c r="AO163" s="1749"/>
      <c r="AP163" s="1749"/>
    </row>
    <row r="164" spans="1:42" s="433" customFormat="1" ht="12.95" customHeight="1" x14ac:dyDescent="0.5">
      <c r="A164" s="1655"/>
      <c r="B164" s="1655"/>
      <c r="C164" s="1749"/>
      <c r="D164" s="1749"/>
      <c r="E164" s="1749"/>
      <c r="F164" s="1749"/>
      <c r="G164" s="1749"/>
      <c r="H164" s="1749"/>
      <c r="I164" s="1749"/>
      <c r="J164" s="1749"/>
      <c r="K164" s="1749"/>
      <c r="L164" s="1749"/>
      <c r="M164" s="1749"/>
      <c r="N164" s="1749"/>
      <c r="O164" s="1749"/>
      <c r="P164" s="1749"/>
      <c r="Q164" s="1749"/>
      <c r="R164" s="1749"/>
      <c r="S164" s="1749"/>
      <c r="T164" s="1749"/>
      <c r="U164" s="1749"/>
      <c r="V164" s="1749"/>
      <c r="W164" s="1749"/>
      <c r="X164" s="1749"/>
      <c r="Y164" s="1749"/>
      <c r="Z164" s="1749"/>
      <c r="AA164" s="1749"/>
      <c r="AB164" s="1749"/>
      <c r="AC164" s="1749"/>
      <c r="AD164" s="1749"/>
      <c r="AE164" s="1749"/>
      <c r="AF164" s="1749"/>
      <c r="AG164" s="1749"/>
      <c r="AH164" s="1749"/>
      <c r="AI164" s="1749"/>
      <c r="AJ164" s="1749"/>
      <c r="AK164" s="1749"/>
      <c r="AL164" s="1749"/>
      <c r="AM164" s="1749"/>
      <c r="AN164" s="1749"/>
      <c r="AO164" s="1749"/>
      <c r="AP164" s="1749"/>
    </row>
    <row r="165" spans="1:42" s="433" customFormat="1" ht="12.95" customHeight="1" x14ac:dyDescent="0.5">
      <c r="A165" s="1655"/>
      <c r="B165" s="1655"/>
      <c r="C165" s="1749"/>
      <c r="D165" s="1749"/>
      <c r="E165" s="1749"/>
      <c r="F165" s="1749"/>
      <c r="G165" s="1749"/>
      <c r="H165" s="1749"/>
      <c r="I165" s="1749"/>
      <c r="J165" s="1749"/>
      <c r="K165" s="1749"/>
      <c r="L165" s="1749"/>
      <c r="M165" s="1749"/>
      <c r="N165" s="1749"/>
      <c r="O165" s="1749"/>
      <c r="P165" s="1749"/>
      <c r="Q165" s="1749"/>
      <c r="R165" s="1749"/>
      <c r="S165" s="1749"/>
      <c r="T165" s="1749"/>
      <c r="U165" s="1749"/>
      <c r="V165" s="1749"/>
      <c r="W165" s="1749"/>
      <c r="X165" s="1749"/>
      <c r="Y165" s="1749"/>
      <c r="Z165" s="1749"/>
      <c r="AA165" s="1749"/>
      <c r="AB165" s="1749"/>
      <c r="AC165" s="1749"/>
      <c r="AD165" s="1749"/>
      <c r="AE165" s="1749"/>
      <c r="AF165" s="1749"/>
      <c r="AG165" s="1749"/>
      <c r="AH165" s="1749"/>
      <c r="AI165" s="1749"/>
      <c r="AJ165" s="1749"/>
      <c r="AK165" s="1749"/>
      <c r="AL165" s="1749"/>
      <c r="AM165" s="1749"/>
      <c r="AN165" s="1749"/>
      <c r="AO165" s="1749"/>
      <c r="AP165" s="1749"/>
    </row>
    <row r="166" spans="1:42" s="433" customFormat="1" ht="12.95" customHeight="1" x14ac:dyDescent="0.5">
      <c r="A166" s="1655"/>
      <c r="B166" s="1655"/>
      <c r="C166" s="1749"/>
      <c r="D166" s="1749"/>
      <c r="E166" s="1749"/>
      <c r="F166" s="1749"/>
      <c r="G166" s="1749"/>
      <c r="H166" s="1749"/>
      <c r="I166" s="1749"/>
      <c r="J166" s="1749"/>
      <c r="K166" s="1749"/>
      <c r="L166" s="1749"/>
      <c r="M166" s="1749"/>
      <c r="N166" s="1749"/>
      <c r="O166" s="1749"/>
      <c r="P166" s="1749"/>
      <c r="Q166" s="1749"/>
      <c r="R166" s="1749"/>
      <c r="S166" s="1749"/>
      <c r="T166" s="1749"/>
      <c r="U166" s="1749"/>
      <c r="V166" s="1749"/>
      <c r="W166" s="1749"/>
      <c r="X166" s="1749"/>
      <c r="Y166" s="1749"/>
      <c r="Z166" s="1749"/>
      <c r="AA166" s="1749"/>
      <c r="AB166" s="1749"/>
      <c r="AC166" s="1749"/>
      <c r="AD166" s="1749"/>
      <c r="AE166" s="1749"/>
      <c r="AF166" s="1749"/>
      <c r="AG166" s="1749"/>
      <c r="AH166" s="1749"/>
      <c r="AI166" s="1749"/>
      <c r="AJ166" s="1749"/>
      <c r="AK166" s="1749"/>
      <c r="AL166" s="1749"/>
      <c r="AM166" s="1749"/>
      <c r="AN166" s="1749"/>
      <c r="AO166" s="1749"/>
      <c r="AP166" s="1749"/>
    </row>
    <row r="167" spans="1:42" s="433" customFormat="1" ht="12.95" customHeight="1" x14ac:dyDescent="0.5">
      <c r="A167" s="1655"/>
      <c r="B167" s="1655"/>
      <c r="C167" s="1749"/>
      <c r="D167" s="1749"/>
      <c r="E167" s="1749"/>
      <c r="F167" s="1749"/>
      <c r="G167" s="1749"/>
      <c r="H167" s="1749"/>
      <c r="I167" s="1749"/>
      <c r="J167" s="1749"/>
      <c r="K167" s="1749"/>
      <c r="L167" s="1749"/>
      <c r="M167" s="1749"/>
      <c r="N167" s="1749"/>
      <c r="O167" s="1749"/>
      <c r="P167" s="1749"/>
      <c r="Q167" s="1749"/>
      <c r="R167" s="1749"/>
      <c r="S167" s="1749"/>
      <c r="T167" s="1749"/>
      <c r="U167" s="1749"/>
      <c r="V167" s="1749"/>
      <c r="W167" s="1749"/>
      <c r="X167" s="1749"/>
      <c r="Y167" s="1749"/>
      <c r="Z167" s="1749"/>
      <c r="AA167" s="1749"/>
      <c r="AB167" s="1749"/>
      <c r="AC167" s="1749"/>
      <c r="AD167" s="1749"/>
      <c r="AE167" s="1749"/>
      <c r="AF167" s="1749"/>
      <c r="AG167" s="1749"/>
      <c r="AH167" s="1749"/>
      <c r="AI167" s="1749"/>
      <c r="AJ167" s="1749"/>
      <c r="AK167" s="1749"/>
      <c r="AL167" s="1749"/>
      <c r="AM167" s="1749"/>
      <c r="AN167" s="1749"/>
      <c r="AO167" s="1749"/>
      <c r="AP167" s="1749"/>
    </row>
    <row r="168" spans="1:42" s="433" customFormat="1" ht="12.95" customHeight="1" x14ac:dyDescent="0.5">
      <c r="A168" s="1655"/>
      <c r="B168" s="1655"/>
      <c r="C168" s="1749"/>
      <c r="D168" s="1749"/>
      <c r="E168" s="1749"/>
      <c r="F168" s="1749"/>
      <c r="G168" s="1749"/>
      <c r="H168" s="1749"/>
      <c r="I168" s="1749"/>
      <c r="J168" s="1749"/>
      <c r="K168" s="1749"/>
      <c r="L168" s="1749"/>
      <c r="M168" s="1749"/>
      <c r="N168" s="1749"/>
      <c r="O168" s="1749"/>
      <c r="P168" s="1749"/>
      <c r="Q168" s="1749"/>
      <c r="R168" s="1749"/>
      <c r="S168" s="1749"/>
      <c r="T168" s="1749"/>
      <c r="U168" s="1749"/>
      <c r="V168" s="1749"/>
      <c r="W168" s="1749"/>
      <c r="X168" s="1749"/>
      <c r="Y168" s="1749"/>
      <c r="Z168" s="1749"/>
      <c r="AA168" s="1749"/>
      <c r="AB168" s="1749"/>
      <c r="AC168" s="1749"/>
      <c r="AD168" s="1749"/>
      <c r="AE168" s="1749"/>
      <c r="AF168" s="1749"/>
      <c r="AG168" s="1749"/>
      <c r="AH168" s="1749"/>
      <c r="AI168" s="1749"/>
      <c r="AJ168" s="1749"/>
      <c r="AK168" s="1749"/>
      <c r="AL168" s="1749"/>
      <c r="AM168" s="1749"/>
      <c r="AN168" s="1749"/>
      <c r="AO168" s="1749"/>
      <c r="AP168" s="1749"/>
    </row>
    <row r="169" spans="1:42" s="433" customFormat="1" ht="12.95" customHeight="1" x14ac:dyDescent="0.5">
      <c r="A169" s="1655"/>
      <c r="B169" s="1655"/>
      <c r="C169" s="1749"/>
      <c r="D169" s="1749"/>
      <c r="E169" s="1749"/>
      <c r="F169" s="1749"/>
      <c r="G169" s="1749"/>
      <c r="H169" s="1749"/>
      <c r="I169" s="1749"/>
      <c r="J169" s="1749"/>
      <c r="K169" s="1749"/>
      <c r="L169" s="1749"/>
      <c r="M169" s="1749"/>
      <c r="N169" s="1749"/>
      <c r="O169" s="1749"/>
      <c r="P169" s="1749"/>
      <c r="Q169" s="1749"/>
      <c r="R169" s="1749"/>
      <c r="S169" s="1749"/>
      <c r="T169" s="1749"/>
      <c r="U169" s="1749"/>
      <c r="V169" s="1749"/>
      <c r="W169" s="1749"/>
      <c r="X169" s="1749"/>
      <c r="Y169" s="1749"/>
      <c r="Z169" s="1749"/>
      <c r="AA169" s="1749"/>
      <c r="AB169" s="1749"/>
      <c r="AC169" s="1749"/>
      <c r="AD169" s="1749"/>
      <c r="AE169" s="1749"/>
      <c r="AF169" s="1749"/>
      <c r="AG169" s="1749"/>
      <c r="AH169" s="1749"/>
      <c r="AI169" s="1749"/>
      <c r="AJ169" s="1749"/>
      <c r="AK169" s="1749"/>
      <c r="AL169" s="1749"/>
      <c r="AM169" s="1749"/>
      <c r="AN169" s="1749"/>
      <c r="AO169" s="1749"/>
      <c r="AP169" s="1749"/>
    </row>
    <row r="170" spans="1:42" s="433" customFormat="1" ht="12.95" customHeight="1" x14ac:dyDescent="0.5">
      <c r="A170" s="1655"/>
      <c r="B170" s="1655"/>
      <c r="C170" s="1749"/>
      <c r="D170" s="1749"/>
      <c r="E170" s="1749"/>
      <c r="F170" s="1749"/>
      <c r="G170" s="1749"/>
      <c r="H170" s="1749"/>
      <c r="I170" s="1749"/>
      <c r="J170" s="1749"/>
      <c r="K170" s="1749"/>
      <c r="L170" s="1749"/>
      <c r="M170" s="1749"/>
      <c r="N170" s="1749"/>
      <c r="O170" s="1749"/>
      <c r="P170" s="1749"/>
      <c r="Q170" s="1749"/>
      <c r="R170" s="1749"/>
      <c r="S170" s="1749"/>
      <c r="T170" s="1749"/>
      <c r="U170" s="1749"/>
      <c r="V170" s="1749"/>
      <c r="W170" s="1749"/>
      <c r="X170" s="1749"/>
      <c r="Y170" s="1749"/>
      <c r="Z170" s="1749"/>
      <c r="AA170" s="1749"/>
      <c r="AB170" s="1749"/>
      <c r="AC170" s="1749"/>
      <c r="AD170" s="1749"/>
      <c r="AE170" s="1749"/>
      <c r="AF170" s="1749"/>
      <c r="AG170" s="1749"/>
      <c r="AH170" s="1749"/>
      <c r="AI170" s="1749"/>
      <c r="AJ170" s="1749"/>
      <c r="AK170" s="1749"/>
      <c r="AL170" s="1749"/>
      <c r="AM170" s="1749"/>
      <c r="AN170" s="1749"/>
      <c r="AO170" s="1749"/>
      <c r="AP170" s="1749"/>
    </row>
    <row r="171" spans="1:42" s="433" customFormat="1" ht="12.95" customHeight="1" x14ac:dyDescent="0.5">
      <c r="A171" s="1655"/>
      <c r="B171" s="1655"/>
      <c r="C171" s="1749"/>
      <c r="D171" s="1749"/>
      <c r="E171" s="1749"/>
      <c r="F171" s="1749"/>
      <c r="G171" s="1749"/>
      <c r="H171" s="1749"/>
      <c r="I171" s="1749"/>
      <c r="J171" s="1749"/>
      <c r="K171" s="1749"/>
      <c r="L171" s="1749"/>
      <c r="M171" s="1749"/>
      <c r="N171" s="1749"/>
      <c r="O171" s="1749"/>
      <c r="P171" s="1749"/>
      <c r="Q171" s="1749"/>
      <c r="R171" s="1749"/>
      <c r="S171" s="1749"/>
      <c r="T171" s="1749"/>
      <c r="U171" s="1749"/>
      <c r="V171" s="1749"/>
      <c r="W171" s="1749"/>
      <c r="X171" s="1749"/>
      <c r="Y171" s="1749"/>
      <c r="Z171" s="1749"/>
      <c r="AA171" s="1749"/>
      <c r="AB171" s="1749"/>
      <c r="AC171" s="1749"/>
      <c r="AD171" s="1749"/>
      <c r="AE171" s="1749"/>
      <c r="AF171" s="1749"/>
      <c r="AG171" s="1749"/>
      <c r="AH171" s="1749"/>
      <c r="AI171" s="1749"/>
      <c r="AJ171" s="1749"/>
      <c r="AK171" s="1749"/>
      <c r="AL171" s="1749"/>
      <c r="AM171" s="1749"/>
      <c r="AN171" s="1749"/>
      <c r="AO171" s="1749"/>
      <c r="AP171" s="1749"/>
    </row>
    <row r="172" spans="1:42" s="433" customFormat="1" ht="12.95" customHeight="1" x14ac:dyDescent="0.5">
      <c r="A172" s="1655"/>
      <c r="B172" s="1655"/>
      <c r="C172" s="1749"/>
      <c r="D172" s="1749"/>
      <c r="E172" s="1749"/>
      <c r="F172" s="1749"/>
      <c r="G172" s="1749"/>
      <c r="H172" s="1749"/>
      <c r="I172" s="1749"/>
      <c r="J172" s="1749"/>
      <c r="K172" s="1749"/>
      <c r="L172" s="1749"/>
      <c r="M172" s="1749"/>
      <c r="N172" s="1749"/>
      <c r="O172" s="1749"/>
      <c r="P172" s="1749"/>
      <c r="Q172" s="1749"/>
      <c r="R172" s="1749"/>
      <c r="S172" s="1749"/>
      <c r="T172" s="1749"/>
      <c r="U172" s="1749"/>
      <c r="V172" s="1749"/>
      <c r="W172" s="1749"/>
      <c r="X172" s="1749"/>
      <c r="Y172" s="1749"/>
      <c r="Z172" s="1749"/>
      <c r="AA172" s="1749"/>
      <c r="AB172" s="1749"/>
      <c r="AC172" s="1749"/>
      <c r="AD172" s="1749"/>
      <c r="AE172" s="1749"/>
      <c r="AF172" s="1749"/>
      <c r="AG172" s="1749"/>
      <c r="AH172" s="1749"/>
      <c r="AI172" s="1749"/>
      <c r="AJ172" s="1749"/>
      <c r="AK172" s="1749"/>
      <c r="AL172" s="1749"/>
      <c r="AM172" s="1749"/>
      <c r="AN172" s="1749"/>
      <c r="AO172" s="1749"/>
      <c r="AP172" s="1749"/>
    </row>
    <row r="173" spans="1:42" s="433" customFormat="1" ht="12.95" customHeight="1" x14ac:dyDescent="0.5">
      <c r="A173" s="1655"/>
      <c r="B173" s="1655"/>
      <c r="C173" s="1749"/>
      <c r="D173" s="1749"/>
      <c r="E173" s="1749"/>
      <c r="F173" s="1749"/>
      <c r="G173" s="1749"/>
      <c r="H173" s="1749"/>
      <c r="I173" s="1749"/>
      <c r="J173" s="1749"/>
      <c r="K173" s="1749"/>
      <c r="L173" s="1749"/>
      <c r="M173" s="1749"/>
      <c r="N173" s="1749"/>
      <c r="O173" s="1749"/>
      <c r="P173" s="1749"/>
      <c r="Q173" s="1749"/>
      <c r="R173" s="1749"/>
      <c r="S173" s="1749"/>
      <c r="T173" s="1749"/>
      <c r="U173" s="1749"/>
      <c r="V173" s="1749"/>
      <c r="W173" s="1749"/>
      <c r="X173" s="1749"/>
      <c r="Y173" s="1749"/>
      <c r="Z173" s="1749"/>
      <c r="AA173" s="1749"/>
      <c r="AB173" s="1749"/>
      <c r="AC173" s="1749"/>
      <c r="AD173" s="1749"/>
      <c r="AE173" s="1749"/>
      <c r="AF173" s="1749"/>
      <c r="AG173" s="1749"/>
      <c r="AH173" s="1749"/>
      <c r="AI173" s="1749"/>
      <c r="AJ173" s="1749"/>
      <c r="AK173" s="1749"/>
      <c r="AL173" s="1749"/>
      <c r="AM173" s="1749"/>
      <c r="AN173" s="1749"/>
      <c r="AO173" s="1749"/>
      <c r="AP173" s="1749"/>
    </row>
    <row r="174" spans="1:42" s="433" customFormat="1" ht="12.95" customHeight="1" x14ac:dyDescent="0.5">
      <c r="A174" s="1655"/>
      <c r="B174" s="1655"/>
      <c r="C174" s="1749"/>
      <c r="D174" s="1749"/>
      <c r="E174" s="1749"/>
      <c r="F174" s="1749"/>
      <c r="G174" s="1749"/>
      <c r="H174" s="1749"/>
      <c r="I174" s="1749"/>
      <c r="J174" s="1749"/>
      <c r="K174" s="1749"/>
      <c r="L174" s="1749"/>
      <c r="M174" s="1749"/>
      <c r="N174" s="1749"/>
      <c r="O174" s="1749"/>
      <c r="P174" s="1749"/>
      <c r="Q174" s="1749"/>
      <c r="R174" s="1749"/>
      <c r="S174" s="1749"/>
      <c r="T174" s="1749"/>
      <c r="U174" s="1749"/>
      <c r="V174" s="1749"/>
      <c r="W174" s="1749"/>
      <c r="X174" s="1749"/>
      <c r="Y174" s="1749"/>
      <c r="Z174" s="1749"/>
      <c r="AA174" s="1749"/>
      <c r="AB174" s="1749"/>
      <c r="AC174" s="1749"/>
      <c r="AD174" s="1749"/>
      <c r="AE174" s="1749"/>
      <c r="AF174" s="1749"/>
      <c r="AG174" s="1749"/>
      <c r="AH174" s="1749"/>
      <c r="AI174" s="1749"/>
      <c r="AJ174" s="1749"/>
      <c r="AK174" s="1749"/>
      <c r="AL174" s="1749"/>
      <c r="AM174" s="1749"/>
      <c r="AN174" s="1749"/>
      <c r="AO174" s="1749"/>
      <c r="AP174" s="1749"/>
    </row>
    <row r="175" spans="1:42" s="433" customFormat="1" ht="12.95" customHeight="1" x14ac:dyDescent="0.5">
      <c r="A175" s="1655"/>
      <c r="B175" s="1655"/>
      <c r="C175" s="1749"/>
      <c r="D175" s="1749"/>
      <c r="E175" s="1749"/>
      <c r="F175" s="1749"/>
      <c r="G175" s="1749"/>
      <c r="H175" s="1749"/>
      <c r="I175" s="1749"/>
      <c r="J175" s="1749"/>
      <c r="K175" s="1749"/>
      <c r="L175" s="1749"/>
      <c r="M175" s="1749"/>
      <c r="N175" s="1749"/>
      <c r="O175" s="1749"/>
      <c r="P175" s="1749"/>
      <c r="Q175" s="1749"/>
      <c r="R175" s="1749"/>
      <c r="S175" s="1749"/>
      <c r="T175" s="1749"/>
      <c r="U175" s="1749"/>
      <c r="V175" s="1749"/>
      <c r="W175" s="1749"/>
      <c r="X175" s="1749"/>
      <c r="Y175" s="1749"/>
      <c r="Z175" s="1749"/>
      <c r="AA175" s="1749"/>
      <c r="AB175" s="1749"/>
      <c r="AC175" s="1749"/>
      <c r="AD175" s="1749"/>
      <c r="AE175" s="1749"/>
      <c r="AF175" s="1749"/>
      <c r="AG175" s="1749"/>
      <c r="AH175" s="1749"/>
      <c r="AI175" s="1749"/>
      <c r="AJ175" s="1749"/>
      <c r="AK175" s="1749"/>
      <c r="AL175" s="1749"/>
      <c r="AM175" s="1749"/>
      <c r="AN175" s="1749"/>
      <c r="AO175" s="1749"/>
      <c r="AP175" s="1749"/>
    </row>
    <row r="176" spans="1:42" s="433" customFormat="1" ht="12.95" customHeight="1" x14ac:dyDescent="0.5">
      <c r="A176" s="1655"/>
      <c r="B176" s="1655"/>
      <c r="C176" s="1749"/>
      <c r="D176" s="1749"/>
      <c r="E176" s="1749"/>
      <c r="F176" s="1749"/>
      <c r="G176" s="1749"/>
      <c r="H176" s="1749"/>
      <c r="I176" s="1749"/>
      <c r="J176" s="1749"/>
      <c r="K176" s="1749"/>
      <c r="L176" s="1749"/>
      <c r="M176" s="1749"/>
      <c r="N176" s="1749"/>
      <c r="O176" s="1749"/>
      <c r="P176" s="1749"/>
      <c r="Q176" s="1749"/>
      <c r="R176" s="1749"/>
      <c r="S176" s="1749"/>
      <c r="T176" s="1749"/>
      <c r="U176" s="1749"/>
      <c r="V176" s="1749"/>
      <c r="W176" s="1749"/>
      <c r="X176" s="1749"/>
      <c r="Y176" s="1749"/>
      <c r="Z176" s="1749"/>
      <c r="AA176" s="1749"/>
      <c r="AB176" s="1749"/>
      <c r="AC176" s="1749"/>
      <c r="AD176" s="1749"/>
      <c r="AE176" s="1749"/>
      <c r="AF176" s="1749"/>
      <c r="AG176" s="1749"/>
      <c r="AH176" s="1749"/>
      <c r="AI176" s="1749"/>
      <c r="AJ176" s="1749"/>
      <c r="AK176" s="1749"/>
      <c r="AL176" s="1749"/>
      <c r="AM176" s="1749"/>
      <c r="AN176" s="1749"/>
      <c r="AO176" s="1749"/>
      <c r="AP176" s="1749"/>
    </row>
    <row r="177" spans="1:43" s="433" customFormat="1" ht="12.95" customHeight="1" x14ac:dyDescent="0.5">
      <c r="A177" s="1655"/>
      <c r="B177" s="1655"/>
      <c r="C177" s="1749"/>
      <c r="D177" s="1749"/>
      <c r="E177" s="1749"/>
      <c r="F177" s="1749"/>
      <c r="G177" s="1749"/>
      <c r="H177" s="1749"/>
      <c r="I177" s="1749"/>
      <c r="J177" s="1749"/>
      <c r="K177" s="1749"/>
      <c r="L177" s="1749"/>
      <c r="M177" s="1749"/>
      <c r="N177" s="1749"/>
      <c r="O177" s="1749"/>
      <c r="P177" s="1749"/>
      <c r="Q177" s="1749"/>
      <c r="R177" s="1749"/>
      <c r="S177" s="1749"/>
      <c r="T177" s="1749"/>
      <c r="U177" s="1749"/>
      <c r="V177" s="1749"/>
      <c r="W177" s="1749"/>
      <c r="X177" s="1749"/>
      <c r="Y177" s="1749"/>
      <c r="Z177" s="1749"/>
      <c r="AA177" s="1749"/>
      <c r="AB177" s="1749"/>
      <c r="AC177" s="1749"/>
      <c r="AD177" s="1749"/>
      <c r="AE177" s="1749"/>
      <c r="AF177" s="1749"/>
      <c r="AG177" s="1749"/>
      <c r="AH177" s="1749"/>
      <c r="AI177" s="1749"/>
      <c r="AJ177" s="1749"/>
      <c r="AK177" s="1749"/>
      <c r="AL177" s="1749"/>
      <c r="AM177" s="1749"/>
      <c r="AN177" s="1749"/>
      <c r="AO177" s="1749"/>
      <c r="AP177" s="1749"/>
    </row>
    <row r="178" spans="1:43" s="433" customFormat="1" ht="12.95" customHeight="1" x14ac:dyDescent="0.5">
      <c r="A178" s="1655"/>
      <c r="B178" s="1655"/>
      <c r="C178" s="1749"/>
      <c r="D178" s="1749"/>
      <c r="E178" s="1749"/>
      <c r="F178" s="1749"/>
      <c r="G178" s="1749"/>
      <c r="H178" s="1749"/>
      <c r="I178" s="1749"/>
      <c r="J178" s="1749"/>
      <c r="K178" s="1749"/>
      <c r="L178" s="1749"/>
      <c r="M178" s="1749"/>
      <c r="N178" s="1749"/>
      <c r="O178" s="1749"/>
      <c r="P178" s="1749"/>
      <c r="Q178" s="1749"/>
      <c r="R178" s="1749"/>
      <c r="S178" s="1749"/>
      <c r="T178" s="1749"/>
      <c r="U178" s="1749"/>
      <c r="V178" s="1749"/>
      <c r="W178" s="1749"/>
      <c r="X178" s="1749"/>
      <c r="Y178" s="1749"/>
      <c r="Z178" s="1749"/>
      <c r="AA178" s="1749"/>
      <c r="AB178" s="1749"/>
      <c r="AC178" s="1749"/>
      <c r="AD178" s="1749"/>
      <c r="AE178" s="1749"/>
      <c r="AF178" s="1749"/>
      <c r="AG178" s="1749"/>
      <c r="AH178" s="1749"/>
      <c r="AI178" s="1749"/>
      <c r="AJ178" s="1749"/>
      <c r="AK178" s="1749"/>
      <c r="AL178" s="1749"/>
      <c r="AM178" s="1749"/>
      <c r="AN178" s="1749"/>
      <c r="AO178" s="1749"/>
      <c r="AP178" s="1749"/>
    </row>
    <row r="179" spans="1:43" s="433" customFormat="1" ht="12.95" customHeight="1" x14ac:dyDescent="0.5">
      <c r="A179" s="1655"/>
      <c r="B179" s="1655"/>
      <c r="C179" s="1749"/>
      <c r="D179" s="1749"/>
      <c r="E179" s="1749"/>
      <c r="F179" s="1749"/>
      <c r="G179" s="1749"/>
      <c r="H179" s="1749"/>
      <c r="I179" s="1749"/>
      <c r="J179" s="1749"/>
      <c r="K179" s="1749"/>
      <c r="L179" s="1749"/>
      <c r="M179" s="1749"/>
      <c r="N179" s="1749"/>
      <c r="O179" s="1749"/>
      <c r="P179" s="1749"/>
      <c r="Q179" s="1749"/>
      <c r="R179" s="1749"/>
      <c r="S179" s="1749"/>
      <c r="T179" s="1749"/>
      <c r="U179" s="1749"/>
      <c r="V179" s="1749"/>
      <c r="W179" s="1749"/>
      <c r="X179" s="1749"/>
      <c r="Y179" s="1749"/>
      <c r="Z179" s="1749"/>
      <c r="AA179" s="1749"/>
      <c r="AB179" s="1749"/>
      <c r="AC179" s="1749"/>
      <c r="AD179" s="1749"/>
      <c r="AE179" s="1749"/>
      <c r="AF179" s="1749"/>
      <c r="AG179" s="1749"/>
      <c r="AH179" s="1749"/>
      <c r="AI179" s="1749"/>
      <c r="AJ179" s="1749"/>
      <c r="AK179" s="1749"/>
      <c r="AL179" s="1749"/>
      <c r="AM179" s="1749"/>
      <c r="AN179" s="1749"/>
      <c r="AO179" s="1749"/>
      <c r="AP179" s="1749"/>
    </row>
    <row r="180" spans="1:43" s="1585" customFormat="1" ht="12.95" customHeight="1" x14ac:dyDescent="0.5">
      <c r="A180" s="1655"/>
      <c r="B180" s="1655"/>
      <c r="C180" s="1749"/>
      <c r="D180" s="1749"/>
      <c r="E180" s="1749"/>
      <c r="F180" s="1749"/>
      <c r="G180" s="1749"/>
      <c r="H180" s="1749"/>
      <c r="I180" s="1749"/>
      <c r="J180" s="1749"/>
      <c r="K180" s="1749"/>
      <c r="L180" s="1749"/>
      <c r="M180" s="1749"/>
      <c r="N180" s="1749"/>
      <c r="O180" s="1749"/>
      <c r="P180" s="1749"/>
      <c r="Q180" s="1749"/>
      <c r="R180" s="1749"/>
      <c r="S180" s="1749"/>
      <c r="T180" s="1749"/>
      <c r="U180" s="1749"/>
      <c r="V180" s="1749"/>
      <c r="W180" s="1749"/>
      <c r="X180" s="1749"/>
      <c r="Y180" s="1749"/>
      <c r="Z180" s="1749"/>
      <c r="AA180" s="1749"/>
      <c r="AB180" s="1749"/>
      <c r="AC180" s="1749"/>
      <c r="AD180" s="1749"/>
      <c r="AE180" s="1749"/>
      <c r="AF180" s="1749"/>
      <c r="AG180" s="1749"/>
      <c r="AH180" s="1749"/>
      <c r="AI180" s="1749"/>
      <c r="AJ180" s="1749"/>
      <c r="AK180" s="1749"/>
      <c r="AL180" s="1749"/>
      <c r="AM180" s="1749"/>
      <c r="AN180" s="1749"/>
      <c r="AO180" s="1749"/>
      <c r="AP180" s="1749"/>
    </row>
    <row r="181" spans="1:43" s="1585" customFormat="1" ht="13.35" customHeight="1" x14ac:dyDescent="0.5">
      <c r="A181" s="1655"/>
      <c r="B181" s="1655"/>
      <c r="C181" s="1749"/>
      <c r="D181" s="1749"/>
      <c r="E181" s="1749"/>
      <c r="F181" s="1749"/>
      <c r="G181" s="1749"/>
      <c r="H181" s="1749"/>
      <c r="I181" s="1749"/>
      <c r="J181" s="1749"/>
      <c r="K181" s="1749"/>
      <c r="L181" s="1749"/>
      <c r="M181" s="1749"/>
      <c r="N181" s="1749"/>
      <c r="O181" s="1749"/>
      <c r="P181" s="1749"/>
      <c r="Q181" s="1749"/>
      <c r="R181" s="1749"/>
      <c r="S181" s="1749"/>
      <c r="T181" s="1749"/>
      <c r="U181" s="1749"/>
      <c r="V181" s="1749"/>
      <c r="W181" s="1749"/>
      <c r="X181" s="1749"/>
      <c r="Y181" s="1749"/>
      <c r="Z181" s="1749"/>
      <c r="AA181" s="1749"/>
      <c r="AB181" s="1749"/>
      <c r="AC181" s="1749"/>
      <c r="AD181" s="1749"/>
      <c r="AE181" s="1749"/>
      <c r="AF181" s="1749"/>
      <c r="AG181" s="1749"/>
      <c r="AH181" s="1749"/>
      <c r="AI181" s="1749"/>
      <c r="AJ181" s="1749"/>
      <c r="AK181" s="1749"/>
      <c r="AL181" s="1749"/>
      <c r="AM181" s="1749"/>
      <c r="AN181" s="1749"/>
      <c r="AO181" s="1749"/>
      <c r="AP181" s="1749"/>
    </row>
    <row r="182" spans="1:43" s="433" customFormat="1" ht="12.95" customHeight="1" x14ac:dyDescent="0.5">
      <c r="A182" s="1655"/>
      <c r="B182" s="1655"/>
      <c r="C182" s="1749"/>
      <c r="D182" s="1749"/>
      <c r="E182" s="1749"/>
      <c r="F182" s="1749"/>
      <c r="G182" s="1749"/>
      <c r="H182" s="1749"/>
      <c r="I182" s="1749"/>
      <c r="J182" s="1749"/>
      <c r="K182" s="1749"/>
      <c r="L182" s="1749"/>
      <c r="M182" s="1749"/>
      <c r="N182" s="1749"/>
      <c r="O182" s="1749"/>
      <c r="P182" s="1749"/>
      <c r="Q182" s="1749"/>
      <c r="R182" s="1749"/>
      <c r="S182" s="1749"/>
      <c r="T182" s="1749"/>
      <c r="U182" s="1749"/>
      <c r="V182" s="1749"/>
      <c r="W182" s="1749"/>
      <c r="X182" s="1749"/>
      <c r="Y182" s="1749"/>
      <c r="Z182" s="1749"/>
      <c r="AA182" s="1749"/>
      <c r="AB182" s="1749"/>
      <c r="AC182" s="1749"/>
      <c r="AD182" s="1749"/>
      <c r="AE182" s="1749"/>
      <c r="AF182" s="1749"/>
      <c r="AG182" s="1749"/>
      <c r="AH182" s="1749"/>
      <c r="AI182" s="1749"/>
      <c r="AJ182" s="1749"/>
      <c r="AK182" s="1749"/>
      <c r="AL182" s="1749"/>
      <c r="AM182" s="1749"/>
      <c r="AN182" s="1749"/>
      <c r="AO182" s="1749"/>
      <c r="AP182" s="1749"/>
    </row>
    <row r="183" spans="1:43" s="1205" customFormat="1" ht="12.95" customHeight="1" x14ac:dyDescent="0.5">
      <c r="A183" s="1655"/>
      <c r="B183" s="1655"/>
      <c r="C183" s="1749"/>
      <c r="D183" s="1749"/>
      <c r="E183" s="1749"/>
      <c r="F183" s="1749"/>
      <c r="G183" s="1749"/>
      <c r="H183" s="1749"/>
      <c r="I183" s="1749"/>
      <c r="J183" s="1749"/>
      <c r="K183" s="1749"/>
      <c r="L183" s="1749"/>
      <c r="M183" s="1749"/>
      <c r="N183" s="1749"/>
      <c r="O183" s="1749"/>
      <c r="P183" s="1749"/>
      <c r="Q183" s="1749"/>
      <c r="R183" s="1749"/>
      <c r="S183" s="1749"/>
      <c r="T183" s="1749"/>
      <c r="U183" s="1749"/>
      <c r="V183" s="1749"/>
      <c r="W183" s="1749"/>
      <c r="X183" s="1749"/>
      <c r="Y183" s="1749"/>
      <c r="Z183" s="1749"/>
      <c r="AA183" s="1749"/>
      <c r="AB183" s="1749"/>
      <c r="AC183" s="1749"/>
      <c r="AD183" s="1749"/>
      <c r="AE183" s="1749"/>
      <c r="AF183" s="1749"/>
      <c r="AG183" s="1749"/>
      <c r="AH183" s="1749"/>
      <c r="AI183" s="1749"/>
      <c r="AJ183" s="1749"/>
      <c r="AK183" s="1749"/>
      <c r="AL183" s="1749"/>
      <c r="AM183" s="1749"/>
      <c r="AN183" s="1749"/>
      <c r="AO183" s="1749"/>
      <c r="AP183" s="1749"/>
      <c r="AQ183" s="433"/>
    </row>
    <row r="184" spans="1:43" s="433" customFormat="1" ht="12.95" customHeight="1" x14ac:dyDescent="0.5">
      <c r="A184" s="1655"/>
      <c r="B184" s="1655"/>
      <c r="C184" s="1749"/>
      <c r="D184" s="1749"/>
      <c r="E184" s="1749"/>
      <c r="F184" s="1749"/>
      <c r="G184" s="1749"/>
      <c r="H184" s="1749"/>
      <c r="I184" s="1749"/>
      <c r="J184" s="1749"/>
      <c r="K184" s="1749"/>
      <c r="L184" s="1749"/>
      <c r="M184" s="1749"/>
      <c r="N184" s="1749"/>
      <c r="O184" s="1749"/>
      <c r="P184" s="1749"/>
      <c r="Q184" s="1749"/>
      <c r="R184" s="1749"/>
      <c r="S184" s="1749"/>
      <c r="T184" s="1749"/>
      <c r="U184" s="1749"/>
      <c r="V184" s="1749"/>
      <c r="W184" s="1749"/>
      <c r="X184" s="1749"/>
      <c r="Y184" s="1749"/>
      <c r="Z184" s="1749"/>
      <c r="AA184" s="1749"/>
      <c r="AB184" s="1749"/>
      <c r="AC184" s="1749"/>
      <c r="AD184" s="1749"/>
      <c r="AE184" s="1749"/>
      <c r="AF184" s="1749"/>
      <c r="AG184" s="1749"/>
      <c r="AH184" s="1749"/>
      <c r="AI184" s="1749"/>
      <c r="AJ184" s="1749"/>
      <c r="AK184" s="1749"/>
      <c r="AL184" s="1749"/>
      <c r="AM184" s="1749"/>
      <c r="AN184" s="1749"/>
      <c r="AO184" s="1749"/>
      <c r="AP184" s="1749"/>
      <c r="AQ184" s="1196"/>
    </row>
    <row r="185" spans="1:43" s="433" customFormat="1" ht="12.95" customHeight="1" x14ac:dyDescent="0.5">
      <c r="A185" s="1655"/>
      <c r="B185" s="1655"/>
      <c r="C185" s="1749"/>
      <c r="D185" s="1749"/>
      <c r="E185" s="1749"/>
      <c r="F185" s="1749"/>
      <c r="G185" s="1749"/>
      <c r="H185" s="1749"/>
      <c r="I185" s="1749"/>
      <c r="J185" s="1749"/>
      <c r="K185" s="1749"/>
      <c r="L185" s="1749"/>
      <c r="M185" s="1749"/>
      <c r="N185" s="1749"/>
      <c r="O185" s="1749"/>
      <c r="P185" s="1749"/>
      <c r="Q185" s="1749"/>
      <c r="R185" s="1749"/>
      <c r="S185" s="1749"/>
      <c r="T185" s="1749"/>
      <c r="U185" s="1749"/>
      <c r="V185" s="1749"/>
      <c r="W185" s="1749"/>
      <c r="X185" s="1749"/>
      <c r="Y185" s="1749"/>
      <c r="Z185" s="1749"/>
      <c r="AA185" s="1749"/>
      <c r="AB185" s="1749"/>
      <c r="AC185" s="1749"/>
      <c r="AD185" s="1749"/>
      <c r="AE185" s="1749"/>
      <c r="AF185" s="1749"/>
      <c r="AG185" s="1749"/>
      <c r="AH185" s="1749"/>
      <c r="AI185" s="1749"/>
      <c r="AJ185" s="1749"/>
      <c r="AK185" s="1749"/>
      <c r="AL185" s="1749"/>
      <c r="AM185" s="1749"/>
      <c r="AN185" s="1749"/>
      <c r="AO185" s="1749"/>
      <c r="AP185" s="1749"/>
      <c r="AQ185" s="1196"/>
    </row>
    <row r="186" spans="1:43" s="433" customFormat="1" ht="12.95" customHeight="1" x14ac:dyDescent="0.5">
      <c r="A186" s="1655"/>
      <c r="B186" s="1655"/>
      <c r="C186" s="1749"/>
      <c r="D186" s="1749"/>
      <c r="E186" s="1749"/>
      <c r="F186" s="1749"/>
      <c r="G186" s="1749"/>
      <c r="H186" s="1749"/>
      <c r="I186" s="1749"/>
      <c r="J186" s="1749"/>
      <c r="K186" s="1749"/>
      <c r="L186" s="1749"/>
      <c r="M186" s="1749"/>
      <c r="N186" s="1749"/>
      <c r="O186" s="1749"/>
      <c r="P186" s="1749"/>
      <c r="Q186" s="1749"/>
      <c r="R186" s="1749"/>
      <c r="S186" s="1749"/>
      <c r="T186" s="1749"/>
      <c r="U186" s="1749"/>
      <c r="V186" s="1749"/>
      <c r="W186" s="1749"/>
      <c r="X186" s="1749"/>
      <c r="Y186" s="1749"/>
      <c r="Z186" s="1749"/>
      <c r="AA186" s="1749"/>
      <c r="AB186" s="1749"/>
      <c r="AC186" s="1749"/>
      <c r="AD186" s="1749"/>
      <c r="AE186" s="1749"/>
      <c r="AF186" s="1749"/>
      <c r="AG186" s="1749"/>
      <c r="AH186" s="1749"/>
      <c r="AI186" s="1749"/>
      <c r="AJ186" s="1749"/>
      <c r="AK186" s="1749"/>
      <c r="AL186" s="1749"/>
      <c r="AM186" s="1749"/>
      <c r="AN186" s="1749"/>
      <c r="AO186" s="1749"/>
      <c r="AP186" s="1749"/>
    </row>
    <row r="187" spans="1:43" s="433" customFormat="1" ht="12.95" customHeight="1" x14ac:dyDescent="0.5">
      <c r="A187" s="1655"/>
      <c r="B187" s="1655"/>
      <c r="C187" s="1749"/>
      <c r="D187" s="1749"/>
      <c r="E187" s="1749"/>
      <c r="F187" s="1749"/>
      <c r="G187" s="1749"/>
      <c r="H187" s="1749"/>
      <c r="I187" s="1749"/>
      <c r="J187" s="1749"/>
      <c r="K187" s="1749"/>
      <c r="L187" s="1749"/>
      <c r="M187" s="1749"/>
      <c r="N187" s="1749"/>
      <c r="O187" s="1749"/>
      <c r="P187" s="1749"/>
      <c r="Q187" s="1749"/>
      <c r="R187" s="1749"/>
      <c r="S187" s="1749"/>
      <c r="T187" s="1749"/>
      <c r="U187" s="1749"/>
      <c r="V187" s="1749"/>
      <c r="W187" s="1749"/>
      <c r="X187" s="1749"/>
      <c r="Y187" s="1749"/>
      <c r="Z187" s="1749"/>
      <c r="AA187" s="1749"/>
      <c r="AB187" s="1749"/>
      <c r="AC187" s="1749"/>
      <c r="AD187" s="1749"/>
      <c r="AE187" s="1749"/>
      <c r="AF187" s="1749"/>
      <c r="AG187" s="1749"/>
      <c r="AH187" s="1749"/>
      <c r="AI187" s="1749"/>
      <c r="AJ187" s="1749"/>
      <c r="AK187" s="1749"/>
      <c r="AL187" s="1749"/>
      <c r="AM187" s="1749"/>
      <c r="AN187" s="1749"/>
      <c r="AO187" s="1749"/>
      <c r="AP187" s="1749"/>
    </row>
    <row r="188" spans="1:43" s="433" customFormat="1" ht="12.95" customHeight="1" x14ac:dyDescent="0.5">
      <c r="A188" s="1655"/>
      <c r="B188" s="1655"/>
      <c r="C188" s="1749"/>
      <c r="D188" s="1749"/>
      <c r="E188" s="1749"/>
      <c r="F188" s="1749"/>
      <c r="G188" s="1749"/>
      <c r="H188" s="1749"/>
      <c r="I188" s="1749"/>
      <c r="J188" s="1749"/>
      <c r="K188" s="1749"/>
      <c r="L188" s="1749"/>
      <c r="M188" s="1749"/>
      <c r="N188" s="1749"/>
      <c r="O188" s="1749"/>
      <c r="P188" s="1749"/>
      <c r="Q188" s="1749"/>
      <c r="R188" s="1749"/>
      <c r="S188" s="1749"/>
      <c r="T188" s="1749"/>
      <c r="U188" s="1749"/>
      <c r="V188" s="1749"/>
      <c r="W188" s="1749"/>
      <c r="X188" s="1749"/>
      <c r="Y188" s="1749"/>
      <c r="Z188" s="1749"/>
      <c r="AA188" s="1749"/>
      <c r="AB188" s="1749"/>
      <c r="AC188" s="1749"/>
      <c r="AD188" s="1749"/>
      <c r="AE188" s="1749"/>
      <c r="AF188" s="1749"/>
      <c r="AG188" s="1749"/>
      <c r="AH188" s="1749"/>
      <c r="AI188" s="1749"/>
      <c r="AJ188" s="1749"/>
      <c r="AK188" s="1749"/>
      <c r="AL188" s="1749"/>
      <c r="AM188" s="1749"/>
      <c r="AN188" s="1749"/>
      <c r="AO188" s="1749"/>
      <c r="AP188" s="1749"/>
    </row>
    <row r="189" spans="1:43" s="433" customFormat="1" ht="13.7" customHeight="1" x14ac:dyDescent="0.5">
      <c r="A189" s="1655"/>
      <c r="B189" s="1655"/>
      <c r="C189" s="1749"/>
      <c r="D189" s="1749"/>
      <c r="E189" s="1749"/>
      <c r="F189" s="1749"/>
      <c r="G189" s="1749"/>
      <c r="H189" s="1749"/>
      <c r="I189" s="1749"/>
      <c r="J189" s="1749"/>
      <c r="K189" s="1749"/>
      <c r="L189" s="1749"/>
      <c r="M189" s="1749"/>
      <c r="N189" s="1749"/>
      <c r="O189" s="1749"/>
      <c r="P189" s="1749"/>
      <c r="Q189" s="1749"/>
      <c r="R189" s="1749"/>
      <c r="S189" s="1749"/>
      <c r="T189" s="1749"/>
      <c r="U189" s="1749"/>
      <c r="V189" s="1749"/>
      <c r="W189" s="1749"/>
      <c r="X189" s="1749"/>
      <c r="Y189" s="1749"/>
      <c r="Z189" s="1749"/>
      <c r="AA189" s="1749"/>
      <c r="AB189" s="1749"/>
      <c r="AC189" s="1749"/>
      <c r="AD189" s="1749"/>
      <c r="AE189" s="1749"/>
      <c r="AF189" s="1749"/>
      <c r="AG189" s="1749"/>
      <c r="AH189" s="1749"/>
      <c r="AI189" s="1749"/>
      <c r="AJ189" s="1749"/>
      <c r="AK189" s="1749"/>
      <c r="AL189" s="1749"/>
      <c r="AM189" s="1749"/>
      <c r="AN189" s="1749"/>
      <c r="AO189" s="1749"/>
      <c r="AP189" s="1749"/>
    </row>
    <row r="190" spans="1:43" s="433" customFormat="1" ht="12.95" customHeight="1" x14ac:dyDescent="0.5">
      <c r="A190" s="1655"/>
      <c r="B190" s="1655"/>
      <c r="C190" s="1749"/>
      <c r="D190" s="1749"/>
      <c r="E190" s="1749"/>
      <c r="F190" s="1749"/>
      <c r="G190" s="1749"/>
      <c r="H190" s="1749"/>
      <c r="I190" s="1749"/>
      <c r="J190" s="1749"/>
      <c r="K190" s="1749"/>
      <c r="L190" s="1749"/>
      <c r="M190" s="1749"/>
      <c r="N190" s="1749"/>
      <c r="O190" s="1749"/>
      <c r="P190" s="1749"/>
      <c r="Q190" s="1749"/>
      <c r="R190" s="1749"/>
      <c r="S190" s="1749"/>
      <c r="T190" s="1749"/>
      <c r="U190" s="1749"/>
      <c r="V190" s="1749"/>
      <c r="W190" s="1749"/>
      <c r="X190" s="1749"/>
      <c r="Y190" s="1749"/>
      <c r="Z190" s="1749"/>
      <c r="AA190" s="1749"/>
      <c r="AB190" s="1749"/>
      <c r="AC190" s="1749"/>
      <c r="AD190" s="1749"/>
      <c r="AE190" s="1749"/>
      <c r="AF190" s="1749"/>
      <c r="AG190" s="1749"/>
      <c r="AH190" s="1749"/>
      <c r="AI190" s="1749"/>
      <c r="AJ190" s="1749"/>
      <c r="AK190" s="1749"/>
      <c r="AL190" s="1749"/>
      <c r="AM190" s="1749"/>
      <c r="AN190" s="1749"/>
      <c r="AO190" s="1749"/>
      <c r="AP190" s="1749"/>
    </row>
    <row r="191" spans="1:43" s="433" customFormat="1" ht="12.95" customHeight="1" x14ac:dyDescent="0.5">
      <c r="A191" s="1655"/>
      <c r="B191" s="1655"/>
      <c r="C191" s="1749"/>
      <c r="D191" s="1749"/>
      <c r="E191" s="1749"/>
      <c r="F191" s="1749"/>
      <c r="G191" s="1749"/>
      <c r="H191" s="1749"/>
      <c r="I191" s="1749"/>
      <c r="J191" s="1749"/>
      <c r="K191" s="1749"/>
      <c r="L191" s="1749"/>
      <c r="M191" s="1749"/>
      <c r="N191" s="1749"/>
      <c r="O191" s="1749"/>
      <c r="P191" s="1749"/>
      <c r="Q191" s="1749"/>
      <c r="R191" s="1749"/>
      <c r="S191" s="1749"/>
      <c r="T191" s="1749"/>
      <c r="U191" s="1749"/>
      <c r="V191" s="1749"/>
      <c r="W191" s="1749"/>
      <c r="X191" s="1749"/>
      <c r="Y191" s="1749"/>
      <c r="Z191" s="1749"/>
      <c r="AA191" s="1749"/>
      <c r="AB191" s="1749"/>
      <c r="AC191" s="1749"/>
      <c r="AD191" s="1749"/>
      <c r="AE191" s="1749"/>
      <c r="AF191" s="1749"/>
      <c r="AG191" s="1749"/>
      <c r="AH191" s="1749"/>
      <c r="AI191" s="1749"/>
      <c r="AJ191" s="1749"/>
      <c r="AK191" s="1749"/>
      <c r="AL191" s="1749"/>
      <c r="AM191" s="1749"/>
      <c r="AN191" s="1749"/>
      <c r="AO191" s="1749"/>
      <c r="AP191" s="1749"/>
    </row>
    <row r="192" spans="1:43" s="433" customFormat="1" ht="12.95" customHeight="1" x14ac:dyDescent="0.5">
      <c r="A192" s="1655"/>
      <c r="B192" s="1655"/>
      <c r="C192" s="1749"/>
      <c r="D192" s="1749"/>
      <c r="E192" s="1749"/>
      <c r="F192" s="1749"/>
      <c r="G192" s="1749"/>
      <c r="H192" s="1749"/>
      <c r="I192" s="1749"/>
      <c r="J192" s="1749"/>
      <c r="K192" s="1749"/>
      <c r="L192" s="1749"/>
      <c r="M192" s="1749"/>
      <c r="N192" s="1749"/>
      <c r="O192" s="1749"/>
      <c r="P192" s="1749"/>
      <c r="Q192" s="1749"/>
      <c r="R192" s="1749"/>
      <c r="S192" s="1749"/>
      <c r="T192" s="1749"/>
      <c r="U192" s="1749"/>
      <c r="V192" s="1749"/>
      <c r="W192" s="1749"/>
      <c r="X192" s="1749"/>
      <c r="Y192" s="1749"/>
      <c r="Z192" s="1749"/>
      <c r="AA192" s="1749"/>
      <c r="AB192" s="1749"/>
      <c r="AC192" s="1749"/>
      <c r="AD192" s="1749"/>
      <c r="AE192" s="1749"/>
      <c r="AF192" s="1749"/>
      <c r="AG192" s="1749"/>
      <c r="AH192" s="1749"/>
      <c r="AI192" s="1749"/>
      <c r="AJ192" s="1749"/>
      <c r="AK192" s="1749"/>
      <c r="AL192" s="1749"/>
      <c r="AM192" s="1749"/>
      <c r="AN192" s="1749"/>
      <c r="AO192" s="1749"/>
      <c r="AP192" s="1749"/>
    </row>
    <row r="193" spans="1:42" s="433" customFormat="1" ht="12.95" customHeight="1" x14ac:dyDescent="0.5">
      <c r="A193" s="1655"/>
      <c r="B193" s="1655"/>
      <c r="C193" s="1749"/>
      <c r="D193" s="1749"/>
      <c r="E193" s="1749"/>
      <c r="F193" s="1749"/>
      <c r="G193" s="1749"/>
      <c r="H193" s="1749"/>
      <c r="I193" s="1749"/>
      <c r="J193" s="1749"/>
      <c r="K193" s="1749"/>
      <c r="L193" s="1749"/>
      <c r="M193" s="1749"/>
      <c r="N193" s="1749"/>
      <c r="O193" s="1749"/>
      <c r="P193" s="1749"/>
      <c r="Q193" s="1749"/>
      <c r="R193" s="1749"/>
      <c r="S193" s="1749"/>
      <c r="T193" s="1749"/>
      <c r="U193" s="1749"/>
      <c r="V193" s="1749"/>
      <c r="W193" s="1749"/>
      <c r="X193" s="1749"/>
      <c r="Y193" s="1749"/>
      <c r="Z193" s="1749"/>
      <c r="AA193" s="1749"/>
      <c r="AB193" s="1749"/>
      <c r="AC193" s="1749"/>
      <c r="AD193" s="1749"/>
      <c r="AE193" s="1749"/>
      <c r="AF193" s="1749"/>
      <c r="AG193" s="1749"/>
      <c r="AH193" s="1749"/>
      <c r="AI193" s="1749"/>
      <c r="AJ193" s="1749"/>
      <c r="AK193" s="1749"/>
      <c r="AL193" s="1749"/>
      <c r="AM193" s="1749"/>
      <c r="AN193" s="1749"/>
      <c r="AO193" s="1749"/>
      <c r="AP193" s="1749"/>
    </row>
    <row r="194" spans="1:42" s="433" customFormat="1" ht="12.95" customHeight="1" x14ac:dyDescent="0.5">
      <c r="A194" s="1655"/>
      <c r="B194" s="1655"/>
      <c r="C194" s="1749"/>
      <c r="D194" s="1749"/>
      <c r="E194" s="1749"/>
      <c r="F194" s="1749"/>
      <c r="G194" s="1749"/>
      <c r="H194" s="1749"/>
      <c r="I194" s="1749"/>
      <c r="J194" s="1749"/>
      <c r="K194" s="1749"/>
      <c r="L194" s="1749"/>
      <c r="M194" s="1749"/>
      <c r="N194" s="1749"/>
      <c r="O194" s="1749"/>
      <c r="P194" s="1749"/>
      <c r="Q194" s="1749"/>
      <c r="R194" s="1749"/>
      <c r="S194" s="1749"/>
      <c r="T194" s="1749"/>
      <c r="U194" s="1749"/>
      <c r="V194" s="1749"/>
      <c r="W194" s="1749"/>
      <c r="X194" s="1749"/>
      <c r="Y194" s="1749"/>
      <c r="Z194" s="1749"/>
      <c r="AA194" s="1749"/>
      <c r="AB194" s="1749"/>
      <c r="AC194" s="1749"/>
      <c r="AD194" s="1749"/>
      <c r="AE194" s="1749"/>
      <c r="AF194" s="1749"/>
      <c r="AG194" s="1749"/>
      <c r="AH194" s="1749"/>
      <c r="AI194" s="1749"/>
      <c r="AJ194" s="1749"/>
      <c r="AK194" s="1749"/>
      <c r="AL194" s="1749"/>
      <c r="AM194" s="1749"/>
      <c r="AN194" s="1749"/>
      <c r="AO194" s="1749"/>
      <c r="AP194" s="1749"/>
    </row>
    <row r="195" spans="1:42" s="433" customFormat="1" ht="13.7" customHeight="1" x14ac:dyDescent="0.5">
      <c r="A195" s="1655"/>
      <c r="B195" s="1655"/>
      <c r="C195" s="1749"/>
      <c r="D195" s="1749"/>
      <c r="E195" s="1749"/>
      <c r="F195" s="1749"/>
      <c r="G195" s="1749"/>
      <c r="H195" s="1749"/>
      <c r="I195" s="1749"/>
      <c r="J195" s="1749"/>
      <c r="K195" s="1749"/>
      <c r="L195" s="1749"/>
      <c r="M195" s="1749"/>
      <c r="N195" s="1749"/>
      <c r="O195" s="1749"/>
      <c r="P195" s="1749"/>
      <c r="Q195" s="1749"/>
      <c r="R195" s="1749"/>
      <c r="S195" s="1749"/>
      <c r="T195" s="1749"/>
      <c r="U195" s="1749"/>
      <c r="V195" s="1749"/>
      <c r="W195" s="1749"/>
      <c r="X195" s="1749"/>
      <c r="Y195" s="1749"/>
      <c r="Z195" s="1749"/>
      <c r="AA195" s="1749"/>
      <c r="AB195" s="1749"/>
      <c r="AC195" s="1749"/>
      <c r="AD195" s="1749"/>
      <c r="AE195" s="1749"/>
      <c r="AF195" s="1749"/>
      <c r="AG195" s="1749"/>
      <c r="AH195" s="1749"/>
      <c r="AI195" s="1749"/>
      <c r="AJ195" s="1749"/>
      <c r="AK195" s="1749"/>
      <c r="AL195" s="1749"/>
      <c r="AM195" s="1749"/>
      <c r="AN195" s="1749"/>
      <c r="AO195" s="1749"/>
      <c r="AP195" s="1749"/>
    </row>
    <row r="196" spans="1:42" s="433" customFormat="1" ht="12.95" customHeight="1" x14ac:dyDescent="0.5">
      <c r="A196" s="1655"/>
      <c r="B196" s="1655"/>
      <c r="C196" s="1749"/>
      <c r="D196" s="1749"/>
      <c r="E196" s="1749"/>
      <c r="F196" s="1749"/>
      <c r="G196" s="1749"/>
      <c r="H196" s="1749"/>
      <c r="I196" s="1749"/>
      <c r="J196" s="1749"/>
      <c r="K196" s="1749"/>
      <c r="L196" s="1749"/>
      <c r="M196" s="1749"/>
      <c r="N196" s="1749"/>
      <c r="O196" s="1749"/>
      <c r="P196" s="1749"/>
      <c r="Q196" s="1749"/>
      <c r="R196" s="1749"/>
      <c r="S196" s="1749"/>
      <c r="T196" s="1749"/>
      <c r="U196" s="1749"/>
      <c r="V196" s="1749"/>
      <c r="W196" s="1749"/>
      <c r="X196" s="1749"/>
      <c r="Y196" s="1749"/>
      <c r="Z196" s="1749"/>
      <c r="AA196" s="1749"/>
      <c r="AB196" s="1749"/>
      <c r="AC196" s="1749"/>
      <c r="AD196" s="1749"/>
      <c r="AE196" s="1749"/>
      <c r="AF196" s="1749"/>
      <c r="AG196" s="1749"/>
      <c r="AH196" s="1749"/>
      <c r="AI196" s="1749"/>
      <c r="AJ196" s="1749"/>
      <c r="AK196" s="1749"/>
      <c r="AL196" s="1749"/>
      <c r="AM196" s="1749"/>
      <c r="AN196" s="1749"/>
      <c r="AO196" s="1749"/>
      <c r="AP196" s="1749"/>
    </row>
    <row r="197" spans="1:42" s="433" customFormat="1" ht="12.95" customHeight="1" x14ac:dyDescent="0.5">
      <c r="A197" s="1655"/>
      <c r="B197" s="1655"/>
      <c r="C197" s="1749"/>
      <c r="D197" s="1749"/>
      <c r="E197" s="1749"/>
      <c r="F197" s="1749"/>
      <c r="G197" s="1749"/>
      <c r="H197" s="1749"/>
      <c r="I197" s="1749"/>
      <c r="J197" s="1749"/>
      <c r="K197" s="1749"/>
      <c r="L197" s="1749"/>
      <c r="M197" s="1749"/>
      <c r="N197" s="1749"/>
      <c r="O197" s="1749"/>
      <c r="P197" s="1749"/>
      <c r="Q197" s="1749"/>
      <c r="R197" s="1749"/>
      <c r="S197" s="1749"/>
      <c r="T197" s="1749"/>
      <c r="U197" s="1749"/>
      <c r="V197" s="1749"/>
      <c r="W197" s="1749"/>
      <c r="X197" s="1749"/>
      <c r="Y197" s="1749"/>
      <c r="Z197" s="1749"/>
      <c r="AA197" s="1749"/>
      <c r="AB197" s="1749"/>
      <c r="AC197" s="1749"/>
      <c r="AD197" s="1749"/>
      <c r="AE197" s="1749"/>
      <c r="AF197" s="1749"/>
      <c r="AG197" s="1749"/>
      <c r="AH197" s="1749"/>
      <c r="AI197" s="1749"/>
      <c r="AJ197" s="1749"/>
      <c r="AK197" s="1749"/>
      <c r="AL197" s="1749"/>
      <c r="AM197" s="1749"/>
      <c r="AN197" s="1749"/>
      <c r="AO197" s="1749"/>
      <c r="AP197" s="1749"/>
    </row>
    <row r="198" spans="1:42" s="433" customFormat="1" ht="12.95" customHeight="1" x14ac:dyDescent="0.5">
      <c r="A198" s="1655"/>
      <c r="B198" s="1655"/>
      <c r="C198" s="1749"/>
      <c r="D198" s="1749"/>
      <c r="E198" s="1749"/>
      <c r="F198" s="1749"/>
      <c r="G198" s="1749"/>
      <c r="H198" s="1749"/>
      <c r="I198" s="1749"/>
      <c r="J198" s="1749"/>
      <c r="K198" s="1749"/>
      <c r="L198" s="1749"/>
      <c r="M198" s="1749"/>
      <c r="N198" s="1749"/>
      <c r="O198" s="1749"/>
      <c r="P198" s="1749"/>
      <c r="Q198" s="1749"/>
      <c r="R198" s="1749"/>
      <c r="S198" s="1749"/>
      <c r="T198" s="1749"/>
      <c r="U198" s="1749"/>
      <c r="V198" s="1749"/>
      <c r="W198" s="1749"/>
      <c r="X198" s="1749"/>
      <c r="Y198" s="1749"/>
      <c r="Z198" s="1749"/>
      <c r="AA198" s="1749"/>
      <c r="AB198" s="1749"/>
      <c r="AC198" s="1749"/>
      <c r="AD198" s="1749"/>
      <c r="AE198" s="1749"/>
      <c r="AF198" s="1749"/>
      <c r="AG198" s="1749"/>
      <c r="AH198" s="1749"/>
      <c r="AI198" s="1749"/>
      <c r="AJ198" s="1749"/>
      <c r="AK198" s="1749"/>
      <c r="AL198" s="1749"/>
      <c r="AM198" s="1749"/>
      <c r="AN198" s="1749"/>
      <c r="AO198" s="1749"/>
      <c r="AP198" s="1749"/>
    </row>
    <row r="199" spans="1:42" s="433" customFormat="1" ht="12.95" customHeight="1" x14ac:dyDescent="0.5">
      <c r="A199" s="1655"/>
      <c r="B199" s="1655"/>
      <c r="C199" s="1749"/>
      <c r="D199" s="1749"/>
      <c r="E199" s="1749"/>
      <c r="F199" s="1749"/>
      <c r="G199" s="1749"/>
      <c r="H199" s="1749"/>
      <c r="I199" s="1749"/>
      <c r="J199" s="1749"/>
      <c r="K199" s="1749"/>
      <c r="L199" s="1749"/>
      <c r="M199" s="1749"/>
      <c r="N199" s="1749"/>
      <c r="O199" s="1749"/>
      <c r="P199" s="1749"/>
      <c r="Q199" s="1749"/>
      <c r="R199" s="1749"/>
      <c r="S199" s="1749"/>
      <c r="T199" s="1749"/>
      <c r="U199" s="1749"/>
      <c r="V199" s="1749"/>
      <c r="W199" s="1749"/>
      <c r="X199" s="1749"/>
      <c r="Y199" s="1749"/>
      <c r="Z199" s="1749"/>
      <c r="AA199" s="1749"/>
      <c r="AB199" s="1749"/>
      <c r="AC199" s="1749"/>
      <c r="AD199" s="1749"/>
      <c r="AE199" s="1749"/>
      <c r="AF199" s="1749"/>
      <c r="AG199" s="1749"/>
      <c r="AH199" s="1749"/>
      <c r="AI199" s="1749"/>
      <c r="AJ199" s="1749"/>
      <c r="AK199" s="1749"/>
      <c r="AL199" s="1749"/>
      <c r="AM199" s="1749"/>
      <c r="AN199" s="1749"/>
      <c r="AO199" s="1749"/>
      <c r="AP199" s="1749"/>
    </row>
    <row r="200" spans="1:42" s="433" customFormat="1" ht="13.7" customHeight="1" x14ac:dyDescent="0.5">
      <c r="A200" s="1655"/>
      <c r="B200" s="1655"/>
      <c r="C200" s="1749"/>
      <c r="D200" s="1749"/>
      <c r="E200" s="1749"/>
      <c r="F200" s="1749"/>
      <c r="G200" s="1749"/>
      <c r="H200" s="1749"/>
      <c r="I200" s="1749"/>
      <c r="J200" s="1749"/>
      <c r="K200" s="1749"/>
      <c r="L200" s="1749"/>
      <c r="M200" s="1749"/>
      <c r="N200" s="1749"/>
      <c r="O200" s="1749"/>
      <c r="P200" s="1749"/>
      <c r="Q200" s="1749"/>
      <c r="R200" s="1749"/>
      <c r="S200" s="1749"/>
      <c r="T200" s="1749"/>
      <c r="U200" s="1749"/>
      <c r="V200" s="1749"/>
      <c r="W200" s="1749"/>
      <c r="X200" s="1749"/>
      <c r="Y200" s="1749"/>
      <c r="Z200" s="1749"/>
      <c r="AA200" s="1749"/>
      <c r="AB200" s="1749"/>
      <c r="AC200" s="1749"/>
      <c r="AD200" s="1749"/>
      <c r="AE200" s="1749"/>
      <c r="AF200" s="1749"/>
      <c r="AG200" s="1749"/>
      <c r="AH200" s="1749"/>
      <c r="AI200" s="1749"/>
      <c r="AJ200" s="1749"/>
      <c r="AK200" s="1749"/>
      <c r="AL200" s="1749"/>
      <c r="AM200" s="1749"/>
      <c r="AN200" s="1749"/>
      <c r="AO200" s="1749"/>
      <c r="AP200" s="1749"/>
    </row>
    <row r="201" spans="1:42" s="433" customFormat="1" ht="13.7" customHeight="1" x14ac:dyDescent="0.5">
      <c r="A201" s="1655"/>
      <c r="B201" s="1655"/>
      <c r="C201" s="1749"/>
      <c r="D201" s="1749"/>
      <c r="E201" s="1749"/>
      <c r="F201" s="1749"/>
      <c r="G201" s="1749"/>
      <c r="H201" s="1749"/>
      <c r="I201" s="1749"/>
      <c r="J201" s="1749"/>
      <c r="K201" s="1749"/>
      <c r="L201" s="1749"/>
      <c r="M201" s="1749"/>
      <c r="N201" s="1749"/>
      <c r="O201" s="1749"/>
      <c r="P201" s="1749"/>
      <c r="Q201" s="1749"/>
      <c r="R201" s="1749"/>
      <c r="S201" s="1749"/>
      <c r="T201" s="1749"/>
      <c r="U201" s="1749"/>
      <c r="V201" s="1749"/>
      <c r="W201" s="1749"/>
      <c r="X201" s="1749"/>
      <c r="Y201" s="1749"/>
      <c r="Z201" s="1749"/>
      <c r="AA201" s="1749"/>
      <c r="AB201" s="1749"/>
      <c r="AC201" s="1749"/>
      <c r="AD201" s="1749"/>
      <c r="AE201" s="1749"/>
      <c r="AF201" s="1749"/>
      <c r="AG201" s="1749"/>
      <c r="AH201" s="1749"/>
      <c r="AI201" s="1749"/>
      <c r="AJ201" s="1749"/>
      <c r="AK201" s="1749"/>
      <c r="AL201" s="1749"/>
      <c r="AM201" s="1749"/>
      <c r="AN201" s="1749"/>
      <c r="AO201" s="1749"/>
      <c r="AP201" s="1749"/>
    </row>
    <row r="202" spans="1:42" s="433" customFormat="1" ht="12" customHeight="1" x14ac:dyDescent="0.5">
      <c r="A202" s="1655"/>
      <c r="B202" s="1655"/>
      <c r="C202" s="1749"/>
      <c r="D202" s="1749"/>
      <c r="E202" s="1749"/>
      <c r="F202" s="1749"/>
      <c r="G202" s="1749"/>
      <c r="H202" s="1749"/>
      <c r="I202" s="1749"/>
      <c r="J202" s="1749"/>
      <c r="K202" s="1749"/>
      <c r="L202" s="1749"/>
      <c r="M202" s="1749"/>
      <c r="N202" s="1749"/>
      <c r="O202" s="1749"/>
      <c r="P202" s="1749"/>
      <c r="Q202" s="1749"/>
      <c r="R202" s="1749"/>
      <c r="S202" s="1749"/>
      <c r="T202" s="1749"/>
      <c r="U202" s="1749"/>
      <c r="V202" s="1749"/>
      <c r="W202" s="1749"/>
      <c r="X202" s="1749"/>
      <c r="Y202" s="1749"/>
      <c r="Z202" s="1749"/>
      <c r="AA202" s="1749"/>
      <c r="AB202" s="1749"/>
      <c r="AC202" s="1749"/>
      <c r="AD202" s="1749"/>
      <c r="AE202" s="1749"/>
      <c r="AF202" s="1749"/>
      <c r="AG202" s="1749"/>
      <c r="AH202" s="1749"/>
      <c r="AI202" s="1749"/>
      <c r="AJ202" s="1749"/>
      <c r="AK202" s="1749"/>
      <c r="AL202" s="1749"/>
      <c r="AM202" s="1749"/>
      <c r="AN202" s="1749"/>
      <c r="AO202" s="1749"/>
      <c r="AP202" s="1749"/>
    </row>
    <row r="203" spans="1:42" s="433" customFormat="1" ht="12" customHeight="1" x14ac:dyDescent="0.5">
      <c r="A203" s="1655"/>
      <c r="B203" s="1655"/>
      <c r="C203" s="1749"/>
      <c r="D203" s="1749"/>
      <c r="E203" s="1749"/>
      <c r="F203" s="1749"/>
      <c r="G203" s="1749"/>
      <c r="H203" s="1749"/>
      <c r="I203" s="1749"/>
      <c r="J203" s="1749"/>
      <c r="K203" s="1749"/>
      <c r="L203" s="1749"/>
      <c r="M203" s="1749"/>
      <c r="N203" s="1749"/>
      <c r="O203" s="1749"/>
      <c r="P203" s="1749"/>
      <c r="Q203" s="1749"/>
      <c r="R203" s="1749"/>
      <c r="S203" s="1749"/>
      <c r="T203" s="1749"/>
      <c r="U203" s="1749"/>
      <c r="V203" s="1749"/>
      <c r="W203" s="1749"/>
      <c r="X203" s="1749"/>
      <c r="Y203" s="1749"/>
      <c r="Z203" s="1749"/>
      <c r="AA203" s="1749"/>
      <c r="AB203" s="1749"/>
      <c r="AC203" s="1749"/>
      <c r="AD203" s="1749"/>
      <c r="AE203" s="1749"/>
      <c r="AF203" s="1749"/>
      <c r="AG203" s="1749"/>
      <c r="AH203" s="1749"/>
      <c r="AI203" s="1749"/>
      <c r="AJ203" s="1749"/>
      <c r="AK203" s="1749"/>
      <c r="AL203" s="1749"/>
      <c r="AM203" s="1749"/>
      <c r="AN203" s="1749"/>
      <c r="AO203" s="1749"/>
      <c r="AP203" s="1749"/>
    </row>
    <row r="204" spans="1:42" s="433" customFormat="1" ht="12.6" customHeight="1" x14ac:dyDescent="0.5">
      <c r="A204" s="1655"/>
      <c r="B204" s="1655"/>
      <c r="C204" s="1749"/>
      <c r="D204" s="1749"/>
      <c r="E204" s="1749"/>
      <c r="F204" s="1749"/>
      <c r="G204" s="1749"/>
      <c r="H204" s="1749"/>
      <c r="I204" s="1749"/>
      <c r="J204" s="1749"/>
      <c r="K204" s="1749"/>
      <c r="L204" s="1749"/>
      <c r="M204" s="1749"/>
      <c r="N204" s="1749"/>
      <c r="O204" s="1749"/>
      <c r="P204" s="1749"/>
      <c r="Q204" s="1749"/>
      <c r="R204" s="1749"/>
      <c r="S204" s="1749"/>
      <c r="T204" s="1749"/>
      <c r="U204" s="1749"/>
      <c r="V204" s="1749"/>
      <c r="W204" s="1749"/>
      <c r="X204" s="1749"/>
      <c r="Y204" s="1749"/>
      <c r="Z204" s="1749"/>
      <c r="AA204" s="1749"/>
      <c r="AB204" s="1749"/>
      <c r="AC204" s="1749"/>
      <c r="AD204" s="1749"/>
      <c r="AE204" s="1749"/>
      <c r="AF204" s="1749"/>
      <c r="AG204" s="1749"/>
      <c r="AH204" s="1749"/>
      <c r="AI204" s="1749"/>
      <c r="AJ204" s="1749"/>
      <c r="AK204" s="1749"/>
      <c r="AL204" s="1749"/>
      <c r="AM204" s="1749"/>
      <c r="AN204" s="1749"/>
      <c r="AO204" s="1749"/>
      <c r="AP204" s="1749"/>
    </row>
    <row r="205" spans="1:42" s="433" customFormat="1" ht="12.95" customHeight="1" x14ac:dyDescent="0.5">
      <c r="A205" s="1655"/>
      <c r="B205" s="1655"/>
      <c r="C205" s="1749"/>
      <c r="D205" s="1749"/>
      <c r="E205" s="1749"/>
      <c r="F205" s="1749"/>
      <c r="G205" s="1749"/>
      <c r="H205" s="1749"/>
      <c r="I205" s="1749"/>
      <c r="J205" s="1749"/>
      <c r="K205" s="1749"/>
      <c r="L205" s="1749"/>
      <c r="M205" s="1749"/>
      <c r="N205" s="1749"/>
      <c r="O205" s="1749"/>
      <c r="P205" s="1749"/>
      <c r="Q205" s="1749"/>
      <c r="R205" s="1749"/>
      <c r="S205" s="1749"/>
      <c r="T205" s="1749"/>
      <c r="U205" s="1749"/>
      <c r="V205" s="1749"/>
      <c r="W205" s="1749"/>
      <c r="X205" s="1749"/>
      <c r="Y205" s="1749"/>
      <c r="Z205" s="1749"/>
      <c r="AA205" s="1749"/>
      <c r="AB205" s="1749"/>
      <c r="AC205" s="1749"/>
      <c r="AD205" s="1749"/>
      <c r="AE205" s="1749"/>
      <c r="AF205" s="1749"/>
      <c r="AG205" s="1749"/>
      <c r="AH205" s="1749"/>
      <c r="AI205" s="1749"/>
      <c r="AJ205" s="1749"/>
      <c r="AK205" s="1749"/>
      <c r="AL205" s="1749"/>
      <c r="AM205" s="1749"/>
      <c r="AN205" s="1749"/>
      <c r="AO205" s="1749"/>
      <c r="AP205" s="1749"/>
    </row>
    <row r="206" spans="1:42" s="433" customFormat="1" ht="13.7" customHeight="1" x14ac:dyDescent="0.5">
      <c r="A206" s="1655"/>
      <c r="B206" s="1655"/>
      <c r="C206" s="1749"/>
      <c r="D206" s="1749"/>
      <c r="E206" s="1749"/>
      <c r="F206" s="1749"/>
      <c r="G206" s="1749"/>
      <c r="H206" s="1749"/>
      <c r="I206" s="1749"/>
      <c r="J206" s="1749"/>
      <c r="K206" s="1749"/>
      <c r="L206" s="1749"/>
      <c r="M206" s="1749"/>
      <c r="N206" s="1749"/>
      <c r="O206" s="1749"/>
      <c r="P206" s="1749"/>
      <c r="Q206" s="1749"/>
      <c r="R206" s="1749"/>
      <c r="S206" s="1749"/>
      <c r="T206" s="1749"/>
      <c r="U206" s="1749"/>
      <c r="V206" s="1749"/>
      <c r="W206" s="1749"/>
      <c r="X206" s="1749"/>
      <c r="Y206" s="1749"/>
      <c r="Z206" s="1749"/>
      <c r="AA206" s="1749"/>
      <c r="AB206" s="1749"/>
      <c r="AC206" s="1749"/>
      <c r="AD206" s="1749"/>
      <c r="AE206" s="1749"/>
      <c r="AF206" s="1749"/>
      <c r="AG206" s="1749"/>
      <c r="AH206" s="1749"/>
      <c r="AI206" s="1749"/>
      <c r="AJ206" s="1749"/>
      <c r="AK206" s="1749"/>
      <c r="AL206" s="1749"/>
      <c r="AM206" s="1749"/>
      <c r="AN206" s="1749"/>
      <c r="AO206" s="1749"/>
      <c r="AP206" s="1749"/>
    </row>
    <row r="207" spans="1:42" s="433" customFormat="1" ht="12.95" customHeight="1" x14ac:dyDescent="0.5">
      <c r="A207" s="1655"/>
      <c r="B207" s="1655"/>
      <c r="C207" s="1749"/>
      <c r="D207" s="1749"/>
      <c r="E207" s="1749"/>
      <c r="F207" s="1749"/>
      <c r="G207" s="1749"/>
      <c r="H207" s="1749"/>
      <c r="I207" s="1749"/>
      <c r="J207" s="1749"/>
      <c r="K207" s="1749"/>
      <c r="L207" s="1749"/>
      <c r="M207" s="1749"/>
      <c r="N207" s="1749"/>
      <c r="O207" s="1749"/>
      <c r="P207" s="1749"/>
      <c r="Q207" s="1749"/>
      <c r="R207" s="1749"/>
      <c r="S207" s="1749"/>
      <c r="T207" s="1749"/>
      <c r="U207" s="1749"/>
      <c r="V207" s="1749"/>
      <c r="W207" s="1749"/>
      <c r="X207" s="1749"/>
      <c r="Y207" s="1749"/>
      <c r="Z207" s="1749"/>
      <c r="AA207" s="1749"/>
      <c r="AB207" s="1749"/>
      <c r="AC207" s="1749"/>
      <c r="AD207" s="1749"/>
      <c r="AE207" s="1749"/>
      <c r="AF207" s="1749"/>
      <c r="AG207" s="1749"/>
      <c r="AH207" s="1749"/>
      <c r="AI207" s="1749"/>
      <c r="AJ207" s="1749"/>
      <c r="AK207" s="1749"/>
      <c r="AL207" s="1749"/>
      <c r="AM207" s="1749"/>
      <c r="AN207" s="1749"/>
      <c r="AO207" s="1749"/>
      <c r="AP207" s="1749"/>
    </row>
    <row r="208" spans="1:42" s="433" customFormat="1" ht="13.7" customHeight="1" x14ac:dyDescent="0.5">
      <c r="A208" s="1655"/>
      <c r="B208" s="1655"/>
      <c r="C208" s="1749"/>
      <c r="D208" s="1749"/>
      <c r="E208" s="1749"/>
      <c r="F208" s="1749"/>
      <c r="G208" s="1749"/>
      <c r="H208" s="1749"/>
      <c r="I208" s="1749"/>
      <c r="J208" s="1749"/>
      <c r="K208" s="1749"/>
      <c r="L208" s="1749"/>
      <c r="M208" s="1749"/>
      <c r="N208" s="1749"/>
      <c r="O208" s="1749"/>
      <c r="P208" s="1749"/>
      <c r="Q208" s="1749"/>
      <c r="R208" s="1749"/>
      <c r="S208" s="1749"/>
      <c r="T208" s="1749"/>
      <c r="U208" s="1749"/>
      <c r="V208" s="1749"/>
      <c r="W208" s="1749"/>
      <c r="X208" s="1749"/>
      <c r="Y208" s="1749"/>
      <c r="Z208" s="1749"/>
      <c r="AA208" s="1749"/>
      <c r="AB208" s="1749"/>
      <c r="AC208" s="1749"/>
      <c r="AD208" s="1749"/>
      <c r="AE208" s="1749"/>
      <c r="AF208" s="1749"/>
      <c r="AG208" s="1749"/>
      <c r="AH208" s="1749"/>
      <c r="AI208" s="1749"/>
      <c r="AJ208" s="1749"/>
      <c r="AK208" s="1749"/>
      <c r="AL208" s="1749"/>
      <c r="AM208" s="1749"/>
      <c r="AN208" s="1749"/>
      <c r="AO208" s="1749"/>
      <c r="AP208" s="1749"/>
    </row>
    <row r="209" spans="1:42" s="433" customFormat="1" ht="13.7" customHeight="1" x14ac:dyDescent="0.5">
      <c r="A209" s="1655"/>
      <c r="B209" s="1655"/>
      <c r="C209" s="1749"/>
      <c r="D209" s="1749"/>
      <c r="E209" s="1749"/>
      <c r="F209" s="1749"/>
      <c r="G209" s="1749"/>
      <c r="H209" s="1749"/>
      <c r="I209" s="1749"/>
      <c r="J209" s="1749"/>
      <c r="K209" s="1749"/>
      <c r="L209" s="1749"/>
      <c r="M209" s="1749"/>
      <c r="N209" s="1749"/>
      <c r="O209" s="1749"/>
      <c r="P209" s="1749"/>
      <c r="Q209" s="1749"/>
      <c r="R209" s="1749"/>
      <c r="S209" s="1749"/>
      <c r="T209" s="1749"/>
      <c r="U209" s="1749"/>
      <c r="V209" s="1749"/>
      <c r="W209" s="1749"/>
      <c r="X209" s="1749"/>
      <c r="Y209" s="1749"/>
      <c r="Z209" s="1749"/>
      <c r="AA209" s="1749"/>
      <c r="AB209" s="1749"/>
      <c r="AC209" s="1749"/>
      <c r="AD209" s="1749"/>
      <c r="AE209" s="1749"/>
      <c r="AF209" s="1749"/>
      <c r="AG209" s="1749"/>
      <c r="AH209" s="1749"/>
      <c r="AI209" s="1749"/>
      <c r="AJ209" s="1749"/>
      <c r="AK209" s="1749"/>
      <c r="AL209" s="1749"/>
      <c r="AM209" s="1749"/>
      <c r="AN209" s="1749"/>
      <c r="AO209" s="1749"/>
      <c r="AP209" s="1749"/>
    </row>
    <row r="210" spans="1:42" s="433" customFormat="1" ht="12.95" customHeight="1" x14ac:dyDescent="0.5">
      <c r="A210" s="1655"/>
      <c r="B210" s="1655"/>
      <c r="C210" s="1749"/>
      <c r="D210" s="1749"/>
      <c r="E210" s="1749"/>
      <c r="F210" s="1749"/>
      <c r="G210" s="1749"/>
      <c r="H210" s="1749"/>
      <c r="I210" s="1749"/>
      <c r="J210" s="1749"/>
      <c r="K210" s="1749"/>
      <c r="L210" s="1749"/>
      <c r="M210" s="1749"/>
      <c r="N210" s="1749"/>
      <c r="O210" s="1749"/>
      <c r="P210" s="1749"/>
      <c r="Q210" s="1749"/>
      <c r="R210" s="1749"/>
      <c r="S210" s="1749"/>
      <c r="T210" s="1749"/>
      <c r="U210" s="1749"/>
      <c r="V210" s="1749"/>
      <c r="W210" s="1749"/>
      <c r="X210" s="1749"/>
      <c r="Y210" s="1749"/>
      <c r="Z210" s="1749"/>
      <c r="AA210" s="1749"/>
      <c r="AB210" s="1749"/>
      <c r="AC210" s="1749"/>
      <c r="AD210" s="1749"/>
      <c r="AE210" s="1749"/>
      <c r="AF210" s="1749"/>
      <c r="AG210" s="1749"/>
      <c r="AH210" s="1749"/>
      <c r="AI210" s="1749"/>
      <c r="AJ210" s="1749"/>
      <c r="AK210" s="1749"/>
      <c r="AL210" s="1749"/>
      <c r="AM210" s="1749"/>
      <c r="AN210" s="1749"/>
      <c r="AO210" s="1749"/>
      <c r="AP210" s="1749"/>
    </row>
    <row r="211" spans="1:42" s="433" customFormat="1" ht="12.95" customHeight="1" x14ac:dyDescent="0.5">
      <c r="A211" s="1655"/>
      <c r="B211" s="1655"/>
      <c r="C211" s="1749"/>
      <c r="D211" s="1749"/>
      <c r="E211" s="1749"/>
      <c r="F211" s="1749"/>
      <c r="G211" s="1749"/>
      <c r="H211" s="1749"/>
      <c r="I211" s="1749"/>
      <c r="J211" s="1749"/>
      <c r="K211" s="1749"/>
      <c r="L211" s="1749"/>
      <c r="M211" s="1749"/>
      <c r="N211" s="1749"/>
      <c r="O211" s="1749"/>
      <c r="P211" s="1749"/>
      <c r="Q211" s="1749"/>
      <c r="R211" s="1749"/>
      <c r="S211" s="1749"/>
      <c r="T211" s="1749"/>
      <c r="U211" s="1749"/>
      <c r="V211" s="1749"/>
      <c r="W211" s="1749"/>
      <c r="X211" s="1749"/>
      <c r="Y211" s="1749"/>
      <c r="Z211" s="1749"/>
      <c r="AA211" s="1749"/>
      <c r="AB211" s="1749"/>
      <c r="AC211" s="1749"/>
      <c r="AD211" s="1749"/>
      <c r="AE211" s="1749"/>
      <c r="AF211" s="1749"/>
      <c r="AG211" s="1749"/>
      <c r="AH211" s="1749"/>
      <c r="AI211" s="1749"/>
      <c r="AJ211" s="1749"/>
      <c r="AK211" s="1749"/>
      <c r="AL211" s="1749"/>
      <c r="AM211" s="1749"/>
      <c r="AN211" s="1749"/>
      <c r="AO211" s="1749"/>
      <c r="AP211" s="1749"/>
    </row>
    <row r="212" spans="1:42" s="433" customFormat="1" ht="12.95" customHeight="1" x14ac:dyDescent="0.5">
      <c r="A212" s="1655"/>
      <c r="B212" s="1655"/>
      <c r="C212" s="1749"/>
      <c r="D212" s="1749"/>
      <c r="E212" s="1749"/>
      <c r="F212" s="1749"/>
      <c r="G212" s="1749"/>
      <c r="H212" s="1749"/>
      <c r="I212" s="1749"/>
      <c r="J212" s="1749"/>
      <c r="K212" s="1749"/>
      <c r="L212" s="1749"/>
      <c r="M212" s="1749"/>
      <c r="N212" s="1749"/>
      <c r="O212" s="1749"/>
      <c r="P212" s="1749"/>
      <c r="Q212" s="1749"/>
      <c r="R212" s="1749"/>
      <c r="S212" s="1749"/>
      <c r="T212" s="1749"/>
      <c r="U212" s="1749"/>
      <c r="V212" s="1749"/>
      <c r="W212" s="1749"/>
      <c r="X212" s="1749"/>
      <c r="Y212" s="1749"/>
      <c r="Z212" s="1749"/>
      <c r="AA212" s="1749"/>
      <c r="AB212" s="1749"/>
      <c r="AC212" s="1749"/>
      <c r="AD212" s="1749"/>
      <c r="AE212" s="1749"/>
      <c r="AF212" s="1749"/>
      <c r="AG212" s="1749"/>
      <c r="AH212" s="1749"/>
      <c r="AI212" s="1749"/>
      <c r="AJ212" s="1749"/>
      <c r="AK212" s="1749"/>
      <c r="AL212" s="1749"/>
      <c r="AM212" s="1749"/>
      <c r="AN212" s="1749"/>
      <c r="AO212" s="1749"/>
      <c r="AP212" s="1749"/>
    </row>
    <row r="213" spans="1:42" s="433" customFormat="1" ht="12.95" customHeight="1" x14ac:dyDescent="0.5">
      <c r="A213" s="1655"/>
      <c r="B213" s="1655"/>
      <c r="C213" s="1749"/>
      <c r="D213" s="1749"/>
      <c r="E213" s="1749"/>
      <c r="F213" s="1749"/>
      <c r="G213" s="1749"/>
      <c r="H213" s="1749"/>
      <c r="I213" s="1749"/>
      <c r="J213" s="1749"/>
      <c r="K213" s="1749"/>
      <c r="L213" s="1749"/>
      <c r="M213" s="1749"/>
      <c r="N213" s="1749"/>
      <c r="O213" s="1749"/>
      <c r="P213" s="1749"/>
      <c r="Q213" s="1749"/>
      <c r="R213" s="1749"/>
      <c r="S213" s="1749"/>
      <c r="T213" s="1749"/>
      <c r="U213" s="1749"/>
      <c r="V213" s="1749"/>
      <c r="W213" s="1749"/>
      <c r="X213" s="1749"/>
      <c r="Y213" s="1749"/>
      <c r="Z213" s="1749"/>
      <c r="AA213" s="1749"/>
      <c r="AB213" s="1749"/>
      <c r="AC213" s="1749"/>
      <c r="AD213" s="1749"/>
      <c r="AE213" s="1749"/>
      <c r="AF213" s="1749"/>
      <c r="AG213" s="1749"/>
      <c r="AH213" s="1749"/>
      <c r="AI213" s="1749"/>
      <c r="AJ213" s="1749"/>
      <c r="AK213" s="1749"/>
      <c r="AL213" s="1749"/>
      <c r="AM213" s="1749"/>
      <c r="AN213" s="1749"/>
      <c r="AO213" s="1749"/>
      <c r="AP213" s="1749"/>
    </row>
    <row r="214" spans="1:42" s="433" customFormat="1" ht="12.95" customHeight="1" x14ac:dyDescent="0.5">
      <c r="A214" s="1655"/>
      <c r="B214" s="1655"/>
      <c r="C214" s="1749"/>
      <c r="D214" s="1749"/>
      <c r="E214" s="1749"/>
      <c r="F214" s="1749"/>
      <c r="G214" s="1749"/>
      <c r="H214" s="1749"/>
      <c r="I214" s="1749"/>
      <c r="J214" s="1749"/>
      <c r="K214" s="1749"/>
      <c r="L214" s="1749"/>
      <c r="M214" s="1749"/>
      <c r="N214" s="1749"/>
      <c r="O214" s="1749"/>
      <c r="P214" s="1749"/>
      <c r="Q214" s="1749"/>
      <c r="R214" s="1749"/>
      <c r="S214" s="1749"/>
      <c r="T214" s="1749"/>
      <c r="U214" s="1749"/>
      <c r="V214" s="1749"/>
      <c r="W214" s="1749"/>
      <c r="X214" s="1749"/>
      <c r="Y214" s="1749"/>
      <c r="Z214" s="1749"/>
      <c r="AA214" s="1749"/>
      <c r="AB214" s="1749"/>
      <c r="AC214" s="1749"/>
      <c r="AD214" s="1749"/>
      <c r="AE214" s="1749"/>
      <c r="AF214" s="1749"/>
      <c r="AG214" s="1749"/>
      <c r="AH214" s="1749"/>
      <c r="AI214" s="1749"/>
      <c r="AJ214" s="1749"/>
      <c r="AK214" s="1749"/>
      <c r="AL214" s="1749"/>
      <c r="AM214" s="1749"/>
      <c r="AN214" s="1749"/>
      <c r="AO214" s="1749"/>
      <c r="AP214" s="1749"/>
    </row>
    <row r="215" spans="1:42" s="433" customFormat="1" ht="12.95" customHeight="1" x14ac:dyDescent="0.5">
      <c r="A215" s="1655"/>
      <c r="B215" s="1655"/>
      <c r="C215" s="1749"/>
      <c r="D215" s="1749"/>
      <c r="E215" s="1749"/>
      <c r="F215" s="1749"/>
      <c r="G215" s="1749"/>
      <c r="H215" s="1749"/>
      <c r="I215" s="1749"/>
      <c r="J215" s="1749"/>
      <c r="K215" s="1749"/>
      <c r="L215" s="1749"/>
      <c r="M215" s="1749"/>
      <c r="N215" s="1749"/>
      <c r="O215" s="1749"/>
      <c r="P215" s="1749"/>
      <c r="Q215" s="1749"/>
      <c r="R215" s="1749"/>
      <c r="S215" s="1749"/>
      <c r="T215" s="1749"/>
      <c r="U215" s="1749"/>
      <c r="V215" s="1749"/>
      <c r="W215" s="1749"/>
      <c r="X215" s="1749"/>
      <c r="Y215" s="1749"/>
      <c r="Z215" s="1749"/>
      <c r="AA215" s="1749"/>
      <c r="AB215" s="1749"/>
      <c r="AC215" s="1749"/>
      <c r="AD215" s="1749"/>
      <c r="AE215" s="1749"/>
      <c r="AF215" s="1749"/>
      <c r="AG215" s="1749"/>
      <c r="AH215" s="1749"/>
      <c r="AI215" s="1749"/>
      <c r="AJ215" s="1749"/>
      <c r="AK215" s="1749"/>
      <c r="AL215" s="1749"/>
      <c r="AM215" s="1749"/>
      <c r="AN215" s="1749"/>
      <c r="AO215" s="1749"/>
      <c r="AP215" s="1749"/>
    </row>
    <row r="216" spans="1:42" s="433" customFormat="1" ht="12.95" customHeight="1" x14ac:dyDescent="0.5">
      <c r="A216" s="1655"/>
      <c r="B216" s="1655"/>
      <c r="C216" s="1749"/>
      <c r="D216" s="1749"/>
      <c r="E216" s="1749"/>
      <c r="F216" s="1749"/>
      <c r="G216" s="1749"/>
      <c r="H216" s="1749"/>
      <c r="I216" s="1749"/>
      <c r="J216" s="1749"/>
      <c r="K216" s="1749"/>
      <c r="L216" s="1749"/>
      <c r="M216" s="1749"/>
      <c r="N216" s="1749"/>
      <c r="O216" s="1749"/>
      <c r="P216" s="1749"/>
      <c r="Q216" s="1749"/>
      <c r="R216" s="1749"/>
      <c r="S216" s="1749"/>
      <c r="T216" s="1749"/>
      <c r="U216" s="1749"/>
      <c r="V216" s="1749"/>
      <c r="W216" s="1749"/>
      <c r="X216" s="1749"/>
      <c r="Y216" s="1749"/>
      <c r="Z216" s="1749"/>
      <c r="AA216" s="1749"/>
      <c r="AB216" s="1749"/>
      <c r="AC216" s="1749"/>
      <c r="AD216" s="1749"/>
      <c r="AE216" s="1749"/>
      <c r="AF216" s="1749"/>
      <c r="AG216" s="1749"/>
      <c r="AH216" s="1749"/>
      <c r="AI216" s="1749"/>
      <c r="AJ216" s="1749"/>
      <c r="AK216" s="1749"/>
      <c r="AL216" s="1749"/>
      <c r="AM216" s="1749"/>
      <c r="AN216" s="1749"/>
      <c r="AO216" s="1749"/>
      <c r="AP216" s="1749"/>
    </row>
    <row r="217" spans="1:42" s="433" customFormat="1" ht="12.95" customHeight="1" x14ac:dyDescent="0.5">
      <c r="A217" s="1655"/>
      <c r="B217" s="1655"/>
      <c r="C217" s="1749"/>
      <c r="D217" s="1749"/>
      <c r="E217" s="1749"/>
      <c r="F217" s="1749"/>
      <c r="G217" s="1749"/>
      <c r="H217" s="1749"/>
      <c r="I217" s="1749"/>
      <c r="J217" s="1749"/>
      <c r="K217" s="1749"/>
      <c r="L217" s="1749"/>
      <c r="M217" s="1749"/>
      <c r="N217" s="1749"/>
      <c r="O217" s="1749"/>
      <c r="P217" s="1749"/>
      <c r="Q217" s="1749"/>
      <c r="R217" s="1749"/>
      <c r="S217" s="1749"/>
      <c r="T217" s="1749"/>
      <c r="U217" s="1749"/>
      <c r="V217" s="1749"/>
      <c r="W217" s="1749"/>
      <c r="X217" s="1749"/>
      <c r="Y217" s="1749"/>
      <c r="Z217" s="1749"/>
      <c r="AA217" s="1749"/>
      <c r="AB217" s="1749"/>
      <c r="AC217" s="1749"/>
      <c r="AD217" s="1749"/>
      <c r="AE217" s="1749"/>
      <c r="AF217" s="1749"/>
      <c r="AG217" s="1749"/>
      <c r="AH217" s="1749"/>
      <c r="AI217" s="1749"/>
      <c r="AJ217" s="1749"/>
      <c r="AK217" s="1749"/>
      <c r="AL217" s="1749"/>
      <c r="AM217" s="1749"/>
      <c r="AN217" s="1749"/>
      <c r="AO217" s="1749"/>
      <c r="AP217" s="1749"/>
    </row>
    <row r="218" spans="1:42" s="433" customFormat="1" ht="12.95" customHeight="1" x14ac:dyDescent="0.5">
      <c r="A218" s="1655"/>
      <c r="B218" s="1655"/>
      <c r="C218" s="1749"/>
      <c r="D218" s="1749"/>
      <c r="E218" s="1749"/>
      <c r="F218" s="1749"/>
      <c r="G218" s="1749"/>
      <c r="H218" s="1749"/>
      <c r="I218" s="1749"/>
      <c r="J218" s="1749"/>
      <c r="K218" s="1749"/>
      <c r="L218" s="1749"/>
      <c r="M218" s="1749"/>
      <c r="N218" s="1749"/>
      <c r="O218" s="1749"/>
      <c r="P218" s="1749"/>
      <c r="Q218" s="1749"/>
      <c r="R218" s="1749"/>
      <c r="S218" s="1749"/>
      <c r="T218" s="1749"/>
      <c r="U218" s="1749"/>
      <c r="V218" s="1749"/>
      <c r="W218" s="1749"/>
      <c r="X218" s="1749"/>
      <c r="Y218" s="1749"/>
      <c r="Z218" s="1749"/>
      <c r="AA218" s="1749"/>
      <c r="AB218" s="1749"/>
      <c r="AC218" s="1749"/>
      <c r="AD218" s="1749"/>
      <c r="AE218" s="1749"/>
      <c r="AF218" s="1749"/>
      <c r="AG218" s="1749"/>
      <c r="AH218" s="1749"/>
      <c r="AI218" s="1749"/>
      <c r="AJ218" s="1749"/>
      <c r="AK218" s="1749"/>
      <c r="AL218" s="1749"/>
      <c r="AM218" s="1749"/>
      <c r="AN218" s="1749"/>
      <c r="AO218" s="1749"/>
      <c r="AP218" s="1749"/>
    </row>
    <row r="219" spans="1:42" s="433" customFormat="1" ht="12.95" customHeight="1" x14ac:dyDescent="0.5">
      <c r="A219" s="1655"/>
      <c r="B219" s="1655"/>
      <c r="C219" s="1749"/>
      <c r="D219" s="1749"/>
      <c r="E219" s="1749"/>
      <c r="F219" s="1749"/>
      <c r="G219" s="1749"/>
      <c r="H219" s="1749"/>
      <c r="I219" s="1749"/>
      <c r="J219" s="1749"/>
      <c r="K219" s="1749"/>
      <c r="L219" s="1749"/>
      <c r="M219" s="1749"/>
      <c r="N219" s="1749"/>
      <c r="O219" s="1749"/>
      <c r="P219" s="1749"/>
      <c r="Q219" s="1749"/>
      <c r="R219" s="1749"/>
      <c r="S219" s="1749"/>
      <c r="T219" s="1749"/>
      <c r="U219" s="1749"/>
      <c r="V219" s="1749"/>
      <c r="W219" s="1749"/>
      <c r="X219" s="1749"/>
      <c r="Y219" s="1749"/>
      <c r="Z219" s="1749"/>
      <c r="AA219" s="1749"/>
      <c r="AB219" s="1749"/>
      <c r="AC219" s="1749"/>
      <c r="AD219" s="1749"/>
      <c r="AE219" s="1749"/>
      <c r="AF219" s="1749"/>
      <c r="AG219" s="1749"/>
      <c r="AH219" s="1749"/>
      <c r="AI219" s="1749"/>
      <c r="AJ219" s="1749"/>
      <c r="AK219" s="1749"/>
      <c r="AL219" s="1749"/>
      <c r="AM219" s="1749"/>
      <c r="AN219" s="1749"/>
      <c r="AO219" s="1749"/>
      <c r="AP219" s="1749"/>
    </row>
    <row r="220" spans="1:42" s="433" customFormat="1" ht="12.95" customHeight="1" x14ac:dyDescent="0.5">
      <c r="A220" s="1655"/>
      <c r="B220" s="1655"/>
      <c r="C220" s="1749"/>
      <c r="D220" s="1749"/>
      <c r="E220" s="1749"/>
      <c r="F220" s="1749"/>
      <c r="G220" s="1749"/>
      <c r="H220" s="1749"/>
      <c r="I220" s="1749"/>
      <c r="J220" s="1749"/>
      <c r="K220" s="1749"/>
      <c r="L220" s="1749"/>
      <c r="M220" s="1749"/>
      <c r="N220" s="1749"/>
      <c r="O220" s="1749"/>
      <c r="P220" s="1749"/>
      <c r="Q220" s="1749"/>
      <c r="R220" s="1749"/>
      <c r="S220" s="1749"/>
      <c r="T220" s="1749"/>
      <c r="U220" s="1749"/>
      <c r="V220" s="1749"/>
      <c r="W220" s="1749"/>
      <c r="X220" s="1749"/>
      <c r="Y220" s="1749"/>
      <c r="Z220" s="1749"/>
      <c r="AA220" s="1749"/>
      <c r="AB220" s="1749"/>
      <c r="AC220" s="1749"/>
      <c r="AD220" s="1749"/>
      <c r="AE220" s="1749"/>
      <c r="AF220" s="1749"/>
      <c r="AG220" s="1749"/>
      <c r="AH220" s="1749"/>
      <c r="AI220" s="1749"/>
      <c r="AJ220" s="1749"/>
      <c r="AK220" s="1749"/>
      <c r="AL220" s="1749"/>
      <c r="AM220" s="1749"/>
      <c r="AN220" s="1749"/>
      <c r="AO220" s="1749"/>
      <c r="AP220" s="1749"/>
    </row>
    <row r="221" spans="1:42" s="433" customFormat="1" ht="12.95" customHeight="1" x14ac:dyDescent="0.5">
      <c r="A221" s="1655"/>
      <c r="B221" s="1655"/>
      <c r="C221" s="1749"/>
      <c r="D221" s="1749"/>
      <c r="E221" s="1749"/>
      <c r="F221" s="1749"/>
      <c r="G221" s="1749"/>
      <c r="H221" s="1749"/>
      <c r="I221" s="1749"/>
      <c r="J221" s="1749"/>
      <c r="K221" s="1749"/>
      <c r="L221" s="1749"/>
      <c r="M221" s="1749"/>
      <c r="N221" s="1749"/>
      <c r="O221" s="1749"/>
      <c r="P221" s="1749"/>
      <c r="Q221" s="1749"/>
      <c r="R221" s="1749"/>
      <c r="S221" s="1749"/>
      <c r="T221" s="1749"/>
      <c r="U221" s="1749"/>
      <c r="V221" s="1749"/>
      <c r="W221" s="1749"/>
      <c r="X221" s="1749"/>
      <c r="Y221" s="1749"/>
      <c r="Z221" s="1749"/>
      <c r="AA221" s="1749"/>
      <c r="AB221" s="1749"/>
      <c r="AC221" s="1749"/>
      <c r="AD221" s="1749"/>
      <c r="AE221" s="1749"/>
      <c r="AF221" s="1749"/>
      <c r="AG221" s="1749"/>
      <c r="AH221" s="1749"/>
      <c r="AI221" s="1749"/>
      <c r="AJ221" s="1749"/>
      <c r="AK221" s="1749"/>
      <c r="AL221" s="1749"/>
      <c r="AM221" s="1749"/>
      <c r="AN221" s="1749"/>
      <c r="AO221" s="1749"/>
      <c r="AP221" s="1749"/>
    </row>
    <row r="222" spans="1:42" s="433" customFormat="1" ht="12.95" customHeight="1" x14ac:dyDescent="0.5">
      <c r="A222" s="1655"/>
      <c r="B222" s="1655"/>
      <c r="C222" s="1749"/>
      <c r="D222" s="1749"/>
      <c r="E222" s="1749"/>
      <c r="F222" s="1749"/>
      <c r="G222" s="1749"/>
      <c r="H222" s="1749"/>
      <c r="I222" s="1749"/>
      <c r="J222" s="1749"/>
      <c r="K222" s="1749"/>
      <c r="L222" s="1749"/>
      <c r="M222" s="1749"/>
      <c r="N222" s="1749"/>
      <c r="O222" s="1749"/>
      <c r="P222" s="1749"/>
      <c r="Q222" s="1749"/>
      <c r="R222" s="1749"/>
      <c r="S222" s="1749"/>
      <c r="T222" s="1749"/>
      <c r="U222" s="1749"/>
      <c r="V222" s="1749"/>
      <c r="W222" s="1749"/>
      <c r="X222" s="1749"/>
      <c r="Y222" s="1749"/>
      <c r="Z222" s="1749"/>
      <c r="AA222" s="1749"/>
      <c r="AB222" s="1749"/>
      <c r="AC222" s="1749"/>
      <c r="AD222" s="1749"/>
      <c r="AE222" s="1749"/>
      <c r="AF222" s="1749"/>
      <c r="AG222" s="1749"/>
      <c r="AH222" s="1749"/>
      <c r="AI222" s="1749"/>
      <c r="AJ222" s="1749"/>
      <c r="AK222" s="1749"/>
      <c r="AL222" s="1749"/>
      <c r="AM222" s="1749"/>
      <c r="AN222" s="1749"/>
      <c r="AO222" s="1749"/>
      <c r="AP222" s="1749"/>
    </row>
    <row r="223" spans="1:42" s="433" customFormat="1" ht="12.95" customHeight="1" x14ac:dyDescent="0.5">
      <c r="A223" s="1655"/>
      <c r="B223" s="1655"/>
      <c r="C223" s="1749"/>
      <c r="D223" s="1749"/>
      <c r="E223" s="1749"/>
      <c r="F223" s="1749"/>
      <c r="G223" s="1749"/>
      <c r="H223" s="1749"/>
      <c r="I223" s="1749"/>
      <c r="J223" s="1749"/>
      <c r="K223" s="1749"/>
      <c r="L223" s="1749"/>
      <c r="M223" s="1749"/>
      <c r="N223" s="1749"/>
      <c r="O223" s="1749"/>
      <c r="P223" s="1749"/>
      <c r="Q223" s="1749"/>
      <c r="R223" s="1749"/>
      <c r="S223" s="1749"/>
      <c r="T223" s="1749"/>
      <c r="U223" s="1749"/>
      <c r="V223" s="1749"/>
      <c r="W223" s="1749"/>
      <c r="X223" s="1749"/>
      <c r="Y223" s="1749"/>
      <c r="Z223" s="1749"/>
      <c r="AA223" s="1749"/>
      <c r="AB223" s="1749"/>
      <c r="AC223" s="1749"/>
      <c r="AD223" s="1749"/>
      <c r="AE223" s="1749"/>
      <c r="AF223" s="1749"/>
      <c r="AG223" s="1749"/>
      <c r="AH223" s="1749"/>
      <c r="AI223" s="1749"/>
      <c r="AJ223" s="1749"/>
      <c r="AK223" s="1749"/>
      <c r="AL223" s="1749"/>
      <c r="AM223" s="1749"/>
      <c r="AN223" s="1749"/>
      <c r="AO223" s="1749"/>
      <c r="AP223" s="1749"/>
    </row>
    <row r="224" spans="1:42" s="433" customFormat="1" ht="12.95" customHeight="1" x14ac:dyDescent="0.5">
      <c r="A224" s="1655"/>
      <c r="B224" s="1655"/>
      <c r="C224" s="1749"/>
      <c r="D224" s="1749"/>
      <c r="E224" s="1749"/>
      <c r="F224" s="1749"/>
      <c r="G224" s="1749"/>
      <c r="H224" s="1749"/>
      <c r="I224" s="1749"/>
      <c r="J224" s="1749"/>
      <c r="K224" s="1749"/>
      <c r="L224" s="1749"/>
      <c r="M224" s="1749"/>
      <c r="N224" s="1749"/>
      <c r="O224" s="1749"/>
      <c r="P224" s="1749"/>
      <c r="Q224" s="1749"/>
      <c r="R224" s="1749"/>
      <c r="S224" s="1749"/>
      <c r="T224" s="1749"/>
      <c r="U224" s="1749"/>
      <c r="V224" s="1749"/>
      <c r="W224" s="1749"/>
      <c r="X224" s="1749"/>
      <c r="Y224" s="1749"/>
      <c r="Z224" s="1749"/>
      <c r="AA224" s="1749"/>
      <c r="AB224" s="1749"/>
      <c r="AC224" s="1749"/>
      <c r="AD224" s="1749"/>
      <c r="AE224" s="1749"/>
      <c r="AF224" s="1749"/>
      <c r="AG224" s="1749"/>
      <c r="AH224" s="1749"/>
      <c r="AI224" s="1749"/>
      <c r="AJ224" s="1749"/>
      <c r="AK224" s="1749"/>
      <c r="AL224" s="1749"/>
      <c r="AM224" s="1749"/>
      <c r="AN224" s="1749"/>
      <c r="AO224" s="1749"/>
      <c r="AP224" s="1749"/>
    </row>
    <row r="225" spans="1:43" s="433" customFormat="1" ht="12.95" customHeight="1" x14ac:dyDescent="0.5">
      <c r="A225" s="1655"/>
      <c r="B225" s="1655"/>
      <c r="C225" s="1749"/>
      <c r="D225" s="1749"/>
      <c r="E225" s="1749"/>
      <c r="F225" s="1749"/>
      <c r="G225" s="1749"/>
      <c r="H225" s="1749"/>
      <c r="I225" s="1749"/>
      <c r="J225" s="1749"/>
      <c r="K225" s="1749"/>
      <c r="L225" s="1749"/>
      <c r="M225" s="1749"/>
      <c r="N225" s="1749"/>
      <c r="O225" s="1749"/>
      <c r="P225" s="1749"/>
      <c r="Q225" s="1749"/>
      <c r="R225" s="1749"/>
      <c r="S225" s="1749"/>
      <c r="T225" s="1749"/>
      <c r="U225" s="1749"/>
      <c r="V225" s="1749"/>
      <c r="W225" s="1749"/>
      <c r="X225" s="1749"/>
      <c r="Y225" s="1749"/>
      <c r="Z225" s="1749"/>
      <c r="AA225" s="1749"/>
      <c r="AB225" s="1749"/>
      <c r="AC225" s="1749"/>
      <c r="AD225" s="1749"/>
      <c r="AE225" s="1749"/>
      <c r="AF225" s="1749"/>
      <c r="AG225" s="1749"/>
      <c r="AH225" s="1749"/>
      <c r="AI225" s="1749"/>
      <c r="AJ225" s="1749"/>
      <c r="AK225" s="1749"/>
      <c r="AL225" s="1749"/>
      <c r="AM225" s="1749"/>
      <c r="AN225" s="1749"/>
      <c r="AO225" s="1749"/>
      <c r="AP225" s="1749"/>
    </row>
    <row r="226" spans="1:43" s="433" customFormat="1" ht="12.95" customHeight="1" x14ac:dyDescent="0.5">
      <c r="A226" s="1655"/>
      <c r="B226" s="1655"/>
      <c r="C226" s="1749"/>
      <c r="D226" s="1749"/>
      <c r="E226" s="1749"/>
      <c r="F226" s="1749"/>
      <c r="G226" s="1749"/>
      <c r="H226" s="1749"/>
      <c r="I226" s="1749"/>
      <c r="J226" s="1749"/>
      <c r="K226" s="1749"/>
      <c r="L226" s="1749"/>
      <c r="M226" s="1749"/>
      <c r="N226" s="1749"/>
      <c r="O226" s="1749"/>
      <c r="P226" s="1749"/>
      <c r="Q226" s="1749"/>
      <c r="R226" s="1749"/>
      <c r="S226" s="1749"/>
      <c r="T226" s="1749"/>
      <c r="U226" s="1749"/>
      <c r="V226" s="1749"/>
      <c r="W226" s="1749"/>
      <c r="X226" s="1749"/>
      <c r="Y226" s="1749"/>
      <c r="Z226" s="1749"/>
      <c r="AA226" s="1749"/>
      <c r="AB226" s="1749"/>
      <c r="AC226" s="1749"/>
      <c r="AD226" s="1749"/>
      <c r="AE226" s="1749"/>
      <c r="AF226" s="1749"/>
      <c r="AG226" s="1749"/>
      <c r="AH226" s="1749"/>
      <c r="AI226" s="1749"/>
      <c r="AJ226" s="1749"/>
      <c r="AK226" s="1749"/>
      <c r="AL226" s="1749"/>
      <c r="AM226" s="1749"/>
      <c r="AN226" s="1749"/>
      <c r="AO226" s="1749"/>
      <c r="AP226" s="1749"/>
    </row>
    <row r="227" spans="1:43" s="433" customFormat="1" ht="12.95" customHeight="1" x14ac:dyDescent="0.5">
      <c r="A227" s="1655"/>
      <c r="B227" s="1655"/>
      <c r="C227" s="1749"/>
      <c r="D227" s="1749"/>
      <c r="E227" s="1749"/>
      <c r="F227" s="1749"/>
      <c r="G227" s="1749"/>
      <c r="H227" s="1749"/>
      <c r="I227" s="1749"/>
      <c r="J227" s="1749"/>
      <c r="K227" s="1749"/>
      <c r="L227" s="1749"/>
      <c r="M227" s="1749"/>
      <c r="N227" s="1749"/>
      <c r="O227" s="1749"/>
      <c r="P227" s="1749"/>
      <c r="Q227" s="1749"/>
      <c r="R227" s="1749"/>
      <c r="S227" s="1749"/>
      <c r="T227" s="1749"/>
      <c r="U227" s="1749"/>
      <c r="V227" s="1749"/>
      <c r="W227" s="1749"/>
      <c r="X227" s="1749"/>
      <c r="Y227" s="1749"/>
      <c r="Z227" s="1749"/>
      <c r="AA227" s="1749"/>
      <c r="AB227" s="1749"/>
      <c r="AC227" s="1749"/>
      <c r="AD227" s="1749"/>
      <c r="AE227" s="1749"/>
      <c r="AF227" s="1749"/>
      <c r="AG227" s="1749"/>
      <c r="AH227" s="1749"/>
      <c r="AI227" s="1749"/>
      <c r="AJ227" s="1749"/>
      <c r="AK227" s="1749"/>
      <c r="AL227" s="1749"/>
      <c r="AM227" s="1749"/>
      <c r="AN227" s="1749"/>
      <c r="AO227" s="1749"/>
      <c r="AP227" s="1749"/>
    </row>
    <row r="228" spans="1:43" s="433" customFormat="1" ht="12.95" customHeight="1" x14ac:dyDescent="0.5">
      <c r="A228" s="1655"/>
      <c r="B228" s="1655"/>
      <c r="C228" s="1749"/>
      <c r="D228" s="1749"/>
      <c r="E228" s="1749"/>
      <c r="F228" s="1749"/>
      <c r="G228" s="1749"/>
      <c r="H228" s="1749"/>
      <c r="I228" s="1749"/>
      <c r="J228" s="1749"/>
      <c r="K228" s="1749"/>
      <c r="L228" s="1749"/>
      <c r="M228" s="1749"/>
      <c r="N228" s="1749"/>
      <c r="O228" s="1749"/>
      <c r="P228" s="1749"/>
      <c r="Q228" s="1749"/>
      <c r="R228" s="1749"/>
      <c r="S228" s="1749"/>
      <c r="T228" s="1749"/>
      <c r="U228" s="1749"/>
      <c r="V228" s="1749"/>
      <c r="W228" s="1749"/>
      <c r="X228" s="1749"/>
      <c r="Y228" s="1749"/>
      <c r="Z228" s="1749"/>
      <c r="AA228" s="1749"/>
      <c r="AB228" s="1749"/>
      <c r="AC228" s="1749"/>
      <c r="AD228" s="1749"/>
      <c r="AE228" s="1749"/>
      <c r="AF228" s="1749"/>
      <c r="AG228" s="1749"/>
      <c r="AH228" s="1749"/>
      <c r="AI228" s="1749"/>
      <c r="AJ228" s="1749"/>
      <c r="AK228" s="1749"/>
      <c r="AL228" s="1749"/>
      <c r="AM228" s="1749"/>
      <c r="AN228" s="1749"/>
      <c r="AO228" s="1749"/>
      <c r="AP228" s="1749"/>
    </row>
    <row r="229" spans="1:43" s="433" customFormat="1" ht="12.95" customHeight="1" x14ac:dyDescent="0.5">
      <c r="A229" s="1655"/>
      <c r="B229" s="1655"/>
      <c r="C229" s="1749"/>
      <c r="D229" s="1749"/>
      <c r="E229" s="1749"/>
      <c r="F229" s="1749"/>
      <c r="G229" s="1749"/>
      <c r="H229" s="1749"/>
      <c r="I229" s="1749"/>
      <c r="J229" s="1749"/>
      <c r="K229" s="1749"/>
      <c r="L229" s="1749"/>
      <c r="M229" s="1749"/>
      <c r="N229" s="1749"/>
      <c r="O229" s="1749"/>
      <c r="P229" s="1749"/>
      <c r="Q229" s="1749"/>
      <c r="R229" s="1749"/>
      <c r="S229" s="1749"/>
      <c r="T229" s="1749"/>
      <c r="U229" s="1749"/>
      <c r="V229" s="1749"/>
      <c r="W229" s="1749"/>
      <c r="X229" s="1749"/>
      <c r="Y229" s="1749"/>
      <c r="Z229" s="1749"/>
      <c r="AA229" s="1749"/>
      <c r="AB229" s="1749"/>
      <c r="AC229" s="1749"/>
      <c r="AD229" s="1749"/>
      <c r="AE229" s="1749"/>
      <c r="AF229" s="1749"/>
      <c r="AG229" s="1749"/>
      <c r="AH229" s="1749"/>
      <c r="AI229" s="1749"/>
      <c r="AJ229" s="1749"/>
      <c r="AK229" s="1749"/>
      <c r="AL229" s="1749"/>
      <c r="AM229" s="1749"/>
      <c r="AN229" s="1749"/>
      <c r="AO229" s="1749"/>
      <c r="AP229" s="1749"/>
    </row>
    <row r="230" spans="1:43" s="433" customFormat="1" ht="12.95" customHeight="1" x14ac:dyDescent="0.5">
      <c r="A230" s="1655"/>
      <c r="B230" s="1655"/>
      <c r="C230" s="1749"/>
      <c r="D230" s="1749"/>
      <c r="E230" s="1749"/>
      <c r="F230" s="1749"/>
      <c r="G230" s="1749"/>
      <c r="H230" s="1749"/>
      <c r="I230" s="1749"/>
      <c r="J230" s="1749"/>
      <c r="K230" s="1749"/>
      <c r="L230" s="1749"/>
      <c r="M230" s="1749"/>
      <c r="N230" s="1749"/>
      <c r="O230" s="1749"/>
      <c r="P230" s="1749"/>
      <c r="Q230" s="1749"/>
      <c r="R230" s="1749"/>
      <c r="S230" s="1749"/>
      <c r="T230" s="1749"/>
      <c r="U230" s="1749"/>
      <c r="V230" s="1749"/>
      <c r="W230" s="1749"/>
      <c r="X230" s="1749"/>
      <c r="Y230" s="1749"/>
      <c r="Z230" s="1749"/>
      <c r="AA230" s="1749"/>
      <c r="AB230" s="1749"/>
      <c r="AC230" s="1749"/>
      <c r="AD230" s="1749"/>
      <c r="AE230" s="1749"/>
      <c r="AF230" s="1749"/>
      <c r="AG230" s="1749"/>
      <c r="AH230" s="1749"/>
      <c r="AI230" s="1749"/>
      <c r="AJ230" s="1749"/>
      <c r="AK230" s="1749"/>
      <c r="AL230" s="1749"/>
      <c r="AM230" s="1749"/>
      <c r="AN230" s="1749"/>
      <c r="AO230" s="1749"/>
      <c r="AP230" s="1749"/>
    </row>
    <row r="231" spans="1:43" s="433" customFormat="1" ht="12.95" customHeight="1" x14ac:dyDescent="0.5">
      <c r="A231" s="1655"/>
      <c r="B231" s="1655"/>
      <c r="C231" s="1749"/>
      <c r="D231" s="1749"/>
      <c r="E231" s="1749"/>
      <c r="F231" s="1749"/>
      <c r="G231" s="1749"/>
      <c r="H231" s="1749"/>
      <c r="I231" s="1749"/>
      <c r="J231" s="1749"/>
      <c r="K231" s="1749"/>
      <c r="L231" s="1749"/>
      <c r="M231" s="1749"/>
      <c r="N231" s="1749"/>
      <c r="O231" s="1749"/>
      <c r="P231" s="1749"/>
      <c r="Q231" s="1749"/>
      <c r="R231" s="1749"/>
      <c r="S231" s="1749"/>
      <c r="T231" s="1749"/>
      <c r="U231" s="1749"/>
      <c r="V231" s="1749"/>
      <c r="W231" s="1749"/>
      <c r="X231" s="1749"/>
      <c r="Y231" s="1749"/>
      <c r="Z231" s="1749"/>
      <c r="AA231" s="1749"/>
      <c r="AB231" s="1749"/>
      <c r="AC231" s="1749"/>
      <c r="AD231" s="1749"/>
      <c r="AE231" s="1749"/>
      <c r="AF231" s="1749"/>
      <c r="AG231" s="1749"/>
      <c r="AH231" s="1749"/>
      <c r="AI231" s="1749"/>
      <c r="AJ231" s="1749"/>
      <c r="AK231" s="1749"/>
      <c r="AL231" s="1749"/>
      <c r="AM231" s="1749"/>
      <c r="AN231" s="1749"/>
      <c r="AO231" s="1749"/>
      <c r="AP231" s="1749"/>
    </row>
    <row r="232" spans="1:43" s="433" customFormat="1" ht="12.95" customHeight="1" x14ac:dyDescent="0.5">
      <c r="A232" s="1655"/>
      <c r="B232" s="1655"/>
      <c r="C232" s="1749"/>
      <c r="D232" s="1749"/>
      <c r="E232" s="1749"/>
      <c r="F232" s="1749"/>
      <c r="G232" s="1749"/>
      <c r="H232" s="1749"/>
      <c r="I232" s="1749"/>
      <c r="J232" s="1749"/>
      <c r="K232" s="1749"/>
      <c r="L232" s="1749"/>
      <c r="M232" s="1749"/>
      <c r="N232" s="1749"/>
      <c r="O232" s="1749"/>
      <c r="P232" s="1749"/>
      <c r="Q232" s="1749"/>
      <c r="R232" s="1749"/>
      <c r="S232" s="1749"/>
      <c r="T232" s="1749"/>
      <c r="U232" s="1749"/>
      <c r="V232" s="1749"/>
      <c r="W232" s="1749"/>
      <c r="X232" s="1749"/>
      <c r="Y232" s="1749"/>
      <c r="Z232" s="1749"/>
      <c r="AA232" s="1749"/>
      <c r="AB232" s="1749"/>
      <c r="AC232" s="1749"/>
      <c r="AD232" s="1749"/>
      <c r="AE232" s="1749"/>
      <c r="AF232" s="1749"/>
      <c r="AG232" s="1749"/>
      <c r="AH232" s="1749"/>
      <c r="AI232" s="1749"/>
      <c r="AJ232" s="1749"/>
      <c r="AK232" s="1749"/>
      <c r="AL232" s="1749"/>
      <c r="AM232" s="1749"/>
      <c r="AN232" s="1749"/>
      <c r="AO232" s="1749"/>
      <c r="AP232" s="1749"/>
    </row>
    <row r="233" spans="1:43" s="433" customFormat="1" ht="12.95" customHeight="1" x14ac:dyDescent="0.5">
      <c r="A233" s="1655"/>
      <c r="B233" s="1655"/>
      <c r="C233" s="1749"/>
      <c r="D233" s="1749"/>
      <c r="E233" s="1749"/>
      <c r="F233" s="1749"/>
      <c r="G233" s="1749"/>
      <c r="H233" s="1749"/>
      <c r="I233" s="1749"/>
      <c r="J233" s="1749"/>
      <c r="K233" s="1749"/>
      <c r="L233" s="1749"/>
      <c r="M233" s="1749"/>
      <c r="N233" s="1749"/>
      <c r="O233" s="1749"/>
      <c r="P233" s="1749"/>
      <c r="Q233" s="1749"/>
      <c r="R233" s="1749"/>
      <c r="S233" s="1749"/>
      <c r="T233" s="1749"/>
      <c r="U233" s="1749"/>
      <c r="V233" s="1749"/>
      <c r="W233" s="1749"/>
      <c r="X233" s="1749"/>
      <c r="Y233" s="1749"/>
      <c r="Z233" s="1749"/>
      <c r="AA233" s="1749"/>
      <c r="AB233" s="1749"/>
      <c r="AC233" s="1749"/>
      <c r="AD233" s="1749"/>
      <c r="AE233" s="1749"/>
      <c r="AF233" s="1749"/>
      <c r="AG233" s="1749"/>
      <c r="AH233" s="1749"/>
      <c r="AI233" s="1749"/>
      <c r="AJ233" s="1749"/>
      <c r="AK233" s="1749"/>
      <c r="AL233" s="1749"/>
      <c r="AM233" s="1749"/>
      <c r="AN233" s="1749"/>
      <c r="AO233" s="1749"/>
      <c r="AP233" s="1749"/>
      <c r="AQ233" s="1207"/>
    </row>
    <row r="234" spans="1:43" s="433" customFormat="1" ht="12.95" customHeight="1" x14ac:dyDescent="0.5">
      <c r="A234" s="1655"/>
      <c r="B234" s="1655"/>
      <c r="C234" s="1749"/>
      <c r="D234" s="1749"/>
      <c r="E234" s="1749"/>
      <c r="F234" s="1749"/>
      <c r="G234" s="1749"/>
      <c r="H234" s="1749"/>
      <c r="I234" s="1749"/>
      <c r="J234" s="1749"/>
      <c r="K234" s="1749"/>
      <c r="L234" s="1749"/>
      <c r="M234" s="1749"/>
      <c r="N234" s="1749"/>
      <c r="O234" s="1749"/>
      <c r="P234" s="1749"/>
      <c r="Q234" s="1749"/>
      <c r="R234" s="1749"/>
      <c r="S234" s="1749"/>
      <c r="T234" s="1749"/>
      <c r="U234" s="1749"/>
      <c r="V234" s="1749"/>
      <c r="W234" s="1749"/>
      <c r="X234" s="1749"/>
      <c r="Y234" s="1749"/>
      <c r="Z234" s="1749"/>
      <c r="AA234" s="1749"/>
      <c r="AB234" s="1749"/>
      <c r="AC234" s="1749"/>
      <c r="AD234" s="1749"/>
      <c r="AE234" s="1749"/>
      <c r="AF234" s="1749"/>
      <c r="AG234" s="1749"/>
      <c r="AH234" s="1749"/>
      <c r="AI234" s="1749"/>
      <c r="AJ234" s="1749"/>
      <c r="AK234" s="1749"/>
      <c r="AL234" s="1749"/>
      <c r="AM234" s="1749"/>
      <c r="AN234" s="1749"/>
      <c r="AO234" s="1749"/>
      <c r="AP234" s="1749"/>
      <c r="AQ234" s="1207"/>
    </row>
    <row r="235" spans="1:43" ht="12.95" customHeight="1" x14ac:dyDescent="0.5">
      <c r="A235" s="1655"/>
      <c r="B235" s="1655"/>
      <c r="C235" s="1749"/>
      <c r="D235" s="1749"/>
      <c r="E235" s="1749"/>
      <c r="F235" s="1749"/>
      <c r="G235" s="1749"/>
      <c r="H235" s="1749"/>
      <c r="I235" s="1749"/>
      <c r="J235" s="1749"/>
      <c r="K235" s="1749"/>
      <c r="L235" s="1749"/>
      <c r="M235" s="1749"/>
      <c r="N235" s="1749"/>
      <c r="O235" s="1749"/>
      <c r="P235" s="1749"/>
      <c r="Q235" s="1749"/>
      <c r="R235" s="1749"/>
      <c r="S235" s="1749"/>
      <c r="T235" s="1749"/>
      <c r="U235" s="1749"/>
      <c r="V235" s="1749"/>
      <c r="W235" s="1749"/>
      <c r="X235" s="1749"/>
      <c r="Y235" s="1749"/>
      <c r="Z235" s="1749"/>
      <c r="AA235" s="1749"/>
      <c r="AB235" s="1749"/>
      <c r="AC235" s="1749"/>
      <c r="AD235" s="1749"/>
      <c r="AE235" s="1749"/>
      <c r="AF235" s="1749"/>
      <c r="AG235" s="1749"/>
      <c r="AH235" s="1749"/>
      <c r="AI235" s="1749"/>
      <c r="AJ235" s="1749"/>
      <c r="AK235" s="1749"/>
      <c r="AL235" s="1749"/>
      <c r="AM235" s="1749"/>
      <c r="AN235" s="1749"/>
      <c r="AO235" s="1749"/>
      <c r="AP235" s="1749"/>
    </row>
    <row r="236" spans="1:43" ht="12.95" customHeight="1" x14ac:dyDescent="0.5">
      <c r="A236" s="1655"/>
      <c r="B236" s="1655"/>
      <c r="C236" s="1749"/>
      <c r="D236" s="1749"/>
      <c r="E236" s="1749"/>
      <c r="F236" s="1749"/>
      <c r="G236" s="1749"/>
      <c r="H236" s="1749"/>
      <c r="I236" s="1749"/>
      <c r="J236" s="1749"/>
      <c r="K236" s="1749"/>
      <c r="L236" s="1749"/>
      <c r="M236" s="1749"/>
      <c r="N236" s="1749"/>
      <c r="O236" s="1749"/>
      <c r="P236" s="1749"/>
      <c r="Q236" s="1749"/>
      <c r="R236" s="1749"/>
      <c r="S236" s="1749"/>
      <c r="T236" s="1749"/>
      <c r="U236" s="1749"/>
      <c r="V236" s="1749"/>
      <c r="W236" s="1749"/>
      <c r="X236" s="1749"/>
      <c r="Y236" s="1749"/>
      <c r="Z236" s="1749"/>
      <c r="AA236" s="1749"/>
      <c r="AB236" s="1749"/>
      <c r="AC236" s="1749"/>
      <c r="AD236" s="1749"/>
      <c r="AE236" s="1749"/>
      <c r="AF236" s="1749"/>
      <c r="AG236" s="1749"/>
      <c r="AH236" s="1749"/>
      <c r="AI236" s="1749"/>
      <c r="AJ236" s="1749"/>
      <c r="AK236" s="1749"/>
      <c r="AL236" s="1749"/>
      <c r="AM236" s="1749"/>
      <c r="AN236" s="1749"/>
      <c r="AO236" s="1749"/>
      <c r="AP236" s="1749"/>
    </row>
    <row r="237" spans="1:43" ht="12.95" customHeight="1" x14ac:dyDescent="0.5">
      <c r="A237" s="1655"/>
      <c r="B237" s="1655"/>
      <c r="C237" s="1749"/>
      <c r="D237" s="1749"/>
      <c r="E237" s="1749"/>
      <c r="F237" s="1749"/>
      <c r="G237" s="1749"/>
      <c r="H237" s="1749"/>
      <c r="I237" s="1749"/>
      <c r="J237" s="1749"/>
      <c r="K237" s="1749"/>
      <c r="L237" s="1749"/>
      <c r="M237" s="1749"/>
      <c r="N237" s="1749"/>
      <c r="O237" s="1749"/>
      <c r="P237" s="1749"/>
      <c r="Q237" s="1749"/>
      <c r="R237" s="1749"/>
      <c r="S237" s="1749"/>
      <c r="T237" s="1749"/>
      <c r="U237" s="1749"/>
      <c r="V237" s="1749"/>
      <c r="W237" s="1749"/>
      <c r="X237" s="1749"/>
      <c r="Y237" s="1749"/>
      <c r="Z237" s="1749"/>
      <c r="AA237" s="1749"/>
      <c r="AB237" s="1749"/>
      <c r="AC237" s="1749"/>
      <c r="AD237" s="1749"/>
      <c r="AE237" s="1749"/>
      <c r="AF237" s="1749"/>
      <c r="AG237" s="1749"/>
      <c r="AH237" s="1749"/>
      <c r="AI237" s="1749"/>
      <c r="AJ237" s="1749"/>
      <c r="AK237" s="1749"/>
      <c r="AL237" s="1749"/>
      <c r="AM237" s="1749"/>
      <c r="AN237" s="1749"/>
      <c r="AO237" s="1749"/>
      <c r="AP237" s="1749"/>
    </row>
    <row r="238" spans="1:43" ht="12.95" customHeight="1" x14ac:dyDescent="0.5">
      <c r="A238" s="1655"/>
      <c r="B238" s="1655"/>
      <c r="C238" s="1749"/>
      <c r="D238" s="1749"/>
      <c r="E238" s="1749"/>
      <c r="F238" s="1749"/>
      <c r="G238" s="1749"/>
      <c r="H238" s="1749"/>
      <c r="I238" s="1749"/>
      <c r="J238" s="1749"/>
      <c r="K238" s="1749"/>
      <c r="L238" s="1749"/>
      <c r="M238" s="1749"/>
      <c r="N238" s="1749"/>
      <c r="O238" s="1749"/>
      <c r="P238" s="1749"/>
      <c r="Q238" s="1749"/>
      <c r="R238" s="1749"/>
      <c r="S238" s="1749"/>
      <c r="T238" s="1749"/>
      <c r="U238" s="1749"/>
      <c r="V238" s="1749"/>
      <c r="W238" s="1749"/>
      <c r="X238" s="1749"/>
      <c r="Y238" s="1749"/>
      <c r="Z238" s="1749"/>
      <c r="AA238" s="1749"/>
      <c r="AB238" s="1749"/>
      <c r="AC238" s="1749"/>
      <c r="AD238" s="1749"/>
      <c r="AE238" s="1749"/>
      <c r="AF238" s="1749"/>
      <c r="AG238" s="1749"/>
      <c r="AH238" s="1749"/>
      <c r="AI238" s="1749"/>
      <c r="AJ238" s="1749"/>
      <c r="AK238" s="1749"/>
      <c r="AL238" s="1749"/>
      <c r="AM238" s="1749"/>
      <c r="AN238" s="1749"/>
      <c r="AO238" s="1749"/>
      <c r="AP238" s="1749"/>
    </row>
    <row r="239" spans="1:43" ht="12.95" customHeight="1" x14ac:dyDescent="0.5">
      <c r="A239" s="1655"/>
      <c r="B239" s="1655"/>
      <c r="C239" s="1749"/>
      <c r="D239" s="1749"/>
      <c r="E239" s="1749"/>
      <c r="F239" s="1749"/>
      <c r="G239" s="1749"/>
      <c r="H239" s="1749"/>
      <c r="I239" s="1749"/>
      <c r="J239" s="1749"/>
      <c r="K239" s="1749"/>
      <c r="L239" s="1749"/>
      <c r="M239" s="1749"/>
      <c r="N239" s="1749"/>
      <c r="O239" s="1749"/>
      <c r="P239" s="1749"/>
      <c r="Q239" s="1749"/>
      <c r="R239" s="1749"/>
      <c r="S239" s="1749"/>
      <c r="T239" s="1749"/>
      <c r="U239" s="1749"/>
      <c r="V239" s="1749"/>
      <c r="W239" s="1749"/>
      <c r="X239" s="1749"/>
      <c r="Y239" s="1749"/>
      <c r="Z239" s="1749"/>
      <c r="AA239" s="1749"/>
      <c r="AB239" s="1749"/>
      <c r="AC239" s="1749"/>
      <c r="AD239" s="1749"/>
      <c r="AE239" s="1749"/>
      <c r="AF239" s="1749"/>
      <c r="AG239" s="1749"/>
      <c r="AH239" s="1749"/>
      <c r="AI239" s="1749"/>
      <c r="AJ239" s="1749"/>
      <c r="AK239" s="1749"/>
      <c r="AL239" s="1749"/>
      <c r="AM239" s="1749"/>
      <c r="AN239" s="1749"/>
      <c r="AO239" s="1749"/>
      <c r="AP239" s="1749"/>
    </row>
    <row r="240" spans="1:43" ht="12.95" customHeight="1" x14ac:dyDescent="0.5">
      <c r="A240" s="1655"/>
      <c r="B240" s="1655"/>
      <c r="C240" s="1749"/>
      <c r="D240" s="1749"/>
      <c r="E240" s="1749"/>
      <c r="F240" s="1749"/>
      <c r="G240" s="1749"/>
      <c r="H240" s="1749"/>
      <c r="I240" s="1749"/>
      <c r="J240" s="1749"/>
      <c r="K240" s="1749"/>
      <c r="L240" s="1749"/>
      <c r="M240" s="1749"/>
      <c r="N240" s="1749"/>
      <c r="O240" s="1749"/>
      <c r="P240" s="1749"/>
      <c r="Q240" s="1749"/>
      <c r="R240" s="1749"/>
      <c r="S240" s="1749"/>
      <c r="T240" s="1749"/>
      <c r="U240" s="1749"/>
      <c r="V240" s="1749"/>
      <c r="W240" s="1749"/>
      <c r="X240" s="1749"/>
      <c r="Y240" s="1749"/>
      <c r="Z240" s="1749"/>
      <c r="AA240" s="1749"/>
      <c r="AB240" s="1749"/>
      <c r="AC240" s="1749"/>
      <c r="AD240" s="1749"/>
      <c r="AE240" s="1749"/>
      <c r="AF240" s="1749"/>
      <c r="AG240" s="1749"/>
      <c r="AH240" s="1749"/>
      <c r="AI240" s="1749"/>
      <c r="AJ240" s="1749"/>
      <c r="AK240" s="1749"/>
      <c r="AL240" s="1749"/>
      <c r="AM240" s="1749"/>
      <c r="AN240" s="1749"/>
      <c r="AO240" s="1749"/>
      <c r="AP240" s="1749"/>
    </row>
    <row r="241" spans="1:42" ht="12.95" customHeight="1" x14ac:dyDescent="0.5">
      <c r="A241" s="1655"/>
      <c r="B241" s="1655"/>
      <c r="C241" s="1749"/>
      <c r="D241" s="1749"/>
      <c r="E241" s="1749"/>
      <c r="F241" s="1749"/>
      <c r="G241" s="1749"/>
      <c r="H241" s="1749"/>
      <c r="I241" s="1749"/>
      <c r="J241" s="1749"/>
      <c r="K241" s="1749"/>
      <c r="L241" s="1749"/>
      <c r="M241" s="1749"/>
      <c r="N241" s="1749"/>
      <c r="O241" s="1749"/>
      <c r="P241" s="1749"/>
      <c r="Q241" s="1749"/>
      <c r="R241" s="1749"/>
      <c r="S241" s="1749"/>
      <c r="T241" s="1749"/>
      <c r="U241" s="1749"/>
      <c r="V241" s="1749"/>
      <c r="W241" s="1749"/>
      <c r="X241" s="1749"/>
      <c r="Y241" s="1749"/>
      <c r="Z241" s="1749"/>
      <c r="AA241" s="1749"/>
      <c r="AB241" s="1749"/>
      <c r="AC241" s="1749"/>
      <c r="AD241" s="1749"/>
      <c r="AE241" s="1749"/>
      <c r="AF241" s="1749"/>
      <c r="AG241" s="1749"/>
      <c r="AH241" s="1749"/>
      <c r="AI241" s="1749"/>
      <c r="AJ241" s="1749"/>
      <c r="AK241" s="1749"/>
      <c r="AL241" s="1749"/>
      <c r="AM241" s="1749"/>
      <c r="AN241" s="1749"/>
      <c r="AO241" s="1749"/>
      <c r="AP241" s="1749"/>
    </row>
    <row r="242" spans="1:42" ht="12.95" customHeight="1" x14ac:dyDescent="0.5">
      <c r="A242" s="1655"/>
      <c r="B242" s="1655"/>
      <c r="C242" s="1749"/>
      <c r="D242" s="1749"/>
      <c r="E242" s="1749"/>
      <c r="F242" s="1749"/>
      <c r="G242" s="1749"/>
      <c r="H242" s="1749"/>
      <c r="I242" s="1749"/>
      <c r="J242" s="1749"/>
      <c r="K242" s="1749"/>
      <c r="L242" s="1749"/>
      <c r="M242" s="1749"/>
      <c r="N242" s="1749"/>
      <c r="O242" s="1749"/>
      <c r="P242" s="1749"/>
      <c r="Q242" s="1749"/>
      <c r="R242" s="1749"/>
      <c r="S242" s="1749"/>
      <c r="T242" s="1749"/>
      <c r="U242" s="1749"/>
      <c r="V242" s="1749"/>
      <c r="W242" s="1749"/>
      <c r="X242" s="1749"/>
      <c r="Y242" s="1749"/>
      <c r="Z242" s="1749"/>
      <c r="AA242" s="1749"/>
      <c r="AB242" s="1749"/>
      <c r="AC242" s="1749"/>
      <c r="AD242" s="1749"/>
      <c r="AE242" s="1749"/>
      <c r="AF242" s="1749"/>
      <c r="AG242" s="1749"/>
      <c r="AH242" s="1749"/>
      <c r="AI242" s="1749"/>
      <c r="AJ242" s="1749"/>
      <c r="AK242" s="1749"/>
      <c r="AL242" s="1749"/>
      <c r="AM242" s="1749"/>
      <c r="AN242" s="1749"/>
      <c r="AO242" s="1749"/>
      <c r="AP242" s="1749"/>
    </row>
    <row r="243" spans="1:42" ht="12.95" customHeight="1" x14ac:dyDescent="0.5">
      <c r="A243" s="1655"/>
      <c r="B243" s="1655"/>
      <c r="C243" s="1749"/>
      <c r="D243" s="1749"/>
      <c r="E243" s="1749"/>
      <c r="F243" s="1749"/>
      <c r="G243" s="1749"/>
      <c r="H243" s="1749"/>
      <c r="I243" s="1749"/>
      <c r="J243" s="1749"/>
      <c r="K243" s="1749"/>
      <c r="L243" s="1749"/>
      <c r="M243" s="1749"/>
      <c r="N243" s="1749"/>
      <c r="O243" s="1749"/>
      <c r="P243" s="1749"/>
      <c r="Q243" s="1749"/>
      <c r="R243" s="1749"/>
      <c r="S243" s="1749"/>
      <c r="T243" s="1749"/>
      <c r="U243" s="1749"/>
      <c r="V243" s="1749"/>
      <c r="W243" s="1749"/>
      <c r="X243" s="1749"/>
      <c r="Y243" s="1749"/>
      <c r="Z243" s="1749"/>
      <c r="AA243" s="1749"/>
      <c r="AB243" s="1749"/>
      <c r="AC243" s="1749"/>
      <c r="AD243" s="1749"/>
      <c r="AE243" s="1749"/>
      <c r="AF243" s="1749"/>
      <c r="AG243" s="1749"/>
      <c r="AH243" s="1749"/>
      <c r="AI243" s="1749"/>
      <c r="AJ243" s="1749"/>
      <c r="AK243" s="1749"/>
      <c r="AL243" s="1749"/>
      <c r="AM243" s="1749"/>
      <c r="AN243" s="1749"/>
      <c r="AO243" s="1749"/>
      <c r="AP243" s="1749"/>
    </row>
    <row r="244" spans="1:42" ht="12.95" customHeight="1" x14ac:dyDescent="0.5">
      <c r="A244" s="1655"/>
      <c r="B244" s="1655"/>
      <c r="C244" s="1749"/>
      <c r="D244" s="1749"/>
      <c r="E244" s="1749"/>
      <c r="F244" s="1749"/>
      <c r="G244" s="1749"/>
      <c r="H244" s="1749"/>
      <c r="I244" s="1749"/>
      <c r="J244" s="1749"/>
      <c r="K244" s="1749"/>
      <c r="L244" s="1749"/>
      <c r="M244" s="1749"/>
      <c r="N244" s="1749"/>
      <c r="O244" s="1749"/>
      <c r="P244" s="1749"/>
      <c r="Q244" s="1749"/>
      <c r="R244" s="1749"/>
      <c r="S244" s="1749"/>
      <c r="T244" s="1749"/>
      <c r="U244" s="1749"/>
      <c r="V244" s="1749"/>
      <c r="W244" s="1749"/>
      <c r="X244" s="1749"/>
      <c r="Y244" s="1749"/>
      <c r="Z244" s="1749"/>
      <c r="AA244" s="1749"/>
      <c r="AB244" s="1749"/>
      <c r="AC244" s="1749"/>
      <c r="AD244" s="1749"/>
      <c r="AE244" s="1749"/>
      <c r="AF244" s="1749"/>
      <c r="AG244" s="1749"/>
      <c r="AH244" s="1749"/>
      <c r="AI244" s="1749"/>
      <c r="AJ244" s="1749"/>
      <c r="AK244" s="1749"/>
      <c r="AL244" s="1749"/>
      <c r="AM244" s="1749"/>
      <c r="AN244" s="1749"/>
      <c r="AO244" s="1749"/>
      <c r="AP244" s="1749"/>
    </row>
    <row r="245" spans="1:42" ht="12.95" customHeight="1" x14ac:dyDescent="0.5">
      <c r="A245" s="1655"/>
      <c r="B245" s="1655"/>
      <c r="C245" s="1749"/>
      <c r="D245" s="1749"/>
      <c r="E245" s="1749"/>
      <c r="F245" s="1749"/>
      <c r="G245" s="1749"/>
      <c r="H245" s="1749"/>
      <c r="I245" s="1749"/>
      <c r="J245" s="1749"/>
      <c r="K245" s="1749"/>
      <c r="L245" s="1749"/>
      <c r="M245" s="1749"/>
      <c r="N245" s="1749"/>
      <c r="O245" s="1749"/>
      <c r="P245" s="1749"/>
      <c r="Q245" s="1749"/>
      <c r="R245" s="1749"/>
      <c r="S245" s="1749"/>
      <c r="T245" s="1749"/>
      <c r="U245" s="1749"/>
      <c r="V245" s="1749"/>
      <c r="W245" s="1749"/>
      <c r="X245" s="1749"/>
      <c r="Y245" s="1749"/>
      <c r="Z245" s="1749"/>
      <c r="AA245" s="1749"/>
      <c r="AB245" s="1749"/>
      <c r="AC245" s="1749"/>
      <c r="AD245" s="1749"/>
      <c r="AE245" s="1749"/>
      <c r="AF245" s="1749"/>
      <c r="AG245" s="1749"/>
      <c r="AH245" s="1749"/>
      <c r="AI245" s="1749"/>
      <c r="AJ245" s="1749"/>
      <c r="AK245" s="1749"/>
      <c r="AL245" s="1749"/>
      <c r="AM245" s="1749"/>
      <c r="AN245" s="1749"/>
      <c r="AO245" s="1749"/>
      <c r="AP245" s="1749"/>
    </row>
    <row r="246" spans="1:42" ht="12.95" customHeight="1" x14ac:dyDescent="0.5">
      <c r="A246" s="1655"/>
      <c r="B246" s="1655"/>
      <c r="C246" s="1749"/>
      <c r="D246" s="1749"/>
      <c r="E246" s="1749"/>
      <c r="F246" s="1749"/>
      <c r="G246" s="1749"/>
      <c r="H246" s="1749"/>
      <c r="I246" s="1749"/>
      <c r="J246" s="1749"/>
      <c r="K246" s="1749"/>
      <c r="L246" s="1749"/>
      <c r="M246" s="1749"/>
      <c r="N246" s="1749"/>
      <c r="O246" s="1749"/>
      <c r="P246" s="1749"/>
      <c r="Q246" s="1749"/>
      <c r="R246" s="1749"/>
      <c r="S246" s="1749"/>
      <c r="T246" s="1749"/>
      <c r="U246" s="1749"/>
      <c r="V246" s="1749"/>
      <c r="W246" s="1749"/>
      <c r="X246" s="1749"/>
      <c r="Y246" s="1749"/>
      <c r="Z246" s="1749"/>
      <c r="AA246" s="1749"/>
      <c r="AB246" s="1749"/>
      <c r="AC246" s="1749"/>
      <c r="AD246" s="1749"/>
      <c r="AE246" s="1749"/>
      <c r="AF246" s="1749"/>
      <c r="AG246" s="1749"/>
      <c r="AH246" s="1749"/>
      <c r="AI246" s="1749"/>
      <c r="AJ246" s="1749"/>
      <c r="AK246" s="1749"/>
      <c r="AL246" s="1749"/>
      <c r="AM246" s="1749"/>
      <c r="AN246" s="1749"/>
      <c r="AO246" s="1749"/>
      <c r="AP246" s="1749"/>
    </row>
    <row r="247" spans="1:42" ht="12.95" customHeight="1" x14ac:dyDescent="0.5">
      <c r="A247" s="1655"/>
      <c r="B247" s="1655"/>
      <c r="C247" s="1749"/>
      <c r="D247" s="1749"/>
      <c r="E247" s="1749"/>
      <c r="F247" s="1749"/>
      <c r="G247" s="1749"/>
      <c r="H247" s="1749"/>
      <c r="I247" s="1749"/>
      <c r="J247" s="1749"/>
      <c r="K247" s="1749"/>
      <c r="L247" s="1749"/>
      <c r="M247" s="1749"/>
      <c r="N247" s="1749"/>
      <c r="O247" s="1749"/>
      <c r="P247" s="1749"/>
      <c r="Q247" s="1749"/>
      <c r="R247" s="1749"/>
      <c r="S247" s="1749"/>
      <c r="T247" s="1749"/>
      <c r="U247" s="1749"/>
      <c r="V247" s="1749"/>
      <c r="W247" s="1749"/>
      <c r="X247" s="1749"/>
      <c r="Y247" s="1749"/>
      <c r="Z247" s="1749"/>
      <c r="AA247" s="1749"/>
      <c r="AB247" s="1749"/>
      <c r="AC247" s="1749"/>
      <c r="AD247" s="1749"/>
      <c r="AE247" s="1749"/>
      <c r="AF247" s="1749"/>
      <c r="AG247" s="1749"/>
      <c r="AH247" s="1749"/>
      <c r="AI247" s="1749"/>
      <c r="AJ247" s="1749"/>
      <c r="AK247" s="1749"/>
      <c r="AL247" s="1749"/>
      <c r="AM247" s="1749"/>
      <c r="AN247" s="1749"/>
      <c r="AO247" s="1749"/>
      <c r="AP247" s="1749"/>
    </row>
    <row r="248" spans="1:42" ht="12.95" customHeight="1" x14ac:dyDescent="0.5">
      <c r="A248" s="1655"/>
      <c r="B248" s="1655"/>
      <c r="C248" s="1749"/>
      <c r="D248" s="1749"/>
      <c r="E248" s="1749"/>
      <c r="F248" s="1749"/>
      <c r="G248" s="1749"/>
      <c r="H248" s="1749"/>
      <c r="I248" s="1749"/>
      <c r="J248" s="1749"/>
      <c r="K248" s="1749"/>
      <c r="L248" s="1749"/>
      <c r="M248" s="1749"/>
      <c r="N248" s="1749"/>
      <c r="O248" s="1749"/>
      <c r="P248" s="1749"/>
      <c r="Q248" s="1749"/>
      <c r="R248" s="1749"/>
      <c r="S248" s="1749"/>
      <c r="T248" s="1749"/>
      <c r="U248" s="1749"/>
      <c r="V248" s="1749"/>
      <c r="W248" s="1749"/>
      <c r="X248" s="1749"/>
      <c r="Y248" s="1749"/>
      <c r="Z248" s="1749"/>
      <c r="AA248" s="1749"/>
      <c r="AB248" s="1749"/>
      <c r="AC248" s="1749"/>
      <c r="AD248" s="1749"/>
      <c r="AE248" s="1749"/>
      <c r="AF248" s="1749"/>
      <c r="AG248" s="1749"/>
      <c r="AH248" s="1749"/>
      <c r="AI248" s="1749"/>
      <c r="AJ248" s="1749"/>
      <c r="AK248" s="1749"/>
      <c r="AL248" s="1749"/>
      <c r="AM248" s="1749"/>
      <c r="AN248" s="1749"/>
      <c r="AO248" s="1749"/>
      <c r="AP248" s="1749"/>
    </row>
    <row r="249" spans="1:42" ht="12.95" customHeight="1" x14ac:dyDescent="0.5">
      <c r="A249" s="1655"/>
      <c r="B249" s="1655"/>
      <c r="C249" s="1749"/>
      <c r="D249" s="1749"/>
      <c r="E249" s="1749"/>
      <c r="F249" s="1749"/>
      <c r="G249" s="1749"/>
      <c r="H249" s="1749"/>
      <c r="I249" s="1749"/>
      <c r="J249" s="1749"/>
      <c r="K249" s="1749"/>
      <c r="L249" s="1749"/>
      <c r="M249" s="1749"/>
      <c r="N249" s="1749"/>
      <c r="O249" s="1749"/>
      <c r="P249" s="1749"/>
      <c r="Q249" s="1749"/>
      <c r="R249" s="1749"/>
      <c r="S249" s="1749"/>
      <c r="T249" s="1749"/>
      <c r="U249" s="1749"/>
      <c r="V249" s="1749"/>
      <c r="W249" s="1749"/>
      <c r="X249" s="1749"/>
      <c r="Y249" s="1749"/>
      <c r="Z249" s="1749"/>
      <c r="AA249" s="1749"/>
      <c r="AB249" s="1749"/>
      <c r="AC249" s="1749"/>
      <c r="AD249" s="1749"/>
      <c r="AE249" s="1749"/>
      <c r="AF249" s="1749"/>
      <c r="AG249" s="1749"/>
      <c r="AH249" s="1749"/>
      <c r="AI249" s="1749"/>
      <c r="AJ249" s="1749"/>
      <c r="AK249" s="1749"/>
      <c r="AL249" s="1749"/>
      <c r="AM249" s="1749"/>
      <c r="AN249" s="1749"/>
      <c r="AO249" s="1749"/>
      <c r="AP249" s="1749"/>
    </row>
    <row r="250" spans="1:42" ht="12.95" customHeight="1" x14ac:dyDescent="0.5">
      <c r="A250" s="1655"/>
      <c r="B250" s="1655"/>
      <c r="C250" s="1749"/>
      <c r="D250" s="1749"/>
      <c r="E250" s="1749"/>
      <c r="F250" s="1749"/>
      <c r="G250" s="1749"/>
      <c r="H250" s="1749"/>
      <c r="I250" s="1749"/>
      <c r="J250" s="1749"/>
      <c r="K250" s="1749"/>
      <c r="L250" s="1749"/>
      <c r="M250" s="1749"/>
      <c r="N250" s="1749"/>
      <c r="O250" s="1749"/>
      <c r="P250" s="1749"/>
      <c r="Q250" s="1749"/>
      <c r="R250" s="1749"/>
      <c r="S250" s="1749"/>
      <c r="T250" s="1749"/>
      <c r="U250" s="1749"/>
      <c r="V250" s="1749"/>
      <c r="W250" s="1749"/>
      <c r="X250" s="1749"/>
      <c r="Y250" s="1749"/>
      <c r="Z250" s="1749"/>
      <c r="AA250" s="1749"/>
      <c r="AB250" s="1749"/>
      <c r="AC250" s="1749"/>
      <c r="AD250" s="1749"/>
      <c r="AE250" s="1749"/>
      <c r="AF250" s="1749"/>
      <c r="AG250" s="1749"/>
      <c r="AH250" s="1749"/>
      <c r="AI250" s="1749"/>
      <c r="AJ250" s="1749"/>
      <c r="AK250" s="1749"/>
      <c r="AL250" s="1749"/>
      <c r="AM250" s="1749"/>
      <c r="AN250" s="1749"/>
      <c r="AO250" s="1749"/>
      <c r="AP250" s="1749"/>
    </row>
    <row r="251" spans="1:42" ht="12.95" customHeight="1" x14ac:dyDescent="0.5">
      <c r="A251" s="1655"/>
      <c r="B251" s="1655"/>
      <c r="C251" s="1749"/>
      <c r="D251" s="1749"/>
      <c r="E251" s="1749"/>
      <c r="F251" s="1749"/>
      <c r="G251" s="1749"/>
      <c r="H251" s="1749"/>
      <c r="I251" s="1749"/>
      <c r="J251" s="1749"/>
      <c r="K251" s="1749"/>
      <c r="L251" s="1749"/>
      <c r="M251" s="1749"/>
      <c r="N251" s="1749"/>
      <c r="O251" s="1749"/>
      <c r="P251" s="1749"/>
      <c r="Q251" s="1749"/>
      <c r="R251" s="1749"/>
      <c r="S251" s="1749"/>
      <c r="T251" s="1749"/>
      <c r="U251" s="1749"/>
      <c r="V251" s="1749"/>
      <c r="W251" s="1749"/>
      <c r="X251" s="1749"/>
      <c r="Y251" s="1749"/>
      <c r="Z251" s="1749"/>
      <c r="AA251" s="1749"/>
      <c r="AB251" s="1749"/>
      <c r="AC251" s="1749"/>
      <c r="AD251" s="1749"/>
      <c r="AE251" s="1749"/>
      <c r="AF251" s="1749"/>
      <c r="AG251" s="1749"/>
      <c r="AH251" s="1749"/>
      <c r="AI251" s="1749"/>
      <c r="AJ251" s="1749"/>
      <c r="AK251" s="1749"/>
      <c r="AL251" s="1749"/>
      <c r="AM251" s="1749"/>
      <c r="AN251" s="1749"/>
      <c r="AO251" s="1749"/>
      <c r="AP251" s="1749"/>
    </row>
    <row r="252" spans="1:42" ht="12.95" customHeight="1" x14ac:dyDescent="0.5">
      <c r="A252" s="1655"/>
      <c r="B252" s="1655"/>
      <c r="C252" s="1749"/>
      <c r="D252" s="1749"/>
      <c r="E252" s="1749"/>
      <c r="F252" s="1749"/>
      <c r="G252" s="1749"/>
      <c r="H252" s="1749"/>
      <c r="I252" s="1749"/>
      <c r="J252" s="1749"/>
      <c r="K252" s="1749"/>
      <c r="L252" s="1749"/>
      <c r="M252" s="1749"/>
      <c r="N252" s="1749"/>
      <c r="O252" s="1749"/>
      <c r="P252" s="1749"/>
      <c r="Q252" s="1749"/>
      <c r="R252" s="1749"/>
      <c r="S252" s="1749"/>
      <c r="T252" s="1749"/>
      <c r="U252" s="1749"/>
      <c r="V252" s="1749"/>
      <c r="W252" s="1749"/>
      <c r="X252" s="1749"/>
      <c r="Y252" s="1749"/>
      <c r="Z252" s="1749"/>
      <c r="AA252" s="1749"/>
      <c r="AB252" s="1749"/>
      <c r="AC252" s="1749"/>
      <c r="AD252" s="1749"/>
      <c r="AE252" s="1749"/>
      <c r="AF252" s="1749"/>
      <c r="AG252" s="1749"/>
      <c r="AH252" s="1749"/>
      <c r="AI252" s="1749"/>
      <c r="AJ252" s="1749"/>
      <c r="AK252" s="1749"/>
      <c r="AL252" s="1749"/>
      <c r="AM252" s="1749"/>
      <c r="AN252" s="1749"/>
      <c r="AO252" s="1749"/>
      <c r="AP252" s="1749"/>
    </row>
    <row r="253" spans="1:42" ht="12.95" customHeight="1" x14ac:dyDescent="0.5">
      <c r="A253" s="1655"/>
      <c r="B253" s="1655"/>
      <c r="C253" s="1749"/>
      <c r="D253" s="1749"/>
      <c r="E253" s="1749"/>
      <c r="F253" s="1749"/>
      <c r="G253" s="1749"/>
      <c r="H253" s="1749"/>
      <c r="I253" s="1749"/>
      <c r="J253" s="1749"/>
      <c r="K253" s="1749"/>
      <c r="L253" s="1749"/>
      <c r="M253" s="1749"/>
      <c r="N253" s="1749"/>
      <c r="O253" s="1749"/>
      <c r="P253" s="1749"/>
      <c r="Q253" s="1749"/>
      <c r="R253" s="1749"/>
      <c r="S253" s="1749"/>
      <c r="T253" s="1749"/>
      <c r="U253" s="1749"/>
      <c r="V253" s="1749"/>
      <c r="W253" s="1749"/>
      <c r="X253" s="1749"/>
      <c r="Y253" s="1749"/>
      <c r="Z253" s="1749"/>
      <c r="AA253" s="1749"/>
      <c r="AB253" s="1749"/>
      <c r="AC253" s="1749"/>
      <c r="AD253" s="1749"/>
      <c r="AE253" s="1749"/>
      <c r="AF253" s="1749"/>
      <c r="AG253" s="1749"/>
      <c r="AH253" s="1749"/>
      <c r="AI253" s="1749"/>
      <c r="AJ253" s="1749"/>
      <c r="AK253" s="1749"/>
      <c r="AL253" s="1749"/>
      <c r="AM253" s="1749"/>
      <c r="AN253" s="1749"/>
      <c r="AO253" s="1749"/>
      <c r="AP253" s="1749"/>
    </row>
    <row r="254" spans="1:42" ht="12.95" customHeight="1" x14ac:dyDescent="0.5">
      <c r="A254" s="1655"/>
      <c r="B254" s="1655"/>
      <c r="C254" s="1749"/>
      <c r="D254" s="1749"/>
      <c r="E254" s="1749"/>
      <c r="F254" s="1749"/>
      <c r="G254" s="1749"/>
      <c r="H254" s="1749"/>
      <c r="I254" s="1749"/>
      <c r="J254" s="1749"/>
      <c r="K254" s="1749"/>
      <c r="L254" s="1749"/>
      <c r="M254" s="1749"/>
      <c r="N254" s="1749"/>
      <c r="O254" s="1749"/>
      <c r="P254" s="1749"/>
      <c r="Q254" s="1749"/>
      <c r="R254" s="1749"/>
      <c r="S254" s="1749"/>
      <c r="T254" s="1749"/>
      <c r="U254" s="1749"/>
      <c r="V254" s="1749"/>
      <c r="W254" s="1749"/>
      <c r="X254" s="1749"/>
      <c r="Y254" s="1749"/>
      <c r="Z254" s="1749"/>
      <c r="AA254" s="1749"/>
      <c r="AB254" s="1749"/>
      <c r="AC254" s="1749"/>
      <c r="AD254" s="1749"/>
      <c r="AE254" s="1749"/>
      <c r="AF254" s="1749"/>
      <c r="AG254" s="1749"/>
      <c r="AH254" s="1749"/>
      <c r="AI254" s="1749"/>
      <c r="AJ254" s="1749"/>
      <c r="AK254" s="1749"/>
      <c r="AL254" s="1749"/>
      <c r="AM254" s="1749"/>
      <c r="AN254" s="1749"/>
      <c r="AO254" s="1749"/>
      <c r="AP254" s="1749"/>
    </row>
    <row r="255" spans="1:42" ht="12.95" customHeight="1" x14ac:dyDescent="0.5">
      <c r="A255" s="1655"/>
      <c r="B255" s="1655"/>
      <c r="C255" s="1749"/>
      <c r="D255" s="1749"/>
      <c r="E255" s="1749"/>
      <c r="F255" s="1749"/>
      <c r="G255" s="1749"/>
      <c r="H255" s="1749"/>
      <c r="I255" s="1749"/>
      <c r="J255" s="1749"/>
      <c r="K255" s="1749"/>
      <c r="L255" s="1749"/>
      <c r="M255" s="1749"/>
      <c r="N255" s="1749"/>
      <c r="O255" s="1749"/>
      <c r="P255" s="1749"/>
      <c r="Q255" s="1749"/>
      <c r="R255" s="1749"/>
      <c r="S255" s="1749"/>
      <c r="T255" s="1749"/>
      <c r="U255" s="1749"/>
      <c r="V255" s="1749"/>
      <c r="W255" s="1749"/>
      <c r="X255" s="1749"/>
      <c r="Y255" s="1749"/>
      <c r="Z255" s="1749"/>
      <c r="AA255" s="1749"/>
      <c r="AB255" s="1749"/>
      <c r="AC255" s="1749"/>
      <c r="AD255" s="1749"/>
      <c r="AE255" s="1749"/>
      <c r="AF255" s="1749"/>
      <c r="AG255" s="1749"/>
      <c r="AH255" s="1749"/>
      <c r="AI255" s="1749"/>
      <c r="AJ255" s="1749"/>
      <c r="AK255" s="1749"/>
      <c r="AL255" s="1749"/>
      <c r="AM255" s="1749"/>
      <c r="AN255" s="1749"/>
      <c r="AO255" s="1749"/>
      <c r="AP255" s="1749"/>
    </row>
    <row r="256" spans="1:42" ht="12.95" customHeight="1" x14ac:dyDescent="0.5">
      <c r="A256" s="1655"/>
      <c r="B256" s="1655"/>
      <c r="C256" s="1749"/>
      <c r="D256" s="1749"/>
      <c r="E256" s="1749"/>
      <c r="F256" s="1749"/>
      <c r="G256" s="1749"/>
      <c r="H256" s="1749"/>
      <c r="I256" s="1749"/>
      <c r="J256" s="1749"/>
      <c r="K256" s="1749"/>
      <c r="L256" s="1749"/>
      <c r="M256" s="1749"/>
      <c r="N256" s="1749"/>
      <c r="O256" s="1749"/>
      <c r="P256" s="1749"/>
      <c r="Q256" s="1749"/>
      <c r="R256" s="1749"/>
      <c r="S256" s="1749"/>
      <c r="T256" s="1749"/>
      <c r="U256" s="1749"/>
      <c r="V256" s="1749"/>
      <c r="W256" s="1749"/>
      <c r="X256" s="1749"/>
      <c r="Y256" s="1749"/>
      <c r="Z256" s="1749"/>
      <c r="AA256" s="1749"/>
      <c r="AB256" s="1749"/>
      <c r="AC256" s="1749"/>
      <c r="AD256" s="1749"/>
      <c r="AE256" s="1749"/>
      <c r="AF256" s="1749"/>
      <c r="AG256" s="1749"/>
      <c r="AH256" s="1749"/>
      <c r="AI256" s="1749"/>
      <c r="AJ256" s="1749"/>
      <c r="AK256" s="1749"/>
      <c r="AL256" s="1749"/>
      <c r="AM256" s="1749"/>
      <c r="AN256" s="1749"/>
      <c r="AO256" s="1749"/>
      <c r="AP256" s="1749"/>
    </row>
    <row r="257" spans="1:42" ht="12.95" customHeight="1" x14ac:dyDescent="0.5">
      <c r="A257" s="1655"/>
      <c r="B257" s="1655"/>
      <c r="C257" s="1749"/>
      <c r="D257" s="1749"/>
      <c r="E257" s="1749"/>
      <c r="F257" s="1749"/>
      <c r="G257" s="1749"/>
      <c r="H257" s="1749"/>
      <c r="I257" s="1749"/>
      <c r="J257" s="1749"/>
      <c r="K257" s="1749"/>
      <c r="L257" s="1749"/>
      <c r="M257" s="1749"/>
      <c r="N257" s="1749"/>
      <c r="O257" s="1749"/>
      <c r="P257" s="1749"/>
      <c r="Q257" s="1749"/>
      <c r="R257" s="1749"/>
      <c r="S257" s="1749"/>
      <c r="T257" s="1749"/>
      <c r="U257" s="1749"/>
      <c r="V257" s="1749"/>
      <c r="W257" s="1749"/>
      <c r="X257" s="1749"/>
      <c r="Y257" s="1749"/>
      <c r="Z257" s="1749"/>
      <c r="AA257" s="1749"/>
      <c r="AB257" s="1749"/>
      <c r="AC257" s="1749"/>
      <c r="AD257" s="1749"/>
      <c r="AE257" s="1749"/>
      <c r="AF257" s="1749"/>
      <c r="AG257" s="1749"/>
      <c r="AH257" s="1749"/>
      <c r="AI257" s="1749"/>
      <c r="AJ257" s="1749"/>
      <c r="AK257" s="1749"/>
      <c r="AL257" s="1749"/>
      <c r="AM257" s="1749"/>
      <c r="AN257" s="1749"/>
      <c r="AO257" s="1749"/>
      <c r="AP257" s="1749"/>
    </row>
    <row r="258" spans="1:42" ht="12.95" customHeight="1" x14ac:dyDescent="0.5">
      <c r="A258" s="1655"/>
      <c r="B258" s="1655"/>
      <c r="C258" s="1749"/>
      <c r="D258" s="1749"/>
      <c r="E258" s="1749"/>
      <c r="F258" s="1749"/>
      <c r="G258" s="1749"/>
      <c r="H258" s="1749"/>
      <c r="I258" s="1749"/>
      <c r="J258" s="1749"/>
      <c r="K258" s="1749"/>
      <c r="L258" s="1749"/>
      <c r="M258" s="1749"/>
      <c r="N258" s="1749"/>
      <c r="O258" s="1749"/>
      <c r="P258" s="1749"/>
      <c r="Q258" s="1749"/>
      <c r="R258" s="1749"/>
      <c r="S258" s="1749"/>
      <c r="T258" s="1749"/>
      <c r="U258" s="1749"/>
      <c r="V258" s="1749"/>
      <c r="W258" s="1749"/>
      <c r="X258" s="1749"/>
      <c r="Y258" s="1749"/>
      <c r="Z258" s="1749"/>
      <c r="AA258" s="1749"/>
      <c r="AB258" s="1749"/>
      <c r="AC258" s="1749"/>
      <c r="AD258" s="1749"/>
      <c r="AE258" s="1749"/>
      <c r="AF258" s="1749"/>
      <c r="AG258" s="1749"/>
      <c r="AH258" s="1749"/>
      <c r="AI258" s="1749"/>
      <c r="AJ258" s="1749"/>
      <c r="AK258" s="1749"/>
      <c r="AL258" s="1749"/>
      <c r="AM258" s="1749"/>
      <c r="AN258" s="1749"/>
      <c r="AO258" s="1749"/>
      <c r="AP258" s="1749"/>
    </row>
    <row r="259" spans="1:42" ht="12.95" customHeight="1" x14ac:dyDescent="0.5">
      <c r="A259" s="1655"/>
      <c r="B259" s="1655"/>
      <c r="C259" s="1749"/>
      <c r="D259" s="1749"/>
      <c r="E259" s="1749"/>
      <c r="F259" s="1749"/>
      <c r="G259" s="1749"/>
      <c r="H259" s="1749"/>
      <c r="I259" s="1749"/>
      <c r="J259" s="1749"/>
      <c r="K259" s="1749"/>
      <c r="L259" s="1749"/>
      <c r="M259" s="1749"/>
      <c r="N259" s="1749"/>
      <c r="O259" s="1749"/>
      <c r="P259" s="1749"/>
      <c r="Q259" s="1749"/>
      <c r="R259" s="1749"/>
      <c r="S259" s="1749"/>
      <c r="T259" s="1749"/>
      <c r="U259" s="1749"/>
      <c r="V259" s="1749"/>
      <c r="W259" s="1749"/>
      <c r="X259" s="1749"/>
      <c r="Y259" s="1749"/>
      <c r="Z259" s="1749"/>
      <c r="AA259" s="1749"/>
      <c r="AB259" s="1749"/>
      <c r="AC259" s="1749"/>
      <c r="AD259" s="1749"/>
      <c r="AE259" s="1749"/>
      <c r="AF259" s="1749"/>
      <c r="AG259" s="1749"/>
      <c r="AH259" s="1749"/>
      <c r="AI259" s="1749"/>
      <c r="AJ259" s="1749"/>
      <c r="AK259" s="1749"/>
      <c r="AL259" s="1749"/>
      <c r="AM259" s="1749"/>
      <c r="AN259" s="1749"/>
      <c r="AO259" s="1749"/>
      <c r="AP259" s="1749"/>
    </row>
    <row r="260" spans="1:42" ht="12.95" customHeight="1" x14ac:dyDescent="0.5">
      <c r="A260" s="1655"/>
      <c r="B260" s="1655"/>
      <c r="C260" s="1749"/>
      <c r="D260" s="1749"/>
      <c r="E260" s="1749"/>
      <c r="F260" s="1749"/>
      <c r="G260" s="1749"/>
      <c r="H260" s="1749"/>
      <c r="I260" s="1749"/>
      <c r="J260" s="1749"/>
      <c r="K260" s="1749"/>
      <c r="L260" s="1749"/>
      <c r="M260" s="1749"/>
      <c r="N260" s="1749"/>
      <c r="O260" s="1749"/>
      <c r="P260" s="1749"/>
      <c r="Q260" s="1749"/>
      <c r="R260" s="1749"/>
      <c r="S260" s="1749"/>
      <c r="T260" s="1749"/>
      <c r="U260" s="1749"/>
      <c r="V260" s="1749"/>
      <c r="W260" s="1749"/>
      <c r="X260" s="1749"/>
      <c r="Y260" s="1749"/>
      <c r="Z260" s="1749"/>
      <c r="AA260" s="1749"/>
      <c r="AB260" s="1749"/>
      <c r="AC260" s="1749"/>
      <c r="AD260" s="1749"/>
      <c r="AE260" s="1749"/>
      <c r="AF260" s="1749"/>
      <c r="AG260" s="1749"/>
      <c r="AH260" s="1749"/>
      <c r="AI260" s="1749"/>
      <c r="AJ260" s="1749"/>
      <c r="AK260" s="1749"/>
      <c r="AL260" s="1749"/>
      <c r="AM260" s="1749"/>
      <c r="AN260" s="1749"/>
      <c r="AO260" s="1749"/>
      <c r="AP260" s="1749"/>
    </row>
    <row r="261" spans="1:42" ht="12.95" customHeight="1" x14ac:dyDescent="0.5">
      <c r="A261" s="1655"/>
      <c r="B261" s="1655"/>
      <c r="C261" s="1749"/>
      <c r="D261" s="1749"/>
      <c r="E261" s="1749"/>
      <c r="F261" s="1749"/>
      <c r="G261" s="1749"/>
      <c r="H261" s="1749"/>
      <c r="I261" s="1749"/>
      <c r="J261" s="1749"/>
      <c r="K261" s="1749"/>
      <c r="L261" s="1749"/>
      <c r="M261" s="1749"/>
      <c r="N261" s="1749"/>
      <c r="O261" s="1749"/>
      <c r="P261" s="1749"/>
      <c r="Q261" s="1749"/>
      <c r="R261" s="1749"/>
      <c r="S261" s="1749"/>
      <c r="T261" s="1749"/>
      <c r="U261" s="1749"/>
      <c r="V261" s="1749"/>
      <c r="W261" s="1749"/>
      <c r="X261" s="1749"/>
      <c r="Y261" s="1749"/>
      <c r="Z261" s="1749"/>
      <c r="AA261" s="1749"/>
      <c r="AB261" s="1749"/>
      <c r="AC261" s="1749"/>
      <c r="AD261" s="1749"/>
      <c r="AE261" s="1749"/>
      <c r="AF261" s="1749"/>
      <c r="AG261" s="1749"/>
      <c r="AH261" s="1749"/>
      <c r="AI261" s="1749"/>
      <c r="AJ261" s="1749"/>
      <c r="AK261" s="1749"/>
      <c r="AL261" s="1749"/>
      <c r="AM261" s="1749"/>
      <c r="AN261" s="1749"/>
      <c r="AO261" s="1749"/>
      <c r="AP261" s="1749"/>
    </row>
    <row r="262" spans="1:42" ht="12.95" customHeight="1" x14ac:dyDescent="0.5">
      <c r="A262" s="1655"/>
      <c r="B262" s="1655"/>
      <c r="C262" s="1749"/>
      <c r="D262" s="1749"/>
      <c r="E262" s="1749"/>
      <c r="F262" s="1749"/>
      <c r="G262" s="1749"/>
      <c r="H262" s="1749"/>
      <c r="I262" s="1749"/>
      <c r="J262" s="1749"/>
      <c r="K262" s="1749"/>
      <c r="L262" s="1749"/>
      <c r="M262" s="1749"/>
      <c r="N262" s="1749"/>
      <c r="O262" s="1749"/>
      <c r="P262" s="1749"/>
      <c r="Q262" s="1749"/>
      <c r="R262" s="1749"/>
      <c r="S262" s="1749"/>
      <c r="T262" s="1749"/>
      <c r="U262" s="1749"/>
      <c r="V262" s="1749"/>
      <c r="W262" s="1749"/>
      <c r="X262" s="1749"/>
      <c r="Y262" s="1749"/>
      <c r="Z262" s="1749"/>
      <c r="AA262" s="1749"/>
      <c r="AB262" s="1749"/>
      <c r="AC262" s="1749"/>
      <c r="AD262" s="1749"/>
      <c r="AE262" s="1749"/>
      <c r="AF262" s="1749"/>
      <c r="AG262" s="1749"/>
      <c r="AH262" s="1749"/>
      <c r="AI262" s="1749"/>
      <c r="AJ262" s="1749"/>
      <c r="AK262" s="1749"/>
      <c r="AL262" s="1749"/>
      <c r="AM262" s="1749"/>
      <c r="AN262" s="1749"/>
      <c r="AO262" s="1749"/>
      <c r="AP262" s="1749"/>
    </row>
    <row r="263" spans="1:42" ht="12.95" customHeight="1" x14ac:dyDescent="0.5">
      <c r="A263" s="1655"/>
      <c r="B263" s="1655"/>
      <c r="C263" s="1749"/>
      <c r="D263" s="1749"/>
      <c r="E263" s="1749"/>
      <c r="F263" s="1749"/>
      <c r="G263" s="1749"/>
      <c r="H263" s="1749"/>
      <c r="I263" s="1749"/>
      <c r="J263" s="1749"/>
      <c r="K263" s="1749"/>
      <c r="L263" s="1749"/>
      <c r="M263" s="1749"/>
      <c r="N263" s="1749"/>
      <c r="O263" s="1749"/>
      <c r="P263" s="1749"/>
      <c r="Q263" s="1749"/>
      <c r="R263" s="1749"/>
      <c r="S263" s="1749"/>
      <c r="T263" s="1749"/>
      <c r="U263" s="1749"/>
      <c r="V263" s="1749"/>
      <c r="W263" s="1749"/>
      <c r="X263" s="1749"/>
      <c r="Y263" s="1749"/>
      <c r="Z263" s="1749"/>
      <c r="AA263" s="1749"/>
      <c r="AB263" s="1749"/>
      <c r="AC263" s="1749"/>
      <c r="AD263" s="1749"/>
      <c r="AE263" s="1749"/>
      <c r="AF263" s="1749"/>
      <c r="AG263" s="1749"/>
      <c r="AH263" s="1749"/>
      <c r="AI263" s="1749"/>
      <c r="AJ263" s="1749"/>
      <c r="AK263" s="1749"/>
      <c r="AL263" s="1749"/>
      <c r="AM263" s="1749"/>
      <c r="AN263" s="1749"/>
      <c r="AO263" s="1749"/>
      <c r="AP263" s="1749"/>
    </row>
    <row r="264" spans="1:42" ht="12.95" customHeight="1" x14ac:dyDescent="0.5">
      <c r="A264" s="1655"/>
      <c r="B264" s="1655"/>
      <c r="C264" s="1749"/>
      <c r="D264" s="1749"/>
      <c r="E264" s="1749"/>
      <c r="F264" s="1749"/>
      <c r="G264" s="1749"/>
      <c r="H264" s="1749"/>
      <c r="I264" s="1749"/>
      <c r="J264" s="1749"/>
      <c r="K264" s="1749"/>
      <c r="L264" s="1749"/>
      <c r="M264" s="1749"/>
      <c r="N264" s="1749"/>
      <c r="O264" s="1749"/>
      <c r="P264" s="1749"/>
      <c r="Q264" s="1749"/>
      <c r="R264" s="1749"/>
      <c r="S264" s="1749"/>
      <c r="T264" s="1749"/>
      <c r="U264" s="1749"/>
      <c r="V264" s="1749"/>
      <c r="W264" s="1749"/>
      <c r="X264" s="1749"/>
      <c r="Y264" s="1749"/>
      <c r="Z264" s="1749"/>
      <c r="AA264" s="1749"/>
      <c r="AB264" s="1749"/>
      <c r="AC264" s="1749"/>
      <c r="AD264" s="1749"/>
      <c r="AE264" s="1749"/>
      <c r="AF264" s="1749"/>
      <c r="AG264" s="1749"/>
      <c r="AH264" s="1749"/>
      <c r="AI264" s="1749"/>
      <c r="AJ264" s="1749"/>
      <c r="AK264" s="1749"/>
      <c r="AL264" s="1749"/>
      <c r="AM264" s="1749"/>
      <c r="AN264" s="1749"/>
      <c r="AO264" s="1749"/>
      <c r="AP264" s="1749"/>
    </row>
    <row r="265" spans="1:42" ht="12.95" customHeight="1" x14ac:dyDescent="0.5">
      <c r="A265" s="1655"/>
      <c r="B265" s="1655"/>
      <c r="C265" s="1749"/>
      <c r="D265" s="1749"/>
      <c r="E265" s="1749"/>
      <c r="F265" s="1749"/>
      <c r="G265" s="1749"/>
      <c r="H265" s="1749"/>
      <c r="I265" s="1749"/>
      <c r="J265" s="1749"/>
      <c r="K265" s="1749"/>
      <c r="L265" s="1749"/>
      <c r="M265" s="1749"/>
      <c r="N265" s="1749"/>
      <c r="O265" s="1749"/>
      <c r="P265" s="1749"/>
      <c r="Q265" s="1749"/>
      <c r="R265" s="1749"/>
      <c r="S265" s="1749"/>
      <c r="T265" s="1749"/>
      <c r="U265" s="1749"/>
      <c r="V265" s="1749"/>
      <c r="W265" s="1749"/>
      <c r="X265" s="1749"/>
      <c r="Y265" s="1749"/>
      <c r="Z265" s="1749"/>
      <c r="AA265" s="1749"/>
      <c r="AB265" s="1749"/>
      <c r="AC265" s="1749"/>
      <c r="AD265" s="1749"/>
      <c r="AE265" s="1749"/>
      <c r="AF265" s="1749"/>
      <c r="AG265" s="1749"/>
      <c r="AH265" s="1749"/>
      <c r="AI265" s="1749"/>
      <c r="AJ265" s="1749"/>
      <c r="AK265" s="1749"/>
      <c r="AL265" s="1749"/>
      <c r="AM265" s="1749"/>
      <c r="AN265" s="1749"/>
      <c r="AO265" s="1749"/>
      <c r="AP265" s="1749"/>
    </row>
    <row r="266" spans="1:42" ht="12.95" customHeight="1" x14ac:dyDescent="0.5">
      <c r="A266" s="1655"/>
      <c r="B266" s="1655"/>
      <c r="C266" s="1749"/>
      <c r="D266" s="1749"/>
      <c r="E266" s="1749"/>
      <c r="F266" s="1749"/>
      <c r="G266" s="1749"/>
      <c r="H266" s="1749"/>
      <c r="I266" s="1749"/>
      <c r="J266" s="1749"/>
      <c r="K266" s="1749"/>
      <c r="L266" s="1749"/>
      <c r="M266" s="1749"/>
      <c r="N266" s="1749"/>
      <c r="O266" s="1749"/>
      <c r="P266" s="1749"/>
      <c r="Q266" s="1749"/>
      <c r="R266" s="1749"/>
      <c r="S266" s="1749"/>
      <c r="T266" s="1749"/>
      <c r="U266" s="1749"/>
      <c r="V266" s="1749"/>
      <c r="W266" s="1749"/>
      <c r="X266" s="1749"/>
      <c r="Y266" s="1749"/>
      <c r="Z266" s="1749"/>
      <c r="AA266" s="1749"/>
      <c r="AB266" s="1749"/>
      <c r="AC266" s="1749"/>
      <c r="AD266" s="1749"/>
      <c r="AE266" s="1749"/>
      <c r="AF266" s="1749"/>
      <c r="AG266" s="1749"/>
      <c r="AH266" s="1749"/>
      <c r="AI266" s="1749"/>
      <c r="AJ266" s="1749"/>
      <c r="AK266" s="1749"/>
      <c r="AL266" s="1749"/>
      <c r="AM266" s="1749"/>
      <c r="AN266" s="1749"/>
      <c r="AO266" s="1749"/>
      <c r="AP266" s="1749"/>
    </row>
    <row r="267" spans="1:42" ht="12.95" customHeight="1" x14ac:dyDescent="0.5">
      <c r="A267" s="1655"/>
      <c r="B267" s="1655"/>
      <c r="C267" s="1749"/>
      <c r="D267" s="1749"/>
      <c r="E267" s="1749"/>
      <c r="F267" s="1749"/>
      <c r="G267" s="1749"/>
      <c r="H267" s="1749"/>
      <c r="I267" s="1749"/>
      <c r="J267" s="1749"/>
      <c r="K267" s="1749"/>
      <c r="L267" s="1749"/>
      <c r="M267" s="1749"/>
      <c r="N267" s="1749"/>
      <c r="O267" s="1749"/>
      <c r="P267" s="1749"/>
      <c r="Q267" s="1749"/>
      <c r="R267" s="1749"/>
      <c r="S267" s="1749"/>
      <c r="T267" s="1749"/>
      <c r="U267" s="1749"/>
      <c r="V267" s="1749"/>
      <c r="W267" s="1749"/>
      <c r="X267" s="1749"/>
      <c r="Y267" s="1749"/>
      <c r="Z267" s="1749"/>
      <c r="AA267" s="1749"/>
      <c r="AB267" s="1749"/>
      <c r="AC267" s="1749"/>
      <c r="AD267" s="1749"/>
      <c r="AE267" s="1749"/>
      <c r="AF267" s="1749"/>
      <c r="AG267" s="1749"/>
      <c r="AH267" s="1749"/>
      <c r="AI267" s="1749"/>
      <c r="AJ267" s="1749"/>
      <c r="AK267" s="1749"/>
      <c r="AL267" s="1749"/>
      <c r="AM267" s="1749"/>
      <c r="AN267" s="1749"/>
      <c r="AO267" s="1749"/>
      <c r="AP267" s="1749"/>
    </row>
    <row r="268" spans="1:42" ht="12.95" customHeight="1" x14ac:dyDescent="0.5">
      <c r="A268" s="1655"/>
      <c r="B268" s="1655"/>
      <c r="C268" s="1749"/>
      <c r="D268" s="1749"/>
      <c r="E268" s="1749"/>
      <c r="F268" s="1749"/>
      <c r="G268" s="1749"/>
      <c r="H268" s="1749"/>
      <c r="I268" s="1749"/>
      <c r="J268" s="1749"/>
      <c r="K268" s="1749"/>
      <c r="L268" s="1749"/>
      <c r="M268" s="1749"/>
      <c r="N268" s="1749"/>
      <c r="O268" s="1749"/>
      <c r="P268" s="1749"/>
      <c r="Q268" s="1749"/>
      <c r="R268" s="1749"/>
      <c r="S268" s="1749"/>
      <c r="T268" s="1749"/>
      <c r="U268" s="1749"/>
      <c r="V268" s="1749"/>
      <c r="W268" s="1749"/>
      <c r="X268" s="1749"/>
      <c r="Y268" s="1749"/>
      <c r="Z268" s="1749"/>
      <c r="AA268" s="1749"/>
      <c r="AB268" s="1749"/>
      <c r="AC268" s="1749"/>
      <c r="AD268" s="1749"/>
      <c r="AE268" s="1749"/>
      <c r="AF268" s="1749"/>
      <c r="AG268" s="1749"/>
      <c r="AH268" s="1749"/>
      <c r="AI268" s="1749"/>
      <c r="AJ268" s="1749"/>
      <c r="AK268" s="1749"/>
      <c r="AL268" s="1749"/>
      <c r="AM268" s="1749"/>
      <c r="AN268" s="1749"/>
      <c r="AO268" s="1749"/>
      <c r="AP268" s="1749"/>
    </row>
    <row r="269" spans="1:42" ht="12.95" customHeight="1" x14ac:dyDescent="0.5">
      <c r="A269" s="1655"/>
      <c r="B269" s="1655"/>
      <c r="C269" s="1749"/>
      <c r="D269" s="1749"/>
      <c r="E269" s="1749"/>
      <c r="F269" s="1749"/>
      <c r="G269" s="1749"/>
      <c r="H269" s="1749"/>
      <c r="I269" s="1749"/>
      <c r="J269" s="1749"/>
      <c r="K269" s="1749"/>
      <c r="L269" s="1749"/>
      <c r="M269" s="1749"/>
      <c r="N269" s="1749"/>
      <c r="O269" s="1749"/>
      <c r="P269" s="1749"/>
      <c r="Q269" s="1749"/>
      <c r="R269" s="1749"/>
      <c r="S269" s="1749"/>
      <c r="T269" s="1749"/>
      <c r="U269" s="1749"/>
      <c r="V269" s="1749"/>
      <c r="W269" s="1749"/>
      <c r="X269" s="1749"/>
      <c r="Y269" s="1749"/>
      <c r="Z269" s="1749"/>
      <c r="AA269" s="1749"/>
      <c r="AB269" s="1749"/>
      <c r="AC269" s="1749"/>
      <c r="AD269" s="1749"/>
      <c r="AE269" s="1749"/>
      <c r="AF269" s="1749"/>
      <c r="AG269" s="1749"/>
      <c r="AH269" s="1749"/>
      <c r="AI269" s="1749"/>
      <c r="AJ269" s="1749"/>
      <c r="AK269" s="1749"/>
      <c r="AL269" s="1749"/>
      <c r="AM269" s="1749"/>
      <c r="AN269" s="1749"/>
      <c r="AO269" s="1749"/>
      <c r="AP269" s="1749"/>
    </row>
    <row r="270" spans="1:42" ht="12.95" customHeight="1" x14ac:dyDescent="0.5">
      <c r="A270" s="1655"/>
      <c r="B270" s="1655"/>
      <c r="C270" s="1749"/>
      <c r="D270" s="1749"/>
      <c r="E270" s="1749"/>
      <c r="F270" s="1749"/>
      <c r="G270" s="1749"/>
      <c r="H270" s="1749"/>
      <c r="I270" s="1749"/>
      <c r="J270" s="1749"/>
      <c r="K270" s="1749"/>
      <c r="L270" s="1749"/>
      <c r="M270" s="1749"/>
      <c r="N270" s="1749"/>
      <c r="O270" s="1749"/>
      <c r="P270" s="1749"/>
      <c r="Q270" s="1749"/>
      <c r="R270" s="1749"/>
      <c r="S270" s="1749"/>
      <c r="T270" s="1749"/>
      <c r="U270" s="1749"/>
      <c r="V270" s="1749"/>
      <c r="W270" s="1749"/>
      <c r="X270" s="1749"/>
      <c r="Y270" s="1749"/>
      <c r="Z270" s="1749"/>
      <c r="AA270" s="1749"/>
      <c r="AB270" s="1749"/>
      <c r="AC270" s="1749"/>
      <c r="AD270" s="1749"/>
      <c r="AE270" s="1749"/>
      <c r="AF270" s="1749"/>
      <c r="AG270" s="1749"/>
      <c r="AH270" s="1749"/>
      <c r="AI270" s="1749"/>
      <c r="AJ270" s="1749"/>
      <c r="AK270" s="1749"/>
      <c r="AL270" s="1749"/>
      <c r="AM270" s="1749"/>
      <c r="AN270" s="1749"/>
      <c r="AO270" s="1749"/>
      <c r="AP270" s="1749"/>
    </row>
    <row r="271" spans="1:42" ht="12.95" customHeight="1" x14ac:dyDescent="0.5">
      <c r="A271" s="1655"/>
      <c r="B271" s="1655"/>
      <c r="C271" s="1749"/>
      <c r="D271" s="1749"/>
      <c r="E271" s="1749"/>
      <c r="F271" s="1749"/>
      <c r="G271" s="1749"/>
      <c r="H271" s="1749"/>
      <c r="I271" s="1749"/>
      <c r="J271" s="1749"/>
      <c r="K271" s="1749"/>
      <c r="L271" s="1749"/>
      <c r="M271" s="1749"/>
      <c r="N271" s="1749"/>
      <c r="O271" s="1749"/>
      <c r="P271" s="1749"/>
      <c r="Q271" s="1749"/>
      <c r="R271" s="1749"/>
      <c r="S271" s="1749"/>
      <c r="T271" s="1749"/>
      <c r="U271" s="1749"/>
      <c r="V271" s="1749"/>
      <c r="W271" s="1749"/>
      <c r="X271" s="1749"/>
      <c r="Y271" s="1749"/>
      <c r="Z271" s="1749"/>
      <c r="AA271" s="1749"/>
      <c r="AB271" s="1749"/>
      <c r="AC271" s="1749"/>
      <c r="AD271" s="1749"/>
      <c r="AE271" s="1749"/>
      <c r="AF271" s="1749"/>
      <c r="AG271" s="1749"/>
      <c r="AH271" s="1749"/>
      <c r="AI271" s="1749"/>
      <c r="AJ271" s="1749"/>
      <c r="AK271" s="1749"/>
      <c r="AL271" s="1749"/>
      <c r="AM271" s="1749"/>
      <c r="AN271" s="1749"/>
      <c r="AO271" s="1749"/>
      <c r="AP271" s="1749"/>
    </row>
    <row r="272" spans="1:42" ht="12.95" customHeight="1" x14ac:dyDescent="0.5">
      <c r="A272" s="1655"/>
      <c r="B272" s="1655"/>
      <c r="C272" s="1749"/>
      <c r="D272" s="1749"/>
      <c r="E272" s="1749"/>
      <c r="F272" s="1749"/>
      <c r="G272" s="1749"/>
      <c r="H272" s="1749"/>
      <c r="I272" s="1749"/>
      <c r="J272" s="1749"/>
      <c r="K272" s="1749"/>
      <c r="L272" s="1749"/>
      <c r="M272" s="1749"/>
      <c r="N272" s="1749"/>
      <c r="O272" s="1749"/>
      <c r="P272" s="1749"/>
      <c r="Q272" s="1749"/>
      <c r="R272" s="1749"/>
      <c r="S272" s="1749"/>
      <c r="T272" s="1749"/>
      <c r="U272" s="1749"/>
      <c r="V272" s="1749"/>
      <c r="W272" s="1749"/>
      <c r="X272" s="1749"/>
      <c r="Y272" s="1749"/>
      <c r="Z272" s="1749"/>
      <c r="AA272" s="1749"/>
      <c r="AB272" s="1749"/>
      <c r="AC272" s="1749"/>
      <c r="AD272" s="1749"/>
      <c r="AE272" s="1749"/>
      <c r="AF272" s="1749"/>
      <c r="AG272" s="1749"/>
      <c r="AH272" s="1749"/>
      <c r="AI272" s="1749"/>
      <c r="AJ272" s="1749"/>
      <c r="AK272" s="1749"/>
      <c r="AL272" s="1749"/>
      <c r="AM272" s="1749"/>
      <c r="AN272" s="1749"/>
      <c r="AO272" s="1749"/>
      <c r="AP272" s="1749"/>
    </row>
    <row r="273" spans="1:42" ht="12.95" customHeight="1" x14ac:dyDescent="0.5">
      <c r="A273" s="1655"/>
      <c r="B273" s="1655"/>
      <c r="C273" s="1749"/>
      <c r="D273" s="1749"/>
      <c r="E273" s="1749"/>
      <c r="F273" s="1749"/>
      <c r="G273" s="1749"/>
      <c r="H273" s="1749"/>
      <c r="I273" s="1749"/>
      <c r="J273" s="1749"/>
      <c r="K273" s="1749"/>
      <c r="L273" s="1749"/>
      <c r="M273" s="1749"/>
      <c r="N273" s="1749"/>
      <c r="O273" s="1749"/>
      <c r="P273" s="1749"/>
      <c r="Q273" s="1749"/>
      <c r="R273" s="1749"/>
      <c r="S273" s="1749"/>
      <c r="T273" s="1749"/>
      <c r="U273" s="1749"/>
      <c r="V273" s="1749"/>
      <c r="W273" s="1749"/>
      <c r="X273" s="1749"/>
      <c r="Y273" s="1749"/>
      <c r="Z273" s="1749"/>
      <c r="AA273" s="1749"/>
      <c r="AB273" s="1749"/>
      <c r="AC273" s="1749"/>
      <c r="AD273" s="1749"/>
      <c r="AE273" s="1749"/>
      <c r="AF273" s="1749"/>
      <c r="AG273" s="1749"/>
      <c r="AH273" s="1749"/>
      <c r="AI273" s="1749"/>
      <c r="AJ273" s="1749"/>
      <c r="AK273" s="1749"/>
      <c r="AL273" s="1749"/>
      <c r="AM273" s="1749"/>
      <c r="AN273" s="1749"/>
      <c r="AO273" s="1749"/>
      <c r="AP273" s="1749"/>
    </row>
    <row r="274" spans="1:42" ht="12.95" customHeight="1" x14ac:dyDescent="0.5">
      <c r="A274" s="1655"/>
      <c r="B274" s="1655"/>
      <c r="C274" s="1749"/>
      <c r="D274" s="1749"/>
      <c r="E274" s="1749"/>
      <c r="F274" s="1749"/>
      <c r="G274" s="1749"/>
      <c r="H274" s="1749"/>
      <c r="I274" s="1749"/>
      <c r="J274" s="1749"/>
      <c r="K274" s="1749"/>
      <c r="L274" s="1749"/>
      <c r="M274" s="1749"/>
      <c r="N274" s="1749"/>
      <c r="O274" s="1749"/>
      <c r="P274" s="1749"/>
      <c r="Q274" s="1749"/>
      <c r="R274" s="1749"/>
      <c r="S274" s="1749"/>
      <c r="T274" s="1749"/>
      <c r="U274" s="1749"/>
      <c r="V274" s="1749"/>
      <c r="W274" s="1749"/>
      <c r="X274" s="1749"/>
      <c r="Y274" s="1749"/>
      <c r="Z274" s="1749"/>
      <c r="AA274" s="1749"/>
      <c r="AB274" s="1749"/>
      <c r="AC274" s="1749"/>
      <c r="AD274" s="1749"/>
      <c r="AE274" s="1749"/>
      <c r="AF274" s="1749"/>
      <c r="AG274" s="1749"/>
      <c r="AH274" s="1749"/>
      <c r="AI274" s="1749"/>
      <c r="AJ274" s="1749"/>
      <c r="AK274" s="1749"/>
      <c r="AL274" s="1749"/>
      <c r="AM274" s="1749"/>
      <c r="AN274" s="1749"/>
      <c r="AO274" s="1749"/>
      <c r="AP274" s="1749"/>
    </row>
    <row r="275" spans="1:42" ht="12.95" customHeight="1" x14ac:dyDescent="0.5">
      <c r="A275" s="1655"/>
      <c r="B275" s="1655"/>
      <c r="C275" s="1749"/>
      <c r="D275" s="1749"/>
      <c r="E275" s="1749"/>
      <c r="F275" s="1749"/>
      <c r="G275" s="1749"/>
      <c r="H275" s="1749"/>
      <c r="I275" s="1749"/>
      <c r="J275" s="1749"/>
      <c r="K275" s="1749"/>
      <c r="L275" s="1749"/>
      <c r="M275" s="1749"/>
      <c r="N275" s="1749"/>
      <c r="O275" s="1749"/>
      <c r="P275" s="1749"/>
      <c r="Q275" s="1749"/>
      <c r="R275" s="1749"/>
      <c r="S275" s="1749"/>
      <c r="T275" s="1749"/>
      <c r="U275" s="1749"/>
      <c r="V275" s="1749"/>
      <c r="W275" s="1749"/>
      <c r="X275" s="1749"/>
      <c r="Y275" s="1749"/>
      <c r="Z275" s="1749"/>
      <c r="AA275" s="1749"/>
      <c r="AB275" s="1749"/>
      <c r="AC275" s="1749"/>
      <c r="AD275" s="1749"/>
      <c r="AE275" s="1749"/>
      <c r="AF275" s="1749"/>
      <c r="AG275" s="1749"/>
      <c r="AH275" s="1749"/>
      <c r="AI275" s="1749"/>
      <c r="AJ275" s="1749"/>
      <c r="AK275" s="1749"/>
      <c r="AL275" s="1749"/>
      <c r="AM275" s="1749"/>
      <c r="AN275" s="1749"/>
      <c r="AO275" s="1749"/>
      <c r="AP275" s="1749"/>
    </row>
    <row r="276" spans="1:42" ht="12.95" customHeight="1" x14ac:dyDescent="0.5">
      <c r="A276" s="1655"/>
      <c r="B276" s="1655"/>
      <c r="C276" s="1749"/>
      <c r="D276" s="1749"/>
      <c r="E276" s="1749"/>
      <c r="F276" s="1749"/>
      <c r="G276" s="1749"/>
      <c r="H276" s="1749"/>
      <c r="I276" s="1749"/>
      <c r="J276" s="1749"/>
      <c r="K276" s="1749"/>
      <c r="L276" s="1749"/>
      <c r="M276" s="1749"/>
      <c r="N276" s="1749"/>
      <c r="O276" s="1749"/>
      <c r="P276" s="1749"/>
      <c r="Q276" s="1749"/>
      <c r="R276" s="1749"/>
      <c r="S276" s="1749"/>
      <c r="T276" s="1749"/>
      <c r="U276" s="1749"/>
      <c r="V276" s="1749"/>
      <c r="W276" s="1749"/>
      <c r="X276" s="1749"/>
      <c r="Y276" s="1749"/>
      <c r="Z276" s="1749"/>
      <c r="AA276" s="1749"/>
      <c r="AB276" s="1749"/>
      <c r="AC276" s="1749"/>
      <c r="AD276" s="1749"/>
      <c r="AE276" s="1749"/>
      <c r="AF276" s="1749"/>
      <c r="AG276" s="1749"/>
      <c r="AH276" s="1749"/>
      <c r="AI276" s="1749"/>
      <c r="AJ276" s="1749"/>
      <c r="AK276" s="1749"/>
      <c r="AL276" s="1749"/>
      <c r="AM276" s="1749"/>
      <c r="AN276" s="1749"/>
      <c r="AO276" s="1749"/>
      <c r="AP276" s="1749"/>
    </row>
    <row r="277" spans="1:42" ht="12.95" customHeight="1" x14ac:dyDescent="0.5">
      <c r="A277" s="1655"/>
      <c r="B277" s="1655"/>
      <c r="C277" s="1749"/>
      <c r="D277" s="1749"/>
      <c r="E277" s="1749"/>
      <c r="F277" s="1749"/>
      <c r="G277" s="1749"/>
      <c r="H277" s="1749"/>
      <c r="I277" s="1749"/>
      <c r="J277" s="1749"/>
      <c r="K277" s="1749"/>
      <c r="L277" s="1749"/>
      <c r="M277" s="1749"/>
      <c r="N277" s="1749"/>
      <c r="O277" s="1749"/>
      <c r="P277" s="1749"/>
      <c r="Q277" s="1749"/>
      <c r="R277" s="1749"/>
      <c r="S277" s="1749"/>
      <c r="T277" s="1749"/>
      <c r="U277" s="1749"/>
      <c r="V277" s="1749"/>
      <c r="W277" s="1749"/>
      <c r="X277" s="1749"/>
      <c r="Y277" s="1749"/>
      <c r="Z277" s="1749"/>
      <c r="AA277" s="1749"/>
      <c r="AB277" s="1749"/>
      <c r="AC277" s="1749"/>
      <c r="AD277" s="1749"/>
      <c r="AE277" s="1749"/>
      <c r="AF277" s="1749"/>
      <c r="AG277" s="1749"/>
      <c r="AH277" s="1749"/>
      <c r="AI277" s="1749"/>
      <c r="AJ277" s="1749"/>
      <c r="AK277" s="1749"/>
      <c r="AL277" s="1749"/>
      <c r="AM277" s="1749"/>
      <c r="AN277" s="1749"/>
      <c r="AO277" s="1749"/>
      <c r="AP277" s="1749"/>
    </row>
    <row r="278" spans="1:42" ht="12.95" customHeight="1" x14ac:dyDescent="0.5">
      <c r="A278" s="1655"/>
      <c r="B278" s="1655"/>
      <c r="C278" s="1749"/>
      <c r="D278" s="1749"/>
      <c r="E278" s="1749"/>
      <c r="F278" s="1749"/>
      <c r="G278" s="1749"/>
      <c r="H278" s="1749"/>
      <c r="I278" s="1749"/>
      <c r="J278" s="1749"/>
      <c r="K278" s="1749"/>
      <c r="L278" s="1749"/>
      <c r="M278" s="1749"/>
      <c r="N278" s="1749"/>
      <c r="O278" s="1749"/>
      <c r="P278" s="1749"/>
      <c r="Q278" s="1749"/>
      <c r="R278" s="1749"/>
      <c r="S278" s="1749"/>
      <c r="T278" s="1749"/>
      <c r="U278" s="1749"/>
      <c r="V278" s="1749"/>
      <c r="W278" s="1749"/>
      <c r="X278" s="1749"/>
      <c r="Y278" s="1749"/>
      <c r="Z278" s="1749"/>
      <c r="AA278" s="1749"/>
      <c r="AB278" s="1749"/>
      <c r="AC278" s="1749"/>
      <c r="AD278" s="1749"/>
      <c r="AE278" s="1749"/>
      <c r="AF278" s="1749"/>
      <c r="AG278" s="1749"/>
      <c r="AH278" s="1749"/>
      <c r="AI278" s="1749"/>
      <c r="AJ278" s="1749"/>
      <c r="AK278" s="1749"/>
      <c r="AL278" s="1749"/>
      <c r="AM278" s="1749"/>
      <c r="AN278" s="1749"/>
      <c r="AO278" s="1749"/>
      <c r="AP278" s="1749"/>
    </row>
    <row r="279" spans="1:42" ht="12.95" customHeight="1" x14ac:dyDescent="0.5">
      <c r="A279" s="1655"/>
      <c r="B279" s="1655"/>
      <c r="C279" s="1749"/>
      <c r="D279" s="1749"/>
      <c r="E279" s="1749"/>
      <c r="F279" s="1749"/>
      <c r="G279" s="1749"/>
      <c r="H279" s="1749"/>
      <c r="I279" s="1749"/>
      <c r="J279" s="1749"/>
      <c r="K279" s="1749"/>
      <c r="L279" s="1749"/>
      <c r="M279" s="1749"/>
      <c r="N279" s="1749"/>
      <c r="O279" s="1749"/>
      <c r="P279" s="1749"/>
      <c r="Q279" s="1749"/>
      <c r="R279" s="1749"/>
      <c r="S279" s="1749"/>
      <c r="T279" s="1749"/>
      <c r="U279" s="1749"/>
      <c r="V279" s="1749"/>
      <c r="W279" s="1749"/>
      <c r="X279" s="1749"/>
      <c r="Y279" s="1749"/>
      <c r="Z279" s="1749"/>
      <c r="AA279" s="1749"/>
      <c r="AB279" s="1749"/>
      <c r="AC279" s="1749"/>
      <c r="AD279" s="1749"/>
      <c r="AE279" s="1749"/>
      <c r="AF279" s="1749"/>
      <c r="AG279" s="1749"/>
      <c r="AH279" s="1749"/>
      <c r="AI279" s="1749"/>
      <c r="AJ279" s="1749"/>
      <c r="AK279" s="1749"/>
      <c r="AL279" s="1749"/>
      <c r="AM279" s="1749"/>
      <c r="AN279" s="1749"/>
      <c r="AO279" s="1749"/>
      <c r="AP279" s="1749"/>
    </row>
    <row r="280" spans="1:42" ht="12.95" customHeight="1" x14ac:dyDescent="0.5">
      <c r="A280" s="1655"/>
      <c r="B280" s="1655"/>
      <c r="C280" s="1749"/>
      <c r="D280" s="1749"/>
      <c r="E280" s="1749"/>
      <c r="F280" s="1749"/>
      <c r="G280" s="1749"/>
      <c r="H280" s="1749"/>
      <c r="I280" s="1749"/>
      <c r="J280" s="1749"/>
      <c r="K280" s="1749"/>
      <c r="L280" s="1749"/>
      <c r="M280" s="1749"/>
      <c r="N280" s="1749"/>
      <c r="O280" s="1749"/>
      <c r="P280" s="1749"/>
      <c r="Q280" s="1749"/>
      <c r="R280" s="1749"/>
      <c r="S280" s="1749"/>
      <c r="T280" s="1749"/>
      <c r="U280" s="1749"/>
      <c r="V280" s="1749"/>
      <c r="W280" s="1749"/>
      <c r="X280" s="1749"/>
      <c r="Y280" s="1749"/>
      <c r="Z280" s="1749"/>
      <c r="AA280" s="1749"/>
      <c r="AB280" s="1749"/>
      <c r="AC280" s="1749"/>
      <c r="AD280" s="1749"/>
      <c r="AE280" s="1749"/>
      <c r="AF280" s="1749"/>
      <c r="AG280" s="1749"/>
      <c r="AH280" s="1749"/>
      <c r="AI280" s="1749"/>
      <c r="AJ280" s="1749"/>
      <c r="AK280" s="1749"/>
      <c r="AL280" s="1749"/>
      <c r="AM280" s="1749"/>
      <c r="AN280" s="1749"/>
      <c r="AO280" s="1749"/>
      <c r="AP280" s="1749"/>
    </row>
    <row r="281" spans="1:42" ht="12.95" customHeight="1" x14ac:dyDescent="0.5">
      <c r="A281" s="1655"/>
      <c r="B281" s="1655"/>
      <c r="C281" s="1749"/>
      <c r="D281" s="1749"/>
      <c r="E281" s="1749"/>
      <c r="F281" s="1749"/>
      <c r="G281" s="1749"/>
      <c r="H281" s="1749"/>
      <c r="I281" s="1749"/>
      <c r="J281" s="1749"/>
      <c r="K281" s="1749"/>
      <c r="L281" s="1749"/>
      <c r="M281" s="1749"/>
      <c r="N281" s="1749"/>
      <c r="O281" s="1749"/>
      <c r="P281" s="1749"/>
      <c r="Q281" s="1749"/>
      <c r="R281" s="1749"/>
      <c r="S281" s="1749"/>
      <c r="T281" s="1749"/>
      <c r="U281" s="1749"/>
      <c r="V281" s="1749"/>
      <c r="W281" s="1749"/>
      <c r="X281" s="1749"/>
      <c r="Y281" s="1749"/>
      <c r="Z281" s="1749"/>
      <c r="AA281" s="1749"/>
      <c r="AB281" s="1749"/>
      <c r="AC281" s="1749"/>
      <c r="AD281" s="1749"/>
      <c r="AE281" s="1749"/>
      <c r="AF281" s="1749"/>
      <c r="AG281" s="1749"/>
      <c r="AH281" s="1749"/>
      <c r="AI281" s="1749"/>
      <c r="AJ281" s="1749"/>
      <c r="AK281" s="1749"/>
      <c r="AL281" s="1749"/>
      <c r="AM281" s="1749"/>
      <c r="AN281" s="1749"/>
      <c r="AO281" s="1749"/>
      <c r="AP281" s="1749"/>
    </row>
    <row r="282" spans="1:42" ht="12.95" customHeight="1" x14ac:dyDescent="0.5">
      <c r="A282" s="1655"/>
      <c r="B282" s="1655"/>
      <c r="C282" s="1749"/>
      <c r="D282" s="1749"/>
      <c r="E282" s="1749"/>
      <c r="F282" s="1749"/>
      <c r="G282" s="1749"/>
      <c r="H282" s="1749"/>
      <c r="I282" s="1749"/>
      <c r="J282" s="1749"/>
      <c r="K282" s="1749"/>
      <c r="L282" s="1749"/>
      <c r="M282" s="1749"/>
      <c r="N282" s="1749"/>
      <c r="O282" s="1749"/>
      <c r="P282" s="1749"/>
      <c r="Q282" s="1749"/>
      <c r="R282" s="1749"/>
      <c r="S282" s="1749"/>
      <c r="T282" s="1749"/>
      <c r="U282" s="1749"/>
      <c r="V282" s="1749"/>
      <c r="W282" s="1749"/>
      <c r="X282" s="1749"/>
      <c r="Y282" s="1749"/>
      <c r="Z282" s="1749"/>
      <c r="AA282" s="1749"/>
      <c r="AB282" s="1749"/>
      <c r="AC282" s="1749"/>
      <c r="AD282" s="1749"/>
      <c r="AE282" s="1749"/>
      <c r="AF282" s="1749"/>
      <c r="AG282" s="1749"/>
      <c r="AH282" s="1749"/>
      <c r="AI282" s="1749"/>
      <c r="AJ282" s="1749"/>
      <c r="AK282" s="1749"/>
      <c r="AL282" s="1749"/>
      <c r="AM282" s="1749"/>
      <c r="AN282" s="1749"/>
      <c r="AO282" s="1749"/>
      <c r="AP282" s="1749"/>
    </row>
    <row r="283" spans="1:42" ht="12.95" customHeight="1" x14ac:dyDescent="0.5">
      <c r="A283" s="1655"/>
      <c r="B283" s="1655"/>
      <c r="C283" s="1749"/>
      <c r="D283" s="1749"/>
      <c r="E283" s="1749"/>
      <c r="F283" s="1749"/>
      <c r="G283" s="1749"/>
      <c r="H283" s="1749"/>
      <c r="I283" s="1749"/>
      <c r="J283" s="1749"/>
      <c r="K283" s="1749"/>
      <c r="L283" s="1749"/>
      <c r="M283" s="1749"/>
      <c r="N283" s="1749"/>
      <c r="O283" s="1749"/>
      <c r="P283" s="1749"/>
      <c r="Q283" s="1749"/>
      <c r="R283" s="1749"/>
      <c r="S283" s="1749"/>
      <c r="T283" s="1749"/>
      <c r="U283" s="1749"/>
      <c r="V283" s="1749"/>
      <c r="W283" s="1749"/>
      <c r="X283" s="1749"/>
      <c r="Y283" s="1749"/>
      <c r="Z283" s="1749"/>
      <c r="AA283" s="1749"/>
      <c r="AB283" s="1749"/>
      <c r="AC283" s="1749"/>
      <c r="AD283" s="1749"/>
      <c r="AE283" s="1749"/>
      <c r="AF283" s="1749"/>
      <c r="AG283" s="1749"/>
      <c r="AH283" s="1749"/>
      <c r="AI283" s="1749"/>
      <c r="AJ283" s="1749"/>
      <c r="AK283" s="1749"/>
      <c r="AL283" s="1749"/>
      <c r="AM283" s="1749"/>
      <c r="AN283" s="1749"/>
      <c r="AO283" s="1749"/>
      <c r="AP283" s="1749"/>
    </row>
    <row r="284" spans="1:42" ht="12.95" customHeight="1" x14ac:dyDescent="0.5">
      <c r="A284" s="1655"/>
      <c r="B284" s="1655"/>
      <c r="C284" s="1749"/>
      <c r="D284" s="1749"/>
      <c r="E284" s="1749"/>
      <c r="F284" s="1749"/>
      <c r="G284" s="1749"/>
      <c r="H284" s="1749"/>
      <c r="I284" s="1749"/>
      <c r="J284" s="1749"/>
      <c r="K284" s="1749"/>
      <c r="L284" s="1749"/>
      <c r="M284" s="1749"/>
      <c r="N284" s="1749"/>
      <c r="O284" s="1749"/>
      <c r="P284" s="1749"/>
      <c r="Q284" s="1749"/>
      <c r="R284" s="1749"/>
      <c r="S284" s="1749"/>
      <c r="T284" s="1749"/>
      <c r="U284" s="1749"/>
      <c r="V284" s="1749"/>
      <c r="W284" s="1749"/>
      <c r="X284" s="1749"/>
      <c r="Y284" s="1749"/>
      <c r="Z284" s="1749"/>
      <c r="AA284" s="1749"/>
      <c r="AB284" s="1749"/>
      <c r="AC284" s="1749"/>
      <c r="AD284" s="1749"/>
      <c r="AE284" s="1749"/>
      <c r="AF284" s="1749"/>
      <c r="AG284" s="1749"/>
      <c r="AH284" s="1749"/>
      <c r="AI284" s="1749"/>
      <c r="AJ284" s="1749"/>
      <c r="AK284" s="1749"/>
      <c r="AL284" s="1749"/>
      <c r="AM284" s="1749"/>
      <c r="AN284" s="1749"/>
      <c r="AO284" s="1749"/>
      <c r="AP284" s="1749"/>
    </row>
    <row r="285" spans="1:42" ht="12.95" customHeight="1" x14ac:dyDescent="0.5">
      <c r="A285" s="1655"/>
      <c r="B285" s="1655"/>
      <c r="C285" s="1749"/>
      <c r="D285" s="1749"/>
      <c r="E285" s="1749"/>
      <c r="F285" s="1749"/>
      <c r="G285" s="1749"/>
      <c r="H285" s="1749"/>
      <c r="I285" s="1749"/>
      <c r="J285" s="1749"/>
      <c r="K285" s="1749"/>
      <c r="L285" s="1749"/>
      <c r="M285" s="1749"/>
      <c r="N285" s="1749"/>
      <c r="O285" s="1749"/>
      <c r="P285" s="1749"/>
      <c r="Q285" s="1749"/>
      <c r="R285" s="1749"/>
      <c r="S285" s="1749"/>
      <c r="T285" s="1749"/>
      <c r="U285" s="1749"/>
      <c r="V285" s="1749"/>
      <c r="W285" s="1749"/>
      <c r="X285" s="1749"/>
      <c r="Y285" s="1749"/>
      <c r="Z285" s="1749"/>
      <c r="AA285" s="1749"/>
      <c r="AB285" s="1749"/>
      <c r="AC285" s="1749"/>
      <c r="AD285" s="1749"/>
      <c r="AE285" s="1749"/>
      <c r="AF285" s="1749"/>
      <c r="AG285" s="1749"/>
      <c r="AH285" s="1749"/>
      <c r="AI285" s="1749"/>
      <c r="AJ285" s="1749"/>
      <c r="AK285" s="1749"/>
      <c r="AL285" s="1749"/>
      <c r="AM285" s="1749"/>
      <c r="AN285" s="1749"/>
      <c r="AO285" s="1749"/>
      <c r="AP285" s="1749"/>
    </row>
    <row r="286" spans="1:42" ht="12.95" customHeight="1" x14ac:dyDescent="0.5">
      <c r="A286" s="1655"/>
      <c r="B286" s="1655"/>
      <c r="C286" s="1749"/>
      <c r="D286" s="1749"/>
      <c r="E286" s="1749"/>
      <c r="F286" s="1749"/>
      <c r="G286" s="1749"/>
      <c r="H286" s="1749"/>
      <c r="I286" s="1749"/>
      <c r="J286" s="1749"/>
      <c r="K286" s="1749"/>
      <c r="L286" s="1749"/>
      <c r="M286" s="1749"/>
      <c r="N286" s="1749"/>
      <c r="O286" s="1749"/>
      <c r="P286" s="1749"/>
      <c r="Q286" s="1749"/>
      <c r="R286" s="1749"/>
      <c r="S286" s="1749"/>
      <c r="T286" s="1749"/>
      <c r="U286" s="1749"/>
      <c r="V286" s="1749"/>
      <c r="W286" s="1749"/>
      <c r="X286" s="1749"/>
      <c r="Y286" s="1749"/>
      <c r="Z286" s="1749"/>
      <c r="AA286" s="1749"/>
      <c r="AB286" s="1749"/>
      <c r="AC286" s="1749"/>
      <c r="AD286" s="1749"/>
      <c r="AE286" s="1749"/>
      <c r="AF286" s="1749"/>
      <c r="AG286" s="1749"/>
      <c r="AH286" s="1749"/>
      <c r="AI286" s="1749"/>
      <c r="AJ286" s="1749"/>
      <c r="AK286" s="1749"/>
      <c r="AL286" s="1749"/>
      <c r="AM286" s="1749"/>
      <c r="AN286" s="1749"/>
      <c r="AO286" s="1749"/>
      <c r="AP286" s="1749"/>
    </row>
    <row r="287" spans="1:42" ht="12.95" customHeight="1" x14ac:dyDescent="0.5">
      <c r="A287" s="1655"/>
      <c r="B287" s="1655"/>
      <c r="C287" s="1749"/>
      <c r="D287" s="1749"/>
      <c r="E287" s="1749"/>
      <c r="F287" s="1749"/>
      <c r="G287" s="1749"/>
      <c r="H287" s="1749"/>
      <c r="I287" s="1749"/>
      <c r="J287" s="1749"/>
      <c r="K287" s="1749"/>
      <c r="L287" s="1749"/>
      <c r="M287" s="1749"/>
      <c r="N287" s="1749"/>
      <c r="O287" s="1749"/>
      <c r="P287" s="1749"/>
      <c r="Q287" s="1749"/>
      <c r="R287" s="1749"/>
      <c r="S287" s="1749"/>
      <c r="T287" s="1749"/>
      <c r="U287" s="1749"/>
      <c r="V287" s="1749"/>
      <c r="W287" s="1749"/>
      <c r="X287" s="1749"/>
      <c r="Y287" s="1749"/>
      <c r="Z287" s="1749"/>
      <c r="AA287" s="1749"/>
      <c r="AB287" s="1749"/>
      <c r="AC287" s="1749"/>
      <c r="AD287" s="1749"/>
      <c r="AE287" s="1749"/>
      <c r="AF287" s="1749"/>
      <c r="AG287" s="1749"/>
      <c r="AH287" s="1749"/>
      <c r="AI287" s="1749"/>
      <c r="AJ287" s="1749"/>
      <c r="AK287" s="1749"/>
      <c r="AL287" s="1749"/>
      <c r="AM287" s="1749"/>
      <c r="AN287" s="1749"/>
      <c r="AO287" s="1749"/>
      <c r="AP287" s="1749"/>
    </row>
    <row r="288" spans="1:42" ht="12.95" customHeight="1" x14ac:dyDescent="0.5">
      <c r="A288" s="1655"/>
      <c r="B288" s="1655"/>
      <c r="C288" s="1749"/>
      <c r="D288" s="1749"/>
      <c r="E288" s="1749"/>
      <c r="F288" s="1749"/>
      <c r="G288" s="1749"/>
      <c r="H288" s="1749"/>
      <c r="I288" s="1749"/>
      <c r="J288" s="1749"/>
      <c r="K288" s="1749"/>
      <c r="L288" s="1749"/>
      <c r="M288" s="1749"/>
      <c r="N288" s="1749"/>
      <c r="O288" s="1749"/>
      <c r="P288" s="1749"/>
      <c r="Q288" s="1749"/>
      <c r="R288" s="1749"/>
      <c r="S288" s="1749"/>
      <c r="T288" s="1749"/>
      <c r="U288" s="1749"/>
      <c r="V288" s="1749"/>
      <c r="W288" s="1749"/>
      <c r="X288" s="1749"/>
      <c r="Y288" s="1749"/>
      <c r="Z288" s="1749"/>
      <c r="AA288" s="1749"/>
      <c r="AB288" s="1749"/>
      <c r="AC288" s="1749"/>
      <c r="AD288" s="1749"/>
      <c r="AE288" s="1749"/>
      <c r="AF288" s="1749"/>
      <c r="AG288" s="1749"/>
      <c r="AH288" s="1749"/>
      <c r="AI288" s="1749"/>
      <c r="AJ288" s="1749"/>
      <c r="AK288" s="1749"/>
      <c r="AL288" s="1749"/>
      <c r="AM288" s="1749"/>
      <c r="AN288" s="1749"/>
      <c r="AO288" s="1749"/>
      <c r="AP288" s="1749"/>
    </row>
    <row r="289" spans="1:42" ht="12.95" customHeight="1" x14ac:dyDescent="0.5">
      <c r="A289" s="1655"/>
      <c r="B289" s="1655"/>
      <c r="C289" s="1749"/>
      <c r="D289" s="1749"/>
      <c r="E289" s="1749"/>
      <c r="F289" s="1749"/>
      <c r="G289" s="1749"/>
      <c r="H289" s="1749"/>
      <c r="I289" s="1749"/>
      <c r="J289" s="1749"/>
      <c r="K289" s="1749"/>
      <c r="L289" s="1749"/>
      <c r="M289" s="1749"/>
      <c r="N289" s="1749"/>
      <c r="O289" s="1749"/>
      <c r="P289" s="1749"/>
      <c r="Q289" s="1749"/>
      <c r="R289" s="1749"/>
      <c r="S289" s="1749"/>
      <c r="T289" s="1749"/>
      <c r="U289" s="1749"/>
      <c r="V289" s="1749"/>
      <c r="W289" s="1749"/>
      <c r="X289" s="1749"/>
      <c r="Y289" s="1749"/>
      <c r="Z289" s="1749"/>
      <c r="AA289" s="1749"/>
      <c r="AB289" s="1749"/>
      <c r="AC289" s="1749"/>
      <c r="AD289" s="1749"/>
      <c r="AE289" s="1749"/>
      <c r="AF289" s="1749"/>
      <c r="AG289" s="1749"/>
      <c r="AH289" s="1749"/>
      <c r="AI289" s="1749"/>
      <c r="AJ289" s="1749"/>
      <c r="AK289" s="1749"/>
      <c r="AL289" s="1749"/>
      <c r="AM289" s="1749"/>
      <c r="AN289" s="1749"/>
      <c r="AO289" s="1749"/>
      <c r="AP289" s="1749"/>
    </row>
    <row r="290" spans="1:42" ht="12.95" customHeight="1" x14ac:dyDescent="0.5">
      <c r="A290" s="1655"/>
      <c r="B290" s="1655"/>
      <c r="C290" s="1749"/>
      <c r="D290" s="1749"/>
      <c r="E290" s="1749"/>
      <c r="F290" s="1749"/>
      <c r="G290" s="1749"/>
      <c r="H290" s="1749"/>
      <c r="I290" s="1749"/>
      <c r="J290" s="1749"/>
      <c r="K290" s="1749"/>
      <c r="L290" s="1749"/>
      <c r="M290" s="1749"/>
      <c r="N290" s="1749"/>
      <c r="O290" s="1749"/>
      <c r="P290" s="1749"/>
      <c r="Q290" s="1749"/>
      <c r="R290" s="1749"/>
      <c r="S290" s="1749"/>
      <c r="T290" s="1749"/>
      <c r="U290" s="1749"/>
      <c r="V290" s="1749"/>
      <c r="W290" s="1749"/>
      <c r="X290" s="1749"/>
      <c r="Y290" s="1749"/>
      <c r="Z290" s="1749"/>
      <c r="AA290" s="1749"/>
      <c r="AB290" s="1749"/>
      <c r="AC290" s="1749"/>
      <c r="AD290" s="1749"/>
      <c r="AE290" s="1749"/>
      <c r="AF290" s="1749"/>
      <c r="AG290" s="1749"/>
      <c r="AH290" s="1749"/>
      <c r="AI290" s="1749"/>
      <c r="AJ290" s="1749"/>
      <c r="AK290" s="1749"/>
      <c r="AL290" s="1749"/>
      <c r="AM290" s="1749"/>
      <c r="AN290" s="1749"/>
      <c r="AO290" s="1749"/>
      <c r="AP290" s="1749"/>
    </row>
    <row r="291" spans="1:42" ht="12.95" customHeight="1" x14ac:dyDescent="0.5">
      <c r="A291" s="1655"/>
      <c r="B291" s="1655"/>
      <c r="C291" s="1749"/>
      <c r="D291" s="1749"/>
      <c r="E291" s="1749"/>
      <c r="F291" s="1749"/>
      <c r="G291" s="1749"/>
      <c r="H291" s="1749"/>
      <c r="I291" s="1749"/>
      <c r="J291" s="1749"/>
      <c r="K291" s="1749"/>
      <c r="L291" s="1749"/>
      <c r="M291" s="1749"/>
      <c r="N291" s="1749"/>
      <c r="O291" s="1749"/>
      <c r="P291" s="1749"/>
      <c r="Q291" s="1749"/>
      <c r="R291" s="1749"/>
      <c r="S291" s="1749"/>
      <c r="T291" s="1749"/>
      <c r="U291" s="1749"/>
      <c r="V291" s="1749"/>
      <c r="W291" s="1749"/>
      <c r="X291" s="1749"/>
      <c r="Y291" s="1749"/>
      <c r="Z291" s="1749"/>
      <c r="AA291" s="1749"/>
      <c r="AB291" s="1749"/>
      <c r="AC291" s="1749"/>
      <c r="AD291" s="1749"/>
      <c r="AE291" s="1749"/>
      <c r="AF291" s="1749"/>
      <c r="AG291" s="1749"/>
      <c r="AH291" s="1749"/>
      <c r="AI291" s="1749"/>
      <c r="AJ291" s="1749"/>
      <c r="AK291" s="1749"/>
      <c r="AL291" s="1749"/>
      <c r="AM291" s="1749"/>
      <c r="AN291" s="1749"/>
      <c r="AO291" s="1749"/>
      <c r="AP291" s="1749"/>
    </row>
    <row r="292" spans="1:42" ht="12.95" customHeight="1" x14ac:dyDescent="0.5">
      <c r="A292" s="1655"/>
      <c r="B292" s="1655"/>
      <c r="C292" s="1749"/>
      <c r="D292" s="1749"/>
      <c r="E292" s="1749"/>
      <c r="F292" s="1749"/>
      <c r="G292" s="1749"/>
      <c r="H292" s="1749"/>
      <c r="I292" s="1749"/>
      <c r="J292" s="1749"/>
      <c r="K292" s="1749"/>
      <c r="L292" s="1749"/>
      <c r="M292" s="1749"/>
      <c r="N292" s="1749"/>
      <c r="O292" s="1749"/>
      <c r="P292" s="1749"/>
      <c r="Q292" s="1749"/>
      <c r="R292" s="1749"/>
      <c r="S292" s="1749"/>
      <c r="T292" s="1749"/>
      <c r="U292" s="1749"/>
      <c r="V292" s="1749"/>
      <c r="W292" s="1749"/>
      <c r="X292" s="1749"/>
      <c r="Y292" s="1749"/>
      <c r="Z292" s="1749"/>
      <c r="AA292" s="1749"/>
      <c r="AB292" s="1749"/>
      <c r="AC292" s="1749"/>
      <c r="AD292" s="1749"/>
      <c r="AE292" s="1749"/>
      <c r="AF292" s="1749"/>
      <c r="AG292" s="1749"/>
      <c r="AH292" s="1749"/>
      <c r="AI292" s="1749"/>
      <c r="AJ292" s="1749"/>
      <c r="AK292" s="1749"/>
      <c r="AL292" s="1749"/>
      <c r="AM292" s="1749"/>
      <c r="AN292" s="1749"/>
      <c r="AO292" s="1749"/>
      <c r="AP292" s="1749"/>
    </row>
    <row r="293" spans="1:42" ht="12.95" customHeight="1" x14ac:dyDescent="0.5">
      <c r="A293" s="1655"/>
      <c r="B293" s="1655"/>
      <c r="C293" s="1749"/>
      <c r="D293" s="1749"/>
      <c r="E293" s="1749"/>
      <c r="F293" s="1749"/>
      <c r="G293" s="1749"/>
      <c r="H293" s="1749"/>
      <c r="I293" s="1749"/>
      <c r="J293" s="1749"/>
      <c r="K293" s="1749"/>
      <c r="L293" s="1749"/>
      <c r="M293" s="1749"/>
      <c r="N293" s="1749"/>
      <c r="O293" s="1749"/>
      <c r="P293" s="1749"/>
      <c r="Q293" s="1749"/>
      <c r="R293" s="1749"/>
      <c r="S293" s="1749"/>
      <c r="T293" s="1749"/>
      <c r="U293" s="1749"/>
      <c r="V293" s="1749"/>
      <c r="W293" s="1749"/>
      <c r="X293" s="1749"/>
      <c r="Y293" s="1749"/>
      <c r="Z293" s="1749"/>
      <c r="AA293" s="1749"/>
      <c r="AB293" s="1749"/>
      <c r="AC293" s="1749"/>
      <c r="AD293" s="1749"/>
      <c r="AE293" s="1749"/>
      <c r="AF293" s="1749"/>
      <c r="AG293" s="1749"/>
      <c r="AH293" s="1749"/>
      <c r="AI293" s="1749"/>
      <c r="AJ293" s="1749"/>
      <c r="AK293" s="1749"/>
      <c r="AL293" s="1749"/>
      <c r="AM293" s="1749"/>
      <c r="AN293" s="1749"/>
      <c r="AO293" s="1749"/>
      <c r="AP293" s="1749"/>
    </row>
    <row r="294" spans="1:42" ht="12.95" customHeight="1" x14ac:dyDescent="0.5">
      <c r="A294" s="1655"/>
      <c r="B294" s="1655"/>
      <c r="C294" s="1749"/>
      <c r="D294" s="1749"/>
      <c r="E294" s="1749"/>
      <c r="F294" s="1749"/>
      <c r="G294" s="1749"/>
      <c r="H294" s="1749"/>
      <c r="I294" s="1749"/>
      <c r="J294" s="1749"/>
      <c r="K294" s="1749"/>
      <c r="L294" s="1749"/>
      <c r="M294" s="1749"/>
      <c r="N294" s="1749"/>
      <c r="O294" s="1749"/>
      <c r="P294" s="1749"/>
      <c r="Q294" s="1749"/>
      <c r="R294" s="1749"/>
      <c r="S294" s="1749"/>
      <c r="T294" s="1749"/>
      <c r="U294" s="1749"/>
      <c r="V294" s="1749"/>
      <c r="W294" s="1749"/>
      <c r="X294" s="1749"/>
      <c r="Y294" s="1749"/>
      <c r="Z294" s="1749"/>
      <c r="AA294" s="1749"/>
      <c r="AB294" s="1749"/>
      <c r="AC294" s="1749"/>
      <c r="AD294" s="1749"/>
      <c r="AE294" s="1749"/>
      <c r="AF294" s="1749"/>
      <c r="AG294" s="1749"/>
      <c r="AH294" s="1749"/>
      <c r="AI294" s="1749"/>
      <c r="AJ294" s="1749"/>
      <c r="AK294" s="1749"/>
      <c r="AL294" s="1749"/>
      <c r="AM294" s="1749"/>
      <c r="AN294" s="1749"/>
      <c r="AO294" s="1749"/>
      <c r="AP294" s="1749"/>
    </row>
    <row r="295" spans="1:42" ht="12.95" customHeight="1" x14ac:dyDescent="0.5">
      <c r="A295" s="1655"/>
      <c r="B295" s="1655"/>
      <c r="C295" s="1749"/>
      <c r="D295" s="1749"/>
      <c r="E295" s="1749"/>
      <c r="F295" s="1749"/>
      <c r="G295" s="1749"/>
      <c r="H295" s="1749"/>
      <c r="I295" s="1749"/>
      <c r="J295" s="1749"/>
      <c r="K295" s="1749"/>
      <c r="L295" s="1749"/>
      <c r="M295" s="1749"/>
      <c r="N295" s="1749"/>
      <c r="O295" s="1749"/>
      <c r="P295" s="1749"/>
      <c r="Q295" s="1749"/>
      <c r="R295" s="1749"/>
      <c r="S295" s="1749"/>
      <c r="T295" s="1749"/>
      <c r="U295" s="1749"/>
      <c r="V295" s="1749"/>
      <c r="W295" s="1749"/>
      <c r="X295" s="1749"/>
      <c r="Y295" s="1749"/>
      <c r="Z295" s="1749"/>
      <c r="AA295" s="1749"/>
      <c r="AB295" s="1749"/>
      <c r="AC295" s="1749"/>
      <c r="AD295" s="1749"/>
      <c r="AE295" s="1749"/>
      <c r="AF295" s="1749"/>
      <c r="AG295" s="1749"/>
      <c r="AH295" s="1749"/>
      <c r="AI295" s="1749"/>
      <c r="AJ295" s="1749"/>
      <c r="AK295" s="1749"/>
      <c r="AL295" s="1749"/>
      <c r="AM295" s="1749"/>
      <c r="AN295" s="1749"/>
      <c r="AO295" s="1749"/>
      <c r="AP295" s="1749"/>
    </row>
    <row r="296" spans="1:42" ht="12.95" customHeight="1" x14ac:dyDescent="0.5">
      <c r="A296" s="1655"/>
      <c r="B296" s="1655"/>
      <c r="C296" s="1749"/>
      <c r="D296" s="1749"/>
      <c r="E296" s="1749"/>
      <c r="F296" s="1749"/>
      <c r="G296" s="1749"/>
      <c r="H296" s="1749"/>
      <c r="I296" s="1749"/>
      <c r="J296" s="1749"/>
      <c r="K296" s="1749"/>
      <c r="L296" s="1749"/>
      <c r="M296" s="1749"/>
      <c r="N296" s="1749"/>
      <c r="O296" s="1749"/>
      <c r="P296" s="1749"/>
      <c r="Q296" s="1749"/>
      <c r="R296" s="1749"/>
      <c r="S296" s="1749"/>
      <c r="T296" s="1749"/>
      <c r="U296" s="1749"/>
      <c r="V296" s="1749"/>
      <c r="W296" s="1749"/>
      <c r="X296" s="1749"/>
      <c r="Y296" s="1749"/>
      <c r="Z296" s="1749"/>
      <c r="AA296" s="1749"/>
      <c r="AB296" s="1749"/>
      <c r="AC296" s="1749"/>
      <c r="AD296" s="1749"/>
      <c r="AE296" s="1749"/>
      <c r="AF296" s="1749"/>
      <c r="AG296" s="1749"/>
      <c r="AH296" s="1749"/>
      <c r="AI296" s="1749"/>
      <c r="AJ296" s="1749"/>
      <c r="AK296" s="1749"/>
      <c r="AL296" s="1749"/>
      <c r="AM296" s="1749"/>
      <c r="AN296" s="1749"/>
      <c r="AO296" s="1749"/>
      <c r="AP296" s="1749"/>
    </row>
    <row r="297" spans="1:42" ht="12.95" customHeight="1" x14ac:dyDescent="0.5">
      <c r="A297" s="1655"/>
      <c r="B297" s="1655"/>
      <c r="C297" s="1749"/>
      <c r="D297" s="1749"/>
      <c r="E297" s="1749"/>
      <c r="F297" s="1749"/>
      <c r="G297" s="1749"/>
      <c r="H297" s="1749"/>
      <c r="I297" s="1749"/>
      <c r="J297" s="1749"/>
      <c r="K297" s="1749"/>
      <c r="L297" s="1749"/>
      <c r="M297" s="1749"/>
      <c r="N297" s="1749"/>
      <c r="O297" s="1749"/>
      <c r="P297" s="1749"/>
      <c r="Q297" s="1749"/>
      <c r="R297" s="1749"/>
      <c r="S297" s="1749"/>
      <c r="T297" s="1749"/>
      <c r="U297" s="1749"/>
      <c r="V297" s="1749"/>
      <c r="W297" s="1749"/>
      <c r="X297" s="1749"/>
      <c r="Y297" s="1749"/>
      <c r="Z297" s="1749"/>
      <c r="AA297" s="1749"/>
      <c r="AB297" s="1749"/>
      <c r="AC297" s="1749"/>
      <c r="AD297" s="1749"/>
      <c r="AE297" s="1749"/>
      <c r="AF297" s="1749"/>
      <c r="AG297" s="1749"/>
      <c r="AH297" s="1749"/>
      <c r="AI297" s="1749"/>
      <c r="AJ297" s="1749"/>
      <c r="AK297" s="1749"/>
      <c r="AL297" s="1749"/>
      <c r="AM297" s="1749"/>
      <c r="AN297" s="1749"/>
      <c r="AO297" s="1749"/>
      <c r="AP297" s="1749"/>
    </row>
    <row r="298" spans="1:42" ht="12.95" customHeight="1" x14ac:dyDescent="0.5">
      <c r="A298" s="1655"/>
      <c r="B298" s="1655"/>
      <c r="C298" s="1749"/>
      <c r="D298" s="1749"/>
      <c r="E298" s="1749"/>
      <c r="F298" s="1749"/>
      <c r="G298" s="1749"/>
      <c r="H298" s="1749"/>
      <c r="I298" s="1749"/>
      <c r="J298" s="1749"/>
      <c r="K298" s="1749"/>
      <c r="L298" s="1749"/>
      <c r="M298" s="1749"/>
      <c r="N298" s="1749"/>
      <c r="O298" s="1749"/>
      <c r="P298" s="1749"/>
      <c r="Q298" s="1749"/>
      <c r="R298" s="1749"/>
      <c r="S298" s="1749"/>
      <c r="T298" s="1749"/>
      <c r="U298" s="1749"/>
      <c r="V298" s="1749"/>
      <c r="W298" s="1749"/>
      <c r="X298" s="1749"/>
      <c r="Y298" s="1749"/>
      <c r="Z298" s="1749"/>
      <c r="AA298" s="1749"/>
      <c r="AB298" s="1749"/>
      <c r="AC298" s="1749"/>
      <c r="AD298" s="1749"/>
      <c r="AE298" s="1749"/>
      <c r="AF298" s="1749"/>
      <c r="AG298" s="1749"/>
      <c r="AH298" s="1749"/>
      <c r="AI298" s="1749"/>
      <c r="AJ298" s="1749"/>
      <c r="AK298" s="1749"/>
      <c r="AL298" s="1749"/>
      <c r="AM298" s="1749"/>
      <c r="AN298" s="1749"/>
      <c r="AO298" s="1749"/>
      <c r="AP298" s="1749"/>
    </row>
    <row r="299" spans="1:42" ht="12.95" customHeight="1" x14ac:dyDescent="0.5">
      <c r="A299" s="1655"/>
      <c r="B299" s="1655"/>
      <c r="C299" s="1749"/>
      <c r="D299" s="1749"/>
      <c r="E299" s="1749"/>
      <c r="F299" s="1749"/>
      <c r="G299" s="1749"/>
      <c r="H299" s="1749"/>
      <c r="I299" s="1749"/>
      <c r="J299" s="1749"/>
      <c r="K299" s="1749"/>
      <c r="L299" s="1749"/>
      <c r="M299" s="1749"/>
      <c r="N299" s="1749"/>
      <c r="O299" s="1749"/>
      <c r="P299" s="1749"/>
      <c r="Q299" s="1749"/>
      <c r="R299" s="1749"/>
      <c r="S299" s="1749"/>
      <c r="T299" s="1749"/>
      <c r="U299" s="1749"/>
      <c r="V299" s="1749"/>
      <c r="W299" s="1749"/>
      <c r="X299" s="1749"/>
      <c r="Y299" s="1749"/>
      <c r="Z299" s="1749"/>
      <c r="AA299" s="1749"/>
      <c r="AB299" s="1749"/>
      <c r="AC299" s="1749"/>
      <c r="AD299" s="1749"/>
      <c r="AE299" s="1749"/>
      <c r="AF299" s="1749"/>
      <c r="AG299" s="1749"/>
      <c r="AH299" s="1749"/>
      <c r="AI299" s="1749"/>
      <c r="AJ299" s="1749"/>
      <c r="AK299" s="1749"/>
      <c r="AL299" s="1749"/>
      <c r="AM299" s="1749"/>
      <c r="AN299" s="1749"/>
      <c r="AO299" s="1749"/>
      <c r="AP299" s="1749"/>
    </row>
    <row r="300" spans="1:42" ht="12.95" customHeight="1" x14ac:dyDescent="0.5">
      <c r="A300" s="1655"/>
      <c r="B300" s="1655"/>
      <c r="C300" s="1749"/>
      <c r="D300" s="1749"/>
      <c r="E300" s="1749"/>
      <c r="F300" s="1749"/>
      <c r="G300" s="1749"/>
      <c r="H300" s="1749"/>
      <c r="I300" s="1749"/>
      <c r="J300" s="1749"/>
      <c r="K300" s="1749"/>
      <c r="L300" s="1749"/>
      <c r="M300" s="1749"/>
      <c r="N300" s="1749"/>
      <c r="O300" s="1749"/>
      <c r="P300" s="1749"/>
      <c r="Q300" s="1749"/>
      <c r="R300" s="1749"/>
      <c r="S300" s="1749"/>
      <c r="T300" s="1749"/>
      <c r="U300" s="1749"/>
      <c r="V300" s="1749"/>
      <c r="W300" s="1749"/>
      <c r="X300" s="1749"/>
      <c r="Y300" s="1749"/>
      <c r="Z300" s="1749"/>
      <c r="AA300" s="1749"/>
      <c r="AB300" s="1749"/>
      <c r="AC300" s="1749"/>
      <c r="AD300" s="1749"/>
      <c r="AE300" s="1749"/>
      <c r="AF300" s="1749"/>
      <c r="AG300" s="1749"/>
      <c r="AH300" s="1749"/>
      <c r="AI300" s="1749"/>
      <c r="AJ300" s="1749"/>
      <c r="AK300" s="1749"/>
      <c r="AL300" s="1749"/>
      <c r="AM300" s="1749"/>
      <c r="AN300" s="1749"/>
      <c r="AO300" s="1749"/>
      <c r="AP300" s="1749"/>
    </row>
    <row r="301" spans="1:42" ht="12.95" customHeight="1" x14ac:dyDescent="0.5">
      <c r="A301" s="1655"/>
      <c r="B301" s="1655"/>
      <c r="C301" s="1749"/>
      <c r="D301" s="1749"/>
      <c r="E301" s="1749"/>
      <c r="F301" s="1749"/>
      <c r="G301" s="1749"/>
      <c r="H301" s="1749"/>
      <c r="I301" s="1749"/>
      <c r="J301" s="1749"/>
      <c r="K301" s="1749"/>
      <c r="L301" s="1749"/>
      <c r="M301" s="1749"/>
      <c r="N301" s="1749"/>
      <c r="O301" s="1749"/>
      <c r="P301" s="1749"/>
      <c r="Q301" s="1749"/>
      <c r="R301" s="1749"/>
      <c r="S301" s="1749"/>
      <c r="T301" s="1749"/>
      <c r="U301" s="1749"/>
      <c r="V301" s="1749"/>
      <c r="W301" s="1749"/>
      <c r="X301" s="1749"/>
      <c r="Y301" s="1749"/>
      <c r="Z301" s="1749"/>
      <c r="AA301" s="1749"/>
      <c r="AB301" s="1749"/>
      <c r="AC301" s="1749"/>
      <c r="AD301" s="1749"/>
      <c r="AE301" s="1749"/>
      <c r="AF301" s="1749"/>
      <c r="AG301" s="1749"/>
      <c r="AH301" s="1749"/>
      <c r="AI301" s="1749"/>
      <c r="AJ301" s="1749"/>
      <c r="AK301" s="1749"/>
      <c r="AL301" s="1749"/>
      <c r="AM301" s="1749"/>
      <c r="AN301" s="1749"/>
      <c r="AO301" s="1749"/>
      <c r="AP301" s="1749"/>
    </row>
    <row r="302" spans="1:42" ht="12.95" customHeight="1" x14ac:dyDescent="0.5">
      <c r="A302" s="1655"/>
      <c r="B302" s="1655"/>
      <c r="C302" s="1749"/>
      <c r="D302" s="1749"/>
      <c r="E302" s="1749"/>
      <c r="F302" s="1749"/>
      <c r="G302" s="1749"/>
      <c r="H302" s="1749"/>
      <c r="I302" s="1749"/>
      <c r="J302" s="1749"/>
      <c r="K302" s="1749"/>
      <c r="L302" s="1749"/>
      <c r="M302" s="1749"/>
      <c r="N302" s="1749"/>
      <c r="O302" s="1749"/>
      <c r="P302" s="1749"/>
      <c r="Q302" s="1749"/>
      <c r="R302" s="1749"/>
      <c r="S302" s="1749"/>
      <c r="T302" s="1749"/>
      <c r="U302" s="1749"/>
      <c r="V302" s="1749"/>
      <c r="W302" s="1749"/>
      <c r="X302" s="1749"/>
      <c r="Y302" s="1749"/>
      <c r="Z302" s="1749"/>
      <c r="AA302" s="1749"/>
      <c r="AB302" s="1749"/>
      <c r="AC302" s="1749"/>
      <c r="AD302" s="1749"/>
      <c r="AE302" s="1749"/>
      <c r="AF302" s="1749"/>
      <c r="AG302" s="1749"/>
      <c r="AH302" s="1749"/>
      <c r="AI302" s="1749"/>
      <c r="AJ302" s="1749"/>
      <c r="AK302" s="1749"/>
      <c r="AL302" s="1749"/>
      <c r="AM302" s="1749"/>
      <c r="AN302" s="1749"/>
      <c r="AO302" s="1749"/>
      <c r="AP302" s="1749"/>
    </row>
    <row r="303" spans="1:42" ht="12.95" customHeight="1" x14ac:dyDescent="0.5">
      <c r="A303" s="1655"/>
      <c r="B303" s="1655"/>
      <c r="C303" s="1749"/>
      <c r="D303" s="1749"/>
      <c r="E303" s="1749"/>
      <c r="F303" s="1749"/>
      <c r="G303" s="1749"/>
      <c r="H303" s="1749"/>
      <c r="I303" s="1749"/>
      <c r="J303" s="1749"/>
      <c r="K303" s="1749"/>
      <c r="L303" s="1749"/>
      <c r="M303" s="1749"/>
      <c r="N303" s="1749"/>
      <c r="O303" s="1749"/>
      <c r="P303" s="1749"/>
      <c r="Q303" s="1749"/>
      <c r="R303" s="1749"/>
      <c r="S303" s="1749"/>
      <c r="T303" s="1749"/>
      <c r="U303" s="1749"/>
      <c r="V303" s="1749"/>
      <c r="W303" s="1749"/>
      <c r="X303" s="1749"/>
      <c r="Y303" s="1749"/>
      <c r="Z303" s="1749"/>
      <c r="AA303" s="1749"/>
      <c r="AB303" s="1749"/>
      <c r="AC303" s="1749"/>
      <c r="AD303" s="1749"/>
      <c r="AE303" s="1749"/>
      <c r="AF303" s="1749"/>
      <c r="AG303" s="1749"/>
      <c r="AH303" s="1749"/>
      <c r="AI303" s="1749"/>
      <c r="AJ303" s="1749"/>
      <c r="AK303" s="1749"/>
      <c r="AL303" s="1749"/>
      <c r="AM303" s="1749"/>
      <c r="AN303" s="1749"/>
      <c r="AO303" s="1749"/>
      <c r="AP303" s="1749"/>
    </row>
    <row r="304" spans="1:42" ht="12.95" customHeight="1" x14ac:dyDescent="0.5">
      <c r="A304" s="1655"/>
      <c r="B304" s="1655"/>
      <c r="C304" s="1749"/>
      <c r="D304" s="1749"/>
      <c r="E304" s="1749"/>
      <c r="F304" s="1749"/>
      <c r="G304" s="1749"/>
      <c r="H304" s="1749"/>
      <c r="I304" s="1749"/>
      <c r="J304" s="1749"/>
      <c r="K304" s="1749"/>
      <c r="L304" s="1749"/>
      <c r="M304" s="1749"/>
      <c r="N304" s="1749"/>
      <c r="O304" s="1749"/>
      <c r="P304" s="1749"/>
      <c r="Q304" s="1749"/>
      <c r="R304" s="1749"/>
      <c r="S304" s="1749"/>
      <c r="T304" s="1749"/>
      <c r="U304" s="1749"/>
      <c r="V304" s="1749"/>
      <c r="W304" s="1749"/>
      <c r="X304" s="1749"/>
      <c r="Y304" s="1749"/>
      <c r="Z304" s="1749"/>
      <c r="AA304" s="1749"/>
      <c r="AB304" s="1749"/>
      <c r="AC304" s="1749"/>
      <c r="AD304" s="1749"/>
      <c r="AE304" s="1749"/>
      <c r="AF304" s="1749"/>
      <c r="AG304" s="1749"/>
      <c r="AH304" s="1749"/>
      <c r="AI304" s="1749"/>
      <c r="AJ304" s="1749"/>
      <c r="AK304" s="1749"/>
      <c r="AL304" s="1749"/>
      <c r="AM304" s="1749"/>
      <c r="AN304" s="1749"/>
      <c r="AO304" s="1749"/>
      <c r="AP304" s="1749"/>
    </row>
    <row r="305" spans="1:42" ht="12.95" customHeight="1" x14ac:dyDescent="0.5">
      <c r="A305" s="1655"/>
      <c r="B305" s="1655"/>
      <c r="C305" s="1749"/>
      <c r="D305" s="1749"/>
      <c r="E305" s="1749"/>
      <c r="F305" s="1749"/>
      <c r="G305" s="1749"/>
      <c r="H305" s="1749"/>
      <c r="I305" s="1749"/>
      <c r="J305" s="1749"/>
      <c r="K305" s="1749"/>
      <c r="L305" s="1749"/>
      <c r="M305" s="1749"/>
      <c r="N305" s="1749"/>
      <c r="O305" s="1749"/>
      <c r="P305" s="1749"/>
      <c r="Q305" s="1749"/>
      <c r="R305" s="1749"/>
      <c r="S305" s="1749"/>
      <c r="T305" s="1749"/>
      <c r="U305" s="1749"/>
      <c r="V305" s="1749"/>
      <c r="W305" s="1749"/>
      <c r="X305" s="1749"/>
      <c r="Y305" s="1749"/>
      <c r="Z305" s="1749"/>
      <c r="AA305" s="1749"/>
      <c r="AB305" s="1749"/>
      <c r="AC305" s="1749"/>
      <c r="AD305" s="1749"/>
      <c r="AE305" s="1749"/>
      <c r="AF305" s="1749"/>
      <c r="AG305" s="1749"/>
      <c r="AH305" s="1749"/>
      <c r="AI305" s="1749"/>
      <c r="AJ305" s="1749"/>
      <c r="AK305" s="1749"/>
      <c r="AL305" s="1749"/>
      <c r="AM305" s="1749"/>
      <c r="AN305" s="1749"/>
      <c r="AO305" s="1749"/>
      <c r="AP305" s="1749"/>
    </row>
    <row r="306" spans="1:42" ht="12.95" customHeight="1" x14ac:dyDescent="0.5">
      <c r="A306" s="1655"/>
      <c r="B306" s="1655"/>
      <c r="C306" s="1749"/>
      <c r="D306" s="1749"/>
      <c r="E306" s="1749"/>
      <c r="F306" s="1749"/>
      <c r="G306" s="1749"/>
      <c r="H306" s="1749"/>
      <c r="I306" s="1749"/>
      <c r="J306" s="1749"/>
      <c r="K306" s="1749"/>
      <c r="L306" s="1749"/>
      <c r="M306" s="1749"/>
      <c r="N306" s="1749"/>
      <c r="O306" s="1749"/>
      <c r="P306" s="1749"/>
      <c r="Q306" s="1749"/>
      <c r="R306" s="1749"/>
      <c r="S306" s="1749"/>
      <c r="T306" s="1749"/>
      <c r="U306" s="1749"/>
      <c r="V306" s="1749"/>
      <c r="W306" s="1749"/>
      <c r="X306" s="1749"/>
      <c r="Y306" s="1749"/>
      <c r="Z306" s="1749"/>
      <c r="AA306" s="1749"/>
      <c r="AB306" s="1749"/>
      <c r="AC306" s="1749"/>
      <c r="AD306" s="1749"/>
      <c r="AE306" s="1749"/>
      <c r="AF306" s="1749"/>
      <c r="AG306" s="1749"/>
      <c r="AH306" s="1749"/>
      <c r="AI306" s="1749"/>
      <c r="AJ306" s="1749"/>
      <c r="AK306" s="1749"/>
      <c r="AL306" s="1749"/>
      <c r="AM306" s="1749"/>
      <c r="AN306" s="1749"/>
      <c r="AO306" s="1749"/>
      <c r="AP306" s="1749"/>
    </row>
    <row r="307" spans="1:42" ht="12.95" customHeight="1" x14ac:dyDescent="0.5">
      <c r="A307" s="1655"/>
      <c r="B307" s="1655"/>
      <c r="C307" s="1749"/>
      <c r="D307" s="1749"/>
      <c r="E307" s="1749"/>
      <c r="F307" s="1749"/>
      <c r="G307" s="1749"/>
      <c r="H307" s="1749"/>
      <c r="I307" s="1749"/>
      <c r="J307" s="1749"/>
      <c r="K307" s="1749"/>
      <c r="L307" s="1749"/>
      <c r="M307" s="1749"/>
      <c r="N307" s="1749"/>
      <c r="O307" s="1749"/>
      <c r="P307" s="1749"/>
      <c r="Q307" s="1749"/>
      <c r="R307" s="1749"/>
      <c r="S307" s="1749"/>
      <c r="T307" s="1749"/>
      <c r="U307" s="1749"/>
      <c r="V307" s="1749"/>
      <c r="W307" s="1749"/>
      <c r="X307" s="1749"/>
      <c r="Y307" s="1749"/>
      <c r="Z307" s="1749"/>
      <c r="AA307" s="1749"/>
      <c r="AB307" s="1749"/>
      <c r="AC307" s="1749"/>
      <c r="AD307" s="1749"/>
      <c r="AE307" s="1749"/>
      <c r="AF307" s="1749"/>
      <c r="AG307" s="1749"/>
      <c r="AH307" s="1749"/>
      <c r="AI307" s="1749"/>
      <c r="AJ307" s="1749"/>
      <c r="AK307" s="1749"/>
      <c r="AL307" s="1749"/>
      <c r="AM307" s="1749"/>
      <c r="AN307" s="1749"/>
      <c r="AO307" s="1749"/>
      <c r="AP307" s="1749"/>
    </row>
    <row r="308" spans="1:42" ht="12.95" customHeight="1" x14ac:dyDescent="0.5">
      <c r="A308" s="1655"/>
      <c r="B308" s="1655"/>
      <c r="C308" s="1749"/>
      <c r="D308" s="1749"/>
      <c r="E308" s="1749"/>
      <c r="F308" s="1749"/>
      <c r="G308" s="1749"/>
      <c r="H308" s="1749"/>
      <c r="I308" s="1749"/>
      <c r="J308" s="1749"/>
      <c r="K308" s="1749"/>
      <c r="L308" s="1749"/>
      <c r="M308" s="1749"/>
      <c r="N308" s="1749"/>
      <c r="O308" s="1749"/>
      <c r="P308" s="1749"/>
      <c r="Q308" s="1749"/>
      <c r="R308" s="1749"/>
      <c r="S308" s="1749"/>
      <c r="T308" s="1749"/>
      <c r="U308" s="1749"/>
      <c r="V308" s="1749"/>
      <c r="W308" s="1749"/>
      <c r="X308" s="1749"/>
      <c r="Y308" s="1749"/>
      <c r="Z308" s="1749"/>
      <c r="AA308" s="1749"/>
      <c r="AB308" s="1749"/>
      <c r="AC308" s="1749"/>
      <c r="AD308" s="1749"/>
      <c r="AE308" s="1749"/>
      <c r="AF308" s="1749"/>
      <c r="AG308" s="1749"/>
      <c r="AH308" s="1749"/>
      <c r="AI308" s="1749"/>
      <c r="AJ308" s="1749"/>
      <c r="AK308" s="1749"/>
      <c r="AL308" s="1749"/>
      <c r="AM308" s="1749"/>
      <c r="AN308" s="1749"/>
      <c r="AO308" s="1749"/>
      <c r="AP308" s="1749"/>
    </row>
    <row r="309" spans="1:42" ht="12.95" customHeight="1" x14ac:dyDescent="0.5">
      <c r="A309" s="1655"/>
      <c r="B309" s="1655"/>
      <c r="C309" s="1749"/>
      <c r="D309" s="1749"/>
      <c r="E309" s="1749"/>
      <c r="F309" s="1749"/>
      <c r="G309" s="1749"/>
      <c r="H309" s="1749"/>
      <c r="I309" s="1749"/>
      <c r="J309" s="1749"/>
      <c r="K309" s="1749"/>
      <c r="L309" s="1749"/>
      <c r="M309" s="1749"/>
      <c r="N309" s="1749"/>
      <c r="O309" s="1749"/>
      <c r="P309" s="1749"/>
      <c r="Q309" s="1749"/>
      <c r="R309" s="1749"/>
      <c r="S309" s="1749"/>
      <c r="T309" s="1749"/>
      <c r="U309" s="1749"/>
      <c r="V309" s="1749"/>
      <c r="W309" s="1749"/>
      <c r="X309" s="1749"/>
      <c r="Y309" s="1749"/>
      <c r="Z309" s="1749"/>
      <c r="AA309" s="1749"/>
      <c r="AB309" s="1749"/>
      <c r="AC309" s="1749"/>
      <c r="AD309" s="1749"/>
      <c r="AE309" s="1749"/>
      <c r="AF309" s="1749"/>
      <c r="AG309" s="1749"/>
      <c r="AH309" s="1749"/>
      <c r="AI309" s="1749"/>
      <c r="AJ309" s="1749"/>
      <c r="AK309" s="1749"/>
      <c r="AL309" s="1749"/>
      <c r="AM309" s="1749"/>
      <c r="AN309" s="1749"/>
      <c r="AO309" s="1749"/>
      <c r="AP309" s="1749"/>
    </row>
    <row r="310" spans="1:42" ht="12.95" customHeight="1" x14ac:dyDescent="0.5">
      <c r="A310" s="1655"/>
      <c r="B310" s="1655"/>
      <c r="C310" s="1749"/>
      <c r="D310" s="1749"/>
      <c r="E310" s="1749"/>
      <c r="F310" s="1749"/>
      <c r="G310" s="1749"/>
      <c r="H310" s="1749"/>
      <c r="I310" s="1749"/>
      <c r="J310" s="1749"/>
      <c r="K310" s="1749"/>
      <c r="L310" s="1749"/>
      <c r="M310" s="1749"/>
      <c r="N310" s="1749"/>
      <c r="O310" s="1749"/>
      <c r="P310" s="1749"/>
      <c r="Q310" s="1749"/>
      <c r="R310" s="1749"/>
      <c r="S310" s="1749"/>
      <c r="T310" s="1749"/>
      <c r="U310" s="1749"/>
      <c r="V310" s="1749"/>
      <c r="W310" s="1749"/>
      <c r="X310" s="1749"/>
      <c r="Y310" s="1749"/>
      <c r="Z310" s="1749"/>
      <c r="AA310" s="1749"/>
      <c r="AB310" s="1749"/>
      <c r="AC310" s="1749"/>
      <c r="AD310" s="1749"/>
      <c r="AE310" s="1749"/>
      <c r="AF310" s="1749"/>
      <c r="AG310" s="1749"/>
      <c r="AH310" s="1749"/>
      <c r="AI310" s="1749"/>
      <c r="AJ310" s="1749"/>
      <c r="AK310" s="1749"/>
      <c r="AL310" s="1749"/>
      <c r="AM310" s="1749"/>
      <c r="AN310" s="1749"/>
      <c r="AO310" s="1749"/>
      <c r="AP310" s="1749"/>
    </row>
    <row r="311" spans="1:42" ht="12.95" customHeight="1" x14ac:dyDescent="0.5">
      <c r="A311" s="1655"/>
      <c r="B311" s="1655"/>
      <c r="C311" s="1749"/>
      <c r="D311" s="1749"/>
      <c r="E311" s="1749"/>
      <c r="F311" s="1749"/>
      <c r="G311" s="1749"/>
      <c r="H311" s="1749"/>
      <c r="I311" s="1749"/>
      <c r="J311" s="1749"/>
      <c r="K311" s="1749"/>
      <c r="L311" s="1749"/>
      <c r="M311" s="1749"/>
      <c r="N311" s="1749"/>
      <c r="O311" s="1749"/>
      <c r="P311" s="1749"/>
      <c r="Q311" s="1749"/>
      <c r="R311" s="1749"/>
      <c r="S311" s="1749"/>
      <c r="T311" s="1749"/>
      <c r="U311" s="1749"/>
      <c r="V311" s="1749"/>
      <c r="W311" s="1749"/>
      <c r="X311" s="1749"/>
      <c r="Y311" s="1749"/>
      <c r="Z311" s="1749"/>
      <c r="AA311" s="1749"/>
      <c r="AB311" s="1749"/>
      <c r="AC311" s="1749"/>
      <c r="AD311" s="1749"/>
      <c r="AE311" s="1749"/>
      <c r="AF311" s="1749"/>
      <c r="AG311" s="1749"/>
      <c r="AH311" s="1749"/>
      <c r="AI311" s="1749"/>
      <c r="AJ311" s="1749"/>
      <c r="AK311" s="1749"/>
      <c r="AL311" s="1749"/>
      <c r="AM311" s="1749"/>
      <c r="AN311" s="1749"/>
      <c r="AO311" s="1749"/>
      <c r="AP311" s="1749"/>
    </row>
    <row r="312" spans="1:42" ht="12.95" customHeight="1" x14ac:dyDescent="0.5">
      <c r="A312" s="1655"/>
      <c r="B312" s="1655"/>
      <c r="C312" s="1749"/>
      <c r="D312" s="1749"/>
      <c r="E312" s="1749"/>
      <c r="F312" s="1749"/>
      <c r="G312" s="1749"/>
      <c r="H312" s="1749"/>
      <c r="I312" s="1749"/>
      <c r="J312" s="1749"/>
      <c r="K312" s="1749"/>
      <c r="L312" s="1749"/>
      <c r="M312" s="1749"/>
      <c r="N312" s="1749"/>
      <c r="O312" s="1749"/>
      <c r="P312" s="1749"/>
      <c r="Q312" s="1749"/>
      <c r="R312" s="1749"/>
      <c r="S312" s="1749"/>
      <c r="T312" s="1749"/>
      <c r="U312" s="1749"/>
      <c r="V312" s="1749"/>
      <c r="W312" s="1749"/>
      <c r="X312" s="1749"/>
      <c r="Y312" s="1749"/>
      <c r="Z312" s="1749"/>
      <c r="AA312" s="1749"/>
      <c r="AB312" s="1749"/>
      <c r="AC312" s="1749"/>
      <c r="AD312" s="1749"/>
      <c r="AE312" s="1749"/>
      <c r="AF312" s="1749"/>
      <c r="AG312" s="1749"/>
      <c r="AH312" s="1749"/>
      <c r="AI312" s="1749"/>
      <c r="AJ312" s="1749"/>
      <c r="AK312" s="1749"/>
      <c r="AL312" s="1749"/>
      <c r="AM312" s="1749"/>
      <c r="AN312" s="1749"/>
      <c r="AO312" s="1749"/>
      <c r="AP312" s="1749"/>
    </row>
    <row r="313" spans="1:42" ht="12.95" customHeight="1" x14ac:dyDescent="0.5">
      <c r="A313" s="1655"/>
      <c r="B313" s="1655"/>
      <c r="C313" s="1749"/>
      <c r="D313" s="1749"/>
      <c r="E313" s="1749"/>
      <c r="F313" s="1749"/>
      <c r="G313" s="1749"/>
      <c r="H313" s="1749"/>
      <c r="I313" s="1749"/>
      <c r="J313" s="1749"/>
      <c r="K313" s="1749"/>
      <c r="L313" s="1749"/>
      <c r="M313" s="1749"/>
      <c r="N313" s="1749"/>
      <c r="O313" s="1749"/>
      <c r="P313" s="1749"/>
      <c r="Q313" s="1749"/>
      <c r="R313" s="1749"/>
      <c r="S313" s="1749"/>
      <c r="T313" s="1749"/>
      <c r="U313" s="1749"/>
      <c r="V313" s="1749"/>
      <c r="W313" s="1749"/>
      <c r="X313" s="1749"/>
      <c r="Y313" s="1749"/>
      <c r="Z313" s="1749"/>
      <c r="AA313" s="1749"/>
      <c r="AB313" s="1749"/>
      <c r="AC313" s="1749"/>
      <c r="AD313" s="1749"/>
      <c r="AE313" s="1749"/>
      <c r="AF313" s="1749"/>
      <c r="AG313" s="1749"/>
      <c r="AH313" s="1749"/>
      <c r="AI313" s="1749"/>
      <c r="AJ313" s="1749"/>
      <c r="AK313" s="1749"/>
      <c r="AL313" s="1749"/>
      <c r="AM313" s="1749"/>
      <c r="AN313" s="1749"/>
      <c r="AO313" s="1749"/>
      <c r="AP313" s="1749"/>
    </row>
    <row r="314" spans="1:42" ht="12.95" customHeight="1" x14ac:dyDescent="0.5">
      <c r="A314" s="1655"/>
      <c r="B314" s="1655"/>
      <c r="C314" s="1749"/>
      <c r="D314" s="1749"/>
      <c r="E314" s="1749"/>
      <c r="F314" s="1749"/>
      <c r="G314" s="1749"/>
      <c r="H314" s="1749"/>
      <c r="I314" s="1749"/>
      <c r="J314" s="1749"/>
      <c r="K314" s="1749"/>
      <c r="L314" s="1749"/>
      <c r="M314" s="1749"/>
      <c r="N314" s="1749"/>
      <c r="O314" s="1749"/>
      <c r="P314" s="1749"/>
      <c r="Q314" s="1749"/>
      <c r="R314" s="1749"/>
      <c r="S314" s="1749"/>
      <c r="T314" s="1749"/>
      <c r="U314" s="1749"/>
      <c r="V314" s="1749"/>
      <c r="W314" s="1749"/>
      <c r="X314" s="1749"/>
      <c r="Y314" s="1749"/>
      <c r="Z314" s="1749"/>
      <c r="AA314" s="1749"/>
      <c r="AB314" s="1749"/>
      <c r="AC314" s="1749"/>
      <c r="AD314" s="1749"/>
      <c r="AE314" s="1749"/>
      <c r="AF314" s="1749"/>
      <c r="AG314" s="1749"/>
      <c r="AH314" s="1749"/>
      <c r="AI314" s="1749"/>
      <c r="AJ314" s="1749"/>
      <c r="AK314" s="1749"/>
      <c r="AL314" s="1749"/>
      <c r="AM314" s="1749"/>
      <c r="AN314" s="1749"/>
      <c r="AO314" s="1749"/>
      <c r="AP314" s="1749"/>
    </row>
    <row r="315" spans="1:42" ht="12.95" customHeight="1" x14ac:dyDescent="0.5">
      <c r="A315" s="1655"/>
      <c r="B315" s="1655"/>
      <c r="C315" s="1749"/>
      <c r="D315" s="1749"/>
      <c r="E315" s="1749"/>
      <c r="F315" s="1749"/>
      <c r="G315" s="1749"/>
      <c r="H315" s="1749"/>
      <c r="I315" s="1749"/>
      <c r="J315" s="1749"/>
      <c r="K315" s="1749"/>
      <c r="L315" s="1749"/>
      <c r="M315" s="1749"/>
      <c r="N315" s="1749"/>
      <c r="O315" s="1749"/>
      <c r="P315" s="1749"/>
      <c r="Q315" s="1749"/>
      <c r="R315" s="1749"/>
      <c r="S315" s="1749"/>
      <c r="T315" s="1749"/>
      <c r="U315" s="1749"/>
      <c r="V315" s="1749"/>
      <c r="W315" s="1749"/>
      <c r="X315" s="1749"/>
      <c r="Y315" s="1749"/>
      <c r="Z315" s="1749"/>
      <c r="AA315" s="1749"/>
      <c r="AB315" s="1749"/>
      <c r="AC315" s="1749"/>
      <c r="AD315" s="1749"/>
      <c r="AE315" s="1749"/>
      <c r="AF315" s="1749"/>
      <c r="AG315" s="1749"/>
      <c r="AH315" s="1749"/>
      <c r="AI315" s="1749"/>
      <c r="AJ315" s="1749"/>
      <c r="AK315" s="1749"/>
      <c r="AL315" s="1749"/>
      <c r="AM315" s="1749"/>
      <c r="AN315" s="1749"/>
      <c r="AO315" s="1749"/>
      <c r="AP315" s="1749"/>
    </row>
    <row r="316" spans="1:42" ht="12.95" customHeight="1" x14ac:dyDescent="0.5">
      <c r="A316" s="1655"/>
      <c r="B316" s="1655"/>
      <c r="C316" s="1749"/>
      <c r="D316" s="1749"/>
      <c r="E316" s="1749"/>
      <c r="F316" s="1749"/>
      <c r="G316" s="1749"/>
      <c r="H316" s="1749"/>
      <c r="I316" s="1749"/>
      <c r="J316" s="1749"/>
      <c r="K316" s="1749"/>
      <c r="L316" s="1749"/>
      <c r="M316" s="1749"/>
      <c r="N316" s="1749"/>
      <c r="O316" s="1749"/>
      <c r="P316" s="1749"/>
      <c r="Q316" s="1749"/>
      <c r="R316" s="1749"/>
      <c r="S316" s="1749"/>
      <c r="T316" s="1749"/>
      <c r="U316" s="1749"/>
      <c r="V316" s="1749"/>
      <c r="W316" s="1749"/>
      <c r="X316" s="1749"/>
      <c r="Y316" s="1749"/>
      <c r="Z316" s="1749"/>
      <c r="AA316" s="1749"/>
      <c r="AB316" s="1749"/>
      <c r="AC316" s="1749"/>
      <c r="AD316" s="1749"/>
      <c r="AE316" s="1749"/>
      <c r="AF316" s="1749"/>
      <c r="AG316" s="1749"/>
      <c r="AH316" s="1749"/>
      <c r="AI316" s="1749"/>
      <c r="AJ316" s="1749"/>
      <c r="AK316" s="1749"/>
      <c r="AL316" s="1749"/>
      <c r="AM316" s="1749"/>
      <c r="AN316" s="1749"/>
      <c r="AO316" s="1749"/>
      <c r="AP316" s="1749"/>
    </row>
    <row r="317" spans="1:42" ht="12.95" customHeight="1" x14ac:dyDescent="0.5">
      <c r="A317" s="1655"/>
      <c r="B317" s="1655"/>
      <c r="C317" s="1749"/>
      <c r="D317" s="1749"/>
      <c r="E317" s="1749"/>
      <c r="F317" s="1749"/>
      <c r="G317" s="1749"/>
      <c r="H317" s="1749"/>
      <c r="I317" s="1749"/>
      <c r="J317" s="1749"/>
      <c r="K317" s="1749"/>
      <c r="L317" s="1749"/>
      <c r="M317" s="1749"/>
      <c r="N317" s="1749"/>
      <c r="O317" s="1749"/>
      <c r="P317" s="1749"/>
      <c r="Q317" s="1749"/>
      <c r="R317" s="1749"/>
      <c r="S317" s="1749"/>
      <c r="T317" s="1749"/>
      <c r="U317" s="1749"/>
      <c r="V317" s="1749"/>
      <c r="W317" s="1749"/>
      <c r="X317" s="1749"/>
      <c r="Y317" s="1749"/>
      <c r="Z317" s="1749"/>
      <c r="AA317" s="1749"/>
      <c r="AB317" s="1749"/>
      <c r="AC317" s="1749"/>
      <c r="AD317" s="1749"/>
      <c r="AE317" s="1749"/>
      <c r="AF317" s="1749"/>
      <c r="AG317" s="1749"/>
      <c r="AH317" s="1749"/>
      <c r="AI317" s="1749"/>
      <c r="AJ317" s="1749"/>
      <c r="AK317" s="1749"/>
      <c r="AL317" s="1749"/>
      <c r="AM317" s="1749"/>
      <c r="AN317" s="1749"/>
      <c r="AO317" s="1749"/>
      <c r="AP317" s="1749"/>
    </row>
    <row r="318" spans="1:42" ht="12.95" customHeight="1" x14ac:dyDescent="0.5">
      <c r="A318" s="1655"/>
      <c r="B318" s="1655"/>
      <c r="C318" s="1749"/>
      <c r="D318" s="1749"/>
      <c r="E318" s="1749"/>
      <c r="F318" s="1749"/>
      <c r="G318" s="1749"/>
      <c r="H318" s="1749"/>
      <c r="I318" s="1749"/>
      <c r="J318" s="1749"/>
      <c r="K318" s="1749"/>
      <c r="L318" s="1749"/>
      <c r="M318" s="1749"/>
      <c r="N318" s="1749"/>
      <c r="O318" s="1749"/>
      <c r="P318" s="1749"/>
      <c r="Q318" s="1749"/>
      <c r="R318" s="1749"/>
      <c r="S318" s="1749"/>
      <c r="T318" s="1749"/>
      <c r="U318" s="1749"/>
      <c r="V318" s="1749"/>
      <c r="W318" s="1749"/>
      <c r="X318" s="1749"/>
      <c r="Y318" s="1749"/>
      <c r="Z318" s="1749"/>
      <c r="AA318" s="1749"/>
      <c r="AB318" s="1749"/>
      <c r="AC318" s="1749"/>
      <c r="AD318" s="1749"/>
      <c r="AE318" s="1749"/>
      <c r="AF318" s="1749"/>
      <c r="AG318" s="1749"/>
      <c r="AH318" s="1749"/>
      <c r="AI318" s="1749"/>
      <c r="AJ318" s="1749"/>
      <c r="AK318" s="1749"/>
      <c r="AL318" s="1749"/>
      <c r="AM318" s="1749"/>
      <c r="AN318" s="1749"/>
      <c r="AO318" s="1749"/>
      <c r="AP318" s="1749"/>
    </row>
    <row r="319" spans="1:42" ht="12.95" customHeight="1" x14ac:dyDescent="0.5">
      <c r="A319" s="1655"/>
      <c r="B319" s="1655"/>
      <c r="C319" s="1749"/>
      <c r="D319" s="1749"/>
      <c r="E319" s="1749"/>
      <c r="F319" s="1749"/>
      <c r="G319" s="1749"/>
      <c r="H319" s="1749"/>
      <c r="I319" s="1749"/>
      <c r="J319" s="1749"/>
      <c r="K319" s="1749"/>
      <c r="L319" s="1749"/>
      <c r="M319" s="1749"/>
      <c r="N319" s="1749"/>
      <c r="O319" s="1749"/>
      <c r="P319" s="1749"/>
      <c r="Q319" s="1749"/>
      <c r="R319" s="1749"/>
      <c r="S319" s="1749"/>
      <c r="T319" s="1749"/>
      <c r="U319" s="1749"/>
      <c r="V319" s="1749"/>
      <c r="W319" s="1749"/>
      <c r="X319" s="1749"/>
      <c r="Y319" s="1749"/>
      <c r="Z319" s="1749"/>
      <c r="AA319" s="1749"/>
      <c r="AB319" s="1749"/>
      <c r="AC319" s="1749"/>
      <c r="AD319" s="1749"/>
      <c r="AE319" s="1749"/>
      <c r="AF319" s="1749"/>
      <c r="AG319" s="1749"/>
      <c r="AH319" s="1749"/>
      <c r="AI319" s="1749"/>
      <c r="AJ319" s="1749"/>
      <c r="AK319" s="1749"/>
      <c r="AL319" s="1749"/>
      <c r="AM319" s="1749"/>
      <c r="AN319" s="1749"/>
      <c r="AO319" s="1749"/>
      <c r="AP319" s="1749"/>
    </row>
    <row r="320" spans="1:42" ht="12.95" customHeight="1" x14ac:dyDescent="0.5">
      <c r="A320" s="1655"/>
      <c r="B320" s="1655"/>
      <c r="C320" s="1749"/>
      <c r="D320" s="1749"/>
      <c r="E320" s="1749"/>
      <c r="F320" s="1749"/>
      <c r="G320" s="1749"/>
      <c r="H320" s="1749"/>
      <c r="I320" s="1749"/>
      <c r="J320" s="1749"/>
      <c r="K320" s="1749"/>
      <c r="L320" s="1749"/>
      <c r="M320" s="1749"/>
      <c r="N320" s="1749"/>
      <c r="O320" s="1749"/>
      <c r="P320" s="1749"/>
      <c r="Q320" s="1749"/>
      <c r="R320" s="1749"/>
      <c r="S320" s="1749"/>
      <c r="T320" s="1749"/>
      <c r="U320" s="1749"/>
      <c r="V320" s="1749"/>
      <c r="W320" s="1749"/>
      <c r="X320" s="1749"/>
      <c r="Y320" s="1749"/>
      <c r="Z320" s="1749"/>
      <c r="AA320" s="1749"/>
      <c r="AB320" s="1749"/>
      <c r="AC320" s="1749"/>
      <c r="AD320" s="1749"/>
      <c r="AE320" s="1749"/>
      <c r="AF320" s="1749"/>
      <c r="AG320" s="1749"/>
      <c r="AH320" s="1749"/>
      <c r="AI320" s="1749"/>
      <c r="AJ320" s="1749"/>
      <c r="AK320" s="1749"/>
      <c r="AL320" s="1749"/>
      <c r="AM320" s="1749"/>
      <c r="AN320" s="1749"/>
      <c r="AO320" s="1749"/>
      <c r="AP320" s="1749"/>
    </row>
    <row r="321" spans="1:42" ht="12.95" customHeight="1" x14ac:dyDescent="0.5">
      <c r="A321" s="1655"/>
      <c r="B321" s="1655"/>
      <c r="C321" s="1749"/>
      <c r="D321" s="1749"/>
      <c r="E321" s="1749"/>
      <c r="F321" s="1749"/>
      <c r="G321" s="1749"/>
      <c r="H321" s="1749"/>
      <c r="I321" s="1749"/>
      <c r="J321" s="1749"/>
      <c r="K321" s="1749"/>
      <c r="L321" s="1749"/>
      <c r="M321" s="1749"/>
      <c r="N321" s="1749"/>
      <c r="O321" s="1749"/>
      <c r="P321" s="1749"/>
      <c r="Q321" s="1749"/>
      <c r="R321" s="1749"/>
      <c r="S321" s="1749"/>
      <c r="T321" s="1749"/>
      <c r="U321" s="1749"/>
      <c r="V321" s="1749"/>
      <c r="W321" s="1749"/>
      <c r="X321" s="1749"/>
      <c r="Y321" s="1749"/>
      <c r="Z321" s="1749"/>
      <c r="AA321" s="1749"/>
      <c r="AB321" s="1749"/>
      <c r="AC321" s="1749"/>
      <c r="AD321" s="1749"/>
      <c r="AE321" s="1749"/>
      <c r="AF321" s="1749"/>
      <c r="AG321" s="1749"/>
      <c r="AH321" s="1749"/>
      <c r="AI321" s="1749"/>
      <c r="AJ321" s="1749"/>
      <c r="AK321" s="1749"/>
      <c r="AL321" s="1749"/>
      <c r="AM321" s="1749"/>
      <c r="AN321" s="1749"/>
      <c r="AO321" s="1749"/>
      <c r="AP321" s="1749"/>
    </row>
    <row r="322" spans="1:42" ht="12.95" customHeight="1" x14ac:dyDescent="0.5">
      <c r="A322" s="1655"/>
      <c r="B322" s="1655"/>
      <c r="C322" s="1749"/>
      <c r="D322" s="1749"/>
      <c r="E322" s="1749"/>
      <c r="F322" s="1749"/>
      <c r="G322" s="1749"/>
      <c r="H322" s="1749"/>
      <c r="I322" s="1749"/>
      <c r="J322" s="1749"/>
      <c r="K322" s="1749"/>
      <c r="L322" s="1749"/>
      <c r="M322" s="1749"/>
      <c r="N322" s="1749"/>
      <c r="O322" s="1749"/>
      <c r="P322" s="1749"/>
      <c r="Q322" s="1749"/>
      <c r="R322" s="1749"/>
      <c r="S322" s="1749"/>
      <c r="T322" s="1749"/>
      <c r="U322" s="1749"/>
      <c r="V322" s="1749"/>
      <c r="W322" s="1749"/>
      <c r="X322" s="1749"/>
      <c r="Y322" s="1749"/>
      <c r="Z322" s="1749"/>
      <c r="AA322" s="1749"/>
      <c r="AB322" s="1749"/>
      <c r="AC322" s="1749"/>
      <c r="AD322" s="1749"/>
      <c r="AE322" s="1749"/>
      <c r="AF322" s="1749"/>
      <c r="AG322" s="1749"/>
      <c r="AH322" s="1749"/>
      <c r="AI322" s="1749"/>
      <c r="AJ322" s="1749"/>
      <c r="AK322" s="1749"/>
      <c r="AL322" s="1749"/>
      <c r="AM322" s="1749"/>
      <c r="AN322" s="1749"/>
      <c r="AO322" s="1749"/>
      <c r="AP322" s="1749"/>
    </row>
    <row r="323" spans="1:42" ht="12.95" customHeight="1" x14ac:dyDescent="0.5">
      <c r="A323" s="1655"/>
      <c r="B323" s="1655"/>
      <c r="C323" s="1749"/>
      <c r="D323" s="1749"/>
      <c r="E323" s="1749"/>
      <c r="F323" s="1749"/>
      <c r="G323" s="1749"/>
      <c r="H323" s="1749"/>
      <c r="I323" s="1749"/>
      <c r="J323" s="1749"/>
      <c r="K323" s="1749"/>
      <c r="L323" s="1749"/>
      <c r="M323" s="1749"/>
      <c r="N323" s="1749"/>
      <c r="O323" s="1749"/>
      <c r="P323" s="1749"/>
      <c r="Q323" s="1749"/>
      <c r="R323" s="1749"/>
      <c r="S323" s="1749"/>
      <c r="T323" s="1749"/>
      <c r="U323" s="1749"/>
      <c r="V323" s="1749"/>
      <c r="W323" s="1749"/>
      <c r="X323" s="1749"/>
      <c r="Y323" s="1749"/>
      <c r="Z323" s="1749"/>
      <c r="AA323" s="1749"/>
      <c r="AB323" s="1749"/>
      <c r="AC323" s="1749"/>
      <c r="AD323" s="1749"/>
      <c r="AE323" s="1749"/>
      <c r="AF323" s="1749"/>
      <c r="AG323" s="1749"/>
      <c r="AH323" s="1749"/>
      <c r="AI323" s="1749"/>
      <c r="AJ323" s="1749"/>
      <c r="AK323" s="1749"/>
      <c r="AL323" s="1749"/>
      <c r="AM323" s="1749"/>
      <c r="AN323" s="1749"/>
      <c r="AO323" s="1749"/>
      <c r="AP323" s="1749"/>
    </row>
    <row r="324" spans="1:42" ht="12.95" customHeight="1" x14ac:dyDescent="0.5">
      <c r="A324" s="1655"/>
      <c r="B324" s="1655"/>
      <c r="C324" s="1749"/>
      <c r="D324" s="1749"/>
      <c r="E324" s="1749"/>
      <c r="F324" s="1749"/>
      <c r="G324" s="1749"/>
      <c r="H324" s="1749"/>
      <c r="I324" s="1749"/>
      <c r="J324" s="1749"/>
      <c r="K324" s="1749"/>
      <c r="L324" s="1749"/>
      <c r="M324" s="1749"/>
      <c r="N324" s="1749"/>
      <c r="O324" s="1749"/>
      <c r="P324" s="1749"/>
      <c r="Q324" s="1749"/>
      <c r="R324" s="1749"/>
      <c r="S324" s="1749"/>
      <c r="T324" s="1749"/>
      <c r="U324" s="1749"/>
      <c r="V324" s="1749"/>
      <c r="W324" s="1749"/>
      <c r="X324" s="1749"/>
      <c r="Y324" s="1749"/>
      <c r="Z324" s="1749"/>
      <c r="AA324" s="1749"/>
      <c r="AB324" s="1749"/>
      <c r="AC324" s="1749"/>
      <c r="AD324" s="1749"/>
      <c r="AE324" s="1749"/>
      <c r="AF324" s="1749"/>
      <c r="AG324" s="1749"/>
      <c r="AH324" s="1749"/>
      <c r="AI324" s="1749"/>
      <c r="AJ324" s="1749"/>
      <c r="AK324" s="1749"/>
      <c r="AL324" s="1749"/>
      <c r="AM324" s="1749"/>
      <c r="AN324" s="1749"/>
      <c r="AO324" s="1749"/>
      <c r="AP324" s="1749"/>
    </row>
    <row r="325" spans="1:42" ht="12.95" customHeight="1" x14ac:dyDescent="0.5">
      <c r="A325" s="1655"/>
      <c r="B325" s="1655"/>
      <c r="C325" s="1749"/>
      <c r="D325" s="1749"/>
      <c r="E325" s="1749"/>
      <c r="F325" s="1749"/>
      <c r="G325" s="1749"/>
      <c r="H325" s="1749"/>
      <c r="I325" s="1749"/>
      <c r="J325" s="1749"/>
      <c r="K325" s="1749"/>
      <c r="L325" s="1749"/>
      <c r="M325" s="1749"/>
      <c r="N325" s="1749"/>
      <c r="O325" s="1749"/>
      <c r="P325" s="1749"/>
      <c r="Q325" s="1749"/>
      <c r="R325" s="1749"/>
      <c r="S325" s="1749"/>
      <c r="T325" s="1749"/>
      <c r="U325" s="1749"/>
      <c r="V325" s="1749"/>
      <c r="W325" s="1749"/>
      <c r="X325" s="1749"/>
      <c r="Y325" s="1749"/>
      <c r="Z325" s="1749"/>
      <c r="AA325" s="1749"/>
      <c r="AB325" s="1749"/>
      <c r="AC325" s="1749"/>
      <c r="AD325" s="1749"/>
      <c r="AE325" s="1749"/>
      <c r="AF325" s="1749"/>
      <c r="AG325" s="1749"/>
      <c r="AH325" s="1749"/>
      <c r="AI325" s="1749"/>
      <c r="AJ325" s="1749"/>
      <c r="AK325" s="1749"/>
      <c r="AL325" s="1749"/>
      <c r="AM325" s="1749"/>
      <c r="AN325" s="1749"/>
      <c r="AO325" s="1749"/>
      <c r="AP325" s="1749"/>
    </row>
    <row r="326" spans="1:42" ht="12.95" customHeight="1" x14ac:dyDescent="0.5">
      <c r="A326" s="1655"/>
      <c r="B326" s="1655"/>
      <c r="C326" s="1749"/>
      <c r="D326" s="1749"/>
      <c r="E326" s="1749"/>
      <c r="F326" s="1749"/>
      <c r="G326" s="1749"/>
      <c r="H326" s="1749"/>
      <c r="I326" s="1749"/>
      <c r="J326" s="1749"/>
      <c r="K326" s="1749"/>
      <c r="L326" s="1749"/>
      <c r="M326" s="1749"/>
      <c r="N326" s="1749"/>
      <c r="O326" s="1749"/>
      <c r="P326" s="1749"/>
      <c r="Q326" s="1749"/>
      <c r="R326" s="1749"/>
      <c r="S326" s="1749"/>
      <c r="T326" s="1749"/>
      <c r="U326" s="1749"/>
      <c r="V326" s="1749"/>
      <c r="W326" s="1749"/>
      <c r="X326" s="1749"/>
      <c r="Y326" s="1749"/>
      <c r="Z326" s="1749"/>
      <c r="AA326" s="1749"/>
      <c r="AB326" s="1749"/>
      <c r="AC326" s="1749"/>
      <c r="AD326" s="1749"/>
      <c r="AE326" s="1749"/>
      <c r="AF326" s="1749"/>
      <c r="AG326" s="1749"/>
      <c r="AH326" s="1749"/>
      <c r="AI326" s="1749"/>
      <c r="AJ326" s="1749"/>
      <c r="AK326" s="1749"/>
      <c r="AL326" s="1749"/>
      <c r="AM326" s="1749"/>
      <c r="AN326" s="1749"/>
      <c r="AO326" s="1749"/>
      <c r="AP326" s="1749"/>
    </row>
    <row r="327" spans="1:42" ht="12.95" customHeight="1" x14ac:dyDescent="0.5">
      <c r="A327" s="1655"/>
      <c r="B327" s="1655"/>
      <c r="C327" s="1749"/>
      <c r="D327" s="1749"/>
      <c r="E327" s="1749"/>
      <c r="F327" s="1749"/>
      <c r="G327" s="1749"/>
      <c r="H327" s="1749"/>
      <c r="I327" s="1749"/>
      <c r="J327" s="1749"/>
      <c r="K327" s="1749"/>
      <c r="L327" s="1749"/>
      <c r="M327" s="1749"/>
      <c r="N327" s="1749"/>
      <c r="O327" s="1749"/>
      <c r="P327" s="1749"/>
      <c r="Q327" s="1749"/>
      <c r="R327" s="1749"/>
      <c r="S327" s="1749"/>
      <c r="T327" s="1749"/>
      <c r="U327" s="1749"/>
      <c r="V327" s="1749"/>
      <c r="W327" s="1749"/>
      <c r="X327" s="1749"/>
      <c r="Y327" s="1749"/>
      <c r="Z327" s="1749"/>
      <c r="AA327" s="1749"/>
      <c r="AB327" s="1749"/>
      <c r="AC327" s="1749"/>
      <c r="AD327" s="1749"/>
      <c r="AE327" s="1749"/>
      <c r="AF327" s="1749"/>
      <c r="AG327" s="1749"/>
      <c r="AH327" s="1749"/>
      <c r="AI327" s="1749"/>
      <c r="AJ327" s="1749"/>
      <c r="AK327" s="1749"/>
      <c r="AL327" s="1749"/>
      <c r="AM327" s="1749"/>
      <c r="AN327" s="1749"/>
      <c r="AO327" s="1749"/>
      <c r="AP327" s="1749"/>
    </row>
    <row r="328" spans="1:42" ht="12.95" customHeight="1" x14ac:dyDescent="0.5">
      <c r="A328" s="1655"/>
      <c r="B328" s="1655"/>
      <c r="C328" s="1749"/>
      <c r="D328" s="1749"/>
      <c r="E328" s="1749"/>
      <c r="F328" s="1749"/>
      <c r="G328" s="1749"/>
      <c r="H328" s="1749"/>
      <c r="I328" s="1749"/>
      <c r="J328" s="1749"/>
      <c r="K328" s="1749"/>
      <c r="L328" s="1749"/>
      <c r="M328" s="1749"/>
      <c r="N328" s="1749"/>
      <c r="O328" s="1749"/>
      <c r="P328" s="1749"/>
      <c r="Q328" s="1749"/>
      <c r="R328" s="1749"/>
      <c r="S328" s="1749"/>
      <c r="T328" s="1749"/>
      <c r="U328" s="1749"/>
      <c r="V328" s="1749"/>
      <c r="W328" s="1749"/>
      <c r="X328" s="1749"/>
      <c r="Y328" s="1749"/>
      <c r="Z328" s="1749"/>
      <c r="AA328" s="1749"/>
      <c r="AB328" s="1749"/>
      <c r="AC328" s="1749"/>
      <c r="AD328" s="1749"/>
      <c r="AE328" s="1749"/>
      <c r="AF328" s="1749"/>
      <c r="AG328" s="1749"/>
      <c r="AH328" s="1749"/>
      <c r="AI328" s="1749"/>
      <c r="AJ328" s="1749"/>
      <c r="AK328" s="1749"/>
      <c r="AL328" s="1749"/>
      <c r="AM328" s="1749"/>
      <c r="AN328" s="1749"/>
      <c r="AO328" s="1749"/>
      <c r="AP328" s="1749"/>
    </row>
    <row r="329" spans="1:42" ht="12.95" customHeight="1" x14ac:dyDescent="0.5">
      <c r="A329" s="1655"/>
      <c r="B329" s="1655"/>
      <c r="C329" s="1749"/>
      <c r="D329" s="1749"/>
      <c r="E329" s="1749"/>
      <c r="F329" s="1749"/>
      <c r="G329" s="1749"/>
      <c r="H329" s="1749"/>
      <c r="I329" s="1749"/>
      <c r="J329" s="1749"/>
      <c r="K329" s="1749"/>
      <c r="L329" s="1749"/>
      <c r="M329" s="1749"/>
      <c r="N329" s="1749"/>
      <c r="O329" s="1749"/>
      <c r="P329" s="1749"/>
      <c r="Q329" s="1749"/>
      <c r="R329" s="1749"/>
      <c r="S329" s="1749"/>
      <c r="T329" s="1749"/>
      <c r="U329" s="1749"/>
      <c r="V329" s="1749"/>
      <c r="W329" s="1749"/>
      <c r="X329" s="1749"/>
      <c r="Y329" s="1749"/>
      <c r="Z329" s="1749"/>
      <c r="AA329" s="1749"/>
      <c r="AB329" s="1749"/>
      <c r="AC329" s="1749"/>
      <c r="AD329" s="1749"/>
      <c r="AE329" s="1749"/>
      <c r="AF329" s="1749"/>
      <c r="AG329" s="1749"/>
      <c r="AH329" s="1749"/>
      <c r="AI329" s="1749"/>
      <c r="AJ329" s="1749"/>
      <c r="AK329" s="1749"/>
      <c r="AL329" s="1749"/>
      <c r="AM329" s="1749"/>
      <c r="AN329" s="1749"/>
      <c r="AO329" s="1749"/>
      <c r="AP329" s="1749"/>
    </row>
    <row r="330" spans="1:42" ht="12.95" customHeight="1" x14ac:dyDescent="0.5">
      <c r="A330" s="1655"/>
      <c r="B330" s="1655"/>
      <c r="C330" s="1749"/>
      <c r="D330" s="1749"/>
      <c r="E330" s="1749"/>
      <c r="F330" s="1749"/>
      <c r="G330" s="1749"/>
      <c r="H330" s="1749"/>
      <c r="I330" s="1749"/>
      <c r="J330" s="1749"/>
      <c r="K330" s="1749"/>
      <c r="L330" s="1749"/>
      <c r="M330" s="1749"/>
      <c r="N330" s="1749"/>
      <c r="O330" s="1749"/>
      <c r="P330" s="1749"/>
      <c r="Q330" s="1749"/>
      <c r="R330" s="1749"/>
      <c r="S330" s="1749"/>
      <c r="T330" s="1749"/>
      <c r="U330" s="1749"/>
      <c r="V330" s="1749"/>
      <c r="W330" s="1749"/>
      <c r="X330" s="1749"/>
      <c r="Y330" s="1749"/>
      <c r="Z330" s="1749"/>
      <c r="AA330" s="1749"/>
      <c r="AB330" s="1749"/>
      <c r="AC330" s="1749"/>
      <c r="AD330" s="1749"/>
      <c r="AE330" s="1749"/>
      <c r="AF330" s="1749"/>
      <c r="AG330" s="1749"/>
      <c r="AH330" s="1749"/>
      <c r="AI330" s="1749"/>
      <c r="AJ330" s="1749"/>
      <c r="AK330" s="1749"/>
      <c r="AL330" s="1749"/>
      <c r="AM330" s="1749"/>
      <c r="AN330" s="1749"/>
      <c r="AO330" s="1749"/>
      <c r="AP330" s="1749"/>
    </row>
    <row r="331" spans="1:42" ht="12.95" customHeight="1" x14ac:dyDescent="0.5">
      <c r="A331" s="1655"/>
      <c r="B331" s="1655"/>
      <c r="C331" s="1749"/>
      <c r="D331" s="1749"/>
      <c r="E331" s="1749"/>
      <c r="F331" s="1749"/>
      <c r="G331" s="1749"/>
      <c r="H331" s="1749"/>
      <c r="I331" s="1749"/>
      <c r="J331" s="1749"/>
      <c r="K331" s="1749"/>
      <c r="L331" s="1749"/>
      <c r="M331" s="1749"/>
      <c r="N331" s="1749"/>
      <c r="O331" s="1749"/>
      <c r="P331" s="1749"/>
      <c r="Q331" s="1749"/>
      <c r="R331" s="1749"/>
      <c r="S331" s="1749"/>
      <c r="T331" s="1749"/>
      <c r="U331" s="1749"/>
      <c r="V331" s="1749"/>
      <c r="W331" s="1749"/>
      <c r="X331" s="1749"/>
      <c r="Y331" s="1749"/>
      <c r="Z331" s="1749"/>
      <c r="AA331" s="1749"/>
      <c r="AB331" s="1749"/>
      <c r="AC331" s="1749"/>
      <c r="AD331" s="1749"/>
      <c r="AE331" s="1749"/>
      <c r="AF331" s="1749"/>
      <c r="AG331" s="1749"/>
      <c r="AH331" s="1749"/>
      <c r="AI331" s="1749"/>
      <c r="AJ331" s="1749"/>
      <c r="AK331" s="1749"/>
      <c r="AL331" s="1749"/>
      <c r="AM331" s="1749"/>
      <c r="AN331" s="1749"/>
      <c r="AO331" s="1749"/>
      <c r="AP331" s="1749"/>
    </row>
    <row r="332" spans="1:42" ht="12.95" customHeight="1" x14ac:dyDescent="0.5">
      <c r="A332" s="1655"/>
      <c r="B332" s="1655"/>
      <c r="C332" s="1749"/>
      <c r="D332" s="1749"/>
      <c r="E332" s="1749"/>
      <c r="F332" s="1749"/>
      <c r="G332" s="1749"/>
      <c r="H332" s="1749"/>
      <c r="I332" s="1749"/>
      <c r="J332" s="1749"/>
      <c r="K332" s="1749"/>
      <c r="L332" s="1749"/>
      <c r="M332" s="1749"/>
      <c r="N332" s="1749"/>
      <c r="O332" s="1749"/>
      <c r="P332" s="1749"/>
      <c r="Q332" s="1749"/>
      <c r="R332" s="1749"/>
      <c r="S332" s="1749"/>
      <c r="T332" s="1749"/>
      <c r="U332" s="1749"/>
      <c r="V332" s="1749"/>
      <c r="W332" s="1749"/>
      <c r="X332" s="1749"/>
      <c r="Y332" s="1749"/>
      <c r="Z332" s="1749"/>
      <c r="AA332" s="1749"/>
      <c r="AB332" s="1749"/>
      <c r="AC332" s="1749"/>
      <c r="AD332" s="1749"/>
      <c r="AE332" s="1749"/>
      <c r="AF332" s="1749"/>
      <c r="AG332" s="1749"/>
      <c r="AH332" s="1749"/>
      <c r="AI332" s="1749"/>
      <c r="AJ332" s="1749"/>
      <c r="AK332" s="1749"/>
      <c r="AL332" s="1749"/>
      <c r="AM332" s="1749"/>
      <c r="AN332" s="1749"/>
      <c r="AO332" s="1749"/>
      <c r="AP332" s="1749"/>
    </row>
    <row r="333" spans="1:42" ht="12.95" customHeight="1" x14ac:dyDescent="0.5">
      <c r="A333" s="1655"/>
      <c r="B333" s="1655"/>
      <c r="C333" s="1749"/>
      <c r="D333" s="1749"/>
      <c r="E333" s="1749"/>
      <c r="F333" s="1749"/>
      <c r="G333" s="1749"/>
      <c r="H333" s="1749"/>
      <c r="I333" s="1749"/>
      <c r="J333" s="1749"/>
      <c r="K333" s="1749"/>
      <c r="L333" s="1749"/>
      <c r="M333" s="1749"/>
      <c r="N333" s="1749"/>
      <c r="O333" s="1749"/>
      <c r="P333" s="1749"/>
      <c r="Q333" s="1749"/>
      <c r="R333" s="1749"/>
      <c r="S333" s="1749"/>
      <c r="T333" s="1749"/>
      <c r="U333" s="1749"/>
      <c r="V333" s="1749"/>
      <c r="W333" s="1749"/>
      <c r="X333" s="1749"/>
      <c r="Y333" s="1749"/>
      <c r="Z333" s="1749"/>
      <c r="AA333" s="1749"/>
      <c r="AB333" s="1749"/>
      <c r="AC333" s="1749"/>
      <c r="AD333" s="1749"/>
      <c r="AE333" s="1749"/>
      <c r="AF333" s="1749"/>
      <c r="AG333" s="1749"/>
      <c r="AH333" s="1749"/>
      <c r="AI333" s="1749"/>
      <c r="AJ333" s="1749"/>
      <c r="AK333" s="1749"/>
      <c r="AL333" s="1749"/>
      <c r="AM333" s="1749"/>
      <c r="AN333" s="1749"/>
      <c r="AO333" s="1749"/>
      <c r="AP333" s="1749"/>
    </row>
    <row r="334" spans="1:42" ht="12.95" customHeight="1" x14ac:dyDescent="0.5">
      <c r="A334" s="1655"/>
      <c r="B334" s="1655"/>
      <c r="C334" s="1749"/>
      <c r="D334" s="1749"/>
      <c r="E334" s="1749"/>
      <c r="F334" s="1749"/>
      <c r="G334" s="1749"/>
      <c r="H334" s="1749"/>
      <c r="I334" s="1749"/>
      <c r="J334" s="1749"/>
      <c r="K334" s="1749"/>
      <c r="L334" s="1749"/>
      <c r="M334" s="1749"/>
      <c r="N334" s="1749"/>
      <c r="O334" s="1749"/>
      <c r="P334" s="1749"/>
      <c r="Q334" s="1749"/>
      <c r="R334" s="1749"/>
      <c r="S334" s="1749"/>
      <c r="T334" s="1749"/>
      <c r="U334" s="1749"/>
      <c r="V334" s="1749"/>
      <c r="W334" s="1749"/>
      <c r="X334" s="1749"/>
      <c r="Y334" s="1749"/>
      <c r="Z334" s="1749"/>
      <c r="AA334" s="1749"/>
      <c r="AB334" s="1749"/>
      <c r="AC334" s="1749"/>
      <c r="AD334" s="1749"/>
      <c r="AE334" s="1749"/>
      <c r="AF334" s="1749"/>
      <c r="AG334" s="1749"/>
      <c r="AH334" s="1749"/>
      <c r="AI334" s="1749"/>
      <c r="AJ334" s="1749"/>
      <c r="AK334" s="1749"/>
      <c r="AL334" s="1749"/>
      <c r="AM334" s="1749"/>
      <c r="AN334" s="1749"/>
      <c r="AO334" s="1749"/>
      <c r="AP334" s="1749"/>
    </row>
    <row r="335" spans="1:42" ht="12.95" customHeight="1" x14ac:dyDescent="0.5">
      <c r="A335" s="1655"/>
      <c r="B335" s="1655"/>
      <c r="C335" s="1749"/>
      <c r="D335" s="1749"/>
      <c r="E335" s="1749"/>
      <c r="F335" s="1749"/>
      <c r="G335" s="1749"/>
      <c r="H335" s="1749"/>
      <c r="I335" s="1749"/>
      <c r="J335" s="1749"/>
      <c r="K335" s="1749"/>
      <c r="L335" s="1749"/>
      <c r="M335" s="1749"/>
      <c r="N335" s="1749"/>
      <c r="O335" s="1749"/>
      <c r="P335" s="1749"/>
      <c r="Q335" s="1749"/>
      <c r="R335" s="1749"/>
      <c r="S335" s="1749"/>
      <c r="T335" s="1749"/>
      <c r="U335" s="1749"/>
      <c r="V335" s="1749"/>
      <c r="W335" s="1749"/>
      <c r="X335" s="1749"/>
      <c r="Y335" s="1749"/>
      <c r="Z335" s="1749"/>
      <c r="AA335" s="1749"/>
      <c r="AB335" s="1749"/>
      <c r="AC335" s="1749"/>
      <c r="AD335" s="1749"/>
      <c r="AE335" s="1749"/>
      <c r="AF335" s="1749"/>
      <c r="AG335" s="1749"/>
      <c r="AH335" s="1749"/>
      <c r="AI335" s="1749"/>
      <c r="AJ335" s="1749"/>
      <c r="AK335" s="1749"/>
      <c r="AL335" s="1749"/>
      <c r="AM335" s="1749"/>
      <c r="AN335" s="1749"/>
      <c r="AO335" s="1749"/>
      <c r="AP335" s="1749"/>
    </row>
    <row r="336" spans="1:42" ht="12.95" customHeight="1" x14ac:dyDescent="0.5">
      <c r="A336" s="1655"/>
      <c r="B336" s="1655"/>
      <c r="C336" s="1749"/>
      <c r="D336" s="1749"/>
      <c r="E336" s="1749"/>
      <c r="F336" s="1749"/>
      <c r="G336" s="1749"/>
      <c r="H336" s="1749"/>
      <c r="I336" s="1749"/>
      <c r="J336" s="1749"/>
      <c r="K336" s="1749"/>
      <c r="L336" s="1749"/>
      <c r="M336" s="1749"/>
      <c r="N336" s="1749"/>
      <c r="O336" s="1749"/>
      <c r="P336" s="1749"/>
      <c r="Q336" s="1749"/>
      <c r="R336" s="1749"/>
      <c r="S336" s="1749"/>
      <c r="T336" s="1749"/>
      <c r="U336" s="1749"/>
      <c r="V336" s="1749"/>
      <c r="W336" s="1749"/>
      <c r="X336" s="1749"/>
      <c r="Y336" s="1749"/>
      <c r="Z336" s="1749"/>
      <c r="AA336" s="1749"/>
      <c r="AB336" s="1749"/>
      <c r="AC336" s="1749"/>
      <c r="AD336" s="1749"/>
      <c r="AE336" s="1749"/>
      <c r="AF336" s="1749"/>
      <c r="AG336" s="1749"/>
      <c r="AH336" s="1749"/>
      <c r="AI336" s="1749"/>
      <c r="AJ336" s="1749"/>
      <c r="AK336" s="1749"/>
      <c r="AL336" s="1749"/>
      <c r="AM336" s="1749"/>
      <c r="AN336" s="1749"/>
      <c r="AO336" s="1749"/>
      <c r="AP336" s="1749"/>
    </row>
    <row r="337" spans="1:42" ht="12.95" customHeight="1" x14ac:dyDescent="0.5">
      <c r="A337" s="1655"/>
      <c r="B337" s="1655"/>
      <c r="C337" s="1749"/>
      <c r="D337" s="1749"/>
      <c r="E337" s="1749"/>
      <c r="F337" s="1749"/>
      <c r="G337" s="1749"/>
      <c r="H337" s="1749"/>
      <c r="I337" s="1749"/>
      <c r="J337" s="1749"/>
      <c r="K337" s="1749"/>
      <c r="L337" s="1749"/>
      <c r="M337" s="1749"/>
      <c r="N337" s="1749"/>
      <c r="O337" s="1749"/>
      <c r="P337" s="1749"/>
      <c r="Q337" s="1749"/>
      <c r="R337" s="1749"/>
      <c r="S337" s="1749"/>
      <c r="T337" s="1749"/>
      <c r="U337" s="1749"/>
      <c r="V337" s="1749"/>
      <c r="W337" s="1749"/>
      <c r="X337" s="1749"/>
      <c r="Y337" s="1749"/>
      <c r="Z337" s="1749"/>
      <c r="AA337" s="1749"/>
      <c r="AB337" s="1749"/>
      <c r="AC337" s="1749"/>
      <c r="AD337" s="1749"/>
      <c r="AE337" s="1749"/>
      <c r="AF337" s="1749"/>
      <c r="AG337" s="1749"/>
      <c r="AH337" s="1749"/>
      <c r="AI337" s="1749"/>
      <c r="AJ337" s="1749"/>
      <c r="AK337" s="1749"/>
      <c r="AL337" s="1749"/>
      <c r="AM337" s="1749"/>
      <c r="AN337" s="1749"/>
      <c r="AO337" s="1749"/>
      <c r="AP337" s="1749"/>
    </row>
    <row r="338" spans="1:42" ht="12.95" customHeight="1" x14ac:dyDescent="0.5">
      <c r="A338" s="1655"/>
      <c r="B338" s="1655"/>
      <c r="C338" s="1749"/>
      <c r="D338" s="1749"/>
      <c r="E338" s="1749"/>
      <c r="F338" s="1749"/>
      <c r="G338" s="1749"/>
      <c r="H338" s="1749"/>
      <c r="I338" s="1749"/>
      <c r="J338" s="1749"/>
      <c r="K338" s="1749"/>
      <c r="L338" s="1749"/>
      <c r="M338" s="1749"/>
      <c r="N338" s="1749"/>
      <c r="O338" s="1749"/>
      <c r="P338" s="1749"/>
      <c r="Q338" s="1749"/>
      <c r="R338" s="1749"/>
      <c r="S338" s="1749"/>
      <c r="T338" s="1749"/>
      <c r="U338" s="1749"/>
      <c r="V338" s="1749"/>
      <c r="W338" s="1749"/>
      <c r="X338" s="1749"/>
      <c r="Y338" s="1749"/>
      <c r="Z338" s="1749"/>
      <c r="AA338" s="1749"/>
      <c r="AB338" s="1749"/>
      <c r="AC338" s="1749"/>
      <c r="AD338" s="1749"/>
      <c r="AE338" s="1749"/>
      <c r="AF338" s="1749"/>
      <c r="AG338" s="1749"/>
      <c r="AH338" s="1749"/>
      <c r="AI338" s="1749"/>
      <c r="AJ338" s="1749"/>
      <c r="AK338" s="1749"/>
      <c r="AL338" s="1749"/>
      <c r="AM338" s="1749"/>
      <c r="AN338" s="1749"/>
      <c r="AO338" s="1749"/>
      <c r="AP338" s="1749"/>
    </row>
    <row r="339" spans="1:42" ht="12.95" customHeight="1" x14ac:dyDescent="0.5">
      <c r="A339" s="1655"/>
      <c r="B339" s="1655"/>
      <c r="C339" s="1749"/>
      <c r="D339" s="1749"/>
      <c r="E339" s="1749"/>
      <c r="F339" s="1749"/>
      <c r="G339" s="1749"/>
      <c r="H339" s="1749"/>
      <c r="I339" s="1749"/>
      <c r="J339" s="1749"/>
      <c r="K339" s="1749"/>
      <c r="L339" s="1749"/>
      <c r="M339" s="1749"/>
      <c r="N339" s="1749"/>
      <c r="O339" s="1749"/>
      <c r="P339" s="1749"/>
      <c r="Q339" s="1749"/>
      <c r="R339" s="1749"/>
      <c r="S339" s="1749"/>
      <c r="T339" s="1749"/>
      <c r="U339" s="1749"/>
      <c r="V339" s="1749"/>
      <c r="W339" s="1749"/>
      <c r="X339" s="1749"/>
      <c r="Y339" s="1749"/>
      <c r="Z339" s="1749"/>
      <c r="AA339" s="1749"/>
      <c r="AB339" s="1749"/>
      <c r="AC339" s="1749"/>
      <c r="AD339" s="1749"/>
      <c r="AE339" s="1749"/>
      <c r="AF339" s="1749"/>
      <c r="AG339" s="1749"/>
      <c r="AH339" s="1749"/>
      <c r="AI339" s="1749"/>
      <c r="AJ339" s="1749"/>
      <c r="AK339" s="1749"/>
      <c r="AL339" s="1749"/>
      <c r="AM339" s="1749"/>
      <c r="AN339" s="1749"/>
      <c r="AO339" s="1749"/>
      <c r="AP339" s="1749"/>
    </row>
    <row r="340" spans="1:42" ht="12.95" customHeight="1" x14ac:dyDescent="0.5">
      <c r="A340" s="1655"/>
      <c r="B340" s="1655"/>
      <c r="C340" s="1749"/>
      <c r="D340" s="1749"/>
      <c r="E340" s="1749"/>
      <c r="F340" s="1749"/>
      <c r="G340" s="1749"/>
      <c r="H340" s="1749"/>
      <c r="I340" s="1749"/>
      <c r="J340" s="1749"/>
      <c r="K340" s="1749"/>
      <c r="L340" s="1749"/>
      <c r="M340" s="1749"/>
      <c r="N340" s="1749"/>
      <c r="O340" s="1749"/>
      <c r="P340" s="1749"/>
      <c r="Q340" s="1749"/>
      <c r="R340" s="1749"/>
      <c r="S340" s="1749"/>
      <c r="T340" s="1749"/>
      <c r="U340" s="1749"/>
      <c r="V340" s="1749"/>
      <c r="W340" s="1749"/>
      <c r="X340" s="1749"/>
      <c r="Y340" s="1749"/>
      <c r="Z340" s="1749"/>
      <c r="AA340" s="1749"/>
      <c r="AB340" s="1749"/>
      <c r="AC340" s="1749"/>
      <c r="AD340" s="1749"/>
      <c r="AE340" s="1749"/>
      <c r="AF340" s="1749"/>
      <c r="AG340" s="1749"/>
      <c r="AH340" s="1749"/>
      <c r="AI340" s="1749"/>
      <c r="AJ340" s="1749"/>
      <c r="AK340" s="1749"/>
      <c r="AL340" s="1749"/>
      <c r="AM340" s="1749"/>
      <c r="AN340" s="1749"/>
      <c r="AO340" s="1749"/>
      <c r="AP340" s="1749"/>
    </row>
    <row r="341" spans="1:42" ht="12.95" customHeight="1" x14ac:dyDescent="0.5">
      <c r="A341" s="1655"/>
      <c r="B341" s="1655"/>
      <c r="C341" s="1749"/>
      <c r="D341" s="1749"/>
      <c r="E341" s="1749"/>
      <c r="F341" s="1749"/>
      <c r="G341" s="1749"/>
      <c r="H341" s="1749"/>
      <c r="I341" s="1749"/>
      <c r="J341" s="1749"/>
      <c r="K341" s="1749"/>
      <c r="L341" s="1749"/>
      <c r="M341" s="1749"/>
      <c r="N341" s="1749"/>
      <c r="O341" s="1749"/>
      <c r="P341" s="1749"/>
      <c r="Q341" s="1749"/>
      <c r="R341" s="1749"/>
      <c r="S341" s="1749"/>
      <c r="T341" s="1749"/>
      <c r="U341" s="1749"/>
      <c r="V341" s="1749"/>
      <c r="W341" s="1749"/>
      <c r="X341" s="1749"/>
      <c r="Y341" s="1749"/>
      <c r="Z341" s="1749"/>
      <c r="AA341" s="1749"/>
      <c r="AB341" s="1749"/>
      <c r="AC341" s="1749"/>
      <c r="AD341" s="1749"/>
      <c r="AE341" s="1749"/>
      <c r="AF341" s="1749"/>
      <c r="AG341" s="1749"/>
      <c r="AH341" s="1749"/>
      <c r="AI341" s="1749"/>
      <c r="AJ341" s="1749"/>
      <c r="AK341" s="1749"/>
      <c r="AL341" s="1749"/>
      <c r="AM341" s="1749"/>
      <c r="AN341" s="1749"/>
      <c r="AO341" s="1749"/>
      <c r="AP341" s="1749"/>
    </row>
    <row r="342" spans="1:42" ht="12.95" customHeight="1" x14ac:dyDescent="0.5">
      <c r="A342" s="1655"/>
      <c r="B342" s="1655"/>
      <c r="C342" s="1749"/>
      <c r="D342" s="1749"/>
      <c r="E342" s="1749"/>
      <c r="F342" s="1749"/>
      <c r="G342" s="1749"/>
      <c r="H342" s="1749"/>
      <c r="I342" s="1749"/>
      <c r="J342" s="1749"/>
      <c r="K342" s="1749"/>
      <c r="L342" s="1749"/>
      <c r="M342" s="1749"/>
      <c r="N342" s="1749"/>
      <c r="O342" s="1749"/>
      <c r="P342" s="1749"/>
      <c r="Q342" s="1749"/>
      <c r="R342" s="1749"/>
      <c r="S342" s="1749"/>
      <c r="T342" s="1749"/>
      <c r="U342" s="1749"/>
      <c r="V342" s="1749"/>
      <c r="W342" s="1749"/>
      <c r="X342" s="1749"/>
      <c r="Y342" s="1749"/>
      <c r="Z342" s="1749"/>
      <c r="AA342" s="1749"/>
      <c r="AB342" s="1749"/>
      <c r="AC342" s="1749"/>
      <c r="AD342" s="1749"/>
      <c r="AE342" s="1749"/>
      <c r="AF342" s="1749"/>
      <c r="AG342" s="1749"/>
      <c r="AH342" s="1749"/>
      <c r="AI342" s="1749"/>
      <c r="AJ342" s="1749"/>
      <c r="AK342" s="1749"/>
      <c r="AL342" s="1749"/>
      <c r="AM342" s="1749"/>
      <c r="AN342" s="1749"/>
      <c r="AO342" s="1749"/>
      <c r="AP342" s="1749"/>
    </row>
    <row r="343" spans="1:42" ht="12.95" customHeight="1" x14ac:dyDescent="0.5">
      <c r="A343" s="1655"/>
      <c r="B343" s="1655"/>
      <c r="C343" s="1749"/>
      <c r="D343" s="1749"/>
      <c r="E343" s="1749"/>
      <c r="F343" s="1749"/>
      <c r="G343" s="1749"/>
      <c r="H343" s="1749"/>
      <c r="I343" s="1749"/>
      <c r="J343" s="1749"/>
      <c r="K343" s="1749"/>
      <c r="L343" s="1749"/>
      <c r="M343" s="1749"/>
      <c r="N343" s="1749"/>
      <c r="O343" s="1749"/>
      <c r="P343" s="1749"/>
      <c r="Q343" s="1749"/>
      <c r="R343" s="1749"/>
      <c r="S343" s="1749"/>
      <c r="T343" s="1749"/>
      <c r="U343" s="1749"/>
      <c r="V343" s="1749"/>
      <c r="W343" s="1749"/>
      <c r="X343" s="1749"/>
      <c r="Y343" s="1749"/>
      <c r="Z343" s="1749"/>
      <c r="AA343" s="1749"/>
      <c r="AB343" s="1749"/>
      <c r="AC343" s="1749"/>
      <c r="AD343" s="1749"/>
      <c r="AE343" s="1749"/>
      <c r="AF343" s="1749"/>
      <c r="AG343" s="1749"/>
      <c r="AH343" s="1749"/>
      <c r="AI343" s="1749"/>
      <c r="AJ343" s="1749"/>
      <c r="AK343" s="1749"/>
      <c r="AL343" s="1749"/>
      <c r="AM343" s="1749"/>
      <c r="AN343" s="1749"/>
      <c r="AO343" s="1749"/>
      <c r="AP343" s="1749"/>
    </row>
    <row r="344" spans="1:42" ht="12.95" customHeight="1" x14ac:dyDescent="0.5">
      <c r="A344" s="1655"/>
      <c r="B344" s="1655"/>
      <c r="C344" s="1749"/>
      <c r="D344" s="1749"/>
      <c r="E344" s="1749"/>
      <c r="F344" s="1749"/>
      <c r="G344" s="1749"/>
      <c r="H344" s="1749"/>
      <c r="I344" s="1749"/>
      <c r="J344" s="1749"/>
      <c r="K344" s="1749"/>
      <c r="L344" s="1749"/>
      <c r="M344" s="1749"/>
      <c r="N344" s="1749"/>
      <c r="O344" s="1749"/>
      <c r="P344" s="1749"/>
      <c r="Q344" s="1749"/>
      <c r="R344" s="1749"/>
      <c r="S344" s="1749"/>
      <c r="T344" s="1749"/>
      <c r="U344" s="1749"/>
      <c r="V344" s="1749"/>
      <c r="W344" s="1749"/>
      <c r="X344" s="1749"/>
      <c r="Y344" s="1749"/>
      <c r="Z344" s="1749"/>
      <c r="AA344" s="1749"/>
      <c r="AB344" s="1749"/>
      <c r="AC344" s="1749"/>
      <c r="AD344" s="1749"/>
      <c r="AE344" s="1749"/>
      <c r="AF344" s="1749"/>
      <c r="AG344" s="1749"/>
      <c r="AH344" s="1749"/>
      <c r="AI344" s="1749"/>
      <c r="AJ344" s="1749"/>
      <c r="AK344" s="1749"/>
      <c r="AL344" s="1749"/>
      <c r="AM344" s="1749"/>
      <c r="AN344" s="1749"/>
      <c r="AO344" s="1749"/>
      <c r="AP344" s="1749"/>
    </row>
    <row r="345" spans="1:42" ht="12.95" customHeight="1" x14ac:dyDescent="0.5">
      <c r="A345" s="1655"/>
      <c r="B345" s="1655"/>
      <c r="C345" s="1749"/>
      <c r="D345" s="1749"/>
      <c r="E345" s="1749"/>
      <c r="F345" s="1749"/>
      <c r="G345" s="1749"/>
      <c r="H345" s="1749"/>
      <c r="I345" s="1749"/>
      <c r="J345" s="1749"/>
      <c r="K345" s="1749"/>
      <c r="L345" s="1749"/>
      <c r="M345" s="1749"/>
      <c r="N345" s="1749"/>
      <c r="O345" s="1749"/>
      <c r="P345" s="1749"/>
      <c r="Q345" s="1749"/>
      <c r="R345" s="1749"/>
      <c r="S345" s="1749"/>
      <c r="T345" s="1749"/>
      <c r="U345" s="1749"/>
      <c r="V345" s="1749"/>
      <c r="W345" s="1749"/>
      <c r="X345" s="1749"/>
      <c r="Y345" s="1749"/>
      <c r="Z345" s="1749"/>
      <c r="AA345" s="1749"/>
      <c r="AB345" s="1749"/>
      <c r="AC345" s="1749"/>
      <c r="AD345" s="1749"/>
      <c r="AE345" s="1749"/>
      <c r="AF345" s="1749"/>
      <c r="AG345" s="1749"/>
      <c r="AH345" s="1749"/>
      <c r="AI345" s="1749"/>
      <c r="AJ345" s="1749"/>
      <c r="AK345" s="1749"/>
      <c r="AL345" s="1749"/>
      <c r="AM345" s="1749"/>
      <c r="AN345" s="1749"/>
      <c r="AO345" s="1749"/>
      <c r="AP345" s="1749"/>
    </row>
    <row r="346" spans="1:42" ht="12.95" customHeight="1" x14ac:dyDescent="0.5">
      <c r="A346" s="1655"/>
      <c r="B346" s="1655"/>
      <c r="C346" s="1749"/>
      <c r="D346" s="1749"/>
      <c r="E346" s="1749"/>
      <c r="F346" s="1749"/>
      <c r="G346" s="1749"/>
      <c r="H346" s="1749"/>
      <c r="I346" s="1749"/>
      <c r="J346" s="1749"/>
      <c r="K346" s="1749"/>
      <c r="L346" s="1749"/>
      <c r="M346" s="1749"/>
      <c r="N346" s="1749"/>
      <c r="O346" s="1749"/>
      <c r="P346" s="1749"/>
      <c r="Q346" s="1749"/>
      <c r="R346" s="1749"/>
      <c r="S346" s="1749"/>
      <c r="T346" s="1749"/>
      <c r="U346" s="1749"/>
      <c r="V346" s="1749"/>
      <c r="W346" s="1749"/>
      <c r="X346" s="1749"/>
      <c r="Y346" s="1749"/>
      <c r="Z346" s="1749"/>
      <c r="AA346" s="1749"/>
      <c r="AB346" s="1749"/>
      <c r="AC346" s="1749"/>
      <c r="AD346" s="1749"/>
      <c r="AE346" s="1749"/>
      <c r="AF346" s="1749"/>
      <c r="AG346" s="1749"/>
      <c r="AH346" s="1749"/>
      <c r="AI346" s="1749"/>
      <c r="AJ346" s="1749"/>
      <c r="AK346" s="1749"/>
      <c r="AL346" s="1749"/>
      <c r="AM346" s="1749"/>
      <c r="AN346" s="1749"/>
      <c r="AO346" s="1749"/>
      <c r="AP346" s="1749"/>
    </row>
    <row r="347" spans="1:42" ht="12.95" customHeight="1" x14ac:dyDescent="0.5">
      <c r="A347" s="1655"/>
      <c r="B347" s="1655"/>
      <c r="C347" s="1749"/>
      <c r="D347" s="1749"/>
      <c r="E347" s="1749"/>
      <c r="F347" s="1749"/>
      <c r="G347" s="1749"/>
      <c r="H347" s="1749"/>
      <c r="I347" s="1749"/>
      <c r="J347" s="1749"/>
      <c r="K347" s="1749"/>
      <c r="L347" s="1749"/>
      <c r="M347" s="1749"/>
      <c r="N347" s="1749"/>
      <c r="O347" s="1749"/>
      <c r="P347" s="1749"/>
      <c r="Q347" s="1749"/>
      <c r="R347" s="1749"/>
      <c r="S347" s="1749"/>
      <c r="T347" s="1749"/>
      <c r="U347" s="1749"/>
      <c r="V347" s="1749"/>
      <c r="W347" s="1749"/>
      <c r="X347" s="1749"/>
      <c r="Y347" s="1749"/>
      <c r="Z347" s="1749"/>
      <c r="AA347" s="1749"/>
      <c r="AB347" s="1749"/>
      <c r="AC347" s="1749"/>
      <c r="AD347" s="1749"/>
      <c r="AE347" s="1749"/>
      <c r="AF347" s="1749"/>
      <c r="AG347" s="1749"/>
      <c r="AH347" s="1749"/>
      <c r="AI347" s="1749"/>
      <c r="AJ347" s="1749"/>
      <c r="AK347" s="1749"/>
      <c r="AL347" s="1749"/>
      <c r="AM347" s="1749"/>
      <c r="AN347" s="1749"/>
      <c r="AO347" s="1749"/>
      <c r="AP347" s="1749"/>
    </row>
    <row r="348" spans="1:42" ht="12.95" customHeight="1" x14ac:dyDescent="0.5">
      <c r="A348" s="1655"/>
      <c r="B348" s="1655"/>
      <c r="C348" s="1749"/>
      <c r="D348" s="1749"/>
      <c r="E348" s="1749"/>
      <c r="F348" s="1749"/>
      <c r="G348" s="1749"/>
      <c r="H348" s="1749"/>
      <c r="I348" s="1749"/>
      <c r="J348" s="1749"/>
      <c r="K348" s="1749"/>
      <c r="L348" s="1749"/>
      <c r="M348" s="1749"/>
      <c r="N348" s="1749"/>
      <c r="O348" s="1749"/>
      <c r="P348" s="1749"/>
      <c r="Q348" s="1749"/>
      <c r="R348" s="1749"/>
      <c r="S348" s="1749"/>
      <c r="T348" s="1749"/>
      <c r="U348" s="1749"/>
      <c r="V348" s="1749"/>
      <c r="W348" s="1749"/>
      <c r="X348" s="1749"/>
      <c r="Y348" s="1749"/>
      <c r="Z348" s="1749"/>
      <c r="AA348" s="1749"/>
      <c r="AB348" s="1749"/>
      <c r="AC348" s="1749"/>
      <c r="AD348" s="1749"/>
      <c r="AE348" s="1749"/>
      <c r="AF348" s="1749"/>
      <c r="AG348" s="1749"/>
      <c r="AH348" s="1749"/>
      <c r="AI348" s="1749"/>
      <c r="AJ348" s="1749"/>
      <c r="AK348" s="1749"/>
      <c r="AL348" s="1749"/>
      <c r="AM348" s="1749"/>
      <c r="AN348" s="1749"/>
      <c r="AO348" s="1749"/>
      <c r="AP348" s="1749"/>
    </row>
    <row r="349" spans="1:42" ht="12.95" customHeight="1" x14ac:dyDescent="0.5">
      <c r="A349" s="1655"/>
      <c r="B349" s="1655"/>
      <c r="C349" s="1749"/>
      <c r="D349" s="1749"/>
      <c r="E349" s="1749"/>
      <c r="F349" s="1749"/>
      <c r="G349" s="1749"/>
      <c r="H349" s="1749"/>
      <c r="I349" s="1749"/>
      <c r="J349" s="1749"/>
      <c r="K349" s="1749"/>
      <c r="L349" s="1749"/>
      <c r="M349" s="1749"/>
      <c r="N349" s="1749"/>
      <c r="O349" s="1749"/>
      <c r="P349" s="1749"/>
      <c r="Q349" s="1749"/>
      <c r="R349" s="1749"/>
      <c r="S349" s="1749"/>
      <c r="T349" s="1749"/>
      <c r="U349" s="1749"/>
      <c r="V349" s="1749"/>
      <c r="W349" s="1749"/>
      <c r="X349" s="1749"/>
      <c r="Y349" s="1749"/>
      <c r="Z349" s="1749"/>
      <c r="AA349" s="1749"/>
      <c r="AB349" s="1749"/>
      <c r="AC349" s="1749"/>
      <c r="AD349" s="1749"/>
      <c r="AE349" s="1749"/>
      <c r="AF349" s="1749"/>
      <c r="AG349" s="1749"/>
      <c r="AH349" s="1749"/>
      <c r="AI349" s="1749"/>
      <c r="AJ349" s="1749"/>
      <c r="AK349" s="1749"/>
      <c r="AL349" s="1749"/>
      <c r="AM349" s="1749"/>
      <c r="AN349" s="1749"/>
      <c r="AO349" s="1749"/>
      <c r="AP349" s="1749"/>
    </row>
    <row r="350" spans="1:42" ht="12.95" customHeight="1" x14ac:dyDescent="0.5">
      <c r="A350" s="1655"/>
      <c r="B350" s="1655"/>
      <c r="C350" s="1749"/>
      <c r="D350" s="1749"/>
      <c r="E350" s="1749"/>
      <c r="F350" s="1749"/>
      <c r="G350" s="1749"/>
      <c r="H350" s="1749"/>
      <c r="I350" s="1749"/>
      <c r="J350" s="1749"/>
      <c r="K350" s="1749"/>
      <c r="L350" s="1749"/>
      <c r="M350" s="1749"/>
      <c r="N350" s="1749"/>
      <c r="O350" s="1749"/>
      <c r="P350" s="1749"/>
      <c r="Q350" s="1749"/>
      <c r="R350" s="1749"/>
      <c r="S350" s="1749"/>
      <c r="T350" s="1749"/>
      <c r="U350" s="1749"/>
      <c r="V350" s="1749"/>
      <c r="W350" s="1749"/>
      <c r="X350" s="1749"/>
      <c r="Y350" s="1749"/>
      <c r="Z350" s="1749"/>
      <c r="AA350" s="1749"/>
      <c r="AB350" s="1749"/>
      <c r="AC350" s="1749"/>
      <c r="AD350" s="1749"/>
      <c r="AE350" s="1749"/>
      <c r="AF350" s="1749"/>
      <c r="AG350" s="1749"/>
      <c r="AH350" s="1749"/>
      <c r="AI350" s="1749"/>
      <c r="AJ350" s="1749"/>
      <c r="AK350" s="1749"/>
      <c r="AL350" s="1749"/>
      <c r="AM350" s="1749"/>
      <c r="AN350" s="1749"/>
      <c r="AO350" s="1749"/>
      <c r="AP350" s="1749"/>
    </row>
    <row r="351" spans="1:42" ht="12.95" customHeight="1" x14ac:dyDescent="0.5">
      <c r="A351" s="1655"/>
      <c r="B351" s="1655"/>
      <c r="C351" s="1749"/>
      <c r="D351" s="1749"/>
      <c r="E351" s="1749"/>
      <c r="F351" s="1749"/>
      <c r="G351" s="1749"/>
      <c r="H351" s="1749"/>
      <c r="I351" s="1749"/>
      <c r="J351" s="1749"/>
      <c r="K351" s="1749"/>
      <c r="L351" s="1749"/>
      <c r="M351" s="1749"/>
      <c r="N351" s="1749"/>
      <c r="O351" s="1749"/>
      <c r="P351" s="1749"/>
      <c r="Q351" s="1749"/>
      <c r="R351" s="1749"/>
      <c r="S351" s="1749"/>
      <c r="T351" s="1749"/>
      <c r="U351" s="1749"/>
      <c r="V351" s="1749"/>
      <c r="W351" s="1749"/>
      <c r="X351" s="1749"/>
      <c r="Y351" s="1749"/>
      <c r="Z351" s="1749"/>
      <c r="AA351" s="1749"/>
      <c r="AB351" s="1749"/>
      <c r="AC351" s="1749"/>
      <c r="AD351" s="1749"/>
      <c r="AE351" s="1749"/>
      <c r="AF351" s="1749"/>
      <c r="AG351" s="1749"/>
      <c r="AH351" s="1749"/>
      <c r="AI351" s="1749"/>
      <c r="AJ351" s="1749"/>
      <c r="AK351" s="1749"/>
      <c r="AL351" s="1749"/>
      <c r="AM351" s="1749"/>
      <c r="AN351" s="1749"/>
      <c r="AO351" s="1749"/>
      <c r="AP351" s="1749"/>
    </row>
    <row r="352" spans="1:42" ht="12.95" customHeight="1" x14ac:dyDescent="0.5">
      <c r="A352" s="1655"/>
      <c r="B352" s="1655"/>
      <c r="C352" s="1749"/>
      <c r="D352" s="1749"/>
      <c r="E352" s="1749"/>
      <c r="F352" s="1749"/>
      <c r="G352" s="1749"/>
      <c r="H352" s="1749"/>
      <c r="I352" s="1749"/>
      <c r="J352" s="1749"/>
      <c r="K352" s="1749"/>
      <c r="L352" s="1749"/>
      <c r="M352" s="1749"/>
      <c r="N352" s="1749"/>
      <c r="O352" s="1749"/>
      <c r="P352" s="1749"/>
      <c r="Q352" s="1749"/>
      <c r="R352" s="1749"/>
      <c r="S352" s="1749"/>
      <c r="T352" s="1749"/>
      <c r="U352" s="1749"/>
      <c r="V352" s="1749"/>
      <c r="W352" s="1749"/>
      <c r="X352" s="1749"/>
      <c r="Y352" s="1749"/>
      <c r="Z352" s="1749"/>
      <c r="AA352" s="1749"/>
      <c r="AB352" s="1749"/>
      <c r="AC352" s="1749"/>
      <c r="AD352" s="1749"/>
      <c r="AE352" s="1749"/>
      <c r="AF352" s="1749"/>
      <c r="AG352" s="1749"/>
      <c r="AH352" s="1749"/>
      <c r="AI352" s="1749"/>
      <c r="AJ352" s="1749"/>
      <c r="AK352" s="1749"/>
      <c r="AL352" s="1749"/>
      <c r="AM352" s="1749"/>
      <c r="AN352" s="1749"/>
      <c r="AO352" s="1749"/>
      <c r="AP352" s="1749"/>
    </row>
    <row r="353" spans="1:42" ht="12.95" customHeight="1" x14ac:dyDescent="0.5">
      <c r="A353" s="1655"/>
      <c r="B353" s="1655"/>
      <c r="C353" s="1749"/>
      <c r="D353" s="1749"/>
      <c r="E353" s="1749"/>
      <c r="F353" s="1749"/>
      <c r="G353" s="1749"/>
      <c r="H353" s="1749"/>
      <c r="I353" s="1749"/>
      <c r="J353" s="1749"/>
      <c r="K353" s="1749"/>
      <c r="L353" s="1749"/>
      <c r="M353" s="1749"/>
      <c r="N353" s="1749"/>
      <c r="O353" s="1749"/>
      <c r="P353" s="1749"/>
      <c r="Q353" s="1749"/>
      <c r="R353" s="1749"/>
      <c r="S353" s="1749"/>
      <c r="T353" s="1749"/>
      <c r="U353" s="1749"/>
      <c r="V353" s="1749"/>
      <c r="W353" s="1749"/>
      <c r="X353" s="1749"/>
      <c r="Y353" s="1749"/>
      <c r="Z353" s="1749"/>
      <c r="AA353" s="1749"/>
      <c r="AB353" s="1749"/>
      <c r="AC353" s="1749"/>
      <c r="AD353" s="1749"/>
      <c r="AE353" s="1749"/>
      <c r="AF353" s="1749"/>
      <c r="AG353" s="1749"/>
      <c r="AH353" s="1749"/>
      <c r="AI353" s="1749"/>
      <c r="AJ353" s="1749"/>
      <c r="AK353" s="1749"/>
      <c r="AL353" s="1749"/>
      <c r="AM353" s="1749"/>
      <c r="AN353" s="1749"/>
      <c r="AO353" s="1749"/>
      <c r="AP353" s="1749"/>
    </row>
    <row r="354" spans="1:42" ht="12.95" customHeight="1" x14ac:dyDescent="0.5">
      <c r="A354" s="1655"/>
      <c r="B354" s="1655"/>
      <c r="C354" s="1749"/>
      <c r="D354" s="1749"/>
      <c r="E354" s="1749"/>
      <c r="F354" s="1749"/>
      <c r="G354" s="1749"/>
      <c r="H354" s="1749"/>
      <c r="I354" s="1749"/>
      <c r="J354" s="1749"/>
      <c r="K354" s="1749"/>
      <c r="L354" s="1749"/>
      <c r="M354" s="1749"/>
      <c r="N354" s="1749"/>
      <c r="O354" s="1749"/>
      <c r="P354" s="1749"/>
      <c r="Q354" s="1749"/>
      <c r="R354" s="1749"/>
      <c r="S354" s="1749"/>
      <c r="T354" s="1749"/>
      <c r="U354" s="1749"/>
      <c r="V354" s="1749"/>
      <c r="W354" s="1749"/>
      <c r="X354" s="1749"/>
      <c r="Y354" s="1749"/>
      <c r="Z354" s="1749"/>
      <c r="AA354" s="1749"/>
      <c r="AB354" s="1749"/>
      <c r="AC354" s="1749"/>
      <c r="AD354" s="1749"/>
      <c r="AE354" s="1749"/>
      <c r="AF354" s="1749"/>
      <c r="AG354" s="1749"/>
      <c r="AH354" s="1749"/>
      <c r="AI354" s="1749"/>
      <c r="AJ354" s="1749"/>
      <c r="AK354" s="1749"/>
      <c r="AL354" s="1749"/>
      <c r="AM354" s="1749"/>
      <c r="AN354" s="1749"/>
      <c r="AO354" s="1749"/>
      <c r="AP354" s="1749"/>
    </row>
    <row r="355" spans="1:42" ht="12.95" customHeight="1" x14ac:dyDescent="0.5">
      <c r="A355" s="1655"/>
      <c r="B355" s="1655"/>
      <c r="C355" s="1749"/>
      <c r="D355" s="1749"/>
      <c r="E355" s="1749"/>
      <c r="F355" s="1749"/>
      <c r="G355" s="1749"/>
      <c r="H355" s="1749"/>
      <c r="I355" s="1749"/>
      <c r="J355" s="1749"/>
      <c r="K355" s="1749"/>
      <c r="L355" s="1749"/>
      <c r="M355" s="1749"/>
      <c r="N355" s="1749"/>
      <c r="O355" s="1749"/>
      <c r="P355" s="1749"/>
      <c r="Q355" s="1749"/>
      <c r="R355" s="1749"/>
      <c r="S355" s="1749"/>
      <c r="T355" s="1749"/>
      <c r="U355" s="1749"/>
      <c r="V355" s="1749"/>
      <c r="W355" s="1749"/>
      <c r="X355" s="1749"/>
      <c r="Y355" s="1749"/>
      <c r="Z355" s="1749"/>
      <c r="AA355" s="1749"/>
      <c r="AB355" s="1749"/>
      <c r="AC355" s="1749"/>
      <c r="AD355" s="1749"/>
      <c r="AE355" s="1749"/>
      <c r="AF355" s="1749"/>
      <c r="AG355" s="1749"/>
      <c r="AH355" s="1749"/>
      <c r="AI355" s="1749"/>
      <c r="AJ355" s="1749"/>
      <c r="AK355" s="1749"/>
      <c r="AL355" s="1749"/>
      <c r="AM355" s="1749"/>
      <c r="AN355" s="1749"/>
      <c r="AO355" s="1749"/>
      <c r="AP355" s="1749"/>
    </row>
    <row r="356" spans="1:42" ht="12.95" customHeight="1" x14ac:dyDescent="0.5">
      <c r="A356" s="1655"/>
      <c r="B356" s="1655"/>
      <c r="C356" s="1749"/>
      <c r="D356" s="1749"/>
      <c r="E356" s="1749"/>
      <c r="F356" s="1749"/>
      <c r="G356" s="1749"/>
      <c r="H356" s="1749"/>
      <c r="I356" s="1749"/>
      <c r="J356" s="1749"/>
      <c r="K356" s="1749"/>
      <c r="L356" s="1749"/>
      <c r="M356" s="1749"/>
      <c r="N356" s="1749"/>
      <c r="O356" s="1749"/>
      <c r="P356" s="1749"/>
      <c r="Q356" s="1749"/>
      <c r="R356" s="1749"/>
      <c r="S356" s="1749"/>
      <c r="T356" s="1749"/>
      <c r="U356" s="1749"/>
      <c r="V356" s="1749"/>
      <c r="W356" s="1749"/>
      <c r="X356" s="1749"/>
      <c r="Y356" s="1749"/>
      <c r="Z356" s="1749"/>
      <c r="AA356" s="1749"/>
      <c r="AB356" s="1749"/>
      <c r="AC356" s="1749"/>
      <c r="AD356" s="1749"/>
      <c r="AE356" s="1749"/>
      <c r="AF356" s="1749"/>
      <c r="AG356" s="1749"/>
      <c r="AH356" s="1749"/>
      <c r="AI356" s="1749"/>
      <c r="AJ356" s="1749"/>
      <c r="AK356" s="1749"/>
      <c r="AL356" s="1749"/>
      <c r="AM356" s="1749"/>
      <c r="AN356" s="1749"/>
      <c r="AO356" s="1749"/>
      <c r="AP356" s="1749"/>
    </row>
    <row r="357" spans="1:42" ht="12.95" customHeight="1" x14ac:dyDescent="0.5">
      <c r="A357" s="1655"/>
      <c r="B357" s="1655"/>
      <c r="C357" s="1749"/>
      <c r="D357" s="1749"/>
      <c r="E357" s="1749"/>
      <c r="F357" s="1749"/>
      <c r="G357" s="1749"/>
      <c r="H357" s="1749"/>
      <c r="I357" s="1749"/>
      <c r="J357" s="1749"/>
      <c r="K357" s="1749"/>
      <c r="L357" s="1749"/>
      <c r="M357" s="1749"/>
      <c r="N357" s="1749"/>
      <c r="O357" s="1749"/>
      <c r="P357" s="1749"/>
      <c r="Q357" s="1749"/>
      <c r="R357" s="1749"/>
      <c r="S357" s="1749"/>
      <c r="T357" s="1749"/>
      <c r="U357" s="1749"/>
      <c r="V357" s="1749"/>
      <c r="W357" s="1749"/>
      <c r="X357" s="1749"/>
      <c r="Y357" s="1749"/>
      <c r="Z357" s="1749"/>
      <c r="AA357" s="1749"/>
      <c r="AB357" s="1749"/>
      <c r="AC357" s="1749"/>
      <c r="AD357" s="1749"/>
      <c r="AE357" s="1749"/>
      <c r="AF357" s="1749"/>
      <c r="AG357" s="1749"/>
      <c r="AH357" s="1749"/>
      <c r="AI357" s="1749"/>
      <c r="AJ357" s="1749"/>
      <c r="AK357" s="1749"/>
      <c r="AL357" s="1749"/>
      <c r="AM357" s="1749"/>
      <c r="AN357" s="1749"/>
      <c r="AO357" s="1749"/>
      <c r="AP357" s="1749"/>
    </row>
    <row r="358" spans="1:42" ht="12.95" customHeight="1" x14ac:dyDescent="0.5">
      <c r="A358" s="1655"/>
      <c r="B358" s="1655"/>
      <c r="C358" s="1749"/>
      <c r="D358" s="1749"/>
      <c r="E358" s="1749"/>
      <c r="F358" s="1749"/>
      <c r="G358" s="1749"/>
      <c r="H358" s="1749"/>
      <c r="I358" s="1749"/>
      <c r="J358" s="1749"/>
      <c r="K358" s="1749"/>
      <c r="L358" s="1749"/>
      <c r="M358" s="1749"/>
      <c r="N358" s="1749"/>
      <c r="O358" s="1749"/>
      <c r="P358" s="1749"/>
      <c r="Q358" s="1749"/>
      <c r="R358" s="1749"/>
      <c r="S358" s="1749"/>
      <c r="T358" s="1749"/>
      <c r="U358" s="1749"/>
      <c r="V358" s="1749"/>
      <c r="W358" s="1749"/>
      <c r="X358" s="1749"/>
      <c r="Y358" s="1749"/>
      <c r="Z358" s="1749"/>
      <c r="AA358" s="1749"/>
      <c r="AB358" s="1749"/>
      <c r="AC358" s="1749"/>
      <c r="AD358" s="1749"/>
      <c r="AE358" s="1749"/>
      <c r="AF358" s="1749"/>
      <c r="AG358" s="1749"/>
      <c r="AH358" s="1749"/>
      <c r="AI358" s="1749"/>
      <c r="AJ358" s="1749"/>
      <c r="AK358" s="1749"/>
      <c r="AL358" s="1749"/>
      <c r="AM358" s="1749"/>
      <c r="AN358" s="1749"/>
      <c r="AO358" s="1749"/>
      <c r="AP358" s="1749"/>
    </row>
    <row r="359" spans="1:42" ht="12.95" customHeight="1" x14ac:dyDescent="0.5">
      <c r="A359" s="1655"/>
      <c r="B359" s="1655"/>
      <c r="C359" s="1749"/>
      <c r="D359" s="1749"/>
      <c r="E359" s="1749"/>
      <c r="F359" s="1749"/>
      <c r="G359" s="1749"/>
      <c r="H359" s="1749"/>
      <c r="I359" s="1749"/>
      <c r="J359" s="1749"/>
      <c r="K359" s="1749"/>
      <c r="L359" s="1749"/>
      <c r="M359" s="1749"/>
      <c r="N359" s="1749"/>
      <c r="O359" s="1749"/>
      <c r="P359" s="1749"/>
      <c r="Q359" s="1749"/>
      <c r="R359" s="1749"/>
      <c r="S359" s="1749"/>
      <c r="T359" s="1749"/>
      <c r="U359" s="1749"/>
      <c r="V359" s="1749"/>
      <c r="W359" s="1749"/>
      <c r="X359" s="1749"/>
      <c r="Y359" s="1749"/>
      <c r="Z359" s="1749"/>
      <c r="AA359" s="1749"/>
      <c r="AB359" s="1749"/>
      <c r="AC359" s="1749"/>
      <c r="AD359" s="1749"/>
      <c r="AE359" s="1749"/>
      <c r="AF359" s="1749"/>
      <c r="AG359" s="1749"/>
      <c r="AH359" s="1749"/>
      <c r="AI359" s="1749"/>
      <c r="AJ359" s="1749"/>
      <c r="AK359" s="1749"/>
      <c r="AL359" s="1749"/>
      <c r="AM359" s="1749"/>
      <c r="AN359" s="1749"/>
      <c r="AO359" s="1749"/>
      <c r="AP359" s="1749"/>
    </row>
    <row r="360" spans="1:42" ht="12.95" customHeight="1" x14ac:dyDescent="0.5">
      <c r="A360" s="1655"/>
      <c r="B360" s="1655"/>
      <c r="C360" s="1749"/>
      <c r="D360" s="1749"/>
      <c r="E360" s="1749"/>
      <c r="F360" s="1749"/>
      <c r="G360" s="1749"/>
      <c r="H360" s="1749"/>
      <c r="I360" s="1749"/>
      <c r="J360" s="1749"/>
      <c r="K360" s="1749"/>
      <c r="L360" s="1749"/>
      <c r="M360" s="1749"/>
      <c r="N360" s="1749"/>
      <c r="O360" s="1749"/>
      <c r="P360" s="1749"/>
      <c r="Q360" s="1749"/>
      <c r="R360" s="1749"/>
      <c r="S360" s="1749"/>
      <c r="T360" s="1749"/>
      <c r="U360" s="1749"/>
      <c r="V360" s="1749"/>
      <c r="W360" s="1749"/>
      <c r="X360" s="1749"/>
      <c r="Y360" s="1749"/>
      <c r="Z360" s="1749"/>
      <c r="AA360" s="1749"/>
      <c r="AB360" s="1749"/>
      <c r="AC360" s="1749"/>
      <c r="AD360" s="1749"/>
      <c r="AE360" s="1749"/>
      <c r="AF360" s="1749"/>
      <c r="AG360" s="1749"/>
      <c r="AH360" s="1749"/>
      <c r="AI360" s="1749"/>
      <c r="AJ360" s="1749"/>
      <c r="AK360" s="1749"/>
      <c r="AL360" s="1749"/>
      <c r="AM360" s="1749"/>
      <c r="AN360" s="1749"/>
      <c r="AO360" s="1749"/>
      <c r="AP360" s="1749"/>
    </row>
    <row r="361" spans="1:42" ht="12.95" customHeight="1" x14ac:dyDescent="0.5">
      <c r="A361" s="1655"/>
      <c r="B361" s="1655"/>
      <c r="C361" s="1749"/>
      <c r="D361" s="1749"/>
      <c r="E361" s="1749"/>
      <c r="F361" s="1749"/>
      <c r="G361" s="1749"/>
      <c r="H361" s="1749"/>
      <c r="I361" s="1749"/>
      <c r="J361" s="1749"/>
      <c r="K361" s="1749"/>
      <c r="L361" s="1749"/>
      <c r="M361" s="1749"/>
      <c r="N361" s="1749"/>
      <c r="O361" s="1749"/>
      <c r="P361" s="1749"/>
      <c r="Q361" s="1749"/>
      <c r="R361" s="1749"/>
      <c r="S361" s="1749"/>
      <c r="T361" s="1749"/>
      <c r="U361" s="1749"/>
      <c r="V361" s="1749"/>
      <c r="W361" s="1749"/>
      <c r="X361" s="1749"/>
      <c r="Y361" s="1749"/>
      <c r="Z361" s="1749"/>
      <c r="AA361" s="1749"/>
      <c r="AB361" s="1749"/>
      <c r="AC361" s="1749"/>
      <c r="AD361" s="1749"/>
      <c r="AE361" s="1749"/>
      <c r="AF361" s="1749"/>
      <c r="AG361" s="1749"/>
      <c r="AH361" s="1749"/>
      <c r="AI361" s="1749"/>
      <c r="AJ361" s="1749"/>
      <c r="AK361" s="1749"/>
      <c r="AL361" s="1749"/>
      <c r="AM361" s="1749"/>
      <c r="AN361" s="1749"/>
      <c r="AO361" s="1749"/>
      <c r="AP361" s="1749"/>
    </row>
    <row r="362" spans="1:42" ht="12.95" customHeight="1" x14ac:dyDescent="0.5">
      <c r="A362" s="1655"/>
      <c r="B362" s="1655"/>
      <c r="C362" s="1749"/>
      <c r="D362" s="1749"/>
      <c r="E362" s="1749"/>
      <c r="F362" s="1749"/>
      <c r="G362" s="1749"/>
      <c r="H362" s="1749"/>
      <c r="I362" s="1749"/>
      <c r="J362" s="1749"/>
      <c r="K362" s="1749"/>
      <c r="L362" s="1749"/>
      <c r="M362" s="1749"/>
      <c r="N362" s="1749"/>
      <c r="O362" s="1749"/>
      <c r="P362" s="1749"/>
      <c r="Q362" s="1749"/>
      <c r="R362" s="1749"/>
      <c r="S362" s="1749"/>
      <c r="T362" s="1749"/>
      <c r="U362" s="1749"/>
      <c r="V362" s="1749"/>
      <c r="W362" s="1749"/>
      <c r="X362" s="1749"/>
      <c r="Y362" s="1749"/>
      <c r="Z362" s="1749"/>
      <c r="AA362" s="1749"/>
      <c r="AB362" s="1749"/>
      <c r="AC362" s="1749"/>
      <c r="AD362" s="1749"/>
      <c r="AE362" s="1749"/>
      <c r="AF362" s="1749"/>
      <c r="AG362" s="1749"/>
      <c r="AH362" s="1749"/>
      <c r="AI362" s="1749"/>
      <c r="AJ362" s="1749"/>
      <c r="AK362" s="1749"/>
      <c r="AL362" s="1749"/>
      <c r="AM362" s="1749"/>
      <c r="AN362" s="1749"/>
      <c r="AO362" s="1749"/>
      <c r="AP362" s="1749"/>
    </row>
    <row r="363" spans="1:42" ht="12.95" customHeight="1" x14ac:dyDescent="0.5">
      <c r="A363" s="1655"/>
      <c r="B363" s="1655"/>
      <c r="C363" s="1749"/>
      <c r="D363" s="1749"/>
      <c r="E363" s="1749"/>
      <c r="F363" s="1749"/>
      <c r="G363" s="1749"/>
      <c r="H363" s="1749"/>
      <c r="I363" s="1749"/>
      <c r="J363" s="1749"/>
      <c r="K363" s="1749"/>
      <c r="L363" s="1749"/>
      <c r="M363" s="1749"/>
      <c r="N363" s="1749"/>
      <c r="O363" s="1749"/>
      <c r="P363" s="1749"/>
      <c r="Q363" s="1749"/>
      <c r="R363" s="1749"/>
      <c r="S363" s="1749"/>
      <c r="T363" s="1749"/>
      <c r="U363" s="1749"/>
      <c r="V363" s="1749"/>
      <c r="W363" s="1749"/>
      <c r="X363" s="1749"/>
      <c r="Y363" s="1749"/>
      <c r="Z363" s="1749"/>
      <c r="AA363" s="1749"/>
      <c r="AB363" s="1749"/>
      <c r="AC363" s="1749"/>
      <c r="AD363" s="1749"/>
      <c r="AE363" s="1749"/>
      <c r="AF363" s="1749"/>
      <c r="AG363" s="1749"/>
      <c r="AH363" s="1749"/>
      <c r="AI363" s="1749"/>
      <c r="AJ363" s="1749"/>
      <c r="AK363" s="1749"/>
      <c r="AL363" s="1749"/>
      <c r="AM363" s="1749"/>
      <c r="AN363" s="1749"/>
      <c r="AO363" s="1749"/>
      <c r="AP363" s="1749"/>
    </row>
    <row r="364" spans="1:42" ht="12.95" customHeight="1" x14ac:dyDescent="0.5">
      <c r="A364" s="1655"/>
      <c r="B364" s="1655"/>
      <c r="C364" s="1749"/>
      <c r="D364" s="1749"/>
      <c r="E364" s="1749"/>
      <c r="F364" s="1749"/>
      <c r="G364" s="1749"/>
      <c r="H364" s="1749"/>
      <c r="I364" s="1749"/>
      <c r="J364" s="1749"/>
      <c r="K364" s="1749"/>
      <c r="L364" s="1749"/>
      <c r="M364" s="1749"/>
      <c r="N364" s="1749"/>
      <c r="O364" s="1749"/>
      <c r="P364" s="1749"/>
      <c r="Q364" s="1749"/>
      <c r="R364" s="1749"/>
      <c r="S364" s="1749"/>
      <c r="T364" s="1749"/>
      <c r="U364" s="1749"/>
      <c r="V364" s="1749"/>
      <c r="W364" s="1749"/>
      <c r="X364" s="1749"/>
      <c r="Y364" s="1749"/>
      <c r="Z364" s="1749"/>
      <c r="AA364" s="1749"/>
      <c r="AB364" s="1749"/>
      <c r="AC364" s="1749"/>
      <c r="AD364" s="1749"/>
      <c r="AE364" s="1749"/>
      <c r="AF364" s="1749"/>
      <c r="AG364" s="1749"/>
      <c r="AH364" s="1749"/>
      <c r="AI364" s="1749"/>
      <c r="AJ364" s="1749"/>
      <c r="AK364" s="1749"/>
      <c r="AL364" s="1749"/>
      <c r="AM364" s="1749"/>
      <c r="AN364" s="1749"/>
      <c r="AO364" s="1749"/>
      <c r="AP364" s="1749"/>
    </row>
    <row r="365" spans="1:42" ht="12.95" customHeight="1" x14ac:dyDescent="0.5">
      <c r="A365" s="1655"/>
      <c r="B365" s="1655"/>
      <c r="C365" s="1749"/>
      <c r="D365" s="1749"/>
      <c r="E365" s="1749"/>
      <c r="F365" s="1749"/>
      <c r="G365" s="1749"/>
      <c r="H365" s="1749"/>
      <c r="I365" s="1749"/>
      <c r="J365" s="1749"/>
      <c r="K365" s="1749"/>
      <c r="L365" s="1749"/>
      <c r="M365" s="1749"/>
      <c r="N365" s="1749"/>
      <c r="O365" s="1749"/>
      <c r="P365" s="1749"/>
      <c r="Q365" s="1749"/>
      <c r="R365" s="1749"/>
      <c r="S365" s="1749"/>
      <c r="T365" s="1749"/>
      <c r="U365" s="1749"/>
      <c r="V365" s="1749"/>
      <c r="W365" s="1749"/>
      <c r="X365" s="1749"/>
      <c r="Y365" s="1749"/>
      <c r="Z365" s="1749"/>
      <c r="AA365" s="1749"/>
      <c r="AB365" s="1749"/>
      <c r="AC365" s="1749"/>
      <c r="AD365" s="1749"/>
      <c r="AE365" s="1749"/>
      <c r="AF365" s="1749"/>
      <c r="AG365" s="1749"/>
      <c r="AH365" s="1749"/>
      <c r="AI365" s="1749"/>
      <c r="AJ365" s="1749"/>
      <c r="AK365" s="1749"/>
      <c r="AL365" s="1749"/>
      <c r="AM365" s="1749"/>
      <c r="AN365" s="1749"/>
      <c r="AO365" s="1749"/>
      <c r="AP365" s="1749"/>
    </row>
    <row r="366" spans="1:42" ht="12.95" customHeight="1" x14ac:dyDescent="0.5">
      <c r="A366" s="1655"/>
      <c r="B366" s="1655"/>
      <c r="C366" s="1749"/>
      <c r="D366" s="1749"/>
      <c r="E366" s="1749"/>
      <c r="F366" s="1749"/>
      <c r="G366" s="1749"/>
      <c r="H366" s="1749"/>
      <c r="I366" s="1749"/>
      <c r="J366" s="1749"/>
      <c r="K366" s="1749"/>
      <c r="L366" s="1749"/>
      <c r="M366" s="1749"/>
      <c r="N366" s="1749"/>
      <c r="O366" s="1749"/>
      <c r="P366" s="1749"/>
      <c r="Q366" s="1749"/>
      <c r="R366" s="1749"/>
      <c r="S366" s="1749"/>
      <c r="T366" s="1749"/>
      <c r="U366" s="1749"/>
      <c r="V366" s="1749"/>
      <c r="W366" s="1749"/>
      <c r="X366" s="1749"/>
      <c r="Y366" s="1749"/>
      <c r="Z366" s="1749"/>
      <c r="AA366" s="1749"/>
      <c r="AB366" s="1749"/>
      <c r="AC366" s="1749"/>
      <c r="AD366" s="1749"/>
      <c r="AE366" s="1749"/>
      <c r="AF366" s="1749"/>
      <c r="AG366" s="1749"/>
      <c r="AH366" s="1749"/>
      <c r="AI366" s="1749"/>
      <c r="AJ366" s="1749"/>
      <c r="AK366" s="1749"/>
      <c r="AL366" s="1749"/>
      <c r="AM366" s="1749"/>
      <c r="AN366" s="1749"/>
      <c r="AO366" s="1749"/>
      <c r="AP366" s="1749"/>
    </row>
    <row r="367" spans="1:42" ht="12.95" customHeight="1" x14ac:dyDescent="0.5">
      <c r="A367" s="1655"/>
      <c r="B367" s="1655"/>
      <c r="C367" s="1749"/>
      <c r="D367" s="1749"/>
      <c r="E367" s="1749"/>
      <c r="F367" s="1749"/>
      <c r="G367" s="1749"/>
      <c r="H367" s="1749"/>
      <c r="I367" s="1749"/>
      <c r="J367" s="1749"/>
      <c r="K367" s="1749"/>
      <c r="L367" s="1749"/>
      <c r="M367" s="1749"/>
      <c r="N367" s="1749"/>
      <c r="O367" s="1749"/>
      <c r="P367" s="1749"/>
      <c r="Q367" s="1749"/>
      <c r="R367" s="1749"/>
      <c r="S367" s="1749"/>
      <c r="T367" s="1749"/>
      <c r="U367" s="1749"/>
      <c r="V367" s="1749"/>
      <c r="W367" s="1749"/>
      <c r="X367" s="1749"/>
      <c r="Y367" s="1749"/>
      <c r="Z367" s="1749"/>
      <c r="AA367" s="1749"/>
      <c r="AB367" s="1749"/>
      <c r="AC367" s="1749"/>
      <c r="AD367" s="1749"/>
      <c r="AE367" s="1749"/>
      <c r="AF367" s="1749"/>
      <c r="AG367" s="1749"/>
      <c r="AH367" s="1749"/>
      <c r="AI367" s="1749"/>
      <c r="AJ367" s="1749"/>
      <c r="AK367" s="1749"/>
      <c r="AL367" s="1749"/>
      <c r="AM367" s="1749"/>
      <c r="AN367" s="1749"/>
      <c r="AO367" s="1749"/>
      <c r="AP367" s="1749"/>
    </row>
    <row r="368" spans="1:42" ht="12.95" customHeight="1" x14ac:dyDescent="0.5">
      <c r="A368" s="1655"/>
      <c r="B368" s="1655"/>
      <c r="C368" s="1749"/>
      <c r="D368" s="1749"/>
      <c r="E368" s="1749"/>
      <c r="F368" s="1749"/>
      <c r="G368" s="1749"/>
      <c r="H368" s="1749"/>
      <c r="I368" s="1749"/>
      <c r="J368" s="1749"/>
      <c r="K368" s="1749"/>
      <c r="L368" s="1749"/>
      <c r="M368" s="1749"/>
      <c r="N368" s="1749"/>
      <c r="O368" s="1749"/>
      <c r="P368" s="1749"/>
      <c r="Q368" s="1749"/>
      <c r="R368" s="1749"/>
      <c r="S368" s="1749"/>
      <c r="T368" s="1749"/>
      <c r="U368" s="1749"/>
      <c r="V368" s="1749"/>
      <c r="W368" s="1749"/>
      <c r="X368" s="1749"/>
      <c r="Y368" s="1749"/>
      <c r="Z368" s="1749"/>
      <c r="AA368" s="1749"/>
      <c r="AB368" s="1749"/>
      <c r="AC368" s="1749"/>
      <c r="AD368" s="1749"/>
      <c r="AE368" s="1749"/>
      <c r="AF368" s="1749"/>
      <c r="AG368" s="1749"/>
      <c r="AH368" s="1749"/>
      <c r="AI368" s="1749"/>
      <c r="AJ368" s="1749"/>
      <c r="AK368" s="1749"/>
      <c r="AL368" s="1749"/>
      <c r="AM368" s="1749"/>
      <c r="AN368" s="1749"/>
      <c r="AO368" s="1749"/>
      <c r="AP368" s="1749"/>
    </row>
    <row r="369" spans="1:42" ht="12.95" customHeight="1" x14ac:dyDescent="0.5">
      <c r="A369" s="1655"/>
      <c r="B369" s="1655"/>
      <c r="C369" s="1749"/>
      <c r="D369" s="1749"/>
      <c r="E369" s="1749"/>
      <c r="F369" s="1749"/>
      <c r="G369" s="1749"/>
      <c r="H369" s="1749"/>
      <c r="I369" s="1749"/>
      <c r="J369" s="1749"/>
      <c r="K369" s="1749"/>
      <c r="L369" s="1749"/>
      <c r="M369" s="1749"/>
      <c r="N369" s="1749"/>
      <c r="O369" s="1749"/>
      <c r="P369" s="1749"/>
      <c r="Q369" s="1749"/>
      <c r="R369" s="1749"/>
      <c r="S369" s="1749"/>
      <c r="T369" s="1749"/>
      <c r="U369" s="1749"/>
      <c r="V369" s="1749"/>
      <c r="W369" s="1749"/>
      <c r="X369" s="1749"/>
      <c r="Y369" s="1749"/>
      <c r="Z369" s="1749"/>
      <c r="AA369" s="1749"/>
      <c r="AB369" s="1749"/>
      <c r="AC369" s="1749"/>
      <c r="AD369" s="1749"/>
      <c r="AE369" s="1749"/>
      <c r="AF369" s="1749"/>
      <c r="AG369" s="1749"/>
      <c r="AH369" s="1749"/>
      <c r="AI369" s="1749"/>
      <c r="AJ369" s="1749"/>
      <c r="AK369" s="1749"/>
      <c r="AL369" s="1749"/>
      <c r="AM369" s="1749"/>
      <c r="AN369" s="1749"/>
      <c r="AO369" s="1749"/>
      <c r="AP369" s="1749"/>
    </row>
    <row r="370" spans="1:42" ht="12.95" customHeight="1" x14ac:dyDescent="0.5">
      <c r="A370" s="1655"/>
      <c r="B370" s="1655"/>
      <c r="C370" s="1749"/>
      <c r="D370" s="1749"/>
      <c r="E370" s="1749"/>
      <c r="F370" s="1749"/>
      <c r="G370" s="1749"/>
      <c r="H370" s="1749"/>
      <c r="I370" s="1749"/>
      <c r="J370" s="1749"/>
      <c r="K370" s="1749"/>
      <c r="L370" s="1749"/>
      <c r="M370" s="1749"/>
      <c r="N370" s="1749"/>
      <c r="O370" s="1749"/>
      <c r="P370" s="1749"/>
      <c r="Q370" s="1749"/>
      <c r="R370" s="1749"/>
      <c r="S370" s="1749"/>
      <c r="T370" s="1749"/>
      <c r="U370" s="1749"/>
      <c r="V370" s="1749"/>
      <c r="W370" s="1749"/>
      <c r="X370" s="1749"/>
      <c r="Y370" s="1749"/>
      <c r="Z370" s="1749"/>
      <c r="AA370" s="1749"/>
      <c r="AB370" s="1749"/>
      <c r="AC370" s="1749"/>
      <c r="AD370" s="1749"/>
      <c r="AE370" s="1749"/>
      <c r="AF370" s="1749"/>
      <c r="AG370" s="1749"/>
      <c r="AH370" s="1749"/>
      <c r="AI370" s="1749"/>
      <c r="AJ370" s="1749"/>
      <c r="AK370" s="1749"/>
      <c r="AL370" s="1749"/>
      <c r="AM370" s="1749"/>
      <c r="AN370" s="1749"/>
      <c r="AO370" s="1749"/>
      <c r="AP370" s="1749"/>
    </row>
    <row r="371" spans="1:42" ht="12.95" customHeight="1" x14ac:dyDescent="0.5">
      <c r="A371" s="1655"/>
      <c r="B371" s="1655"/>
      <c r="C371" s="1749"/>
      <c r="D371" s="1749"/>
      <c r="E371" s="1749"/>
      <c r="F371" s="1749"/>
      <c r="G371" s="1749"/>
      <c r="H371" s="1749"/>
      <c r="I371" s="1749"/>
      <c r="J371" s="1749"/>
      <c r="K371" s="1749"/>
      <c r="L371" s="1749"/>
      <c r="M371" s="1749"/>
      <c r="N371" s="1749"/>
      <c r="O371" s="1749"/>
      <c r="P371" s="1749"/>
      <c r="Q371" s="1749"/>
      <c r="R371" s="1749"/>
      <c r="S371" s="1749"/>
      <c r="T371" s="1749"/>
      <c r="U371" s="1749"/>
      <c r="V371" s="1749"/>
      <c r="W371" s="1749"/>
      <c r="X371" s="1749"/>
      <c r="Y371" s="1749"/>
      <c r="Z371" s="1749"/>
      <c r="AA371" s="1749"/>
      <c r="AB371" s="1749"/>
      <c r="AC371" s="1749"/>
      <c r="AD371" s="1749"/>
      <c r="AE371" s="1749"/>
      <c r="AF371" s="1749"/>
      <c r="AG371" s="1749"/>
      <c r="AH371" s="1749"/>
      <c r="AI371" s="1749"/>
      <c r="AJ371" s="1749"/>
      <c r="AK371" s="1749"/>
      <c r="AL371" s="1749"/>
      <c r="AM371" s="1749"/>
      <c r="AN371" s="1749"/>
      <c r="AO371" s="1749"/>
      <c r="AP371" s="1749"/>
    </row>
    <row r="372" spans="1:42" ht="12.95" customHeight="1" x14ac:dyDescent="0.5">
      <c r="A372" s="1655"/>
      <c r="B372" s="1655"/>
      <c r="C372" s="1749"/>
      <c r="D372" s="1749"/>
      <c r="E372" s="1749"/>
      <c r="F372" s="1749"/>
      <c r="G372" s="1749"/>
      <c r="H372" s="1749"/>
      <c r="I372" s="1749"/>
      <c r="J372" s="1749"/>
      <c r="K372" s="1749"/>
      <c r="L372" s="1749"/>
      <c r="M372" s="1749"/>
      <c r="N372" s="1749"/>
      <c r="O372" s="1749"/>
      <c r="P372" s="1749"/>
      <c r="Q372" s="1749"/>
      <c r="R372" s="1749"/>
      <c r="S372" s="1749"/>
      <c r="T372" s="1749"/>
      <c r="U372" s="1749"/>
      <c r="V372" s="1749"/>
      <c r="W372" s="1749"/>
      <c r="X372" s="1749"/>
      <c r="Y372" s="1749"/>
      <c r="Z372" s="1749"/>
      <c r="AA372" s="1749"/>
      <c r="AB372" s="1749"/>
      <c r="AC372" s="1749"/>
      <c r="AD372" s="1749"/>
      <c r="AE372" s="1749"/>
      <c r="AF372" s="1749"/>
      <c r="AG372" s="1749"/>
      <c r="AH372" s="1749"/>
      <c r="AI372" s="1749"/>
      <c r="AJ372" s="1749"/>
      <c r="AK372" s="1749"/>
      <c r="AL372" s="1749"/>
      <c r="AM372" s="1749"/>
      <c r="AN372" s="1749"/>
      <c r="AO372" s="1749"/>
      <c r="AP372" s="1749"/>
    </row>
    <row r="373" spans="1:42" ht="12.95" customHeight="1" x14ac:dyDescent="0.5">
      <c r="A373" s="1655"/>
      <c r="B373" s="1655"/>
      <c r="C373" s="1749"/>
      <c r="D373" s="1749"/>
      <c r="E373" s="1749"/>
      <c r="F373" s="1749"/>
      <c r="G373" s="1749"/>
      <c r="H373" s="1749"/>
      <c r="I373" s="1749"/>
      <c r="J373" s="1749"/>
      <c r="K373" s="1749"/>
      <c r="L373" s="1749"/>
      <c r="M373" s="1749"/>
      <c r="N373" s="1749"/>
      <c r="O373" s="1749"/>
      <c r="P373" s="1749"/>
      <c r="Q373" s="1749"/>
      <c r="R373" s="1749"/>
      <c r="S373" s="1749"/>
      <c r="T373" s="1749"/>
      <c r="U373" s="1749"/>
      <c r="V373" s="1749"/>
      <c r="W373" s="1749"/>
      <c r="X373" s="1749"/>
      <c r="Y373" s="1749"/>
      <c r="Z373" s="1749"/>
      <c r="AA373" s="1749"/>
      <c r="AB373" s="1749"/>
      <c r="AC373" s="1749"/>
      <c r="AD373" s="1749"/>
      <c r="AE373" s="1749"/>
      <c r="AF373" s="1749"/>
      <c r="AG373" s="1749"/>
      <c r="AH373" s="1749"/>
      <c r="AI373" s="1749"/>
      <c r="AJ373" s="1749"/>
      <c r="AK373" s="1749"/>
      <c r="AL373" s="1749"/>
      <c r="AM373" s="1749"/>
      <c r="AN373" s="1749"/>
      <c r="AO373" s="1749"/>
      <c r="AP373" s="1749"/>
    </row>
    <row r="374" spans="1:42" ht="12.95" customHeight="1" x14ac:dyDescent="0.5">
      <c r="A374" s="1655"/>
      <c r="B374" s="1655"/>
      <c r="C374" s="1749"/>
      <c r="D374" s="1749"/>
      <c r="E374" s="1749"/>
      <c r="F374" s="1749"/>
      <c r="G374" s="1749"/>
      <c r="H374" s="1749"/>
      <c r="I374" s="1749"/>
      <c r="J374" s="1749"/>
      <c r="K374" s="1749"/>
      <c r="L374" s="1749"/>
      <c r="M374" s="1749"/>
      <c r="N374" s="1749"/>
      <c r="O374" s="1749"/>
      <c r="P374" s="1749"/>
      <c r="Q374" s="1749"/>
      <c r="R374" s="1749"/>
      <c r="S374" s="1749"/>
      <c r="T374" s="1749"/>
      <c r="U374" s="1749"/>
      <c r="V374" s="1749"/>
      <c r="W374" s="1749"/>
      <c r="X374" s="1749"/>
      <c r="Y374" s="1749"/>
      <c r="Z374" s="1749"/>
      <c r="AA374" s="1749"/>
      <c r="AB374" s="1749"/>
      <c r="AC374" s="1749"/>
      <c r="AD374" s="1749"/>
      <c r="AE374" s="1749"/>
      <c r="AF374" s="1749"/>
      <c r="AG374" s="1749"/>
      <c r="AH374" s="1749"/>
      <c r="AI374" s="1749"/>
      <c r="AJ374" s="1749"/>
      <c r="AK374" s="1749"/>
      <c r="AL374" s="1749"/>
      <c r="AM374" s="1749"/>
      <c r="AN374" s="1749"/>
      <c r="AO374" s="1749"/>
      <c r="AP374" s="1749"/>
    </row>
    <row r="375" spans="1:42" ht="12.95" customHeight="1" x14ac:dyDescent="0.5">
      <c r="A375" s="1655"/>
      <c r="B375" s="1655"/>
      <c r="C375" s="1749"/>
      <c r="D375" s="1749"/>
      <c r="E375" s="1749"/>
      <c r="F375" s="1749"/>
      <c r="G375" s="1749"/>
      <c r="H375" s="1749"/>
      <c r="I375" s="1749"/>
      <c r="J375" s="1749"/>
      <c r="K375" s="1749"/>
      <c r="L375" s="1749"/>
      <c r="M375" s="1749"/>
      <c r="N375" s="1749"/>
      <c r="O375" s="1749"/>
      <c r="P375" s="1749"/>
      <c r="Q375" s="1749"/>
      <c r="R375" s="1749"/>
      <c r="S375" s="1749"/>
      <c r="T375" s="1749"/>
      <c r="U375" s="1749"/>
      <c r="V375" s="1749"/>
      <c r="W375" s="1749"/>
      <c r="X375" s="1749"/>
      <c r="Y375" s="1749"/>
      <c r="Z375" s="1749"/>
      <c r="AA375" s="1749"/>
      <c r="AB375" s="1749"/>
      <c r="AC375" s="1749"/>
      <c r="AD375" s="1749"/>
      <c r="AE375" s="1749"/>
      <c r="AF375" s="1749"/>
      <c r="AG375" s="1749"/>
      <c r="AH375" s="1749"/>
      <c r="AI375" s="1749"/>
      <c r="AJ375" s="1749"/>
      <c r="AK375" s="1749"/>
      <c r="AL375" s="1749"/>
      <c r="AM375" s="1749"/>
      <c r="AN375" s="1749"/>
      <c r="AO375" s="1749"/>
      <c r="AP375" s="1749"/>
    </row>
    <row r="376" spans="1:42" ht="12.95" customHeight="1" x14ac:dyDescent="0.5">
      <c r="A376" s="1655"/>
      <c r="B376" s="1655"/>
      <c r="C376" s="1749"/>
      <c r="D376" s="1749"/>
      <c r="E376" s="1749"/>
      <c r="F376" s="1749"/>
      <c r="G376" s="1749"/>
      <c r="H376" s="1749"/>
      <c r="I376" s="1749"/>
      <c r="J376" s="1749"/>
      <c r="K376" s="1749"/>
      <c r="L376" s="1749"/>
      <c r="M376" s="1749"/>
      <c r="N376" s="1749"/>
      <c r="O376" s="1749"/>
      <c r="P376" s="1749"/>
      <c r="Q376" s="1749"/>
      <c r="R376" s="1749"/>
      <c r="S376" s="1749"/>
      <c r="T376" s="1749"/>
      <c r="U376" s="1749"/>
      <c r="V376" s="1749"/>
      <c r="W376" s="1749"/>
      <c r="X376" s="1749"/>
      <c r="Y376" s="1749"/>
      <c r="Z376" s="1749"/>
      <c r="AA376" s="1749"/>
      <c r="AB376" s="1749"/>
      <c r="AC376" s="1749"/>
      <c r="AD376" s="1749"/>
      <c r="AE376" s="1749"/>
      <c r="AF376" s="1749"/>
      <c r="AG376" s="1749"/>
      <c r="AH376" s="1749"/>
      <c r="AI376" s="1749"/>
      <c r="AJ376" s="1749"/>
      <c r="AK376" s="1749"/>
      <c r="AL376" s="1749"/>
      <c r="AM376" s="1749"/>
      <c r="AN376" s="1749"/>
      <c r="AO376" s="1749"/>
      <c r="AP376" s="1749"/>
    </row>
    <row r="377" spans="1:42" ht="12.95" customHeight="1" x14ac:dyDescent="0.5">
      <c r="A377" s="1655"/>
      <c r="B377" s="1655"/>
      <c r="C377" s="1749"/>
      <c r="D377" s="1749"/>
      <c r="E377" s="1749"/>
      <c r="F377" s="1749"/>
      <c r="G377" s="1749"/>
      <c r="H377" s="1749"/>
      <c r="I377" s="1749"/>
      <c r="J377" s="1749"/>
      <c r="K377" s="1749"/>
      <c r="L377" s="1749"/>
      <c r="M377" s="1749"/>
      <c r="N377" s="1749"/>
      <c r="O377" s="1749"/>
      <c r="P377" s="1749"/>
      <c r="Q377" s="1749"/>
      <c r="R377" s="1749"/>
      <c r="S377" s="1749"/>
      <c r="T377" s="1749"/>
      <c r="U377" s="1749"/>
      <c r="V377" s="1749"/>
      <c r="W377" s="1749"/>
      <c r="X377" s="1749"/>
      <c r="Y377" s="1749"/>
      <c r="Z377" s="1749"/>
      <c r="AA377" s="1749"/>
      <c r="AB377" s="1749"/>
      <c r="AC377" s="1749"/>
      <c r="AD377" s="1749"/>
      <c r="AE377" s="1749"/>
      <c r="AF377" s="1749"/>
      <c r="AG377" s="1749"/>
      <c r="AH377" s="1749"/>
      <c r="AI377" s="1749"/>
      <c r="AJ377" s="1749"/>
      <c r="AK377" s="1749"/>
      <c r="AL377" s="1749"/>
      <c r="AM377" s="1749"/>
      <c r="AN377" s="1749"/>
      <c r="AO377" s="1749"/>
      <c r="AP377" s="1749"/>
    </row>
    <row r="378" spans="1:42" ht="12.95" customHeight="1" x14ac:dyDescent="0.5">
      <c r="A378" s="1655"/>
      <c r="B378" s="1655"/>
      <c r="C378" s="1749"/>
      <c r="D378" s="1749"/>
      <c r="E378" s="1749"/>
      <c r="F378" s="1749"/>
      <c r="G378" s="1749"/>
      <c r="H378" s="1749"/>
      <c r="I378" s="1749"/>
      <c r="J378" s="1749"/>
      <c r="K378" s="1749"/>
      <c r="L378" s="1749"/>
      <c r="M378" s="1749"/>
      <c r="N378" s="1749"/>
      <c r="O378" s="1749"/>
      <c r="P378" s="1749"/>
      <c r="Q378" s="1749"/>
      <c r="R378" s="1749"/>
      <c r="S378" s="1749"/>
      <c r="T378" s="1749"/>
      <c r="U378" s="1749"/>
      <c r="V378" s="1749"/>
      <c r="W378" s="1749"/>
      <c r="X378" s="1749"/>
      <c r="Y378" s="1749"/>
      <c r="Z378" s="1749"/>
      <c r="AA378" s="1749"/>
      <c r="AB378" s="1749"/>
      <c r="AC378" s="1749"/>
      <c r="AD378" s="1749"/>
      <c r="AE378" s="1749"/>
      <c r="AF378" s="1749"/>
      <c r="AG378" s="1749"/>
      <c r="AH378" s="1749"/>
      <c r="AI378" s="1749"/>
      <c r="AJ378" s="1749"/>
      <c r="AK378" s="1749"/>
      <c r="AL378" s="1749"/>
      <c r="AM378" s="1749"/>
      <c r="AN378" s="1749"/>
      <c r="AO378" s="1749"/>
      <c r="AP378" s="1749"/>
    </row>
    <row r="379" spans="1:42" ht="12.95" customHeight="1" x14ac:dyDescent="0.5">
      <c r="A379" s="1655"/>
      <c r="B379" s="1655"/>
      <c r="C379" s="1749"/>
      <c r="D379" s="1749"/>
      <c r="E379" s="1749"/>
      <c r="F379" s="1749"/>
      <c r="G379" s="1749"/>
      <c r="H379" s="1749"/>
      <c r="I379" s="1749"/>
      <c r="J379" s="1749"/>
      <c r="K379" s="1749"/>
      <c r="L379" s="1749"/>
      <c r="M379" s="1749"/>
      <c r="N379" s="1749"/>
      <c r="O379" s="1749"/>
      <c r="P379" s="1749"/>
      <c r="Q379" s="1749"/>
      <c r="R379" s="1749"/>
      <c r="S379" s="1749"/>
      <c r="T379" s="1749"/>
      <c r="U379" s="1749"/>
      <c r="V379" s="1749"/>
      <c r="W379" s="1749"/>
      <c r="X379" s="1749"/>
      <c r="Y379" s="1749"/>
      <c r="Z379" s="1749"/>
      <c r="AA379" s="1749"/>
      <c r="AB379" s="1749"/>
      <c r="AC379" s="1749"/>
      <c r="AD379" s="1749"/>
      <c r="AE379" s="1749"/>
      <c r="AF379" s="1749"/>
      <c r="AG379" s="1749"/>
      <c r="AH379" s="1749"/>
      <c r="AI379" s="1749"/>
      <c r="AJ379" s="1749"/>
      <c r="AK379" s="1749"/>
      <c r="AL379" s="1749"/>
      <c r="AM379" s="1749"/>
      <c r="AN379" s="1749"/>
      <c r="AO379" s="1749"/>
      <c r="AP379" s="1749"/>
    </row>
    <row r="380" spans="1:42" ht="12.95" customHeight="1" x14ac:dyDescent="0.5">
      <c r="A380" s="1655"/>
      <c r="B380" s="1655"/>
      <c r="C380" s="1749"/>
      <c r="D380" s="1749"/>
      <c r="E380" s="1749"/>
      <c r="F380" s="1749"/>
      <c r="G380" s="1749"/>
      <c r="H380" s="1749"/>
      <c r="I380" s="1749"/>
      <c r="J380" s="1749"/>
      <c r="K380" s="1749"/>
      <c r="L380" s="1749"/>
      <c r="M380" s="1749"/>
      <c r="N380" s="1749"/>
      <c r="O380" s="1749"/>
      <c r="P380" s="1749"/>
      <c r="Q380" s="1749"/>
      <c r="R380" s="1749"/>
      <c r="S380" s="1749"/>
      <c r="T380" s="1749"/>
      <c r="U380" s="1749"/>
      <c r="V380" s="1749"/>
      <c r="W380" s="1749"/>
      <c r="X380" s="1749"/>
      <c r="Y380" s="1749"/>
      <c r="Z380" s="1749"/>
      <c r="AA380" s="1749"/>
      <c r="AB380" s="1749"/>
      <c r="AC380" s="1749"/>
      <c r="AD380" s="1749"/>
      <c r="AE380" s="1749"/>
      <c r="AF380" s="1749"/>
      <c r="AG380" s="1749"/>
      <c r="AH380" s="1749"/>
      <c r="AI380" s="1749"/>
      <c r="AJ380" s="1749"/>
      <c r="AK380" s="1749"/>
      <c r="AL380" s="1749"/>
      <c r="AM380" s="1749"/>
      <c r="AN380" s="1749"/>
      <c r="AO380" s="1749"/>
      <c r="AP380" s="1749"/>
    </row>
    <row r="381" spans="1:42" ht="12.95" customHeight="1" x14ac:dyDescent="0.5">
      <c r="A381" s="1655"/>
      <c r="B381" s="1655"/>
      <c r="C381" s="1749"/>
      <c r="D381" s="1749"/>
      <c r="E381" s="1749"/>
      <c r="F381" s="1749"/>
      <c r="G381" s="1749"/>
      <c r="H381" s="1749"/>
      <c r="I381" s="1749"/>
      <c r="J381" s="1749"/>
      <c r="K381" s="1749"/>
      <c r="L381" s="1749"/>
      <c r="M381" s="1749"/>
      <c r="N381" s="1749"/>
      <c r="O381" s="1749"/>
      <c r="P381" s="1749"/>
      <c r="Q381" s="1749"/>
      <c r="R381" s="1749"/>
      <c r="S381" s="1749"/>
      <c r="T381" s="1749"/>
      <c r="U381" s="1749"/>
      <c r="V381" s="1749"/>
      <c r="W381" s="1749"/>
      <c r="X381" s="1749"/>
      <c r="Y381" s="1749"/>
      <c r="Z381" s="1749"/>
      <c r="AA381" s="1749"/>
      <c r="AB381" s="1749"/>
      <c r="AC381" s="1749"/>
      <c r="AD381" s="1749"/>
      <c r="AE381" s="1749"/>
      <c r="AF381" s="1749"/>
      <c r="AG381" s="1749"/>
      <c r="AH381" s="1749"/>
      <c r="AI381" s="1749"/>
      <c r="AJ381" s="1749"/>
      <c r="AK381" s="1749"/>
      <c r="AL381" s="1749"/>
      <c r="AM381" s="1749"/>
      <c r="AN381" s="1749"/>
      <c r="AO381" s="1749"/>
      <c r="AP381" s="1749"/>
    </row>
    <row r="382" spans="1:42" ht="12.95" customHeight="1" x14ac:dyDescent="0.5">
      <c r="A382" s="1655"/>
      <c r="B382" s="1655"/>
      <c r="C382" s="1749"/>
      <c r="D382" s="1749"/>
      <c r="E382" s="1749"/>
      <c r="F382" s="1749"/>
      <c r="G382" s="1749"/>
      <c r="H382" s="1749"/>
      <c r="I382" s="1749"/>
      <c r="J382" s="1749"/>
      <c r="K382" s="1749"/>
      <c r="L382" s="1749"/>
      <c r="M382" s="1749"/>
      <c r="N382" s="1749"/>
      <c r="O382" s="1749"/>
      <c r="P382" s="1749"/>
      <c r="Q382" s="1749"/>
      <c r="R382" s="1749"/>
      <c r="S382" s="1749"/>
      <c r="T382" s="1749"/>
      <c r="U382" s="1749"/>
      <c r="V382" s="1749"/>
      <c r="W382" s="1749"/>
      <c r="X382" s="1749"/>
      <c r="Y382" s="1749"/>
      <c r="Z382" s="1749"/>
      <c r="AA382" s="1749"/>
      <c r="AB382" s="1749"/>
      <c r="AC382" s="1749"/>
      <c r="AD382" s="1749"/>
      <c r="AE382" s="1749"/>
      <c r="AF382" s="1749"/>
      <c r="AG382" s="1749"/>
      <c r="AH382" s="1749"/>
      <c r="AI382" s="1749"/>
      <c r="AJ382" s="1749"/>
      <c r="AK382" s="1749"/>
      <c r="AL382" s="1749"/>
      <c r="AM382" s="1749"/>
      <c r="AN382" s="1749"/>
      <c r="AO382" s="1749"/>
      <c r="AP382" s="1749"/>
    </row>
    <row r="383" spans="1:42" ht="12.95" customHeight="1" x14ac:dyDescent="0.5">
      <c r="A383" s="1655"/>
      <c r="B383" s="1655"/>
      <c r="C383" s="1749"/>
      <c r="D383" s="1749"/>
      <c r="E383" s="1749"/>
      <c r="F383" s="1749"/>
      <c r="G383" s="1749"/>
      <c r="H383" s="1749"/>
      <c r="I383" s="1749"/>
      <c r="J383" s="1749"/>
      <c r="K383" s="1749"/>
      <c r="L383" s="1749"/>
      <c r="M383" s="1749"/>
      <c r="N383" s="1749"/>
      <c r="O383" s="1749"/>
      <c r="P383" s="1749"/>
      <c r="Q383" s="1749"/>
      <c r="R383" s="1749"/>
      <c r="S383" s="1749"/>
      <c r="T383" s="1749"/>
      <c r="U383" s="1749"/>
      <c r="V383" s="1749"/>
      <c r="W383" s="1749"/>
      <c r="X383" s="1749"/>
      <c r="Y383" s="1749"/>
      <c r="Z383" s="1749"/>
      <c r="AA383" s="1749"/>
      <c r="AB383" s="1749"/>
      <c r="AC383" s="1749"/>
      <c r="AD383" s="1749"/>
      <c r="AE383" s="1749"/>
      <c r="AF383" s="1749"/>
      <c r="AG383" s="1749"/>
      <c r="AH383" s="1749"/>
      <c r="AI383" s="1749"/>
      <c r="AJ383" s="1749"/>
      <c r="AK383" s="1749"/>
      <c r="AL383" s="1749"/>
      <c r="AM383" s="1749"/>
      <c r="AN383" s="1749"/>
      <c r="AO383" s="1749"/>
      <c r="AP383" s="1749"/>
    </row>
    <row r="384" spans="1:42" ht="12.95" customHeight="1" x14ac:dyDescent="0.5">
      <c r="A384" s="1655"/>
      <c r="B384" s="1655"/>
      <c r="C384" s="1749"/>
      <c r="D384" s="1749"/>
      <c r="E384" s="1749"/>
      <c r="F384" s="1749"/>
      <c r="G384" s="1749"/>
      <c r="H384" s="1749"/>
      <c r="I384" s="1749"/>
      <c r="J384" s="1749"/>
      <c r="K384" s="1749"/>
      <c r="L384" s="1749"/>
      <c r="M384" s="1749"/>
      <c r="N384" s="1749"/>
      <c r="O384" s="1749"/>
      <c r="P384" s="1749"/>
      <c r="Q384" s="1749"/>
      <c r="R384" s="1749"/>
      <c r="S384" s="1749"/>
      <c r="T384" s="1749"/>
      <c r="U384" s="1749"/>
      <c r="V384" s="1749"/>
      <c r="W384" s="1749"/>
      <c r="X384" s="1749"/>
      <c r="Y384" s="1749"/>
      <c r="Z384" s="1749"/>
      <c r="AA384" s="1749"/>
      <c r="AB384" s="1749"/>
      <c r="AC384" s="1749"/>
      <c r="AD384" s="1749"/>
      <c r="AE384" s="1749"/>
      <c r="AF384" s="1749"/>
      <c r="AG384" s="1749"/>
      <c r="AH384" s="1749"/>
      <c r="AI384" s="1749"/>
      <c r="AJ384" s="1749"/>
      <c r="AK384" s="1749"/>
      <c r="AL384" s="1749"/>
      <c r="AM384" s="1749"/>
      <c r="AN384" s="1749"/>
      <c r="AO384" s="1749"/>
      <c r="AP384" s="1749"/>
    </row>
    <row r="385" spans="1:42" ht="12.95" customHeight="1" x14ac:dyDescent="0.5">
      <c r="A385" s="1655"/>
      <c r="B385" s="1655"/>
      <c r="C385" s="1749"/>
      <c r="D385" s="1749"/>
      <c r="E385" s="1749"/>
      <c r="F385" s="1749"/>
      <c r="G385" s="1749"/>
      <c r="H385" s="1749"/>
      <c r="I385" s="1749"/>
      <c r="J385" s="1749"/>
      <c r="K385" s="1749"/>
      <c r="L385" s="1749"/>
      <c r="M385" s="1749"/>
      <c r="N385" s="1749"/>
      <c r="O385" s="1749"/>
      <c r="P385" s="1749"/>
      <c r="Q385" s="1749"/>
      <c r="R385" s="1749"/>
      <c r="S385" s="1749"/>
      <c r="T385" s="1749"/>
      <c r="U385" s="1749"/>
      <c r="V385" s="1749"/>
      <c r="W385" s="1749"/>
      <c r="X385" s="1749"/>
      <c r="Y385" s="1749"/>
      <c r="Z385" s="1749"/>
      <c r="AA385" s="1749"/>
      <c r="AB385" s="1749"/>
      <c r="AC385" s="1749"/>
      <c r="AD385" s="1749"/>
      <c r="AE385" s="1749"/>
      <c r="AF385" s="1749"/>
      <c r="AG385" s="1749"/>
      <c r="AH385" s="1749"/>
      <c r="AI385" s="1749"/>
      <c r="AJ385" s="1749"/>
      <c r="AK385" s="1749"/>
      <c r="AL385" s="1749"/>
      <c r="AM385" s="1749"/>
      <c r="AN385" s="1749"/>
      <c r="AO385" s="1749"/>
      <c r="AP385" s="1749"/>
    </row>
    <row r="386" spans="1:42" ht="12.95" customHeight="1" x14ac:dyDescent="0.5">
      <c r="A386" s="1655"/>
      <c r="B386" s="1655"/>
      <c r="C386" s="1749"/>
      <c r="D386" s="1749"/>
      <c r="E386" s="1749"/>
      <c r="F386" s="1749"/>
      <c r="G386" s="1749"/>
      <c r="H386" s="1749"/>
      <c r="I386" s="1749"/>
      <c r="J386" s="1749"/>
      <c r="K386" s="1749"/>
      <c r="L386" s="1749"/>
      <c r="M386" s="1749"/>
      <c r="N386" s="1749"/>
      <c r="O386" s="1749"/>
      <c r="P386" s="1749"/>
      <c r="Q386" s="1749"/>
      <c r="R386" s="1749"/>
      <c r="S386" s="1749"/>
      <c r="T386" s="1749"/>
      <c r="U386" s="1749"/>
      <c r="V386" s="1749"/>
      <c r="W386" s="1749"/>
      <c r="X386" s="1749"/>
      <c r="Y386" s="1749"/>
      <c r="Z386" s="1749"/>
      <c r="AA386" s="1749"/>
      <c r="AB386" s="1749"/>
      <c r="AC386" s="1749"/>
      <c r="AD386" s="1749"/>
      <c r="AE386" s="1749"/>
      <c r="AF386" s="1749"/>
      <c r="AG386" s="1749"/>
      <c r="AH386" s="1749"/>
      <c r="AI386" s="1749"/>
      <c r="AJ386" s="1749"/>
      <c r="AK386" s="1749"/>
      <c r="AL386" s="1749"/>
      <c r="AM386" s="1749"/>
      <c r="AN386" s="1749"/>
      <c r="AO386" s="1749"/>
      <c r="AP386" s="1749"/>
    </row>
    <row r="387" spans="1:42" ht="12.95" customHeight="1" x14ac:dyDescent="0.5">
      <c r="A387" s="1655"/>
      <c r="B387" s="1655"/>
      <c r="C387" s="1749"/>
      <c r="D387" s="1749"/>
      <c r="E387" s="1749"/>
      <c r="F387" s="1749"/>
      <c r="G387" s="1749"/>
      <c r="H387" s="1749"/>
      <c r="I387" s="1749"/>
      <c r="J387" s="1749"/>
      <c r="K387" s="1749"/>
      <c r="L387" s="1749"/>
      <c r="M387" s="1749"/>
      <c r="N387" s="1749"/>
      <c r="O387" s="1749"/>
      <c r="P387" s="1749"/>
      <c r="Q387" s="1749"/>
      <c r="R387" s="1749"/>
      <c r="S387" s="1749"/>
      <c r="T387" s="1749"/>
      <c r="U387" s="1749"/>
      <c r="V387" s="1749"/>
      <c r="W387" s="1749"/>
      <c r="X387" s="1749"/>
      <c r="Y387" s="1749"/>
      <c r="Z387" s="1749"/>
      <c r="AA387" s="1749"/>
      <c r="AB387" s="1749"/>
      <c r="AC387" s="1749"/>
      <c r="AD387" s="1749"/>
      <c r="AE387" s="1749"/>
      <c r="AF387" s="1749"/>
      <c r="AG387" s="1749"/>
      <c r="AH387" s="1749"/>
      <c r="AI387" s="1749"/>
      <c r="AJ387" s="1749"/>
      <c r="AK387" s="1749"/>
      <c r="AL387" s="1749"/>
      <c r="AM387" s="1749"/>
      <c r="AN387" s="1749"/>
      <c r="AO387" s="1749"/>
      <c r="AP387" s="1749"/>
    </row>
    <row r="388" spans="1:42" ht="12.95" customHeight="1" x14ac:dyDescent="0.5">
      <c r="A388" s="1655"/>
      <c r="B388" s="1655"/>
      <c r="C388" s="1749"/>
      <c r="D388" s="1749"/>
      <c r="E388" s="1749"/>
      <c r="F388" s="1749"/>
      <c r="G388" s="1749"/>
      <c r="H388" s="1749"/>
      <c r="I388" s="1749"/>
      <c r="J388" s="1749"/>
      <c r="K388" s="1749"/>
      <c r="L388" s="1749"/>
      <c r="M388" s="1749"/>
      <c r="N388" s="1749"/>
      <c r="O388" s="1749"/>
      <c r="P388" s="1749"/>
      <c r="Q388" s="1749"/>
      <c r="R388" s="1749"/>
      <c r="S388" s="1749"/>
      <c r="T388" s="1749"/>
      <c r="U388" s="1749"/>
      <c r="V388" s="1749"/>
      <c r="W388" s="1749"/>
      <c r="X388" s="1749"/>
      <c r="Y388" s="1749"/>
      <c r="Z388" s="1749"/>
      <c r="AA388" s="1749"/>
      <c r="AB388" s="1749"/>
      <c r="AC388" s="1749"/>
      <c r="AD388" s="1749"/>
      <c r="AE388" s="1749"/>
      <c r="AF388" s="1749"/>
      <c r="AG388" s="1749"/>
      <c r="AH388" s="1749"/>
      <c r="AI388" s="1749"/>
      <c r="AJ388" s="1749"/>
      <c r="AK388" s="1749"/>
      <c r="AL388" s="1749"/>
      <c r="AM388" s="1749"/>
      <c r="AN388" s="1749"/>
      <c r="AO388" s="1749"/>
      <c r="AP388" s="1749"/>
    </row>
    <row r="389" spans="1:42" ht="12.95" customHeight="1" x14ac:dyDescent="0.5">
      <c r="A389" s="1655"/>
      <c r="B389" s="1655"/>
      <c r="C389" s="1749"/>
      <c r="D389" s="1749"/>
      <c r="E389" s="1749"/>
      <c r="F389" s="1749"/>
      <c r="G389" s="1749"/>
      <c r="H389" s="1749"/>
      <c r="I389" s="1749"/>
      <c r="J389" s="1749"/>
      <c r="K389" s="1749"/>
      <c r="L389" s="1749"/>
      <c r="M389" s="1749"/>
      <c r="N389" s="1749"/>
      <c r="O389" s="1749"/>
      <c r="P389" s="1749"/>
      <c r="Q389" s="1749"/>
      <c r="R389" s="1749"/>
      <c r="S389" s="1749"/>
      <c r="T389" s="1749"/>
      <c r="U389" s="1749"/>
      <c r="V389" s="1749"/>
      <c r="W389" s="1749"/>
      <c r="X389" s="1749"/>
      <c r="Y389" s="1749"/>
      <c r="Z389" s="1749"/>
      <c r="AA389" s="1749"/>
      <c r="AB389" s="1749"/>
      <c r="AC389" s="1749"/>
      <c r="AD389" s="1749"/>
      <c r="AE389" s="1749"/>
      <c r="AF389" s="1749"/>
      <c r="AG389" s="1749"/>
      <c r="AH389" s="1749"/>
      <c r="AI389" s="1749"/>
      <c r="AJ389" s="1749"/>
      <c r="AK389" s="1749"/>
      <c r="AL389" s="1749"/>
      <c r="AM389" s="1749"/>
      <c r="AN389" s="1749"/>
      <c r="AO389" s="1749"/>
      <c r="AP389" s="1749"/>
    </row>
    <row r="390" spans="1:42" ht="12.95" customHeight="1" x14ac:dyDescent="0.5">
      <c r="A390" s="1655"/>
      <c r="B390" s="1655"/>
      <c r="C390" s="1749"/>
      <c r="D390" s="1749"/>
      <c r="E390" s="1749"/>
      <c r="F390" s="1749"/>
      <c r="G390" s="1749"/>
      <c r="H390" s="1749"/>
      <c r="I390" s="1749"/>
      <c r="J390" s="1749"/>
      <c r="K390" s="1749"/>
      <c r="L390" s="1749"/>
      <c r="M390" s="1749"/>
      <c r="N390" s="1749"/>
      <c r="O390" s="1749"/>
      <c r="P390" s="1749"/>
      <c r="Q390" s="1749"/>
      <c r="R390" s="1749"/>
      <c r="S390" s="1749"/>
      <c r="T390" s="1749"/>
      <c r="U390" s="1749"/>
      <c r="V390" s="1749"/>
      <c r="W390" s="1749"/>
      <c r="X390" s="1749"/>
      <c r="Y390" s="1749"/>
      <c r="Z390" s="1749"/>
      <c r="AA390" s="1749"/>
      <c r="AB390" s="1749"/>
      <c r="AC390" s="1749"/>
      <c r="AD390" s="1749"/>
      <c r="AE390" s="1749"/>
      <c r="AF390" s="1749"/>
      <c r="AG390" s="1749"/>
      <c r="AH390" s="1749"/>
      <c r="AI390" s="1749"/>
      <c r="AJ390" s="1749"/>
      <c r="AK390" s="1749"/>
      <c r="AL390" s="1749"/>
      <c r="AM390" s="1749"/>
      <c r="AN390" s="1749"/>
      <c r="AO390" s="1749"/>
      <c r="AP390" s="1749"/>
    </row>
    <row r="391" spans="1:42" ht="12.95" customHeight="1" x14ac:dyDescent="0.5">
      <c r="A391" s="1655"/>
      <c r="B391" s="1655"/>
      <c r="C391" s="1749"/>
      <c r="D391" s="1749"/>
      <c r="E391" s="1749"/>
      <c r="F391" s="1749"/>
      <c r="G391" s="1749"/>
      <c r="H391" s="1749"/>
      <c r="I391" s="1749"/>
      <c r="J391" s="1749"/>
      <c r="K391" s="1749"/>
      <c r="L391" s="1749"/>
      <c r="M391" s="1749"/>
      <c r="N391" s="1749"/>
      <c r="O391" s="1749"/>
      <c r="P391" s="1749"/>
      <c r="Q391" s="1749"/>
      <c r="R391" s="1749"/>
      <c r="S391" s="1749"/>
      <c r="T391" s="1749"/>
      <c r="U391" s="1749"/>
      <c r="V391" s="1749"/>
      <c r="W391" s="1749"/>
      <c r="X391" s="1749"/>
      <c r="Y391" s="1749"/>
      <c r="Z391" s="1749"/>
      <c r="AA391" s="1749"/>
      <c r="AB391" s="1749"/>
      <c r="AC391" s="1749"/>
      <c r="AD391" s="1749"/>
      <c r="AE391" s="1749"/>
      <c r="AF391" s="1749"/>
      <c r="AG391" s="1749"/>
      <c r="AH391" s="1749"/>
      <c r="AI391" s="1749"/>
      <c r="AJ391" s="1749"/>
      <c r="AK391" s="1749"/>
      <c r="AL391" s="1749"/>
      <c r="AM391" s="1749"/>
      <c r="AN391" s="1749"/>
      <c r="AO391" s="1749"/>
      <c r="AP391" s="1749"/>
    </row>
    <row r="392" spans="1:42" ht="12.95" customHeight="1" x14ac:dyDescent="0.5">
      <c r="A392" s="1655"/>
      <c r="B392" s="1655"/>
      <c r="C392" s="1749"/>
      <c r="D392" s="1749"/>
      <c r="E392" s="1749"/>
      <c r="F392" s="1749"/>
      <c r="G392" s="1749"/>
      <c r="H392" s="1749"/>
      <c r="I392" s="1749"/>
      <c r="J392" s="1749"/>
      <c r="K392" s="1749"/>
      <c r="L392" s="1749"/>
      <c r="M392" s="1749"/>
      <c r="N392" s="1749"/>
      <c r="O392" s="1749"/>
      <c r="P392" s="1749"/>
      <c r="Q392" s="1749"/>
      <c r="R392" s="1749"/>
      <c r="S392" s="1749"/>
      <c r="T392" s="1749"/>
      <c r="U392" s="1749"/>
      <c r="V392" s="1749"/>
      <c r="W392" s="1749"/>
      <c r="X392" s="1749"/>
      <c r="Y392" s="1749"/>
      <c r="Z392" s="1749"/>
      <c r="AA392" s="1749"/>
      <c r="AB392" s="1749"/>
      <c r="AC392" s="1749"/>
      <c r="AD392" s="1749"/>
      <c r="AE392" s="1749"/>
      <c r="AF392" s="1749"/>
      <c r="AG392" s="1749"/>
      <c r="AH392" s="1749"/>
      <c r="AI392" s="1749"/>
      <c r="AJ392" s="1749"/>
      <c r="AK392" s="1749"/>
      <c r="AL392" s="1749"/>
      <c r="AM392" s="1749"/>
      <c r="AN392" s="1749"/>
      <c r="AO392" s="1749"/>
      <c r="AP392" s="1749"/>
    </row>
    <row r="393" spans="1:42" ht="12.95" customHeight="1" x14ac:dyDescent="0.5">
      <c r="A393" s="1655"/>
      <c r="B393" s="1655"/>
      <c r="C393" s="1749"/>
      <c r="D393" s="1749"/>
      <c r="E393" s="1749"/>
      <c r="F393" s="1749"/>
      <c r="G393" s="1749"/>
      <c r="H393" s="1749"/>
      <c r="I393" s="1749"/>
      <c r="J393" s="1749"/>
      <c r="K393" s="1749"/>
      <c r="L393" s="1749"/>
      <c r="M393" s="1749"/>
      <c r="N393" s="1749"/>
      <c r="O393" s="1749"/>
      <c r="P393" s="1749"/>
      <c r="Q393" s="1749"/>
      <c r="R393" s="1749"/>
      <c r="S393" s="1749"/>
      <c r="T393" s="1749"/>
      <c r="U393" s="1749"/>
      <c r="V393" s="1749"/>
      <c r="W393" s="1749"/>
      <c r="X393" s="1749"/>
      <c r="Y393" s="1749"/>
      <c r="Z393" s="1749"/>
      <c r="AA393" s="1749"/>
      <c r="AB393" s="1749"/>
      <c r="AC393" s="1749"/>
      <c r="AD393" s="1749"/>
      <c r="AE393" s="1749"/>
      <c r="AF393" s="1749"/>
      <c r="AG393" s="1749"/>
      <c r="AH393" s="1749"/>
      <c r="AI393" s="1749"/>
      <c r="AJ393" s="1749"/>
      <c r="AK393" s="1749"/>
      <c r="AL393" s="1749"/>
      <c r="AM393" s="1749"/>
      <c r="AN393" s="1749"/>
      <c r="AO393" s="1749"/>
      <c r="AP393" s="1749"/>
    </row>
    <row r="394" spans="1:42" ht="12.95" customHeight="1" x14ac:dyDescent="0.5">
      <c r="A394" s="1655"/>
      <c r="B394" s="1655"/>
      <c r="C394" s="1749"/>
      <c r="D394" s="1749"/>
      <c r="E394" s="1749"/>
      <c r="F394" s="1749"/>
      <c r="G394" s="1749"/>
      <c r="H394" s="1749"/>
      <c r="I394" s="1749"/>
      <c r="J394" s="1749"/>
      <c r="K394" s="1749"/>
      <c r="L394" s="1749"/>
      <c r="M394" s="1749"/>
      <c r="N394" s="1749"/>
      <c r="O394" s="1749"/>
      <c r="P394" s="1749"/>
      <c r="Q394" s="1749"/>
      <c r="R394" s="1749"/>
      <c r="S394" s="1749"/>
      <c r="T394" s="1749"/>
      <c r="U394" s="1749"/>
      <c r="V394" s="1749"/>
      <c r="W394" s="1749"/>
      <c r="X394" s="1749"/>
      <c r="Y394" s="1749"/>
      <c r="Z394" s="1749"/>
      <c r="AA394" s="1749"/>
      <c r="AB394" s="1749"/>
      <c r="AC394" s="1749"/>
      <c r="AD394" s="1749"/>
      <c r="AE394" s="1749"/>
      <c r="AF394" s="1749"/>
      <c r="AG394" s="1749"/>
      <c r="AH394" s="1749"/>
      <c r="AI394" s="1749"/>
      <c r="AJ394" s="1749"/>
      <c r="AK394" s="1749"/>
      <c r="AL394" s="1749"/>
      <c r="AM394" s="1749"/>
      <c r="AN394" s="1749"/>
      <c r="AO394" s="1749"/>
      <c r="AP394" s="1749"/>
    </row>
    <row r="395" spans="1:42" ht="12.95" customHeight="1" x14ac:dyDescent="0.5">
      <c r="A395" s="1655"/>
      <c r="B395" s="1655"/>
      <c r="C395" s="1749"/>
      <c r="D395" s="1749"/>
      <c r="E395" s="1749"/>
      <c r="F395" s="1749"/>
      <c r="G395" s="1749"/>
      <c r="H395" s="1749"/>
      <c r="I395" s="1749"/>
      <c r="J395" s="1749"/>
      <c r="K395" s="1749"/>
      <c r="L395" s="1749"/>
      <c r="M395" s="1749"/>
      <c r="N395" s="1749"/>
      <c r="O395" s="1749"/>
      <c r="P395" s="1749"/>
      <c r="Q395" s="1749"/>
      <c r="R395" s="1749"/>
      <c r="S395" s="1749"/>
      <c r="T395" s="1749"/>
      <c r="U395" s="1749"/>
      <c r="V395" s="1749"/>
      <c r="W395" s="1749"/>
      <c r="X395" s="1749"/>
      <c r="Y395" s="1749"/>
      <c r="Z395" s="1749"/>
      <c r="AA395" s="1749"/>
      <c r="AB395" s="1749"/>
      <c r="AC395" s="1749"/>
      <c r="AD395" s="1749"/>
      <c r="AE395" s="1749"/>
      <c r="AF395" s="1749"/>
      <c r="AG395" s="1749"/>
      <c r="AH395" s="1749"/>
      <c r="AI395" s="1749"/>
      <c r="AJ395" s="1749"/>
      <c r="AK395" s="1749"/>
      <c r="AL395" s="1749"/>
      <c r="AM395" s="1749"/>
      <c r="AN395" s="1749"/>
      <c r="AO395" s="1749"/>
      <c r="AP395" s="1749"/>
    </row>
    <row r="396" spans="1:42" ht="12.95" customHeight="1" x14ac:dyDescent="0.5">
      <c r="A396" s="1655"/>
      <c r="B396" s="1655"/>
      <c r="C396" s="1749"/>
      <c r="D396" s="1749"/>
      <c r="E396" s="1749"/>
      <c r="F396" s="1749"/>
      <c r="G396" s="1749"/>
      <c r="H396" s="1749"/>
      <c r="I396" s="1749"/>
      <c r="J396" s="1749"/>
      <c r="K396" s="1749"/>
      <c r="L396" s="1749"/>
      <c r="M396" s="1749"/>
      <c r="N396" s="1749"/>
      <c r="O396" s="1749"/>
      <c r="P396" s="1749"/>
      <c r="Q396" s="1749"/>
      <c r="R396" s="1749"/>
      <c r="S396" s="1749"/>
      <c r="T396" s="1749"/>
      <c r="U396" s="1749"/>
      <c r="V396" s="1749"/>
      <c r="W396" s="1749"/>
      <c r="X396" s="1749"/>
      <c r="Y396" s="1749"/>
      <c r="Z396" s="1749"/>
      <c r="AA396" s="1749"/>
      <c r="AB396" s="1749"/>
      <c r="AC396" s="1749"/>
      <c r="AD396" s="1749"/>
      <c r="AE396" s="1749"/>
      <c r="AF396" s="1749"/>
      <c r="AG396" s="1749"/>
      <c r="AH396" s="1749"/>
      <c r="AI396" s="1749"/>
      <c r="AJ396" s="1749"/>
      <c r="AK396" s="1749"/>
      <c r="AL396" s="1749"/>
      <c r="AM396" s="1749"/>
      <c r="AN396" s="1749"/>
      <c r="AO396" s="1749"/>
      <c r="AP396" s="1749"/>
    </row>
    <row r="397" spans="1:42" ht="12.95" customHeight="1" x14ac:dyDescent="0.5">
      <c r="A397" s="1655"/>
      <c r="B397" s="1655"/>
      <c r="C397" s="1749"/>
      <c r="D397" s="1749"/>
      <c r="E397" s="1749"/>
      <c r="F397" s="1749"/>
      <c r="G397" s="1749"/>
      <c r="H397" s="1749"/>
      <c r="I397" s="1749"/>
      <c r="J397" s="1749"/>
      <c r="K397" s="1749"/>
      <c r="L397" s="1749"/>
      <c r="M397" s="1749"/>
      <c r="N397" s="1749"/>
      <c r="O397" s="1749"/>
      <c r="P397" s="1749"/>
      <c r="Q397" s="1749"/>
      <c r="R397" s="1749"/>
      <c r="S397" s="1749"/>
      <c r="T397" s="1749"/>
      <c r="U397" s="1749"/>
      <c r="V397" s="1749"/>
      <c r="W397" s="1749"/>
      <c r="X397" s="1749"/>
      <c r="Y397" s="1749"/>
      <c r="Z397" s="1749"/>
      <c r="AA397" s="1749"/>
      <c r="AB397" s="1749"/>
      <c r="AC397" s="1749"/>
      <c r="AD397" s="1749"/>
      <c r="AE397" s="1749"/>
      <c r="AF397" s="1749"/>
      <c r="AG397" s="1749"/>
      <c r="AH397" s="1749"/>
      <c r="AI397" s="1749"/>
      <c r="AJ397" s="1749"/>
      <c r="AK397" s="1749"/>
      <c r="AL397" s="1749"/>
      <c r="AM397" s="1749"/>
      <c r="AN397" s="1749"/>
      <c r="AO397" s="1749"/>
      <c r="AP397" s="1749"/>
    </row>
    <row r="398" spans="1:42" ht="12.95" customHeight="1" x14ac:dyDescent="0.5">
      <c r="A398" s="1655"/>
      <c r="B398" s="1655"/>
      <c r="C398" s="1749"/>
      <c r="D398" s="1749"/>
      <c r="E398" s="1749"/>
      <c r="F398" s="1749"/>
      <c r="G398" s="1749"/>
      <c r="H398" s="1749"/>
      <c r="I398" s="1749"/>
      <c r="J398" s="1749"/>
      <c r="K398" s="1749"/>
      <c r="L398" s="1749"/>
      <c r="M398" s="1749"/>
      <c r="N398" s="1749"/>
      <c r="O398" s="1749"/>
      <c r="P398" s="1749"/>
      <c r="Q398" s="1749"/>
      <c r="R398" s="1749"/>
      <c r="S398" s="1749"/>
      <c r="T398" s="1749"/>
      <c r="U398" s="1749"/>
      <c r="V398" s="1749"/>
      <c r="W398" s="1749"/>
      <c r="X398" s="1749"/>
      <c r="Y398" s="1749"/>
      <c r="Z398" s="1749"/>
      <c r="AA398" s="1749"/>
      <c r="AB398" s="1749"/>
      <c r="AC398" s="1749"/>
      <c r="AD398" s="1749"/>
      <c r="AE398" s="1749"/>
      <c r="AF398" s="1749"/>
      <c r="AG398" s="1749"/>
      <c r="AH398" s="1749"/>
      <c r="AI398" s="1749"/>
      <c r="AJ398" s="1749"/>
      <c r="AK398" s="1749"/>
      <c r="AL398" s="1749"/>
      <c r="AM398" s="1749"/>
      <c r="AN398" s="1749"/>
      <c r="AO398" s="1749"/>
      <c r="AP398" s="1749"/>
    </row>
    <row r="399" spans="1:42" ht="12.95" customHeight="1" x14ac:dyDescent="0.5">
      <c r="A399" s="1655"/>
      <c r="B399" s="1655"/>
      <c r="C399" s="1749"/>
      <c r="D399" s="1749"/>
      <c r="E399" s="1749"/>
      <c r="F399" s="1749"/>
      <c r="G399" s="1749"/>
      <c r="H399" s="1749"/>
      <c r="I399" s="1749"/>
      <c r="J399" s="1749"/>
      <c r="K399" s="1749"/>
      <c r="L399" s="1749"/>
      <c r="M399" s="1749"/>
      <c r="N399" s="1749"/>
      <c r="O399" s="1749"/>
      <c r="P399" s="1749"/>
      <c r="Q399" s="1749"/>
      <c r="R399" s="1749"/>
      <c r="S399" s="1749"/>
      <c r="T399" s="1749"/>
      <c r="U399" s="1749"/>
      <c r="V399" s="1749"/>
      <c r="W399" s="1749"/>
      <c r="X399" s="1749"/>
      <c r="Y399" s="1749"/>
      <c r="Z399" s="1749"/>
      <c r="AA399" s="1749"/>
      <c r="AB399" s="1749"/>
      <c r="AC399" s="1749"/>
      <c r="AD399" s="1749"/>
      <c r="AE399" s="1749"/>
      <c r="AF399" s="1749"/>
      <c r="AG399" s="1749"/>
      <c r="AH399" s="1749"/>
      <c r="AI399" s="1749"/>
      <c r="AJ399" s="1749"/>
      <c r="AK399" s="1749"/>
      <c r="AL399" s="1749"/>
      <c r="AM399" s="1749"/>
      <c r="AN399" s="1749"/>
      <c r="AO399" s="1749"/>
      <c r="AP399" s="1749"/>
    </row>
    <row r="400" spans="1:42" ht="12.95" customHeight="1" x14ac:dyDescent="0.5">
      <c r="A400" s="1655"/>
      <c r="B400" s="1655"/>
      <c r="C400" s="1749"/>
      <c r="D400" s="1749"/>
      <c r="E400" s="1749"/>
      <c r="F400" s="1749"/>
      <c r="G400" s="1749"/>
      <c r="H400" s="1749"/>
      <c r="I400" s="1749"/>
      <c r="J400" s="1749"/>
      <c r="K400" s="1749"/>
      <c r="L400" s="1749"/>
      <c r="M400" s="1749"/>
      <c r="N400" s="1749"/>
      <c r="O400" s="1749"/>
      <c r="P400" s="1749"/>
      <c r="Q400" s="1749"/>
      <c r="R400" s="1749"/>
      <c r="S400" s="1749"/>
      <c r="T400" s="1749"/>
      <c r="U400" s="1749"/>
      <c r="V400" s="1749"/>
      <c r="W400" s="1749"/>
      <c r="X400" s="1749"/>
      <c r="Y400" s="1749"/>
      <c r="Z400" s="1749"/>
      <c r="AA400" s="1749"/>
      <c r="AB400" s="1749"/>
      <c r="AC400" s="1749"/>
      <c r="AD400" s="1749"/>
      <c r="AE400" s="1749"/>
      <c r="AF400" s="1749"/>
      <c r="AG400" s="1749"/>
      <c r="AH400" s="1749"/>
      <c r="AI400" s="1749"/>
      <c r="AJ400" s="1749"/>
      <c r="AK400" s="1749"/>
      <c r="AL400" s="1749"/>
      <c r="AM400" s="1749"/>
      <c r="AN400" s="1749"/>
      <c r="AO400" s="1749"/>
      <c r="AP400" s="1749"/>
    </row>
    <row r="401" spans="1:42" ht="12.95" customHeight="1" x14ac:dyDescent="0.5">
      <c r="A401" s="1655"/>
      <c r="B401" s="1655"/>
      <c r="C401" s="1749"/>
      <c r="D401" s="1749"/>
      <c r="E401" s="1749"/>
      <c r="F401" s="1749"/>
      <c r="G401" s="1749"/>
      <c r="H401" s="1749"/>
      <c r="I401" s="1749"/>
      <c r="J401" s="1749"/>
      <c r="K401" s="1749"/>
      <c r="L401" s="1749"/>
      <c r="M401" s="1749"/>
      <c r="N401" s="1749"/>
      <c r="O401" s="1749"/>
      <c r="P401" s="1749"/>
      <c r="Q401" s="1749"/>
      <c r="R401" s="1749"/>
      <c r="S401" s="1749"/>
      <c r="T401" s="1749"/>
      <c r="U401" s="1749"/>
      <c r="V401" s="1749"/>
      <c r="W401" s="1749"/>
      <c r="X401" s="1749"/>
      <c r="Y401" s="1749"/>
      <c r="Z401" s="1749"/>
      <c r="AA401" s="1749"/>
      <c r="AB401" s="1749"/>
      <c r="AC401" s="1749"/>
      <c r="AD401" s="1749"/>
      <c r="AE401" s="1749"/>
      <c r="AF401" s="1749"/>
      <c r="AG401" s="1749"/>
      <c r="AH401" s="1749"/>
      <c r="AI401" s="1749"/>
      <c r="AJ401" s="1749"/>
      <c r="AK401" s="1749"/>
      <c r="AL401" s="1749"/>
      <c r="AM401" s="1749"/>
      <c r="AN401" s="1749"/>
      <c r="AO401" s="1749"/>
      <c r="AP401" s="1749"/>
    </row>
    <row r="402" spans="1:42" ht="12.95" customHeight="1" x14ac:dyDescent="0.5">
      <c r="A402" s="1655"/>
      <c r="B402" s="1655"/>
      <c r="C402" s="1749"/>
      <c r="D402" s="1749"/>
      <c r="E402" s="1749"/>
      <c r="F402" s="1749"/>
      <c r="G402" s="1749"/>
      <c r="H402" s="1749"/>
      <c r="I402" s="1749"/>
      <c r="J402" s="1749"/>
      <c r="K402" s="1749"/>
      <c r="L402" s="1749"/>
      <c r="M402" s="1749"/>
      <c r="N402" s="1749"/>
      <c r="O402" s="1749"/>
      <c r="P402" s="1749"/>
      <c r="Q402" s="1749"/>
      <c r="R402" s="1749"/>
      <c r="S402" s="1749"/>
      <c r="T402" s="1749"/>
      <c r="U402" s="1749"/>
      <c r="V402" s="1749"/>
      <c r="W402" s="1749"/>
      <c r="X402" s="1749"/>
      <c r="Y402" s="1749"/>
      <c r="Z402" s="1749"/>
      <c r="AA402" s="1749"/>
      <c r="AB402" s="1749"/>
      <c r="AC402" s="1749"/>
      <c r="AD402" s="1749"/>
      <c r="AE402" s="1749"/>
      <c r="AF402" s="1749"/>
      <c r="AG402" s="1749"/>
      <c r="AH402" s="1749"/>
      <c r="AI402" s="1749"/>
      <c r="AJ402" s="1749"/>
      <c r="AK402" s="1749"/>
      <c r="AL402" s="1749"/>
      <c r="AM402" s="1749"/>
      <c r="AN402" s="1749"/>
      <c r="AO402" s="1749"/>
      <c r="AP402" s="1749"/>
    </row>
    <row r="403" spans="1:42" ht="12.95" customHeight="1" x14ac:dyDescent="0.5">
      <c r="A403" s="1655"/>
      <c r="B403" s="1655"/>
      <c r="C403" s="1749"/>
      <c r="D403" s="1749"/>
      <c r="E403" s="1749"/>
      <c r="F403" s="1749"/>
      <c r="G403" s="1749"/>
      <c r="H403" s="1749"/>
      <c r="I403" s="1749"/>
      <c r="J403" s="1749"/>
      <c r="K403" s="1749"/>
      <c r="L403" s="1749"/>
      <c r="M403" s="1749"/>
      <c r="N403" s="1749"/>
      <c r="O403" s="1749"/>
      <c r="P403" s="1749"/>
      <c r="Q403" s="1749"/>
      <c r="R403" s="1749"/>
      <c r="S403" s="1749"/>
      <c r="T403" s="1749"/>
      <c r="U403" s="1749"/>
      <c r="V403" s="1749"/>
      <c r="W403" s="1749"/>
      <c r="X403" s="1749"/>
      <c r="Y403" s="1749"/>
      <c r="Z403" s="1749"/>
      <c r="AA403" s="1749"/>
      <c r="AB403" s="1749"/>
      <c r="AC403" s="1749"/>
      <c r="AD403" s="1749"/>
      <c r="AE403" s="1749"/>
      <c r="AF403" s="1749"/>
      <c r="AG403" s="1749"/>
      <c r="AH403" s="1749"/>
      <c r="AI403" s="1749"/>
      <c r="AJ403" s="1749"/>
      <c r="AK403" s="1749"/>
      <c r="AL403" s="1749"/>
      <c r="AM403" s="1749"/>
      <c r="AN403" s="1749"/>
      <c r="AO403" s="1749"/>
      <c r="AP403" s="1749"/>
    </row>
    <row r="404" spans="1:42" ht="12.95" customHeight="1" x14ac:dyDescent="0.5">
      <c r="A404" s="1655"/>
      <c r="B404" s="1655"/>
      <c r="C404" s="1749"/>
      <c r="D404" s="1749"/>
      <c r="E404" s="1749"/>
      <c r="F404" s="1749"/>
      <c r="G404" s="1749"/>
      <c r="H404" s="1749"/>
      <c r="I404" s="1749"/>
      <c r="J404" s="1749"/>
      <c r="K404" s="1749"/>
      <c r="L404" s="1749"/>
      <c r="M404" s="1749"/>
      <c r="N404" s="1749"/>
      <c r="O404" s="1749"/>
      <c r="P404" s="1749"/>
      <c r="Q404" s="1749"/>
      <c r="R404" s="1749"/>
      <c r="S404" s="1749"/>
      <c r="T404" s="1749"/>
      <c r="U404" s="1749"/>
      <c r="V404" s="1749"/>
      <c r="W404" s="1749"/>
      <c r="X404" s="1749"/>
      <c r="Y404" s="1749"/>
      <c r="Z404" s="1749"/>
      <c r="AA404" s="1749"/>
      <c r="AB404" s="1749"/>
      <c r="AC404" s="1749"/>
      <c r="AD404" s="1749"/>
      <c r="AE404" s="1749"/>
      <c r="AF404" s="1749"/>
      <c r="AG404" s="1749"/>
      <c r="AH404" s="1749"/>
      <c r="AI404" s="1749"/>
      <c r="AJ404" s="1749"/>
      <c r="AK404" s="1749"/>
      <c r="AL404" s="1749"/>
      <c r="AM404" s="1749"/>
      <c r="AN404" s="1749"/>
      <c r="AO404" s="1749"/>
      <c r="AP404" s="1749"/>
    </row>
    <row r="405" spans="1:42" ht="12.95" customHeight="1" x14ac:dyDescent="0.5">
      <c r="A405" s="1655"/>
      <c r="B405" s="1655"/>
      <c r="C405" s="1749"/>
      <c r="D405" s="1749"/>
      <c r="E405" s="1749"/>
      <c r="F405" s="1749"/>
      <c r="G405" s="1749"/>
      <c r="H405" s="1749"/>
      <c r="I405" s="1749"/>
      <c r="J405" s="1749"/>
      <c r="K405" s="1749"/>
      <c r="L405" s="1749"/>
      <c r="M405" s="1749"/>
      <c r="N405" s="1749"/>
      <c r="O405" s="1749"/>
      <c r="P405" s="1749"/>
      <c r="Q405" s="1749"/>
      <c r="R405" s="1749"/>
      <c r="S405" s="1749"/>
      <c r="T405" s="1749"/>
      <c r="U405" s="1749"/>
      <c r="V405" s="1749"/>
      <c r="W405" s="1749"/>
      <c r="X405" s="1749"/>
      <c r="Y405" s="1749"/>
      <c r="Z405" s="1749"/>
      <c r="AA405" s="1749"/>
      <c r="AB405" s="1749"/>
      <c r="AC405" s="1749"/>
      <c r="AD405" s="1749"/>
      <c r="AE405" s="1749"/>
      <c r="AF405" s="1749"/>
      <c r="AG405" s="1749"/>
      <c r="AH405" s="1749"/>
      <c r="AI405" s="1749"/>
      <c r="AJ405" s="1749"/>
      <c r="AK405" s="1749"/>
      <c r="AL405" s="1749"/>
      <c r="AM405" s="1749"/>
      <c r="AN405" s="1749"/>
      <c r="AO405" s="1749"/>
      <c r="AP405" s="1749"/>
    </row>
    <row r="406" spans="1:42" ht="12.95" customHeight="1" x14ac:dyDescent="0.5">
      <c r="A406" s="1655"/>
      <c r="B406" s="1655"/>
      <c r="C406" s="1749"/>
      <c r="D406" s="1749"/>
      <c r="E406" s="1749"/>
      <c r="F406" s="1749"/>
      <c r="G406" s="1749"/>
      <c r="H406" s="1749"/>
      <c r="I406" s="1749"/>
      <c r="J406" s="1749"/>
      <c r="K406" s="1749"/>
      <c r="L406" s="1749"/>
      <c r="M406" s="1749"/>
      <c r="N406" s="1749"/>
      <c r="O406" s="1749"/>
      <c r="P406" s="1749"/>
      <c r="Q406" s="1749"/>
      <c r="R406" s="1749"/>
      <c r="S406" s="1749"/>
      <c r="T406" s="1749"/>
      <c r="U406" s="1749"/>
      <c r="V406" s="1749"/>
      <c r="W406" s="1749"/>
      <c r="X406" s="1749"/>
      <c r="Y406" s="1749"/>
      <c r="Z406" s="1749"/>
      <c r="AA406" s="1749"/>
      <c r="AB406" s="1749"/>
      <c r="AC406" s="1749"/>
      <c r="AD406" s="1749"/>
      <c r="AE406" s="1749"/>
      <c r="AF406" s="1749"/>
      <c r="AG406" s="1749"/>
      <c r="AH406" s="1749"/>
      <c r="AI406" s="1749"/>
      <c r="AJ406" s="1749"/>
      <c r="AK406" s="1749"/>
      <c r="AL406" s="1749"/>
      <c r="AM406" s="1749"/>
      <c r="AN406" s="1749"/>
      <c r="AO406" s="1749"/>
      <c r="AP406" s="1749"/>
    </row>
    <row r="407" spans="1:42" ht="12.95" customHeight="1" x14ac:dyDescent="0.5">
      <c r="A407" s="1655"/>
      <c r="B407" s="1655"/>
      <c r="C407" s="1749"/>
      <c r="D407" s="1749"/>
      <c r="E407" s="1749"/>
      <c r="F407" s="1749"/>
      <c r="G407" s="1749"/>
      <c r="H407" s="1749"/>
      <c r="I407" s="1749"/>
      <c r="J407" s="1749"/>
      <c r="K407" s="1749"/>
      <c r="L407" s="1749"/>
      <c r="M407" s="1749"/>
      <c r="N407" s="1749"/>
      <c r="O407" s="1749"/>
      <c r="P407" s="1749"/>
      <c r="Q407" s="1749"/>
      <c r="R407" s="1749"/>
      <c r="S407" s="1749"/>
      <c r="T407" s="1749"/>
      <c r="U407" s="1749"/>
      <c r="V407" s="1749"/>
      <c r="W407" s="1749"/>
      <c r="X407" s="1749"/>
      <c r="Y407" s="1749"/>
      <c r="Z407" s="1749"/>
      <c r="AA407" s="1749"/>
      <c r="AB407" s="1749"/>
      <c r="AC407" s="1749"/>
      <c r="AD407" s="1749"/>
      <c r="AE407" s="1749"/>
      <c r="AF407" s="1749"/>
      <c r="AG407" s="1749"/>
      <c r="AH407" s="1749"/>
      <c r="AI407" s="1749"/>
      <c r="AJ407" s="1749"/>
      <c r="AK407" s="1749"/>
      <c r="AL407" s="1749"/>
      <c r="AM407" s="1749"/>
      <c r="AN407" s="1749"/>
      <c r="AO407" s="1749"/>
      <c r="AP407" s="1749"/>
    </row>
    <row r="408" spans="1:42" ht="12.95" customHeight="1" x14ac:dyDescent="0.5">
      <c r="A408" s="1655"/>
      <c r="B408" s="1655"/>
      <c r="C408" s="1749"/>
      <c r="D408" s="1749"/>
      <c r="E408" s="1749"/>
      <c r="F408" s="1749"/>
      <c r="G408" s="1749"/>
      <c r="H408" s="1749"/>
      <c r="I408" s="1749"/>
      <c r="J408" s="1749"/>
      <c r="K408" s="1749"/>
      <c r="L408" s="1749"/>
      <c r="M408" s="1749"/>
      <c r="N408" s="1749"/>
      <c r="O408" s="1749"/>
      <c r="P408" s="1749"/>
      <c r="Q408" s="1749"/>
      <c r="R408" s="1749"/>
      <c r="S408" s="1749"/>
      <c r="T408" s="1749"/>
      <c r="U408" s="1749"/>
      <c r="V408" s="1749"/>
      <c r="W408" s="1749"/>
      <c r="X408" s="1749"/>
      <c r="Y408" s="1749"/>
      <c r="Z408" s="1749"/>
      <c r="AA408" s="1749"/>
      <c r="AB408" s="1749"/>
      <c r="AC408" s="1749"/>
      <c r="AD408" s="1749"/>
      <c r="AE408" s="1749"/>
      <c r="AF408" s="1749"/>
      <c r="AG408" s="1749"/>
      <c r="AH408" s="1749"/>
      <c r="AI408" s="1749"/>
      <c r="AJ408" s="1749"/>
      <c r="AK408" s="1749"/>
      <c r="AL408" s="1749"/>
      <c r="AM408" s="1749"/>
      <c r="AN408" s="1749"/>
      <c r="AO408" s="1749"/>
      <c r="AP408" s="1749"/>
    </row>
    <row r="409" spans="1:42" ht="12.95" customHeight="1" x14ac:dyDescent="0.5">
      <c r="A409" s="1655"/>
      <c r="B409" s="1655"/>
      <c r="C409" s="1749"/>
      <c r="D409" s="1749"/>
      <c r="E409" s="1749"/>
      <c r="F409" s="1749"/>
      <c r="G409" s="1749"/>
      <c r="H409" s="1749"/>
      <c r="I409" s="1749"/>
      <c r="J409" s="1749"/>
      <c r="K409" s="1749"/>
      <c r="L409" s="1749"/>
      <c r="M409" s="1749"/>
      <c r="N409" s="1749"/>
      <c r="O409" s="1749"/>
      <c r="P409" s="1749"/>
      <c r="Q409" s="1749"/>
      <c r="R409" s="1749"/>
      <c r="S409" s="1749"/>
      <c r="T409" s="1749"/>
      <c r="U409" s="1749"/>
      <c r="V409" s="1749"/>
      <c r="W409" s="1749"/>
      <c r="X409" s="1749"/>
      <c r="Y409" s="1749"/>
      <c r="Z409" s="1749"/>
      <c r="AA409" s="1749"/>
      <c r="AB409" s="1749"/>
      <c r="AC409" s="1749"/>
      <c r="AD409" s="1749"/>
      <c r="AE409" s="1749"/>
      <c r="AF409" s="1749"/>
      <c r="AG409" s="1749"/>
      <c r="AH409" s="1749"/>
      <c r="AI409" s="1749"/>
      <c r="AJ409" s="1749"/>
      <c r="AK409" s="1749"/>
      <c r="AL409" s="1749"/>
      <c r="AM409" s="1749"/>
      <c r="AN409" s="1749"/>
      <c r="AO409" s="1749"/>
      <c r="AP409" s="1749"/>
    </row>
    <row r="410" spans="1:42" ht="12.95" customHeight="1" x14ac:dyDescent="0.5">
      <c r="A410" s="1655"/>
      <c r="B410" s="1655"/>
      <c r="C410" s="1749"/>
      <c r="D410" s="1749"/>
      <c r="E410" s="1749"/>
      <c r="F410" s="1749"/>
      <c r="G410" s="1749"/>
      <c r="H410" s="1749"/>
      <c r="I410" s="1749"/>
      <c r="J410" s="1749"/>
      <c r="K410" s="1749"/>
      <c r="L410" s="1749"/>
      <c r="M410" s="1749"/>
      <c r="N410" s="1749"/>
      <c r="O410" s="1749"/>
      <c r="P410" s="1749"/>
      <c r="Q410" s="1749"/>
      <c r="R410" s="1749"/>
      <c r="S410" s="1749"/>
      <c r="T410" s="1749"/>
      <c r="U410" s="1749"/>
      <c r="V410" s="1749"/>
      <c r="W410" s="1749"/>
      <c r="X410" s="1749"/>
      <c r="Y410" s="1749"/>
      <c r="Z410" s="1749"/>
      <c r="AA410" s="1749"/>
      <c r="AB410" s="1749"/>
      <c r="AC410" s="1749"/>
      <c r="AD410" s="1749"/>
      <c r="AE410" s="1749"/>
      <c r="AF410" s="1749"/>
      <c r="AG410" s="1749"/>
      <c r="AH410" s="1749"/>
      <c r="AI410" s="1749"/>
      <c r="AJ410" s="1749"/>
      <c r="AK410" s="1749"/>
      <c r="AL410" s="1749"/>
      <c r="AM410" s="1749"/>
      <c r="AN410" s="1749"/>
      <c r="AO410" s="1749"/>
      <c r="AP410" s="1749"/>
    </row>
    <row r="411" spans="1:42" ht="12.95" customHeight="1" x14ac:dyDescent="0.5">
      <c r="A411" s="1655"/>
      <c r="B411" s="1655"/>
      <c r="C411" s="1749"/>
      <c r="D411" s="1749"/>
      <c r="E411" s="1749"/>
      <c r="F411" s="1749"/>
      <c r="G411" s="1749"/>
      <c r="H411" s="1749"/>
      <c r="I411" s="1749"/>
      <c r="J411" s="1749"/>
      <c r="K411" s="1749"/>
      <c r="L411" s="1749"/>
      <c r="M411" s="1749"/>
      <c r="N411" s="1749"/>
      <c r="O411" s="1749"/>
      <c r="P411" s="1749"/>
      <c r="Q411" s="1749"/>
      <c r="R411" s="1749"/>
      <c r="S411" s="1749"/>
      <c r="T411" s="1749"/>
      <c r="U411" s="1749"/>
      <c r="V411" s="1749"/>
      <c r="W411" s="1749"/>
      <c r="X411" s="1749"/>
      <c r="Y411" s="1749"/>
      <c r="Z411" s="1749"/>
      <c r="AA411" s="1749"/>
      <c r="AB411" s="1749"/>
      <c r="AC411" s="1749"/>
      <c r="AD411" s="1749"/>
      <c r="AE411" s="1749"/>
      <c r="AF411" s="1749"/>
      <c r="AG411" s="1749"/>
      <c r="AH411" s="1749"/>
      <c r="AI411" s="1749"/>
      <c r="AJ411" s="1749"/>
      <c r="AK411" s="1749"/>
      <c r="AL411" s="1749"/>
      <c r="AM411" s="1749"/>
      <c r="AN411" s="1749"/>
      <c r="AO411" s="1749"/>
      <c r="AP411" s="1749"/>
    </row>
    <row r="412" spans="1:42" ht="12.95" customHeight="1" x14ac:dyDescent="0.5">
      <c r="A412" s="1655"/>
      <c r="B412" s="1655"/>
      <c r="C412" s="1749"/>
      <c r="D412" s="1749"/>
      <c r="E412" s="1749"/>
      <c r="F412" s="1749"/>
      <c r="G412" s="1749"/>
      <c r="H412" s="1749"/>
      <c r="I412" s="1749"/>
      <c r="J412" s="1749"/>
      <c r="K412" s="1749"/>
      <c r="L412" s="1749"/>
      <c r="M412" s="1749"/>
      <c r="N412" s="1749"/>
      <c r="O412" s="1749"/>
      <c r="P412" s="1749"/>
      <c r="Q412" s="1749"/>
      <c r="R412" s="1749"/>
      <c r="S412" s="1749"/>
      <c r="T412" s="1749"/>
      <c r="U412" s="1749"/>
      <c r="V412" s="1749"/>
      <c r="W412" s="1749"/>
      <c r="X412" s="1749"/>
      <c r="Y412" s="1749"/>
      <c r="Z412" s="1749"/>
      <c r="AA412" s="1749"/>
      <c r="AB412" s="1749"/>
      <c r="AC412" s="1749"/>
      <c r="AD412" s="1749"/>
      <c r="AE412" s="1749"/>
      <c r="AF412" s="1749"/>
      <c r="AG412" s="1749"/>
      <c r="AH412" s="1749"/>
      <c r="AI412" s="1749"/>
      <c r="AJ412" s="1749"/>
      <c r="AK412" s="1749"/>
      <c r="AL412" s="1749"/>
      <c r="AM412" s="1749"/>
      <c r="AN412" s="1749"/>
      <c r="AO412" s="1749"/>
      <c r="AP412" s="1749"/>
    </row>
    <row r="413" spans="1:42" ht="12.95" customHeight="1" x14ac:dyDescent="0.5">
      <c r="A413" s="1655"/>
      <c r="B413" s="1655"/>
      <c r="C413" s="1749"/>
      <c r="D413" s="1749"/>
      <c r="E413" s="1749"/>
      <c r="F413" s="1749"/>
      <c r="G413" s="1749"/>
      <c r="H413" s="1749"/>
      <c r="I413" s="1749"/>
      <c r="J413" s="1749"/>
      <c r="K413" s="1749"/>
      <c r="L413" s="1749"/>
      <c r="M413" s="1749"/>
      <c r="N413" s="1749"/>
      <c r="O413" s="1749"/>
      <c r="P413" s="1749"/>
      <c r="Q413" s="1749"/>
      <c r="R413" s="1749"/>
      <c r="S413" s="1749"/>
      <c r="T413" s="1749"/>
      <c r="U413" s="1749"/>
      <c r="V413" s="1749"/>
      <c r="W413" s="1749"/>
      <c r="X413" s="1749"/>
      <c r="Y413" s="1749"/>
      <c r="Z413" s="1749"/>
      <c r="AA413" s="1749"/>
      <c r="AB413" s="1749"/>
      <c r="AC413" s="1749"/>
      <c r="AD413" s="1749"/>
      <c r="AE413" s="1749"/>
      <c r="AF413" s="1749"/>
      <c r="AG413" s="1749"/>
      <c r="AH413" s="1749"/>
      <c r="AI413" s="1749"/>
      <c r="AJ413" s="1749"/>
      <c r="AK413" s="1749"/>
      <c r="AL413" s="1749"/>
      <c r="AM413" s="1749"/>
      <c r="AN413" s="1749"/>
      <c r="AO413" s="1749"/>
      <c r="AP413" s="1749"/>
    </row>
    <row r="414" spans="1:42" ht="12.95" customHeight="1" x14ac:dyDescent="0.5">
      <c r="A414" s="1655"/>
      <c r="B414" s="1655"/>
      <c r="C414" s="1749"/>
      <c r="D414" s="1749"/>
      <c r="E414" s="1749"/>
      <c r="F414" s="1749"/>
      <c r="G414" s="1749"/>
      <c r="H414" s="1749"/>
      <c r="I414" s="1749"/>
      <c r="J414" s="1749"/>
      <c r="K414" s="1749"/>
      <c r="L414" s="1749"/>
      <c r="M414" s="1749"/>
      <c r="N414" s="1749"/>
      <c r="O414" s="1749"/>
      <c r="P414" s="1749"/>
      <c r="Q414" s="1749"/>
      <c r="R414" s="1749"/>
      <c r="S414" s="1749"/>
      <c r="T414" s="1749"/>
      <c r="U414" s="1749"/>
      <c r="V414" s="1749"/>
      <c r="W414" s="1749"/>
      <c r="X414" s="1749"/>
      <c r="Y414" s="1749"/>
      <c r="Z414" s="1749"/>
      <c r="AA414" s="1749"/>
      <c r="AB414" s="1749"/>
      <c r="AC414" s="1749"/>
      <c r="AD414" s="1749"/>
      <c r="AE414" s="1749"/>
      <c r="AF414" s="1749"/>
      <c r="AG414" s="1749"/>
      <c r="AH414" s="1749"/>
      <c r="AI414" s="1749"/>
      <c r="AJ414" s="1749"/>
      <c r="AK414" s="1749"/>
      <c r="AL414" s="1749"/>
      <c r="AM414" s="1749"/>
      <c r="AN414" s="1749"/>
      <c r="AO414" s="1749"/>
      <c r="AP414" s="1749"/>
    </row>
    <row r="415" spans="1:42" ht="12.95" customHeight="1" x14ac:dyDescent="0.5">
      <c r="A415" s="1655"/>
      <c r="B415" s="1655"/>
      <c r="C415" s="1749"/>
      <c r="D415" s="1749"/>
      <c r="E415" s="1749"/>
      <c r="F415" s="1749"/>
      <c r="G415" s="1749"/>
      <c r="H415" s="1749"/>
      <c r="I415" s="1749"/>
      <c r="J415" s="1749"/>
      <c r="K415" s="1749"/>
      <c r="L415" s="1749"/>
      <c r="M415" s="1749"/>
      <c r="N415" s="1749"/>
      <c r="O415" s="1749"/>
      <c r="P415" s="1749"/>
      <c r="Q415" s="1749"/>
      <c r="R415" s="1749"/>
      <c r="S415" s="1749"/>
      <c r="T415" s="1749"/>
      <c r="U415" s="1749"/>
      <c r="V415" s="1749"/>
      <c r="W415" s="1749"/>
      <c r="X415" s="1749"/>
      <c r="Y415" s="1749"/>
      <c r="Z415" s="1749"/>
      <c r="AA415" s="1749"/>
      <c r="AB415" s="1749"/>
      <c r="AC415" s="1749"/>
      <c r="AD415" s="1749"/>
      <c r="AE415" s="1749"/>
      <c r="AF415" s="1749"/>
      <c r="AG415" s="1749"/>
      <c r="AH415" s="1749"/>
      <c r="AI415" s="1749"/>
      <c r="AJ415" s="1749"/>
      <c r="AK415" s="1749"/>
      <c r="AL415" s="1749"/>
      <c r="AM415" s="1749"/>
      <c r="AN415" s="1749"/>
      <c r="AO415" s="1749"/>
      <c r="AP415" s="1749"/>
    </row>
    <row r="416" spans="1:42" ht="12.95" customHeight="1" x14ac:dyDescent="0.5">
      <c r="A416" s="1655"/>
      <c r="B416" s="1655"/>
      <c r="C416" s="1749"/>
      <c r="D416" s="1749"/>
      <c r="E416" s="1749"/>
      <c r="F416" s="1749"/>
      <c r="G416" s="1749"/>
      <c r="H416" s="1749"/>
      <c r="I416" s="1749"/>
      <c r="J416" s="1749"/>
      <c r="K416" s="1749"/>
      <c r="L416" s="1749"/>
      <c r="M416" s="1749"/>
      <c r="N416" s="1749"/>
      <c r="O416" s="1749"/>
      <c r="P416" s="1749"/>
      <c r="Q416" s="1749"/>
      <c r="R416" s="1749"/>
      <c r="S416" s="1749"/>
      <c r="T416" s="1749"/>
      <c r="U416" s="1749"/>
      <c r="V416" s="1749"/>
      <c r="W416" s="1749"/>
      <c r="X416" s="1749"/>
      <c r="Y416" s="1749"/>
      <c r="Z416" s="1749"/>
      <c r="AA416" s="1749"/>
      <c r="AB416" s="1749"/>
      <c r="AC416" s="1749"/>
      <c r="AD416" s="1749"/>
      <c r="AE416" s="1749"/>
      <c r="AF416" s="1749"/>
      <c r="AG416" s="1749"/>
      <c r="AH416" s="1749"/>
      <c r="AI416" s="1749"/>
      <c r="AJ416" s="1749"/>
      <c r="AK416" s="1749"/>
      <c r="AL416" s="1749"/>
      <c r="AM416" s="1749"/>
      <c r="AN416" s="1749"/>
      <c r="AO416" s="1749"/>
      <c r="AP416" s="1749"/>
    </row>
    <row r="417" spans="1:42" ht="12.95" customHeight="1" x14ac:dyDescent="0.5">
      <c r="A417" s="1655"/>
      <c r="B417" s="1655"/>
      <c r="C417" s="1749"/>
      <c r="D417" s="1749"/>
      <c r="E417" s="1749"/>
      <c r="F417" s="1749"/>
      <c r="G417" s="1749"/>
      <c r="H417" s="1749"/>
      <c r="I417" s="1749"/>
      <c r="J417" s="1749"/>
      <c r="K417" s="1749"/>
      <c r="L417" s="1749"/>
      <c r="M417" s="1749"/>
      <c r="N417" s="1749"/>
      <c r="O417" s="1749"/>
      <c r="P417" s="1749"/>
      <c r="Q417" s="1749"/>
      <c r="R417" s="1749"/>
      <c r="S417" s="1749"/>
      <c r="T417" s="1749"/>
      <c r="U417" s="1749"/>
      <c r="V417" s="1749"/>
      <c r="W417" s="1749"/>
      <c r="X417" s="1749"/>
      <c r="Y417" s="1749"/>
      <c r="Z417" s="1749"/>
      <c r="AA417" s="1749"/>
      <c r="AB417" s="1749"/>
      <c r="AC417" s="1749"/>
      <c r="AD417" s="1749"/>
      <c r="AE417" s="1749"/>
      <c r="AF417" s="1749"/>
      <c r="AG417" s="1749"/>
      <c r="AH417" s="1749"/>
      <c r="AI417" s="1749"/>
      <c r="AJ417" s="1749"/>
      <c r="AK417" s="1749"/>
      <c r="AL417" s="1749"/>
      <c r="AM417" s="1749"/>
      <c r="AN417" s="1749"/>
      <c r="AO417" s="1749"/>
      <c r="AP417" s="1749"/>
    </row>
    <row r="418" spans="1:42" ht="12.95" customHeight="1" x14ac:dyDescent="0.5">
      <c r="A418" s="1655"/>
      <c r="B418" s="1655"/>
      <c r="C418" s="1749"/>
      <c r="D418" s="1749"/>
      <c r="E418" s="1749"/>
      <c r="F418" s="1749"/>
      <c r="G418" s="1749"/>
      <c r="H418" s="1749"/>
      <c r="I418" s="1749"/>
      <c r="J418" s="1749"/>
      <c r="K418" s="1749"/>
      <c r="L418" s="1749"/>
      <c r="M418" s="1749"/>
      <c r="N418" s="1749"/>
      <c r="O418" s="1749"/>
      <c r="P418" s="1749"/>
      <c r="Q418" s="1749"/>
      <c r="R418" s="1749"/>
      <c r="S418" s="1749"/>
      <c r="T418" s="1749"/>
      <c r="U418" s="1749"/>
      <c r="V418" s="1749"/>
      <c r="W418" s="1749"/>
      <c r="X418" s="1749"/>
      <c r="Y418" s="1749"/>
      <c r="Z418" s="1749"/>
      <c r="AA418" s="1749"/>
      <c r="AB418" s="1749"/>
      <c r="AC418" s="1749"/>
      <c r="AD418" s="1749"/>
      <c r="AE418" s="1749"/>
      <c r="AF418" s="1749"/>
      <c r="AG418" s="1749"/>
      <c r="AH418" s="1749"/>
      <c r="AI418" s="1749"/>
      <c r="AJ418" s="1749"/>
      <c r="AK418" s="1749"/>
      <c r="AL418" s="1749"/>
      <c r="AM418" s="1749"/>
      <c r="AN418" s="1749"/>
      <c r="AO418" s="1749"/>
      <c r="AP418" s="1749"/>
    </row>
    <row r="419" spans="1:42" ht="12.95" customHeight="1" x14ac:dyDescent="0.5">
      <c r="A419" s="1655"/>
      <c r="B419" s="1655"/>
      <c r="C419" s="1749"/>
      <c r="D419" s="1749"/>
      <c r="E419" s="1749"/>
      <c r="F419" s="1749"/>
      <c r="G419" s="1749"/>
      <c r="H419" s="1749"/>
      <c r="I419" s="1749"/>
      <c r="J419" s="1749"/>
      <c r="K419" s="1749"/>
      <c r="L419" s="1749"/>
      <c r="M419" s="1749"/>
      <c r="N419" s="1749"/>
      <c r="O419" s="1749"/>
      <c r="P419" s="1749"/>
      <c r="Q419" s="1749"/>
      <c r="R419" s="1749"/>
      <c r="S419" s="1749"/>
      <c r="T419" s="1749"/>
      <c r="U419" s="1749"/>
      <c r="V419" s="1749"/>
      <c r="W419" s="1749"/>
      <c r="X419" s="1749"/>
      <c r="Y419" s="1749"/>
      <c r="Z419" s="1749"/>
      <c r="AA419" s="1749"/>
      <c r="AB419" s="1749"/>
      <c r="AC419" s="1749"/>
      <c r="AD419" s="1749"/>
      <c r="AE419" s="1749"/>
      <c r="AF419" s="1749"/>
      <c r="AG419" s="1749"/>
      <c r="AH419" s="1749"/>
      <c r="AI419" s="1749"/>
      <c r="AJ419" s="1749"/>
      <c r="AK419" s="1749"/>
      <c r="AL419" s="1749"/>
      <c r="AM419" s="1749"/>
      <c r="AN419" s="1749"/>
      <c r="AO419" s="1749"/>
      <c r="AP419" s="1749"/>
    </row>
    <row r="420" spans="1:42" ht="12.95" customHeight="1" x14ac:dyDescent="0.5">
      <c r="A420" s="1655"/>
      <c r="B420" s="1655"/>
      <c r="C420" s="1749"/>
      <c r="D420" s="1749"/>
      <c r="E420" s="1749"/>
      <c r="F420" s="1749"/>
      <c r="G420" s="1749"/>
      <c r="H420" s="1749"/>
      <c r="I420" s="1749"/>
      <c r="J420" s="1749"/>
      <c r="K420" s="1749"/>
      <c r="L420" s="1749"/>
      <c r="M420" s="1749"/>
      <c r="N420" s="1749"/>
      <c r="O420" s="1749"/>
      <c r="P420" s="1749"/>
      <c r="Q420" s="1749"/>
      <c r="R420" s="1749"/>
      <c r="S420" s="1749"/>
      <c r="T420" s="1749"/>
      <c r="U420" s="1749"/>
      <c r="V420" s="1749"/>
      <c r="W420" s="1749"/>
      <c r="X420" s="1749"/>
      <c r="Y420" s="1749"/>
      <c r="Z420" s="1749"/>
      <c r="AA420" s="1749"/>
      <c r="AB420" s="1749"/>
      <c r="AC420" s="1749"/>
      <c r="AD420" s="1749"/>
      <c r="AE420" s="1749"/>
      <c r="AF420" s="1749"/>
      <c r="AG420" s="1749"/>
      <c r="AH420" s="1749"/>
      <c r="AI420" s="1749"/>
      <c r="AJ420" s="1749"/>
      <c r="AK420" s="1749"/>
      <c r="AL420" s="1749"/>
      <c r="AM420" s="1749"/>
      <c r="AN420" s="1749"/>
      <c r="AO420" s="1749"/>
      <c r="AP420" s="1749"/>
    </row>
    <row r="421" spans="1:42" ht="12.95" customHeight="1" x14ac:dyDescent="0.5">
      <c r="A421" s="1655"/>
      <c r="B421" s="1655"/>
      <c r="C421" s="1749"/>
      <c r="D421" s="1749"/>
      <c r="E421" s="1749"/>
      <c r="F421" s="1749"/>
      <c r="G421" s="1749"/>
      <c r="H421" s="1749"/>
      <c r="I421" s="1749"/>
      <c r="J421" s="1749"/>
      <c r="K421" s="1749"/>
      <c r="L421" s="1749"/>
      <c r="M421" s="1749"/>
      <c r="N421" s="1749"/>
      <c r="O421" s="1749"/>
      <c r="P421" s="1749"/>
      <c r="Q421" s="1749"/>
      <c r="R421" s="1749"/>
      <c r="S421" s="1749"/>
      <c r="T421" s="1749"/>
      <c r="U421" s="1749"/>
      <c r="V421" s="1749"/>
      <c r="W421" s="1749"/>
      <c r="X421" s="1749"/>
      <c r="Y421" s="1749"/>
      <c r="Z421" s="1749"/>
      <c r="AA421" s="1749"/>
      <c r="AB421" s="1749"/>
      <c r="AC421" s="1749"/>
      <c r="AD421" s="1749"/>
      <c r="AE421" s="1749"/>
      <c r="AF421" s="1749"/>
      <c r="AG421" s="1749"/>
      <c r="AH421" s="1749"/>
      <c r="AI421" s="1749"/>
      <c r="AJ421" s="1749"/>
      <c r="AK421" s="1749"/>
      <c r="AL421" s="1749"/>
      <c r="AM421" s="1749"/>
      <c r="AN421" s="1749"/>
      <c r="AO421" s="1749"/>
      <c r="AP421" s="1749"/>
    </row>
    <row r="422" spans="1:42" ht="12.95" customHeight="1" x14ac:dyDescent="0.5">
      <c r="A422" s="1655"/>
      <c r="B422" s="1655"/>
      <c r="C422" s="1749"/>
      <c r="D422" s="1749"/>
      <c r="E422" s="1749"/>
      <c r="F422" s="1749"/>
      <c r="G422" s="1749"/>
      <c r="H422" s="1749"/>
      <c r="I422" s="1749"/>
      <c r="J422" s="1749"/>
      <c r="K422" s="1749"/>
      <c r="L422" s="1749"/>
      <c r="M422" s="1749"/>
      <c r="N422" s="1749"/>
      <c r="O422" s="1749"/>
      <c r="P422" s="1749"/>
      <c r="Q422" s="1749"/>
      <c r="R422" s="1749"/>
      <c r="S422" s="1749"/>
      <c r="T422" s="1749"/>
      <c r="U422" s="1749"/>
      <c r="V422" s="1749"/>
      <c r="W422" s="1749"/>
      <c r="X422" s="1749"/>
      <c r="Y422" s="1749"/>
      <c r="Z422" s="1749"/>
      <c r="AA422" s="1749"/>
      <c r="AB422" s="1749"/>
      <c r="AC422" s="1749"/>
      <c r="AD422" s="1749"/>
      <c r="AE422" s="1749"/>
      <c r="AF422" s="1749"/>
      <c r="AG422" s="1749"/>
      <c r="AH422" s="1749"/>
      <c r="AI422" s="1749"/>
      <c r="AJ422" s="1749"/>
      <c r="AK422" s="1749"/>
      <c r="AL422" s="1749"/>
      <c r="AM422" s="1749"/>
      <c r="AN422" s="1749"/>
      <c r="AO422" s="1749"/>
      <c r="AP422" s="1749"/>
    </row>
    <row r="423" spans="1:42" ht="12.95" customHeight="1" x14ac:dyDescent="0.5">
      <c r="A423" s="1655"/>
      <c r="B423" s="1655"/>
      <c r="C423" s="1749"/>
      <c r="D423" s="1749"/>
      <c r="E423" s="1749"/>
      <c r="F423" s="1749"/>
      <c r="G423" s="1749"/>
      <c r="H423" s="1749"/>
      <c r="I423" s="1749"/>
      <c r="J423" s="1749"/>
      <c r="K423" s="1749"/>
      <c r="L423" s="1749"/>
      <c r="M423" s="1749"/>
      <c r="N423" s="1749"/>
      <c r="O423" s="1749"/>
      <c r="P423" s="1749"/>
      <c r="Q423" s="1749"/>
      <c r="R423" s="1749"/>
      <c r="S423" s="1749"/>
      <c r="T423" s="1749"/>
      <c r="U423" s="1749"/>
      <c r="V423" s="1749"/>
      <c r="W423" s="1749"/>
      <c r="X423" s="1749"/>
      <c r="Y423" s="1749"/>
      <c r="Z423" s="1749"/>
      <c r="AA423" s="1749"/>
      <c r="AB423" s="1749"/>
      <c r="AC423" s="1749"/>
      <c r="AD423" s="1749"/>
      <c r="AE423" s="1749"/>
      <c r="AF423" s="1749"/>
      <c r="AG423" s="1749"/>
      <c r="AH423" s="1749"/>
      <c r="AI423" s="1749"/>
      <c r="AJ423" s="1749"/>
      <c r="AK423" s="1749"/>
      <c r="AL423" s="1749"/>
      <c r="AM423" s="1749"/>
      <c r="AN423" s="1749"/>
      <c r="AO423" s="1749"/>
      <c r="AP423" s="1749"/>
    </row>
    <row r="424" spans="1:42" ht="12.95" customHeight="1" x14ac:dyDescent="0.5">
      <c r="A424" s="1655"/>
      <c r="B424" s="1655"/>
      <c r="C424" s="1749"/>
      <c r="D424" s="1749"/>
      <c r="E424" s="1749"/>
      <c r="F424" s="1749"/>
      <c r="G424" s="1749"/>
      <c r="H424" s="1749"/>
      <c r="I424" s="1749"/>
      <c r="J424" s="1749"/>
      <c r="K424" s="1749"/>
      <c r="L424" s="1749"/>
      <c r="M424" s="1749"/>
      <c r="N424" s="1749"/>
      <c r="O424" s="1749"/>
      <c r="P424" s="1749"/>
      <c r="Q424" s="1749"/>
      <c r="R424" s="1749"/>
      <c r="S424" s="1749"/>
      <c r="T424" s="1749"/>
      <c r="U424" s="1749"/>
      <c r="V424" s="1749"/>
      <c r="W424" s="1749"/>
      <c r="X424" s="1749"/>
      <c r="Y424" s="1749"/>
      <c r="Z424" s="1749"/>
      <c r="AA424" s="1749"/>
      <c r="AB424" s="1749"/>
      <c r="AC424" s="1749"/>
      <c r="AD424" s="1749"/>
      <c r="AE424" s="1749"/>
      <c r="AF424" s="1749"/>
      <c r="AG424" s="1749"/>
      <c r="AH424" s="1749"/>
      <c r="AI424" s="1749"/>
      <c r="AJ424" s="1749"/>
      <c r="AK424" s="1749"/>
      <c r="AL424" s="1749"/>
      <c r="AM424" s="1749"/>
      <c r="AN424" s="1749"/>
      <c r="AO424" s="1749"/>
      <c r="AP424" s="1749"/>
    </row>
    <row r="425" spans="1:42" ht="12.95" customHeight="1" x14ac:dyDescent="0.5">
      <c r="A425" s="1655"/>
      <c r="B425" s="1655"/>
      <c r="C425" s="1749"/>
      <c r="D425" s="1749"/>
      <c r="E425" s="1749"/>
      <c r="F425" s="1749"/>
      <c r="G425" s="1749"/>
      <c r="H425" s="1749"/>
      <c r="I425" s="1749"/>
      <c r="J425" s="1749"/>
      <c r="K425" s="1749"/>
      <c r="L425" s="1749"/>
      <c r="M425" s="1749"/>
      <c r="N425" s="1749"/>
      <c r="O425" s="1749"/>
      <c r="P425" s="1749"/>
      <c r="Q425" s="1749"/>
      <c r="R425" s="1749"/>
      <c r="S425" s="1749"/>
      <c r="T425" s="1749"/>
      <c r="U425" s="1749"/>
      <c r="V425" s="1749"/>
      <c r="W425" s="1749"/>
      <c r="X425" s="1749"/>
      <c r="Y425" s="1749"/>
      <c r="Z425" s="1749"/>
      <c r="AA425" s="1749"/>
      <c r="AB425" s="1749"/>
      <c r="AC425" s="1749"/>
      <c r="AD425" s="1749"/>
      <c r="AE425" s="1749"/>
      <c r="AF425" s="1749"/>
      <c r="AG425" s="1749"/>
      <c r="AH425" s="1749"/>
      <c r="AI425" s="1749"/>
      <c r="AJ425" s="1749"/>
      <c r="AK425" s="1749"/>
      <c r="AL425" s="1749"/>
      <c r="AM425" s="1749"/>
      <c r="AN425" s="1749"/>
      <c r="AO425" s="1749"/>
      <c r="AP425" s="1749"/>
    </row>
    <row r="426" spans="1:42" ht="12.95" customHeight="1" x14ac:dyDescent="0.5">
      <c r="A426" s="1655"/>
      <c r="B426" s="1655"/>
      <c r="C426" s="1749"/>
      <c r="D426" s="1749"/>
      <c r="E426" s="1749"/>
      <c r="F426" s="1749"/>
      <c r="G426" s="1749"/>
      <c r="H426" s="1749"/>
      <c r="I426" s="1749"/>
      <c r="J426" s="1749"/>
      <c r="K426" s="1749"/>
      <c r="L426" s="1749"/>
      <c r="M426" s="1749"/>
      <c r="N426" s="1749"/>
      <c r="O426" s="1749"/>
      <c r="P426" s="1749"/>
      <c r="Q426" s="1749"/>
      <c r="R426" s="1749"/>
      <c r="S426" s="1749"/>
      <c r="T426" s="1749"/>
      <c r="U426" s="1749"/>
      <c r="V426" s="1749"/>
      <c r="W426" s="1749"/>
      <c r="X426" s="1749"/>
      <c r="Y426" s="1749"/>
      <c r="Z426" s="1749"/>
      <c r="AA426" s="1749"/>
      <c r="AB426" s="1749"/>
      <c r="AC426" s="1749"/>
      <c r="AD426" s="1749"/>
      <c r="AE426" s="1749"/>
      <c r="AF426" s="1749"/>
      <c r="AG426" s="1749"/>
      <c r="AH426" s="1749"/>
      <c r="AI426" s="1749"/>
      <c r="AJ426" s="1749"/>
      <c r="AK426" s="1749"/>
      <c r="AL426" s="1749"/>
      <c r="AM426" s="1749"/>
      <c r="AN426" s="1749"/>
      <c r="AO426" s="1749"/>
      <c r="AP426" s="1749"/>
    </row>
    <row r="427" spans="1:42" ht="12.95" customHeight="1" x14ac:dyDescent="0.5">
      <c r="A427" s="1655"/>
      <c r="B427" s="1655"/>
      <c r="C427" s="1749"/>
      <c r="D427" s="1749"/>
      <c r="E427" s="1749"/>
      <c r="F427" s="1749"/>
      <c r="G427" s="1749"/>
      <c r="H427" s="1749"/>
      <c r="I427" s="1749"/>
      <c r="J427" s="1749"/>
      <c r="K427" s="1749"/>
      <c r="L427" s="1749"/>
      <c r="M427" s="1749"/>
      <c r="N427" s="1749"/>
      <c r="O427" s="1749"/>
      <c r="P427" s="1749"/>
      <c r="Q427" s="1749"/>
      <c r="R427" s="1749"/>
      <c r="S427" s="1749"/>
      <c r="T427" s="1749"/>
      <c r="U427" s="1749"/>
      <c r="V427" s="1749"/>
      <c r="W427" s="1749"/>
      <c r="X427" s="1749"/>
      <c r="Y427" s="1749"/>
      <c r="Z427" s="1749"/>
      <c r="AA427" s="1749"/>
      <c r="AB427" s="1749"/>
      <c r="AC427" s="1749"/>
      <c r="AD427" s="1749"/>
      <c r="AE427" s="1749"/>
      <c r="AF427" s="1749"/>
      <c r="AG427" s="1749"/>
      <c r="AH427" s="1749"/>
      <c r="AI427" s="1749"/>
      <c r="AJ427" s="1749"/>
      <c r="AK427" s="1749"/>
      <c r="AL427" s="1749"/>
      <c r="AM427" s="1749"/>
      <c r="AN427" s="1749"/>
      <c r="AO427" s="1749"/>
      <c r="AP427" s="1749"/>
    </row>
    <row r="428" spans="1:42" ht="12.95" customHeight="1" x14ac:dyDescent="0.5">
      <c r="A428" s="1655"/>
      <c r="B428" s="1655"/>
      <c r="C428" s="1749"/>
      <c r="D428" s="1749"/>
      <c r="E428" s="1749"/>
      <c r="F428" s="1749"/>
      <c r="G428" s="1749"/>
      <c r="H428" s="1749"/>
      <c r="I428" s="1749"/>
      <c r="J428" s="1749"/>
      <c r="K428" s="1749"/>
      <c r="L428" s="1749"/>
      <c r="M428" s="1749"/>
      <c r="N428" s="1749"/>
      <c r="O428" s="1749"/>
      <c r="P428" s="1749"/>
      <c r="Q428" s="1749"/>
      <c r="R428" s="1749"/>
      <c r="S428" s="1749"/>
      <c r="T428" s="1749"/>
      <c r="U428" s="1749"/>
      <c r="V428" s="1749"/>
      <c r="W428" s="1749"/>
      <c r="X428" s="1749"/>
      <c r="Y428" s="1749"/>
      <c r="Z428" s="1749"/>
      <c r="AA428" s="1749"/>
      <c r="AB428" s="1749"/>
      <c r="AC428" s="1749"/>
      <c r="AD428" s="1749"/>
      <c r="AE428" s="1749"/>
      <c r="AF428" s="1749"/>
      <c r="AG428" s="1749"/>
      <c r="AH428" s="1749"/>
      <c r="AI428" s="1749"/>
      <c r="AJ428" s="1749"/>
      <c r="AK428" s="1749"/>
      <c r="AL428" s="1749"/>
      <c r="AM428" s="1749"/>
      <c r="AN428" s="1749"/>
      <c r="AO428" s="1749"/>
      <c r="AP428" s="1749"/>
    </row>
    <row r="429" spans="1:42" ht="12.95" customHeight="1" x14ac:dyDescent="0.5">
      <c r="A429" s="1655"/>
      <c r="B429" s="1655"/>
      <c r="C429" s="1749"/>
      <c r="D429" s="1749"/>
      <c r="E429" s="1749"/>
      <c r="F429" s="1749"/>
      <c r="G429" s="1749"/>
      <c r="H429" s="1749"/>
      <c r="I429" s="1749"/>
      <c r="J429" s="1749"/>
      <c r="K429" s="1749"/>
      <c r="L429" s="1749"/>
      <c r="M429" s="1749"/>
      <c r="N429" s="1749"/>
      <c r="O429" s="1749"/>
      <c r="P429" s="1749"/>
      <c r="Q429" s="1749"/>
      <c r="R429" s="1749"/>
      <c r="S429" s="1749"/>
      <c r="T429" s="1749"/>
      <c r="U429" s="1749"/>
      <c r="V429" s="1749"/>
      <c r="W429" s="1749"/>
      <c r="X429" s="1749"/>
      <c r="Y429" s="1749"/>
      <c r="Z429" s="1749"/>
      <c r="AA429" s="1749"/>
      <c r="AB429" s="1749"/>
      <c r="AC429" s="1749"/>
      <c r="AD429" s="1749"/>
      <c r="AE429" s="1749"/>
      <c r="AF429" s="1749"/>
      <c r="AG429" s="1749"/>
      <c r="AH429" s="1749"/>
      <c r="AI429" s="1749"/>
      <c r="AJ429" s="1749"/>
      <c r="AK429" s="1749"/>
      <c r="AL429" s="1749"/>
      <c r="AM429" s="1749"/>
      <c r="AN429" s="1749"/>
      <c r="AO429" s="1749"/>
      <c r="AP429" s="1749"/>
    </row>
    <row r="430" spans="1:42" ht="12.95" customHeight="1" x14ac:dyDescent="0.5">
      <c r="A430" s="1655"/>
      <c r="B430" s="1655"/>
      <c r="C430" s="1749"/>
      <c r="D430" s="1749"/>
      <c r="E430" s="1749"/>
      <c r="F430" s="1749"/>
      <c r="G430" s="1749"/>
      <c r="H430" s="1749"/>
      <c r="I430" s="1749"/>
      <c r="J430" s="1749"/>
      <c r="K430" s="1749"/>
      <c r="L430" s="1749"/>
      <c r="M430" s="1749"/>
      <c r="N430" s="1749"/>
      <c r="O430" s="1749"/>
      <c r="P430" s="1749"/>
      <c r="Q430" s="1749"/>
      <c r="R430" s="1749"/>
      <c r="S430" s="1749"/>
      <c r="T430" s="1749"/>
      <c r="U430" s="1749"/>
      <c r="V430" s="1749"/>
      <c r="W430" s="1749"/>
      <c r="X430" s="1749"/>
      <c r="Y430" s="1749"/>
      <c r="Z430" s="1749"/>
      <c r="AA430" s="1749"/>
      <c r="AB430" s="1749"/>
      <c r="AC430" s="1749"/>
      <c r="AD430" s="1749"/>
      <c r="AE430" s="1749"/>
      <c r="AF430" s="1749"/>
      <c r="AG430" s="1749"/>
      <c r="AH430" s="1749"/>
      <c r="AI430" s="1749"/>
      <c r="AJ430" s="1749"/>
      <c r="AK430" s="1749"/>
      <c r="AL430" s="1749"/>
      <c r="AM430" s="1749"/>
      <c r="AN430" s="1749"/>
      <c r="AO430" s="1749"/>
      <c r="AP430" s="1749"/>
    </row>
    <row r="431" spans="1:42" ht="12.95" customHeight="1" x14ac:dyDescent="0.5">
      <c r="A431" s="1655"/>
      <c r="B431" s="1655"/>
      <c r="C431" s="1749"/>
      <c r="D431" s="1749"/>
      <c r="E431" s="1749"/>
      <c r="F431" s="1749"/>
      <c r="G431" s="1749"/>
      <c r="H431" s="1749"/>
      <c r="I431" s="1749"/>
      <c r="J431" s="1749"/>
      <c r="K431" s="1749"/>
      <c r="L431" s="1749"/>
      <c r="M431" s="1749"/>
      <c r="N431" s="1749"/>
      <c r="O431" s="1749"/>
      <c r="P431" s="1749"/>
      <c r="Q431" s="1749"/>
      <c r="R431" s="1749"/>
      <c r="S431" s="1749"/>
      <c r="T431" s="1749"/>
      <c r="U431" s="1749"/>
      <c r="V431" s="1749"/>
      <c r="W431" s="1749"/>
      <c r="X431" s="1749"/>
      <c r="Y431" s="1749"/>
      <c r="Z431" s="1749"/>
      <c r="AA431" s="1749"/>
      <c r="AB431" s="1749"/>
      <c r="AC431" s="1749"/>
      <c r="AD431" s="1749"/>
      <c r="AE431" s="1749"/>
      <c r="AF431" s="1749"/>
      <c r="AG431" s="1749"/>
      <c r="AH431" s="1749"/>
      <c r="AI431" s="1749"/>
      <c r="AJ431" s="1749"/>
      <c r="AK431" s="1749"/>
      <c r="AL431" s="1749"/>
      <c r="AM431" s="1749"/>
      <c r="AN431" s="1749"/>
      <c r="AO431" s="1749"/>
      <c r="AP431" s="1749"/>
    </row>
    <row r="432" spans="1:42" ht="12.95" customHeight="1" x14ac:dyDescent="0.5">
      <c r="A432" s="1655"/>
      <c r="B432" s="1655"/>
      <c r="C432" s="1749"/>
      <c r="D432" s="1749"/>
      <c r="E432" s="1749"/>
      <c r="F432" s="1749"/>
      <c r="G432" s="1749"/>
      <c r="H432" s="1749"/>
      <c r="I432" s="1749"/>
      <c r="J432" s="1749"/>
      <c r="K432" s="1749"/>
      <c r="L432" s="1749"/>
      <c r="M432" s="1749"/>
      <c r="N432" s="1749"/>
      <c r="O432" s="1749"/>
      <c r="P432" s="1749"/>
      <c r="Q432" s="1749"/>
      <c r="R432" s="1749"/>
      <c r="S432" s="1749"/>
      <c r="T432" s="1749"/>
      <c r="U432" s="1749"/>
      <c r="V432" s="1749"/>
      <c r="W432" s="1749"/>
      <c r="X432" s="1749"/>
      <c r="Y432" s="1749"/>
      <c r="Z432" s="1749"/>
      <c r="AA432" s="1749"/>
      <c r="AB432" s="1749"/>
      <c r="AC432" s="1749"/>
      <c r="AD432" s="1749"/>
      <c r="AE432" s="1749"/>
      <c r="AF432" s="1749"/>
      <c r="AG432" s="1749"/>
      <c r="AH432" s="1749"/>
      <c r="AI432" s="1749"/>
      <c r="AJ432" s="1749"/>
      <c r="AK432" s="1749"/>
      <c r="AL432" s="1749"/>
      <c r="AM432" s="1749"/>
      <c r="AN432" s="1749"/>
      <c r="AO432" s="1749"/>
      <c r="AP432" s="1749"/>
    </row>
    <row r="433" spans="1:42" ht="12.95" customHeight="1" x14ac:dyDescent="0.5">
      <c r="A433" s="1655"/>
      <c r="B433" s="1655"/>
      <c r="C433" s="1749"/>
      <c r="D433" s="1749"/>
      <c r="E433" s="1749"/>
      <c r="F433" s="1749"/>
      <c r="G433" s="1749"/>
      <c r="H433" s="1749"/>
      <c r="I433" s="1749"/>
      <c r="J433" s="1749"/>
      <c r="K433" s="1749"/>
      <c r="L433" s="1749"/>
      <c r="M433" s="1749"/>
      <c r="N433" s="1749"/>
      <c r="O433" s="1749"/>
      <c r="P433" s="1749"/>
      <c r="Q433" s="1749"/>
      <c r="R433" s="1749"/>
      <c r="S433" s="1749"/>
      <c r="T433" s="1749"/>
      <c r="U433" s="1749"/>
      <c r="V433" s="1749"/>
      <c r="W433" s="1749"/>
      <c r="X433" s="1749"/>
      <c r="Y433" s="1749"/>
      <c r="Z433" s="1749"/>
      <c r="AA433" s="1749"/>
      <c r="AB433" s="1749"/>
      <c r="AC433" s="1749"/>
      <c r="AD433" s="1749"/>
      <c r="AE433" s="1749"/>
      <c r="AF433" s="1749"/>
      <c r="AG433" s="1749"/>
      <c r="AH433" s="1749"/>
      <c r="AI433" s="1749"/>
      <c r="AJ433" s="1749"/>
      <c r="AK433" s="1749"/>
      <c r="AL433" s="1749"/>
      <c r="AM433" s="1749"/>
      <c r="AN433" s="1749"/>
      <c r="AO433" s="1749"/>
      <c r="AP433" s="1749"/>
    </row>
    <row r="434" spans="1:42" ht="12.95" customHeight="1" x14ac:dyDescent="0.5">
      <c r="A434" s="1655"/>
      <c r="B434" s="1655"/>
      <c r="C434" s="1749"/>
      <c r="D434" s="1749"/>
      <c r="E434" s="1749"/>
      <c r="F434" s="1749"/>
      <c r="G434" s="1749"/>
      <c r="H434" s="1749"/>
      <c r="I434" s="1749"/>
      <c r="J434" s="1749"/>
      <c r="K434" s="1749"/>
      <c r="L434" s="1749"/>
      <c r="M434" s="1749"/>
      <c r="N434" s="1749"/>
      <c r="O434" s="1749"/>
      <c r="P434" s="1749"/>
      <c r="Q434" s="1749"/>
      <c r="R434" s="1749"/>
      <c r="S434" s="1749"/>
      <c r="T434" s="1749"/>
      <c r="U434" s="1749"/>
      <c r="V434" s="1749"/>
      <c r="W434" s="1749"/>
      <c r="X434" s="1749"/>
      <c r="Y434" s="1749"/>
      <c r="Z434" s="1749"/>
      <c r="AA434" s="1749"/>
      <c r="AB434" s="1749"/>
      <c r="AC434" s="1749"/>
      <c r="AD434" s="1749"/>
      <c r="AE434" s="1749"/>
      <c r="AF434" s="1749"/>
      <c r="AG434" s="1749"/>
      <c r="AH434" s="1749"/>
      <c r="AI434" s="1749"/>
      <c r="AJ434" s="1749"/>
      <c r="AK434" s="1749"/>
      <c r="AL434" s="1749"/>
      <c r="AM434" s="1749"/>
      <c r="AN434" s="1749"/>
      <c r="AO434" s="1749"/>
      <c r="AP434" s="1749"/>
    </row>
    <row r="435" spans="1:42" ht="12.95" customHeight="1" x14ac:dyDescent="0.5">
      <c r="A435" s="1655"/>
      <c r="B435" s="1655"/>
      <c r="C435" s="1749"/>
      <c r="D435" s="1749"/>
      <c r="E435" s="1749"/>
      <c r="F435" s="1749"/>
      <c r="G435" s="1749"/>
      <c r="H435" s="1749"/>
      <c r="I435" s="1749"/>
      <c r="J435" s="1749"/>
      <c r="K435" s="1749"/>
      <c r="L435" s="1749"/>
      <c r="M435" s="1749"/>
      <c r="N435" s="1749"/>
      <c r="O435" s="1749"/>
      <c r="P435" s="1749"/>
      <c r="Q435" s="1749"/>
      <c r="R435" s="1749"/>
      <c r="S435" s="1749"/>
      <c r="T435" s="1749"/>
      <c r="U435" s="1749"/>
      <c r="V435" s="1749"/>
      <c r="W435" s="1749"/>
      <c r="X435" s="1749"/>
      <c r="Y435" s="1749"/>
      <c r="Z435" s="1749"/>
      <c r="AA435" s="1749"/>
      <c r="AB435" s="1749"/>
      <c r="AC435" s="1749"/>
      <c r="AD435" s="1749"/>
      <c r="AE435" s="1749"/>
      <c r="AF435" s="1749"/>
      <c r="AG435" s="1749"/>
      <c r="AH435" s="1749"/>
      <c r="AI435" s="1749"/>
      <c r="AJ435" s="1749"/>
      <c r="AK435" s="1749"/>
      <c r="AL435" s="1749"/>
      <c r="AM435" s="1749"/>
      <c r="AN435" s="1749"/>
      <c r="AO435" s="1749"/>
      <c r="AP435" s="1749"/>
    </row>
    <row r="436" spans="1:42" ht="12.95" customHeight="1" x14ac:dyDescent="0.5">
      <c r="A436" s="1655"/>
      <c r="B436" s="1655"/>
      <c r="C436" s="1749"/>
      <c r="D436" s="1749"/>
      <c r="E436" s="1749"/>
      <c r="F436" s="1749"/>
      <c r="G436" s="1749"/>
      <c r="H436" s="1749"/>
      <c r="I436" s="1749"/>
      <c r="J436" s="1749"/>
      <c r="K436" s="1749"/>
      <c r="L436" s="1749"/>
      <c r="M436" s="1749"/>
      <c r="N436" s="1749"/>
      <c r="O436" s="1749"/>
      <c r="P436" s="1749"/>
      <c r="Q436" s="1749"/>
      <c r="R436" s="1749"/>
      <c r="S436" s="1749"/>
      <c r="T436" s="1749"/>
      <c r="U436" s="1749"/>
      <c r="V436" s="1749"/>
      <c r="W436" s="1749"/>
      <c r="X436" s="1749"/>
      <c r="Y436" s="1749"/>
      <c r="Z436" s="1749"/>
      <c r="AA436" s="1749"/>
      <c r="AB436" s="1749"/>
      <c r="AC436" s="1749"/>
      <c r="AD436" s="1749"/>
      <c r="AE436" s="1749"/>
      <c r="AF436" s="1749"/>
      <c r="AG436" s="1749"/>
      <c r="AH436" s="1749"/>
      <c r="AI436" s="1749"/>
      <c r="AJ436" s="1749"/>
      <c r="AK436" s="1749"/>
      <c r="AL436" s="1749"/>
      <c r="AM436" s="1749"/>
      <c r="AN436" s="1749"/>
      <c r="AO436" s="1749"/>
      <c r="AP436" s="1749"/>
    </row>
    <row r="437" spans="1:42" ht="12.95" customHeight="1" x14ac:dyDescent="0.5">
      <c r="A437" s="1655"/>
      <c r="B437" s="1655"/>
      <c r="C437" s="1749"/>
      <c r="D437" s="1749"/>
      <c r="E437" s="1749"/>
      <c r="F437" s="1749"/>
      <c r="G437" s="1749"/>
      <c r="H437" s="1749"/>
      <c r="I437" s="1749"/>
      <c r="J437" s="1749"/>
      <c r="K437" s="1749"/>
      <c r="L437" s="1749"/>
      <c r="M437" s="1749"/>
      <c r="N437" s="1749"/>
      <c r="O437" s="1749"/>
      <c r="P437" s="1749"/>
      <c r="Q437" s="1749"/>
      <c r="R437" s="1749"/>
      <c r="S437" s="1749"/>
      <c r="T437" s="1749"/>
      <c r="U437" s="1749"/>
      <c r="V437" s="1749"/>
      <c r="W437" s="1749"/>
      <c r="X437" s="1749"/>
      <c r="Y437" s="1749"/>
      <c r="Z437" s="1749"/>
      <c r="AA437" s="1749"/>
      <c r="AB437" s="1749"/>
      <c r="AC437" s="1749"/>
      <c r="AD437" s="1749"/>
      <c r="AE437" s="1749"/>
      <c r="AF437" s="1749"/>
      <c r="AG437" s="1749"/>
      <c r="AH437" s="1749"/>
      <c r="AI437" s="1749"/>
      <c r="AJ437" s="1749"/>
      <c r="AK437" s="1749"/>
      <c r="AL437" s="1749"/>
      <c r="AM437" s="1749"/>
      <c r="AN437" s="1749"/>
      <c r="AO437" s="1749"/>
      <c r="AP437" s="1749"/>
    </row>
    <row r="438" spans="1:42" ht="12.95" customHeight="1" x14ac:dyDescent="0.5">
      <c r="A438" s="1655"/>
      <c r="B438" s="1655"/>
      <c r="C438" s="1749"/>
      <c r="D438" s="1749"/>
      <c r="E438" s="1749"/>
      <c r="F438" s="1749"/>
      <c r="G438" s="1749"/>
      <c r="H438" s="1749"/>
      <c r="I438" s="1749"/>
      <c r="J438" s="1749"/>
      <c r="K438" s="1749"/>
      <c r="L438" s="1749"/>
      <c r="M438" s="1749"/>
      <c r="N438" s="1749"/>
      <c r="O438" s="1749"/>
      <c r="P438" s="1749"/>
      <c r="Q438" s="1749"/>
      <c r="R438" s="1749"/>
      <c r="S438" s="1749"/>
      <c r="T438" s="1749"/>
      <c r="U438" s="1749"/>
      <c r="V438" s="1749"/>
      <c r="W438" s="1749"/>
      <c r="X438" s="1749"/>
      <c r="Y438" s="1749"/>
      <c r="Z438" s="1749"/>
      <c r="AA438" s="1749"/>
      <c r="AB438" s="1749"/>
      <c r="AC438" s="1749"/>
      <c r="AD438" s="1749"/>
      <c r="AE438" s="1749"/>
      <c r="AF438" s="1749"/>
      <c r="AG438" s="1749"/>
      <c r="AH438" s="1749"/>
      <c r="AI438" s="1749"/>
      <c r="AJ438" s="1749"/>
      <c r="AK438" s="1749"/>
      <c r="AL438" s="1749"/>
      <c r="AM438" s="1749"/>
      <c r="AN438" s="1749"/>
      <c r="AO438" s="1749"/>
      <c r="AP438" s="1749"/>
    </row>
    <row r="439" spans="1:42" ht="12.95" customHeight="1" x14ac:dyDescent="0.5">
      <c r="A439" s="1655"/>
      <c r="B439" s="1655"/>
      <c r="C439" s="1749"/>
      <c r="D439" s="1749"/>
      <c r="E439" s="1749"/>
      <c r="F439" s="1749"/>
      <c r="G439" s="1749"/>
      <c r="H439" s="1749"/>
      <c r="I439" s="1749"/>
      <c r="J439" s="1749"/>
      <c r="K439" s="1749"/>
      <c r="L439" s="1749"/>
      <c r="M439" s="1749"/>
      <c r="N439" s="1749"/>
      <c r="O439" s="1749"/>
      <c r="P439" s="1749"/>
      <c r="Q439" s="1749"/>
      <c r="R439" s="1749"/>
      <c r="S439" s="1749"/>
      <c r="T439" s="1749"/>
      <c r="U439" s="1749"/>
      <c r="V439" s="1749"/>
      <c r="W439" s="1749"/>
      <c r="X439" s="1749"/>
      <c r="Y439" s="1749"/>
      <c r="Z439" s="1749"/>
      <c r="AA439" s="1749"/>
      <c r="AB439" s="1749"/>
      <c r="AC439" s="1749"/>
      <c r="AD439" s="1749"/>
      <c r="AE439" s="1749"/>
      <c r="AF439" s="1749"/>
      <c r="AG439" s="1749"/>
      <c r="AH439" s="1749"/>
      <c r="AI439" s="1749"/>
      <c r="AJ439" s="1749"/>
      <c r="AK439" s="1749"/>
      <c r="AL439" s="1749"/>
      <c r="AM439" s="1749"/>
      <c r="AN439" s="1749"/>
      <c r="AO439" s="1749"/>
      <c r="AP439" s="1749"/>
    </row>
    <row r="440" spans="1:42" ht="12.95" customHeight="1" x14ac:dyDescent="0.5">
      <c r="A440" s="1655"/>
      <c r="B440" s="1655"/>
      <c r="C440" s="1749"/>
      <c r="D440" s="1749"/>
      <c r="E440" s="1749"/>
      <c r="F440" s="1749"/>
      <c r="G440" s="1749"/>
      <c r="H440" s="1749"/>
      <c r="I440" s="1749"/>
      <c r="J440" s="1749"/>
      <c r="K440" s="1749"/>
      <c r="L440" s="1749"/>
      <c r="M440" s="1749"/>
      <c r="N440" s="1749"/>
      <c r="O440" s="1749"/>
      <c r="P440" s="1749"/>
      <c r="Q440" s="1749"/>
      <c r="R440" s="1749"/>
      <c r="S440" s="1749"/>
      <c r="T440" s="1749"/>
      <c r="U440" s="1749"/>
      <c r="V440" s="1749"/>
      <c r="W440" s="1749"/>
      <c r="X440" s="1749"/>
      <c r="Y440" s="1749"/>
      <c r="Z440" s="1749"/>
      <c r="AA440" s="1749"/>
      <c r="AB440" s="1749"/>
      <c r="AC440" s="1749"/>
      <c r="AD440" s="1749"/>
      <c r="AE440" s="1749"/>
      <c r="AF440" s="1749"/>
      <c r="AG440" s="1749"/>
      <c r="AH440" s="1749"/>
      <c r="AI440" s="1749"/>
      <c r="AJ440" s="1749"/>
      <c r="AK440" s="1749"/>
      <c r="AL440" s="1749"/>
      <c r="AM440" s="1749"/>
      <c r="AN440" s="1749"/>
      <c r="AO440" s="1749"/>
      <c r="AP440" s="1749"/>
    </row>
    <row r="441" spans="1:42" ht="12.95" customHeight="1" x14ac:dyDescent="0.5">
      <c r="A441" s="1655"/>
      <c r="B441" s="1655"/>
      <c r="C441" s="1749"/>
      <c r="D441" s="1749"/>
      <c r="E441" s="1749"/>
      <c r="F441" s="1749"/>
      <c r="G441" s="1749"/>
      <c r="H441" s="1749"/>
      <c r="I441" s="1749"/>
      <c r="J441" s="1749"/>
      <c r="K441" s="1749"/>
      <c r="L441" s="1749"/>
      <c r="M441" s="1749"/>
      <c r="N441" s="1749"/>
      <c r="O441" s="1749"/>
      <c r="P441" s="1749"/>
      <c r="Q441" s="1749"/>
      <c r="R441" s="1749"/>
      <c r="S441" s="1749"/>
      <c r="T441" s="1749"/>
      <c r="U441" s="1749"/>
      <c r="V441" s="1749"/>
      <c r="W441" s="1749"/>
      <c r="X441" s="1749"/>
      <c r="Y441" s="1749"/>
      <c r="Z441" s="1749"/>
      <c r="AA441" s="1749"/>
      <c r="AB441" s="1749"/>
      <c r="AC441" s="1749"/>
      <c r="AD441" s="1749"/>
      <c r="AE441" s="1749"/>
      <c r="AF441" s="1749"/>
      <c r="AG441" s="1749"/>
      <c r="AH441" s="1749"/>
      <c r="AI441" s="1749"/>
      <c r="AJ441" s="1749"/>
      <c r="AK441" s="1749"/>
      <c r="AL441" s="1749"/>
      <c r="AM441" s="1749"/>
      <c r="AN441" s="1749"/>
      <c r="AO441" s="1749"/>
      <c r="AP441" s="1749"/>
    </row>
    <row r="442" spans="1:42" ht="12.95" customHeight="1" x14ac:dyDescent="0.5">
      <c r="A442" s="1655"/>
      <c r="B442" s="1655"/>
      <c r="C442" s="1749"/>
      <c r="D442" s="1749"/>
      <c r="E442" s="1749"/>
      <c r="F442" s="1749"/>
      <c r="G442" s="1749"/>
      <c r="H442" s="1749"/>
      <c r="I442" s="1749"/>
      <c r="J442" s="1749"/>
      <c r="K442" s="1749"/>
      <c r="L442" s="1749"/>
      <c r="M442" s="1749"/>
      <c r="N442" s="1749"/>
      <c r="O442" s="1749"/>
      <c r="P442" s="1749"/>
      <c r="Q442" s="1749"/>
      <c r="R442" s="1749"/>
      <c r="S442" s="1749"/>
      <c r="T442" s="1749"/>
      <c r="U442" s="1749"/>
      <c r="V442" s="1749"/>
      <c r="W442" s="1749"/>
      <c r="X442" s="1749"/>
      <c r="Y442" s="1749"/>
      <c r="Z442" s="1749"/>
      <c r="AA442" s="1749"/>
      <c r="AB442" s="1749"/>
      <c r="AC442" s="1749"/>
      <c r="AD442" s="1749"/>
      <c r="AE442" s="1749"/>
      <c r="AF442" s="1749"/>
      <c r="AG442" s="1749"/>
      <c r="AH442" s="1749"/>
      <c r="AI442" s="1749"/>
      <c r="AJ442" s="1749"/>
      <c r="AK442" s="1749"/>
      <c r="AL442" s="1749"/>
      <c r="AM442" s="1749"/>
      <c r="AN442" s="1749"/>
      <c r="AO442" s="1749"/>
      <c r="AP442" s="1749"/>
    </row>
    <row r="443" spans="1:42" ht="12.95" customHeight="1" x14ac:dyDescent="0.5">
      <c r="A443" s="1655"/>
      <c r="B443" s="1655"/>
      <c r="C443" s="1749"/>
      <c r="D443" s="1749"/>
      <c r="E443" s="1749"/>
      <c r="F443" s="1749"/>
      <c r="G443" s="1749"/>
      <c r="H443" s="1749"/>
      <c r="I443" s="1749"/>
      <c r="J443" s="1749"/>
      <c r="K443" s="1749"/>
      <c r="L443" s="1749"/>
      <c r="M443" s="1749"/>
      <c r="N443" s="1749"/>
      <c r="O443" s="1749"/>
      <c r="P443" s="1749"/>
      <c r="Q443" s="1749"/>
      <c r="R443" s="1749"/>
      <c r="S443" s="1749"/>
      <c r="T443" s="1749"/>
      <c r="U443" s="1749"/>
      <c r="V443" s="1749"/>
      <c r="W443" s="1749"/>
      <c r="X443" s="1749"/>
      <c r="Y443" s="1749"/>
      <c r="Z443" s="1749"/>
      <c r="AA443" s="1749"/>
      <c r="AB443" s="1749"/>
      <c r="AC443" s="1749"/>
      <c r="AD443" s="1749"/>
      <c r="AE443" s="1749"/>
      <c r="AF443" s="1749"/>
      <c r="AG443" s="1749"/>
      <c r="AH443" s="1749"/>
      <c r="AI443" s="1749"/>
      <c r="AJ443" s="1749"/>
      <c r="AK443" s="1749"/>
      <c r="AL443" s="1749"/>
      <c r="AM443" s="1749"/>
      <c r="AN443" s="1749"/>
      <c r="AO443" s="1749"/>
      <c r="AP443" s="1749"/>
    </row>
    <row r="444" spans="1:42" ht="12.95" customHeight="1" x14ac:dyDescent="0.5">
      <c r="A444" s="1655"/>
      <c r="B444" s="1655"/>
      <c r="C444" s="1749"/>
      <c r="D444" s="1749"/>
      <c r="E444" s="1749"/>
      <c r="F444" s="1749"/>
      <c r="G444" s="1749"/>
      <c r="H444" s="1749"/>
      <c r="I444" s="1749"/>
      <c r="J444" s="1749"/>
      <c r="K444" s="1749"/>
      <c r="L444" s="1749"/>
      <c r="M444" s="1749"/>
      <c r="N444" s="1749"/>
      <c r="O444" s="1749"/>
      <c r="P444" s="1749"/>
      <c r="Q444" s="1749"/>
      <c r="R444" s="1749"/>
      <c r="S444" s="1749"/>
      <c r="T444" s="1749"/>
      <c r="U444" s="1749"/>
      <c r="V444" s="1749"/>
      <c r="W444" s="1749"/>
      <c r="X444" s="1749"/>
      <c r="Y444" s="1749"/>
      <c r="Z444" s="1749"/>
      <c r="AA444" s="1749"/>
      <c r="AB444" s="1749"/>
      <c r="AC444" s="1749"/>
      <c r="AD444" s="1749"/>
      <c r="AE444" s="1749"/>
      <c r="AF444" s="1749"/>
      <c r="AG444" s="1749"/>
      <c r="AH444" s="1749"/>
      <c r="AI444" s="1749"/>
      <c r="AJ444" s="1749"/>
      <c r="AK444" s="1749"/>
      <c r="AL444" s="1749"/>
      <c r="AM444" s="1749"/>
      <c r="AN444" s="1749"/>
      <c r="AO444" s="1749"/>
      <c r="AP444" s="1749"/>
    </row>
    <row r="445" spans="1:42" ht="12.95" customHeight="1" x14ac:dyDescent="0.5">
      <c r="A445" s="1655"/>
      <c r="B445" s="1655"/>
      <c r="C445" s="1749"/>
      <c r="D445" s="1749"/>
      <c r="E445" s="1749"/>
      <c r="F445" s="1749"/>
      <c r="G445" s="1749"/>
      <c r="H445" s="1749"/>
      <c r="I445" s="1749"/>
      <c r="J445" s="1749"/>
      <c r="K445" s="1749"/>
      <c r="L445" s="1749"/>
      <c r="M445" s="1749"/>
      <c r="N445" s="1749"/>
      <c r="O445" s="1749"/>
      <c r="P445" s="1749"/>
      <c r="Q445" s="1749"/>
      <c r="R445" s="1749"/>
      <c r="S445" s="1749"/>
      <c r="T445" s="1749"/>
      <c r="U445" s="1749"/>
      <c r="V445" s="1749"/>
      <c r="W445" s="1749"/>
      <c r="X445" s="1749"/>
      <c r="Y445" s="1749"/>
      <c r="Z445" s="1749"/>
      <c r="AA445" s="1749"/>
      <c r="AB445" s="1749"/>
      <c r="AC445" s="1749"/>
      <c r="AD445" s="1749"/>
      <c r="AE445" s="1749"/>
      <c r="AF445" s="1749"/>
      <c r="AG445" s="1749"/>
      <c r="AH445" s="1749"/>
      <c r="AI445" s="1749"/>
      <c r="AJ445" s="1749"/>
      <c r="AK445" s="1749"/>
      <c r="AL445" s="1749"/>
      <c r="AM445" s="1749"/>
      <c r="AN445" s="1749"/>
      <c r="AO445" s="1749"/>
      <c r="AP445" s="1749"/>
    </row>
    <row r="446" spans="1:42" ht="12.95" customHeight="1" x14ac:dyDescent="0.5">
      <c r="A446" s="1655"/>
      <c r="B446" s="1655"/>
      <c r="C446" s="1749"/>
      <c r="D446" s="1749"/>
      <c r="E446" s="1749"/>
      <c r="F446" s="1749"/>
      <c r="G446" s="1749"/>
      <c r="H446" s="1749"/>
      <c r="I446" s="1749"/>
      <c r="J446" s="1749"/>
      <c r="K446" s="1749"/>
      <c r="L446" s="1749"/>
      <c r="M446" s="1749"/>
      <c r="N446" s="1749"/>
      <c r="O446" s="1749"/>
      <c r="P446" s="1749"/>
      <c r="Q446" s="1749"/>
      <c r="R446" s="1749"/>
      <c r="S446" s="1749"/>
      <c r="T446" s="1749"/>
      <c r="U446" s="1749"/>
      <c r="V446" s="1749"/>
      <c r="W446" s="1749"/>
      <c r="X446" s="1749"/>
      <c r="Y446" s="1749"/>
      <c r="Z446" s="1749"/>
      <c r="AA446" s="1749"/>
      <c r="AB446" s="1749"/>
      <c r="AC446" s="1749"/>
      <c r="AD446" s="1749"/>
      <c r="AE446" s="1749"/>
      <c r="AF446" s="1749"/>
      <c r="AG446" s="1749"/>
      <c r="AH446" s="1749"/>
      <c r="AI446" s="1749"/>
      <c r="AJ446" s="1749"/>
      <c r="AK446" s="1749"/>
      <c r="AL446" s="1749"/>
      <c r="AM446" s="1749"/>
      <c r="AN446" s="1749"/>
      <c r="AO446" s="1749"/>
      <c r="AP446" s="1749"/>
    </row>
    <row r="447" spans="1:42" ht="12.95" customHeight="1" x14ac:dyDescent="0.5">
      <c r="A447" s="1655"/>
      <c r="B447" s="1655"/>
      <c r="C447" s="1749"/>
      <c r="D447" s="1749"/>
      <c r="E447" s="1749"/>
      <c r="F447" s="1749"/>
      <c r="G447" s="1749"/>
      <c r="H447" s="1749"/>
      <c r="I447" s="1749"/>
      <c r="J447" s="1749"/>
      <c r="K447" s="1749"/>
      <c r="L447" s="1749"/>
      <c r="M447" s="1749"/>
      <c r="N447" s="1749"/>
      <c r="O447" s="1749"/>
      <c r="P447" s="1749"/>
      <c r="Q447" s="1749"/>
      <c r="R447" s="1749"/>
      <c r="S447" s="1749"/>
      <c r="T447" s="1749"/>
      <c r="U447" s="1749"/>
      <c r="V447" s="1749"/>
      <c r="W447" s="1749"/>
      <c r="X447" s="1749"/>
      <c r="Y447" s="1749"/>
      <c r="Z447" s="1749"/>
      <c r="AA447" s="1749"/>
      <c r="AB447" s="1749"/>
      <c r="AC447" s="1749"/>
      <c r="AD447" s="1749"/>
      <c r="AE447" s="1749"/>
      <c r="AF447" s="1749"/>
      <c r="AG447" s="1749"/>
      <c r="AH447" s="1749"/>
      <c r="AI447" s="1749"/>
      <c r="AJ447" s="1749"/>
      <c r="AK447" s="1749"/>
      <c r="AL447" s="1749"/>
      <c r="AM447" s="1749"/>
      <c r="AN447" s="1749"/>
      <c r="AO447" s="1749"/>
      <c r="AP447" s="1749"/>
    </row>
    <row r="448" spans="1:42" ht="12.95" customHeight="1" x14ac:dyDescent="0.5">
      <c r="A448" s="1655"/>
      <c r="B448" s="1655"/>
      <c r="C448" s="1749"/>
      <c r="D448" s="1749"/>
      <c r="E448" s="1749"/>
      <c r="F448" s="1749"/>
      <c r="G448" s="1749"/>
      <c r="H448" s="1749"/>
      <c r="I448" s="1749"/>
      <c r="J448" s="1749"/>
      <c r="K448" s="1749"/>
      <c r="L448" s="1749"/>
      <c r="M448" s="1749"/>
      <c r="N448" s="1749"/>
      <c r="O448" s="1749"/>
      <c r="P448" s="1749"/>
      <c r="Q448" s="1749"/>
      <c r="R448" s="1749"/>
      <c r="S448" s="1749"/>
      <c r="T448" s="1749"/>
      <c r="U448" s="1749"/>
      <c r="V448" s="1749"/>
      <c r="W448" s="1749"/>
      <c r="X448" s="1749"/>
      <c r="Y448" s="1749"/>
      <c r="Z448" s="1749"/>
      <c r="AA448" s="1749"/>
      <c r="AB448" s="1749"/>
      <c r="AC448" s="1749"/>
      <c r="AD448" s="1749"/>
      <c r="AE448" s="1749"/>
      <c r="AF448" s="1749"/>
      <c r="AG448" s="1749"/>
      <c r="AH448" s="1749"/>
      <c r="AI448" s="1749"/>
      <c r="AJ448" s="1749"/>
      <c r="AK448" s="1749"/>
      <c r="AL448" s="1749"/>
      <c r="AM448" s="1749"/>
      <c r="AN448" s="1749"/>
      <c r="AO448" s="1749"/>
      <c r="AP448" s="1749"/>
    </row>
    <row r="449" spans="1:42" ht="12.95" customHeight="1" x14ac:dyDescent="0.5">
      <c r="A449" s="1655"/>
      <c r="B449" s="1655"/>
      <c r="C449" s="1749"/>
      <c r="D449" s="1749"/>
      <c r="E449" s="1749"/>
      <c r="F449" s="1749"/>
      <c r="G449" s="1749"/>
      <c r="H449" s="1749"/>
      <c r="I449" s="1749"/>
      <c r="J449" s="1749"/>
      <c r="K449" s="1749"/>
      <c r="L449" s="1749"/>
      <c r="M449" s="1749"/>
      <c r="N449" s="1749"/>
      <c r="O449" s="1749"/>
      <c r="P449" s="1749"/>
      <c r="Q449" s="1749"/>
      <c r="R449" s="1749"/>
      <c r="S449" s="1749"/>
      <c r="T449" s="1749"/>
      <c r="U449" s="1749"/>
      <c r="V449" s="1749"/>
      <c r="W449" s="1749"/>
      <c r="X449" s="1749"/>
      <c r="Y449" s="1749"/>
      <c r="Z449" s="1749"/>
      <c r="AA449" s="1749"/>
      <c r="AB449" s="1749"/>
      <c r="AC449" s="1749"/>
      <c r="AD449" s="1749"/>
      <c r="AE449" s="1749"/>
      <c r="AF449" s="1749"/>
      <c r="AG449" s="1749"/>
      <c r="AH449" s="1749"/>
      <c r="AI449" s="1749"/>
      <c r="AJ449" s="1749"/>
      <c r="AK449" s="1749"/>
      <c r="AL449" s="1749"/>
      <c r="AM449" s="1749"/>
      <c r="AN449" s="1749"/>
      <c r="AO449" s="1749"/>
      <c r="AP449" s="1749"/>
    </row>
    <row r="450" spans="1:42" ht="12.95" customHeight="1" x14ac:dyDescent="0.5">
      <c r="A450" s="1655"/>
      <c r="B450" s="1655"/>
      <c r="C450" s="1749"/>
      <c r="D450" s="1749"/>
      <c r="E450" s="1749"/>
      <c r="F450" s="1749"/>
      <c r="G450" s="1749"/>
      <c r="H450" s="1749"/>
      <c r="I450" s="1749"/>
      <c r="J450" s="1749"/>
      <c r="K450" s="1749"/>
      <c r="L450" s="1749"/>
      <c r="M450" s="1749"/>
      <c r="N450" s="1749"/>
      <c r="O450" s="1749"/>
      <c r="P450" s="1749"/>
      <c r="Q450" s="1749"/>
      <c r="R450" s="1749"/>
      <c r="S450" s="1749"/>
      <c r="T450" s="1749"/>
      <c r="U450" s="1749"/>
      <c r="V450" s="1749"/>
      <c r="W450" s="1749"/>
      <c r="X450" s="1749"/>
      <c r="Y450" s="1749"/>
      <c r="Z450" s="1749"/>
      <c r="AA450" s="1749"/>
      <c r="AB450" s="1749"/>
      <c r="AC450" s="1749"/>
      <c r="AD450" s="1749"/>
      <c r="AE450" s="1749"/>
      <c r="AF450" s="1749"/>
      <c r="AG450" s="1749"/>
      <c r="AH450" s="1749"/>
      <c r="AI450" s="1749"/>
      <c r="AJ450" s="1749"/>
      <c r="AK450" s="1749"/>
      <c r="AL450" s="1749"/>
      <c r="AM450" s="1749"/>
      <c r="AN450" s="1749"/>
      <c r="AO450" s="1749"/>
      <c r="AP450" s="1749"/>
    </row>
    <row r="451" spans="1:42" ht="12.95" customHeight="1" x14ac:dyDescent="0.5">
      <c r="A451" s="1655"/>
      <c r="B451" s="1655"/>
      <c r="C451" s="1749"/>
      <c r="D451" s="1749"/>
      <c r="E451" s="1749"/>
      <c r="F451" s="1749"/>
      <c r="G451" s="1749"/>
      <c r="H451" s="1749"/>
      <c r="I451" s="1749"/>
      <c r="J451" s="1749"/>
      <c r="K451" s="1749"/>
      <c r="L451" s="1749"/>
      <c r="M451" s="1749"/>
      <c r="N451" s="1749"/>
      <c r="O451" s="1749"/>
      <c r="P451" s="1749"/>
      <c r="Q451" s="1749"/>
      <c r="R451" s="1749"/>
      <c r="S451" s="1749"/>
      <c r="T451" s="1749"/>
      <c r="U451" s="1749"/>
      <c r="V451" s="1749"/>
      <c r="W451" s="1749"/>
      <c r="X451" s="1749"/>
      <c r="Y451" s="1749"/>
      <c r="Z451" s="1749"/>
      <c r="AA451" s="1749"/>
      <c r="AB451" s="1749"/>
      <c r="AC451" s="1749"/>
      <c r="AD451" s="1749"/>
      <c r="AE451" s="1749"/>
      <c r="AF451" s="1749"/>
      <c r="AG451" s="1749"/>
      <c r="AH451" s="1749"/>
      <c r="AI451" s="1749"/>
      <c r="AJ451" s="1749"/>
      <c r="AK451" s="1749"/>
      <c r="AL451" s="1749"/>
      <c r="AM451" s="1749"/>
      <c r="AN451" s="1749"/>
      <c r="AO451" s="1749"/>
      <c r="AP451" s="1749"/>
    </row>
    <row r="452" spans="1:42" ht="12.95" customHeight="1" x14ac:dyDescent="0.5">
      <c r="A452" s="1655"/>
      <c r="B452" s="1655"/>
      <c r="C452" s="1749"/>
      <c r="D452" s="1749"/>
      <c r="E452" s="1749"/>
      <c r="F452" s="1749"/>
      <c r="G452" s="1749"/>
      <c r="H452" s="1749"/>
      <c r="I452" s="1749"/>
      <c r="J452" s="1749"/>
      <c r="K452" s="1749"/>
      <c r="L452" s="1749"/>
      <c r="M452" s="1749"/>
      <c r="N452" s="1749"/>
      <c r="O452" s="1749"/>
      <c r="P452" s="1749"/>
      <c r="Q452" s="1749"/>
      <c r="R452" s="1749"/>
      <c r="S452" s="1749"/>
      <c r="T452" s="1749"/>
      <c r="U452" s="1749"/>
      <c r="V452" s="1749"/>
      <c r="W452" s="1749"/>
      <c r="X452" s="1749"/>
      <c r="Y452" s="1749"/>
      <c r="Z452" s="1749"/>
      <c r="AA452" s="1749"/>
      <c r="AB452" s="1749"/>
      <c r="AC452" s="1749"/>
      <c r="AD452" s="1749"/>
      <c r="AE452" s="1749"/>
      <c r="AF452" s="1749"/>
      <c r="AG452" s="1749"/>
      <c r="AH452" s="1749"/>
      <c r="AI452" s="1749"/>
      <c r="AJ452" s="1749"/>
      <c r="AK452" s="1749"/>
      <c r="AL452" s="1749"/>
      <c r="AM452" s="1749"/>
      <c r="AN452" s="1749"/>
      <c r="AO452" s="1749"/>
      <c r="AP452" s="1749"/>
    </row>
    <row r="453" spans="1:42" ht="12.95" customHeight="1" x14ac:dyDescent="0.5">
      <c r="A453" s="1655"/>
      <c r="B453" s="1655"/>
      <c r="C453" s="1749"/>
      <c r="D453" s="1749"/>
      <c r="E453" s="1749"/>
      <c r="F453" s="1749"/>
      <c r="G453" s="1749"/>
      <c r="H453" s="1749"/>
      <c r="I453" s="1749"/>
      <c r="J453" s="1749"/>
      <c r="K453" s="1749"/>
      <c r="L453" s="1749"/>
      <c r="M453" s="1749"/>
      <c r="N453" s="1749"/>
      <c r="O453" s="1749"/>
      <c r="P453" s="1749"/>
      <c r="Q453" s="1749"/>
      <c r="R453" s="1749"/>
      <c r="S453" s="1749"/>
      <c r="T453" s="1749"/>
      <c r="U453" s="1749"/>
      <c r="V453" s="1749"/>
      <c r="W453" s="1749"/>
      <c r="X453" s="1749"/>
      <c r="Y453" s="1749"/>
      <c r="Z453" s="1749"/>
      <c r="AA453" s="1749"/>
      <c r="AB453" s="1749"/>
      <c r="AC453" s="1749"/>
      <c r="AD453" s="1749"/>
      <c r="AE453" s="1749"/>
      <c r="AF453" s="1749"/>
      <c r="AG453" s="1749"/>
      <c r="AH453" s="1749"/>
      <c r="AI453" s="1749"/>
      <c r="AJ453" s="1749"/>
      <c r="AK453" s="1749"/>
      <c r="AL453" s="1749"/>
      <c r="AM453" s="1749"/>
      <c r="AN453" s="1749"/>
      <c r="AO453" s="1749"/>
      <c r="AP453" s="1749"/>
    </row>
    <row r="454" spans="1:42" ht="12.95" customHeight="1" x14ac:dyDescent="0.5">
      <c r="A454" s="1655"/>
      <c r="B454" s="1655"/>
      <c r="C454" s="1749"/>
      <c r="D454" s="1749"/>
      <c r="E454" s="1749"/>
      <c r="F454" s="1749"/>
      <c r="G454" s="1749"/>
      <c r="H454" s="1749"/>
      <c r="I454" s="1749"/>
      <c r="J454" s="1749"/>
      <c r="K454" s="1749"/>
      <c r="L454" s="1749"/>
      <c r="M454" s="1749"/>
      <c r="N454" s="1749"/>
      <c r="O454" s="1749"/>
      <c r="P454" s="1749"/>
      <c r="Q454" s="1749"/>
      <c r="R454" s="1749"/>
      <c r="S454" s="1749"/>
      <c r="T454" s="1749"/>
      <c r="U454" s="1749"/>
      <c r="V454" s="1749"/>
      <c r="W454" s="1749"/>
      <c r="X454" s="1749"/>
      <c r="Y454" s="1749"/>
      <c r="Z454" s="1749"/>
      <c r="AA454" s="1749"/>
      <c r="AB454" s="1749"/>
      <c r="AC454" s="1749"/>
      <c r="AD454" s="1749"/>
      <c r="AE454" s="1749"/>
      <c r="AF454" s="1749"/>
      <c r="AG454" s="1749"/>
      <c r="AH454" s="1749"/>
      <c r="AI454" s="1749"/>
      <c r="AJ454" s="1749"/>
      <c r="AK454" s="1749"/>
      <c r="AL454" s="1749"/>
      <c r="AM454" s="1749"/>
      <c r="AN454" s="1749"/>
      <c r="AO454" s="1749"/>
      <c r="AP454" s="1749"/>
    </row>
    <row r="455" spans="1:42" ht="12.95" customHeight="1" x14ac:dyDescent="0.5">
      <c r="A455" s="1655"/>
      <c r="B455" s="1655"/>
      <c r="C455" s="1749"/>
      <c r="D455" s="1749"/>
      <c r="E455" s="1749"/>
      <c r="F455" s="1749"/>
      <c r="G455" s="1749"/>
      <c r="H455" s="1749"/>
      <c r="I455" s="1749"/>
      <c r="J455" s="1749"/>
      <c r="K455" s="1749"/>
      <c r="L455" s="1749"/>
      <c r="M455" s="1749"/>
      <c r="N455" s="1749"/>
      <c r="O455" s="1749"/>
      <c r="P455" s="1749"/>
      <c r="Q455" s="1749"/>
      <c r="R455" s="1749"/>
      <c r="S455" s="1749"/>
      <c r="T455" s="1749"/>
      <c r="U455" s="1749"/>
      <c r="V455" s="1749"/>
      <c r="W455" s="1749"/>
      <c r="X455" s="1749"/>
      <c r="Y455" s="1749"/>
      <c r="Z455" s="1749"/>
      <c r="AA455" s="1749"/>
      <c r="AB455" s="1749"/>
      <c r="AC455" s="1749"/>
      <c r="AD455" s="1749"/>
      <c r="AE455" s="1749"/>
      <c r="AF455" s="1749"/>
      <c r="AG455" s="1749"/>
      <c r="AH455" s="1749"/>
      <c r="AI455" s="1749"/>
      <c r="AJ455" s="1749"/>
      <c r="AK455" s="1749"/>
      <c r="AL455" s="1749"/>
      <c r="AM455" s="1749"/>
      <c r="AN455" s="1749"/>
      <c r="AO455" s="1749"/>
      <c r="AP455" s="1749"/>
    </row>
    <row r="456" spans="1:42" ht="12.95" customHeight="1" x14ac:dyDescent="0.5">
      <c r="A456" s="1655"/>
      <c r="B456" s="1655"/>
      <c r="C456" s="1749"/>
      <c r="D456" s="1749"/>
      <c r="E456" s="1749"/>
      <c r="F456" s="1749"/>
      <c r="G456" s="1749"/>
      <c r="H456" s="1749"/>
      <c r="I456" s="1749"/>
      <c r="J456" s="1749"/>
      <c r="K456" s="1749"/>
      <c r="L456" s="1749"/>
      <c r="M456" s="1749"/>
      <c r="N456" s="1749"/>
      <c r="O456" s="1749"/>
      <c r="P456" s="1749"/>
      <c r="Q456" s="1749"/>
      <c r="R456" s="1749"/>
      <c r="S456" s="1749"/>
      <c r="T456" s="1749"/>
      <c r="U456" s="1749"/>
      <c r="V456" s="1749"/>
      <c r="W456" s="1749"/>
      <c r="X456" s="1749"/>
      <c r="Y456" s="1749"/>
      <c r="Z456" s="1749"/>
      <c r="AA456" s="1749"/>
      <c r="AB456" s="1749"/>
      <c r="AC456" s="1749"/>
      <c r="AD456" s="1749"/>
      <c r="AE456" s="1749"/>
      <c r="AF456" s="1749"/>
      <c r="AG456" s="1749"/>
      <c r="AH456" s="1749"/>
      <c r="AI456" s="1749"/>
      <c r="AJ456" s="1749"/>
      <c r="AK456" s="1749"/>
      <c r="AL456" s="1749"/>
      <c r="AM456" s="1749"/>
      <c r="AN456" s="1749"/>
      <c r="AO456" s="1749"/>
      <c r="AP456" s="1749"/>
    </row>
    <row r="457" spans="1:42" ht="12.95" customHeight="1" x14ac:dyDescent="0.5">
      <c r="A457" s="1655"/>
      <c r="B457" s="1655"/>
      <c r="C457" s="1749"/>
      <c r="D457" s="1749"/>
      <c r="E457" s="1749"/>
      <c r="F457" s="1749"/>
      <c r="G457" s="1749"/>
      <c r="H457" s="1749"/>
      <c r="I457" s="1749"/>
      <c r="J457" s="1749"/>
      <c r="K457" s="1749"/>
      <c r="L457" s="1749"/>
      <c r="M457" s="1749"/>
      <c r="N457" s="1749"/>
      <c r="O457" s="1749"/>
      <c r="P457" s="1749"/>
      <c r="Q457" s="1749"/>
      <c r="R457" s="1749"/>
      <c r="S457" s="1749"/>
      <c r="T457" s="1749"/>
      <c r="U457" s="1749"/>
      <c r="V457" s="1749"/>
      <c r="W457" s="1749"/>
      <c r="X457" s="1749"/>
      <c r="Y457" s="1749"/>
      <c r="Z457" s="1749"/>
      <c r="AA457" s="1749"/>
      <c r="AB457" s="1749"/>
      <c r="AC457" s="1749"/>
      <c r="AD457" s="1749"/>
      <c r="AE457" s="1749"/>
      <c r="AF457" s="1749"/>
      <c r="AG457" s="1749"/>
      <c r="AH457" s="1749"/>
      <c r="AI457" s="1749"/>
      <c r="AJ457" s="1749"/>
      <c r="AK457" s="1749"/>
      <c r="AL457" s="1749"/>
      <c r="AM457" s="1749"/>
      <c r="AN457" s="1749"/>
      <c r="AO457" s="1749"/>
      <c r="AP457" s="1749"/>
    </row>
    <row r="458" spans="1:42" ht="12.95" customHeight="1" x14ac:dyDescent="0.5">
      <c r="A458" s="1655"/>
      <c r="B458" s="1655"/>
      <c r="C458" s="1749"/>
      <c r="D458" s="1749"/>
      <c r="E458" s="1749"/>
      <c r="F458" s="1749"/>
      <c r="G458" s="1749"/>
      <c r="H458" s="1749"/>
      <c r="I458" s="1749"/>
      <c r="J458" s="1749"/>
      <c r="K458" s="1749"/>
      <c r="L458" s="1749"/>
      <c r="M458" s="1749"/>
      <c r="N458" s="1749"/>
      <c r="O458" s="1749"/>
      <c r="P458" s="1749"/>
      <c r="Q458" s="1749"/>
      <c r="R458" s="1749"/>
      <c r="S458" s="1749"/>
      <c r="T458" s="1749"/>
      <c r="U458" s="1749"/>
      <c r="V458" s="1749"/>
      <c r="W458" s="1749"/>
      <c r="X458" s="1749"/>
      <c r="Y458" s="1749"/>
      <c r="Z458" s="1749"/>
      <c r="AA458" s="1749"/>
      <c r="AB458" s="1749"/>
      <c r="AC458" s="1749"/>
      <c r="AD458" s="1749"/>
      <c r="AE458" s="1749"/>
      <c r="AF458" s="1749"/>
      <c r="AG458" s="1749"/>
      <c r="AH458" s="1749"/>
      <c r="AI458" s="1749"/>
      <c r="AJ458" s="1749"/>
      <c r="AK458" s="1749"/>
      <c r="AL458" s="1749"/>
      <c r="AM458" s="1749"/>
      <c r="AN458" s="1749"/>
      <c r="AO458" s="1749"/>
      <c r="AP458" s="1749"/>
    </row>
    <row r="459" spans="1:42" ht="12.95" customHeight="1" x14ac:dyDescent="0.5">
      <c r="A459" s="1655"/>
      <c r="B459" s="1655"/>
      <c r="C459" s="1749"/>
      <c r="D459" s="1749"/>
      <c r="E459" s="1749"/>
      <c r="F459" s="1749"/>
      <c r="G459" s="1749"/>
      <c r="H459" s="1749"/>
      <c r="I459" s="1749"/>
      <c r="J459" s="1749"/>
      <c r="K459" s="1749"/>
      <c r="L459" s="1749"/>
      <c r="M459" s="1749"/>
      <c r="N459" s="1749"/>
      <c r="O459" s="1749"/>
      <c r="P459" s="1749"/>
      <c r="Q459" s="1749"/>
      <c r="R459" s="1749"/>
      <c r="S459" s="1749"/>
      <c r="T459" s="1749"/>
      <c r="U459" s="1749"/>
      <c r="V459" s="1749"/>
      <c r="W459" s="1749"/>
      <c r="X459" s="1749"/>
      <c r="Y459" s="1749"/>
      <c r="Z459" s="1749"/>
      <c r="AA459" s="1749"/>
      <c r="AB459" s="1749"/>
      <c r="AC459" s="1749"/>
      <c r="AD459" s="1749"/>
      <c r="AE459" s="1749"/>
      <c r="AF459" s="1749"/>
      <c r="AG459" s="1749"/>
      <c r="AH459" s="1749"/>
      <c r="AI459" s="1749"/>
      <c r="AJ459" s="1749"/>
      <c r="AK459" s="1749"/>
      <c r="AL459" s="1749"/>
      <c r="AM459" s="1749"/>
      <c r="AN459" s="1749"/>
      <c r="AO459" s="1749"/>
      <c r="AP459" s="1749"/>
    </row>
    <row r="460" spans="1:42" ht="12.95" customHeight="1" x14ac:dyDescent="0.5">
      <c r="A460" s="1655"/>
      <c r="B460" s="1655"/>
      <c r="C460" s="1749"/>
      <c r="D460" s="1749"/>
      <c r="E460" s="1749"/>
      <c r="F460" s="1749"/>
      <c r="G460" s="1749"/>
      <c r="H460" s="1749"/>
      <c r="I460" s="1749"/>
      <c r="J460" s="1749"/>
      <c r="K460" s="1749"/>
      <c r="L460" s="1749"/>
      <c r="M460" s="1749"/>
      <c r="N460" s="1749"/>
      <c r="O460" s="1749"/>
      <c r="P460" s="1749"/>
      <c r="Q460" s="1749"/>
      <c r="R460" s="1749"/>
      <c r="S460" s="1749"/>
      <c r="T460" s="1749"/>
      <c r="U460" s="1749"/>
      <c r="V460" s="1749"/>
      <c r="W460" s="1749"/>
      <c r="X460" s="1749"/>
      <c r="Y460" s="1749"/>
      <c r="Z460" s="1749"/>
      <c r="AA460" s="1749"/>
      <c r="AB460" s="1749"/>
      <c r="AC460" s="1749"/>
      <c r="AD460" s="1749"/>
      <c r="AE460" s="1749"/>
      <c r="AF460" s="1749"/>
      <c r="AG460" s="1749"/>
      <c r="AH460" s="1749"/>
      <c r="AI460" s="1749"/>
      <c r="AJ460" s="1749"/>
      <c r="AK460" s="1749"/>
      <c r="AL460" s="1749"/>
      <c r="AM460" s="1749"/>
      <c r="AN460" s="1749"/>
      <c r="AO460" s="1749"/>
      <c r="AP460" s="1749"/>
    </row>
    <row r="461" spans="1:42" ht="12.95" customHeight="1" x14ac:dyDescent="0.5">
      <c r="A461" s="1655"/>
      <c r="B461" s="1655"/>
      <c r="C461" s="1749"/>
      <c r="D461" s="1749"/>
      <c r="E461" s="1749"/>
      <c r="F461" s="1749"/>
      <c r="G461" s="1749"/>
      <c r="H461" s="1749"/>
      <c r="I461" s="1749"/>
      <c r="J461" s="1749"/>
      <c r="K461" s="1749"/>
      <c r="L461" s="1749"/>
      <c r="M461" s="1749"/>
      <c r="N461" s="1749"/>
      <c r="O461" s="1749"/>
      <c r="P461" s="1749"/>
      <c r="Q461" s="1749"/>
      <c r="R461" s="1749"/>
      <c r="S461" s="1749"/>
      <c r="T461" s="1749"/>
      <c r="U461" s="1749"/>
      <c r="V461" s="1749"/>
      <c r="W461" s="1749"/>
      <c r="X461" s="1749"/>
      <c r="Y461" s="1749"/>
      <c r="Z461" s="1749"/>
      <c r="AA461" s="1749"/>
      <c r="AB461" s="1749"/>
      <c r="AC461" s="1749"/>
      <c r="AD461" s="1749"/>
      <c r="AE461" s="1749"/>
      <c r="AF461" s="1749"/>
      <c r="AG461" s="1749"/>
      <c r="AH461" s="1749"/>
      <c r="AI461" s="1749"/>
      <c r="AJ461" s="1749"/>
      <c r="AK461" s="1749"/>
      <c r="AL461" s="1749"/>
      <c r="AM461" s="1749"/>
      <c r="AN461" s="1749"/>
      <c r="AO461" s="1749"/>
      <c r="AP461" s="1749"/>
    </row>
    <row r="462" spans="1:42" ht="12.95" customHeight="1" x14ac:dyDescent="0.5">
      <c r="A462" s="1655"/>
      <c r="B462" s="1655"/>
      <c r="C462" s="1749"/>
      <c r="D462" s="1749"/>
      <c r="E462" s="1749"/>
      <c r="F462" s="1749"/>
      <c r="G462" s="1749"/>
      <c r="H462" s="1749"/>
      <c r="I462" s="1749"/>
      <c r="J462" s="1749"/>
      <c r="K462" s="1749"/>
      <c r="L462" s="1749"/>
      <c r="M462" s="1749"/>
      <c r="N462" s="1749"/>
      <c r="O462" s="1749"/>
      <c r="P462" s="1749"/>
      <c r="Q462" s="1749"/>
      <c r="R462" s="1749"/>
      <c r="S462" s="1749"/>
      <c r="T462" s="1749"/>
      <c r="U462" s="1749"/>
      <c r="V462" s="1749"/>
      <c r="W462" s="1749"/>
      <c r="X462" s="1749"/>
      <c r="Y462" s="1749"/>
      <c r="Z462" s="1749"/>
      <c r="AA462" s="1749"/>
      <c r="AB462" s="1749"/>
      <c r="AC462" s="1749"/>
      <c r="AD462" s="1749"/>
      <c r="AE462" s="1749"/>
      <c r="AF462" s="1749"/>
      <c r="AG462" s="1749"/>
      <c r="AH462" s="1749"/>
      <c r="AI462" s="1749"/>
      <c r="AJ462" s="1749"/>
      <c r="AK462" s="1749"/>
      <c r="AL462" s="1749"/>
      <c r="AM462" s="1749"/>
      <c r="AN462" s="1749"/>
      <c r="AO462" s="1749"/>
      <c r="AP462" s="1749"/>
    </row>
    <row r="463" spans="1:42" ht="12.95" customHeight="1" x14ac:dyDescent="0.5">
      <c r="A463" s="1655"/>
      <c r="B463" s="1655"/>
      <c r="C463" s="1749"/>
      <c r="D463" s="1749"/>
      <c r="E463" s="1749"/>
      <c r="F463" s="1749"/>
      <c r="G463" s="1749"/>
      <c r="H463" s="1749"/>
      <c r="I463" s="1749"/>
      <c r="J463" s="1749"/>
      <c r="K463" s="1749"/>
      <c r="L463" s="1749"/>
      <c r="M463" s="1749"/>
      <c r="N463" s="1749"/>
      <c r="O463" s="1749"/>
      <c r="P463" s="1749"/>
      <c r="Q463" s="1749"/>
      <c r="R463" s="1749"/>
      <c r="S463" s="1749"/>
      <c r="T463" s="1749"/>
      <c r="U463" s="1749"/>
      <c r="V463" s="1749"/>
      <c r="W463" s="1749"/>
      <c r="X463" s="1749"/>
      <c r="Y463" s="1749"/>
      <c r="Z463" s="1749"/>
      <c r="AA463" s="1749"/>
      <c r="AB463" s="1749"/>
      <c r="AC463" s="1749"/>
      <c r="AD463" s="1749"/>
      <c r="AE463" s="1749"/>
      <c r="AF463" s="1749"/>
      <c r="AG463" s="1749"/>
      <c r="AH463" s="1749"/>
      <c r="AI463" s="1749"/>
      <c r="AJ463" s="1749"/>
      <c r="AK463" s="1749"/>
      <c r="AL463" s="1749"/>
      <c r="AM463" s="1749"/>
      <c r="AN463" s="1749"/>
      <c r="AO463" s="1749"/>
      <c r="AP463" s="1749"/>
    </row>
    <row r="464" spans="1:42" ht="12.95" customHeight="1" x14ac:dyDescent="0.5">
      <c r="A464" s="1655"/>
      <c r="B464" s="1655"/>
      <c r="C464" s="1749"/>
      <c r="D464" s="1749"/>
      <c r="E464" s="1749"/>
      <c r="F464" s="1749"/>
      <c r="G464" s="1749"/>
      <c r="H464" s="1749"/>
      <c r="I464" s="1749"/>
      <c r="J464" s="1749"/>
      <c r="K464" s="1749"/>
      <c r="L464" s="1749"/>
      <c r="M464" s="1749"/>
      <c r="N464" s="1749"/>
      <c r="O464" s="1749"/>
      <c r="P464" s="1749"/>
      <c r="Q464" s="1749"/>
      <c r="R464" s="1749"/>
      <c r="S464" s="1749"/>
      <c r="T464" s="1749"/>
      <c r="U464" s="1749"/>
      <c r="V464" s="1749"/>
      <c r="W464" s="1749"/>
      <c r="X464" s="1749"/>
      <c r="Y464" s="1749"/>
      <c r="Z464" s="1749"/>
      <c r="AA464" s="1749"/>
      <c r="AB464" s="1749"/>
      <c r="AC464" s="1749"/>
      <c r="AD464" s="1749"/>
      <c r="AE464" s="1749"/>
      <c r="AF464" s="1749"/>
      <c r="AG464" s="1749"/>
      <c r="AH464" s="1749"/>
      <c r="AI464" s="1749"/>
      <c r="AJ464" s="1749"/>
      <c r="AK464" s="1749"/>
      <c r="AL464" s="1749"/>
      <c r="AM464" s="1749"/>
      <c r="AN464" s="1749"/>
      <c r="AO464" s="1749"/>
      <c r="AP464" s="1749"/>
    </row>
    <row r="465" spans="1:42" ht="12.95" customHeight="1" x14ac:dyDescent="0.5">
      <c r="A465" s="1655"/>
      <c r="B465" s="1655"/>
      <c r="C465" s="1749"/>
      <c r="D465" s="1749"/>
      <c r="E465" s="1749"/>
      <c r="F465" s="1749"/>
      <c r="G465" s="1749"/>
      <c r="H465" s="1749"/>
      <c r="I465" s="1749"/>
      <c r="J465" s="1749"/>
      <c r="K465" s="1749"/>
      <c r="L465" s="1749"/>
      <c r="M465" s="1749"/>
      <c r="N465" s="1749"/>
      <c r="O465" s="1749"/>
      <c r="P465" s="1749"/>
      <c r="Q465" s="1749"/>
      <c r="R465" s="1749"/>
      <c r="S465" s="1749"/>
      <c r="T465" s="1749"/>
      <c r="U465" s="1749"/>
      <c r="V465" s="1749"/>
      <c r="W465" s="1749"/>
      <c r="X465" s="1749"/>
      <c r="Y465" s="1749"/>
      <c r="Z465" s="1749"/>
      <c r="AA465" s="1749"/>
      <c r="AB465" s="1749"/>
      <c r="AC465" s="1749"/>
      <c r="AD465" s="1749"/>
      <c r="AE465" s="1749"/>
      <c r="AF465" s="1749"/>
      <c r="AG465" s="1749"/>
      <c r="AH465" s="1749"/>
      <c r="AI465" s="1749"/>
      <c r="AJ465" s="1749"/>
      <c r="AK465" s="1749"/>
      <c r="AL465" s="1749"/>
      <c r="AM465" s="1749"/>
      <c r="AN465" s="1749"/>
      <c r="AO465" s="1749"/>
      <c r="AP465" s="1749"/>
    </row>
    <row r="466" spans="1:42" ht="12.95" customHeight="1" x14ac:dyDescent="0.5">
      <c r="A466" s="1655"/>
      <c r="B466" s="1655"/>
      <c r="C466" s="1749"/>
      <c r="D466" s="1749"/>
      <c r="E466" s="1749"/>
      <c r="F466" s="1749"/>
      <c r="G466" s="1749"/>
      <c r="H466" s="1749"/>
      <c r="I466" s="1749"/>
      <c r="J466" s="1749"/>
      <c r="K466" s="1749"/>
      <c r="L466" s="1749"/>
      <c r="M466" s="1749"/>
      <c r="N466" s="1749"/>
      <c r="O466" s="1749"/>
      <c r="P466" s="1749"/>
      <c r="Q466" s="1749"/>
      <c r="R466" s="1749"/>
      <c r="S466" s="1749"/>
      <c r="T466" s="1749"/>
      <c r="U466" s="1749"/>
      <c r="V466" s="1749"/>
      <c r="W466" s="1749"/>
      <c r="X466" s="1749"/>
      <c r="Y466" s="1749"/>
      <c r="Z466" s="1749"/>
      <c r="AA466" s="1749"/>
      <c r="AB466" s="1749"/>
      <c r="AC466" s="1749"/>
      <c r="AD466" s="1749"/>
      <c r="AE466" s="1749"/>
      <c r="AF466" s="1749"/>
      <c r="AG466" s="1749"/>
      <c r="AH466" s="1749"/>
      <c r="AI466" s="1749"/>
      <c r="AJ466" s="1749"/>
      <c r="AK466" s="1749"/>
      <c r="AL466" s="1749"/>
      <c r="AM466" s="1749"/>
      <c r="AN466" s="1749"/>
      <c r="AO466" s="1749"/>
      <c r="AP466" s="1749"/>
    </row>
    <row r="467" spans="1:42" ht="12.95" customHeight="1" x14ac:dyDescent="0.5">
      <c r="A467" s="1655"/>
      <c r="B467" s="1655"/>
      <c r="C467" s="1749"/>
      <c r="D467" s="1749"/>
      <c r="E467" s="1749"/>
      <c r="F467" s="1749"/>
      <c r="G467" s="1749"/>
      <c r="H467" s="1749"/>
      <c r="I467" s="1749"/>
      <c r="J467" s="1749"/>
      <c r="K467" s="1749"/>
      <c r="L467" s="1749"/>
      <c r="M467" s="1749"/>
      <c r="N467" s="1749"/>
      <c r="O467" s="1749"/>
      <c r="P467" s="1749"/>
      <c r="Q467" s="1749"/>
      <c r="R467" s="1749"/>
      <c r="S467" s="1749"/>
      <c r="T467" s="1749"/>
      <c r="U467" s="1749"/>
      <c r="V467" s="1749"/>
      <c r="W467" s="1749"/>
      <c r="X467" s="1749"/>
      <c r="Y467" s="1749"/>
      <c r="Z467" s="1749"/>
      <c r="AA467" s="1749"/>
      <c r="AB467" s="1749"/>
      <c r="AC467" s="1749"/>
      <c r="AD467" s="1749"/>
      <c r="AE467" s="1749"/>
      <c r="AF467" s="1749"/>
      <c r="AG467" s="1749"/>
      <c r="AH467" s="1749"/>
      <c r="AI467" s="1749"/>
      <c r="AJ467" s="1749"/>
      <c r="AK467" s="1749"/>
      <c r="AL467" s="1749"/>
      <c r="AM467" s="1749"/>
      <c r="AN467" s="1749"/>
      <c r="AO467" s="1749"/>
      <c r="AP467" s="1749"/>
    </row>
    <row r="468" spans="1:42" ht="12.95" customHeight="1" x14ac:dyDescent="0.5">
      <c r="A468" s="1655"/>
      <c r="B468" s="1655"/>
      <c r="C468" s="1749"/>
      <c r="D468" s="1749"/>
      <c r="E468" s="1749"/>
      <c r="F468" s="1749"/>
      <c r="G468" s="1749"/>
      <c r="H468" s="1749"/>
      <c r="I468" s="1749"/>
      <c r="J468" s="1749"/>
      <c r="K468" s="1749"/>
      <c r="L468" s="1749"/>
      <c r="M468" s="1749"/>
      <c r="N468" s="1749"/>
      <c r="O468" s="1749"/>
      <c r="P468" s="1749"/>
      <c r="Q468" s="1749"/>
      <c r="R468" s="1749"/>
      <c r="S468" s="1749"/>
      <c r="T468" s="1749"/>
      <c r="U468" s="1749"/>
      <c r="V468" s="1749"/>
      <c r="W468" s="1749"/>
      <c r="X468" s="1749"/>
      <c r="Y468" s="1749"/>
      <c r="Z468" s="1749"/>
      <c r="AA468" s="1749"/>
      <c r="AB468" s="1749"/>
      <c r="AC468" s="1749"/>
      <c r="AD468" s="1749"/>
      <c r="AE468" s="1749"/>
      <c r="AF468" s="1749"/>
      <c r="AG468" s="1749"/>
      <c r="AH468" s="1749"/>
      <c r="AI468" s="1749"/>
      <c r="AJ468" s="1749"/>
      <c r="AK468" s="1749"/>
      <c r="AL468" s="1749"/>
      <c r="AM468" s="1749"/>
      <c r="AN468" s="1749"/>
      <c r="AO468" s="1749"/>
      <c r="AP468" s="1749"/>
    </row>
    <row r="469" spans="1:42" ht="12.95" customHeight="1" x14ac:dyDescent="0.5">
      <c r="A469" s="1655"/>
      <c r="B469" s="1655"/>
      <c r="C469" s="1749"/>
      <c r="D469" s="1749"/>
      <c r="E469" s="1749"/>
      <c r="F469" s="1749"/>
      <c r="G469" s="1749"/>
      <c r="H469" s="1749"/>
      <c r="I469" s="1749"/>
      <c r="J469" s="1749"/>
      <c r="K469" s="1749"/>
      <c r="L469" s="1749"/>
      <c r="M469" s="1749"/>
      <c r="N469" s="1749"/>
      <c r="O469" s="1749"/>
      <c r="P469" s="1749"/>
      <c r="Q469" s="1749"/>
      <c r="R469" s="1749"/>
      <c r="S469" s="1749"/>
      <c r="T469" s="1749"/>
      <c r="U469" s="1749"/>
      <c r="V469" s="1749"/>
      <c r="W469" s="1749"/>
      <c r="X469" s="1749"/>
      <c r="Y469" s="1749"/>
      <c r="Z469" s="1749"/>
      <c r="AA469" s="1749"/>
      <c r="AB469" s="1749"/>
      <c r="AC469" s="1749"/>
      <c r="AD469" s="1749"/>
      <c r="AE469" s="1749"/>
      <c r="AF469" s="1749"/>
      <c r="AG469" s="1749"/>
      <c r="AH469" s="1749"/>
      <c r="AI469" s="1749"/>
      <c r="AJ469" s="1749"/>
      <c r="AK469" s="1749"/>
      <c r="AL469" s="1749"/>
      <c r="AM469" s="1749"/>
      <c r="AN469" s="1749"/>
      <c r="AO469" s="1749"/>
      <c r="AP469" s="1749"/>
    </row>
    <row r="470" spans="1:42" ht="12.95" customHeight="1" x14ac:dyDescent="0.5">
      <c r="A470" s="1655"/>
      <c r="B470" s="1655"/>
      <c r="C470" s="1749"/>
      <c r="D470" s="1749"/>
      <c r="E470" s="1749"/>
      <c r="F470" s="1749"/>
      <c r="G470" s="1749"/>
      <c r="H470" s="1749"/>
      <c r="I470" s="1749"/>
      <c r="J470" s="1749"/>
      <c r="K470" s="1749"/>
      <c r="L470" s="1749"/>
      <c r="M470" s="1749"/>
      <c r="N470" s="1749"/>
      <c r="O470" s="1749"/>
      <c r="P470" s="1749"/>
      <c r="Q470" s="1749"/>
      <c r="R470" s="1749"/>
      <c r="S470" s="1749"/>
      <c r="T470" s="1749"/>
      <c r="U470" s="1749"/>
      <c r="V470" s="1749"/>
      <c r="W470" s="1749"/>
      <c r="X470" s="1749"/>
      <c r="Y470" s="1749"/>
      <c r="Z470" s="1749"/>
      <c r="AA470" s="1749"/>
      <c r="AB470" s="1749"/>
      <c r="AC470" s="1749"/>
      <c r="AD470" s="1749"/>
      <c r="AE470" s="1749"/>
      <c r="AF470" s="1749"/>
      <c r="AG470" s="1749"/>
      <c r="AH470" s="1749"/>
      <c r="AI470" s="1749"/>
      <c r="AJ470" s="1749"/>
      <c r="AK470" s="1749"/>
      <c r="AL470" s="1749"/>
      <c r="AM470" s="1749"/>
      <c r="AN470" s="1749"/>
      <c r="AO470" s="1749"/>
      <c r="AP470" s="1749"/>
    </row>
    <row r="471" spans="1:42" ht="12.95" customHeight="1" x14ac:dyDescent="0.5">
      <c r="A471" s="1655"/>
      <c r="B471" s="1655"/>
      <c r="C471" s="1749"/>
      <c r="D471" s="1749"/>
      <c r="E471" s="1749"/>
      <c r="F471" s="1749"/>
      <c r="G471" s="1749"/>
      <c r="H471" s="1749"/>
      <c r="I471" s="1749"/>
      <c r="J471" s="1749"/>
      <c r="K471" s="1749"/>
      <c r="L471" s="1749"/>
      <c r="M471" s="1749"/>
      <c r="N471" s="1749"/>
      <c r="O471" s="1749"/>
      <c r="P471" s="1749"/>
      <c r="Q471" s="1749"/>
      <c r="R471" s="1749"/>
      <c r="S471" s="1749"/>
      <c r="T471" s="1749"/>
      <c r="U471" s="1749"/>
      <c r="V471" s="1749"/>
      <c r="W471" s="1749"/>
      <c r="X471" s="1749"/>
      <c r="Y471" s="1749"/>
      <c r="Z471" s="1749"/>
      <c r="AA471" s="1749"/>
      <c r="AB471" s="1749"/>
      <c r="AC471" s="1749"/>
      <c r="AD471" s="1749"/>
      <c r="AE471" s="1749"/>
      <c r="AF471" s="1749"/>
      <c r="AG471" s="1749"/>
      <c r="AH471" s="1749"/>
      <c r="AI471" s="1749"/>
      <c r="AJ471" s="1749"/>
      <c r="AK471" s="1749"/>
      <c r="AL471" s="1749"/>
      <c r="AM471" s="1749"/>
      <c r="AN471" s="1749"/>
      <c r="AO471" s="1749"/>
      <c r="AP471" s="1749"/>
    </row>
    <row r="472" spans="1:42" ht="12.95" customHeight="1" x14ac:dyDescent="0.5">
      <c r="A472" s="1655"/>
      <c r="B472" s="1655"/>
      <c r="C472" s="1749"/>
      <c r="D472" s="1749"/>
      <c r="E472" s="1749"/>
      <c r="F472" s="1749"/>
      <c r="G472" s="1749"/>
      <c r="H472" s="1749"/>
      <c r="I472" s="1749"/>
      <c r="J472" s="1749"/>
      <c r="K472" s="1749"/>
      <c r="L472" s="1749"/>
      <c r="M472" s="1749"/>
      <c r="N472" s="1749"/>
      <c r="O472" s="1749"/>
      <c r="P472" s="1749"/>
      <c r="Q472" s="1749"/>
      <c r="R472" s="1749"/>
      <c r="S472" s="1749"/>
      <c r="T472" s="1749"/>
      <c r="U472" s="1749"/>
      <c r="V472" s="1749"/>
      <c r="W472" s="1749"/>
      <c r="X472" s="1749"/>
      <c r="Y472" s="1749"/>
      <c r="Z472" s="1749"/>
      <c r="AA472" s="1749"/>
      <c r="AB472" s="1749"/>
      <c r="AC472" s="1749"/>
      <c r="AD472" s="1749"/>
      <c r="AE472" s="1749"/>
      <c r="AF472" s="1749"/>
      <c r="AG472" s="1749"/>
      <c r="AH472" s="1749"/>
      <c r="AI472" s="1749"/>
      <c r="AJ472" s="1749"/>
      <c r="AK472" s="1749"/>
      <c r="AL472" s="1749"/>
      <c r="AM472" s="1749"/>
      <c r="AN472" s="1749"/>
      <c r="AO472" s="1749"/>
      <c r="AP472" s="1749"/>
    </row>
    <row r="473" spans="1:42" ht="12.95" customHeight="1" x14ac:dyDescent="0.5">
      <c r="A473" s="1655"/>
      <c r="B473" s="1655"/>
      <c r="C473" s="1749"/>
      <c r="D473" s="1749"/>
      <c r="E473" s="1749"/>
      <c r="F473" s="1749"/>
      <c r="G473" s="1749"/>
      <c r="H473" s="1749"/>
      <c r="I473" s="1749"/>
      <c r="J473" s="1749"/>
      <c r="K473" s="1749"/>
      <c r="L473" s="1749"/>
      <c r="M473" s="1749"/>
      <c r="N473" s="1749"/>
      <c r="O473" s="1749"/>
      <c r="P473" s="1749"/>
      <c r="Q473" s="1749"/>
      <c r="R473" s="1749"/>
      <c r="S473" s="1749"/>
      <c r="T473" s="1749"/>
      <c r="U473" s="1749"/>
      <c r="V473" s="1749"/>
      <c r="W473" s="1749"/>
      <c r="X473" s="1749"/>
      <c r="Y473" s="1749"/>
      <c r="Z473" s="1749"/>
      <c r="AA473" s="1749"/>
      <c r="AB473" s="1749"/>
      <c r="AC473" s="1749"/>
      <c r="AD473" s="1749"/>
      <c r="AE473" s="1749"/>
      <c r="AF473" s="1749"/>
      <c r="AG473" s="1749"/>
      <c r="AH473" s="1749"/>
      <c r="AI473" s="1749"/>
      <c r="AJ473" s="1749"/>
      <c r="AK473" s="1749"/>
      <c r="AL473" s="1749"/>
      <c r="AM473" s="1749"/>
      <c r="AN473" s="1749"/>
      <c r="AO473" s="1749"/>
      <c r="AP473" s="1749"/>
    </row>
    <row r="474" spans="1:42" ht="12.95" customHeight="1" x14ac:dyDescent="0.5">
      <c r="A474" s="1655"/>
      <c r="B474" s="1655"/>
      <c r="C474" s="1749"/>
      <c r="D474" s="1749"/>
      <c r="E474" s="1749"/>
      <c r="F474" s="1749"/>
      <c r="G474" s="1749"/>
      <c r="H474" s="1749"/>
      <c r="I474" s="1749"/>
      <c r="J474" s="1749"/>
      <c r="K474" s="1749"/>
      <c r="L474" s="1749"/>
      <c r="M474" s="1749"/>
      <c r="N474" s="1749"/>
      <c r="O474" s="1749"/>
      <c r="P474" s="1749"/>
      <c r="Q474" s="1749"/>
      <c r="R474" s="1749"/>
      <c r="S474" s="1749"/>
      <c r="T474" s="1749"/>
      <c r="U474" s="1749"/>
      <c r="V474" s="1749"/>
      <c r="W474" s="1749"/>
      <c r="X474" s="1749"/>
      <c r="Y474" s="1749"/>
      <c r="Z474" s="1749"/>
      <c r="AA474" s="1749"/>
      <c r="AB474" s="1749"/>
      <c r="AC474" s="1749"/>
      <c r="AD474" s="1749"/>
      <c r="AE474" s="1749"/>
      <c r="AF474" s="1749"/>
      <c r="AG474" s="1749"/>
      <c r="AH474" s="1749"/>
      <c r="AI474" s="1749"/>
      <c r="AJ474" s="1749"/>
      <c r="AK474" s="1749"/>
      <c r="AL474" s="1749"/>
      <c r="AM474" s="1749"/>
      <c r="AN474" s="1749"/>
      <c r="AO474" s="1749"/>
      <c r="AP474" s="1749"/>
    </row>
    <row r="475" spans="1:42" ht="12.95" customHeight="1" x14ac:dyDescent="0.5">
      <c r="A475" s="1655"/>
      <c r="B475" s="1655"/>
      <c r="C475" s="1749"/>
      <c r="D475" s="1749"/>
      <c r="E475" s="1749"/>
      <c r="F475" s="1749"/>
      <c r="G475" s="1749"/>
      <c r="H475" s="1749"/>
      <c r="I475" s="1749"/>
      <c r="J475" s="1749"/>
      <c r="K475" s="1749"/>
      <c r="L475" s="1749"/>
      <c r="M475" s="1749"/>
      <c r="N475" s="1749"/>
      <c r="O475" s="1749"/>
      <c r="P475" s="1749"/>
      <c r="Q475" s="1749"/>
      <c r="R475" s="1749"/>
      <c r="S475" s="1749"/>
      <c r="T475" s="1749"/>
      <c r="U475" s="1749"/>
      <c r="V475" s="1749"/>
      <c r="W475" s="1749"/>
      <c r="X475" s="1749"/>
      <c r="Y475" s="1749"/>
      <c r="Z475" s="1749"/>
      <c r="AA475" s="1749"/>
      <c r="AB475" s="1749"/>
      <c r="AC475" s="1749"/>
      <c r="AD475" s="1749"/>
      <c r="AE475" s="1749"/>
      <c r="AF475" s="1749"/>
      <c r="AG475" s="1749"/>
      <c r="AH475" s="1749"/>
      <c r="AI475" s="1749"/>
      <c r="AJ475" s="1749"/>
      <c r="AK475" s="1749"/>
      <c r="AL475" s="1749"/>
      <c r="AM475" s="1749"/>
      <c r="AN475" s="1749"/>
      <c r="AO475" s="1749"/>
      <c r="AP475" s="1749"/>
    </row>
    <row r="476" spans="1:42" ht="12.95" customHeight="1" x14ac:dyDescent="0.5">
      <c r="A476" s="1655"/>
      <c r="B476" s="1655"/>
      <c r="C476" s="1749"/>
      <c r="D476" s="1749"/>
      <c r="E476" s="1749"/>
      <c r="F476" s="1749"/>
      <c r="G476" s="1749"/>
      <c r="H476" s="1749"/>
      <c r="I476" s="1749"/>
      <c r="J476" s="1749"/>
      <c r="K476" s="1749"/>
      <c r="L476" s="1749"/>
      <c r="M476" s="1749"/>
      <c r="N476" s="1749"/>
      <c r="O476" s="1749"/>
      <c r="P476" s="1749"/>
      <c r="Q476" s="1749"/>
      <c r="R476" s="1749"/>
      <c r="S476" s="1749"/>
      <c r="T476" s="1749"/>
      <c r="U476" s="1749"/>
      <c r="V476" s="1749"/>
      <c r="W476" s="1749"/>
      <c r="X476" s="1749"/>
      <c r="Y476" s="1749"/>
      <c r="Z476" s="1749"/>
      <c r="AA476" s="1749"/>
      <c r="AB476" s="1749"/>
      <c r="AC476" s="1749"/>
      <c r="AD476" s="1749"/>
      <c r="AE476" s="1749"/>
      <c r="AF476" s="1749"/>
      <c r="AG476" s="1749"/>
      <c r="AH476" s="1749"/>
      <c r="AI476" s="1749"/>
      <c r="AJ476" s="1749"/>
      <c r="AK476" s="1749"/>
      <c r="AL476" s="1749"/>
      <c r="AM476" s="1749"/>
      <c r="AN476" s="1749"/>
      <c r="AO476" s="1749"/>
      <c r="AP476" s="1749"/>
    </row>
    <row r="477" spans="1:42" ht="12.95" customHeight="1" x14ac:dyDescent="0.5">
      <c r="A477" s="1655"/>
      <c r="B477" s="1655"/>
      <c r="C477" s="1749"/>
      <c r="D477" s="1749"/>
      <c r="E477" s="1749"/>
      <c r="F477" s="1749"/>
      <c r="G477" s="1749"/>
      <c r="H477" s="1749"/>
      <c r="I477" s="1749"/>
      <c r="J477" s="1749"/>
      <c r="K477" s="1749"/>
      <c r="L477" s="1749"/>
      <c r="M477" s="1749"/>
      <c r="N477" s="1749"/>
      <c r="O477" s="1749"/>
      <c r="P477" s="1749"/>
      <c r="Q477" s="1749"/>
      <c r="R477" s="1749"/>
      <c r="S477" s="1749"/>
      <c r="T477" s="1749"/>
      <c r="U477" s="1749"/>
      <c r="V477" s="1749"/>
      <c r="W477" s="1749"/>
      <c r="X477" s="1749"/>
      <c r="Y477" s="1749"/>
      <c r="Z477" s="1749"/>
      <c r="AA477" s="1749"/>
      <c r="AB477" s="1749"/>
      <c r="AC477" s="1749"/>
      <c r="AD477" s="1749"/>
      <c r="AE477" s="1749"/>
      <c r="AF477" s="1749"/>
      <c r="AG477" s="1749"/>
      <c r="AH477" s="1749"/>
      <c r="AI477" s="1749"/>
      <c r="AJ477" s="1749"/>
      <c r="AK477" s="1749"/>
      <c r="AL477" s="1749"/>
      <c r="AM477" s="1749"/>
      <c r="AN477" s="1749"/>
      <c r="AO477" s="1749"/>
      <c r="AP477" s="1749"/>
    </row>
    <row r="478" spans="1:42" ht="12.95" customHeight="1" x14ac:dyDescent="0.5">
      <c r="A478" s="1655"/>
      <c r="B478" s="1655"/>
      <c r="C478" s="1749"/>
      <c r="D478" s="1749"/>
      <c r="E478" s="1749"/>
      <c r="F478" s="1749"/>
      <c r="G478" s="1749"/>
      <c r="H478" s="1749"/>
      <c r="I478" s="1749"/>
      <c r="J478" s="1749"/>
      <c r="K478" s="1749"/>
      <c r="L478" s="1749"/>
      <c r="M478" s="1749"/>
      <c r="N478" s="1749"/>
      <c r="O478" s="1749"/>
      <c r="P478" s="1749"/>
      <c r="Q478" s="1749"/>
      <c r="R478" s="1749"/>
      <c r="S478" s="1749"/>
      <c r="T478" s="1749"/>
      <c r="U478" s="1749"/>
      <c r="V478" s="1749"/>
      <c r="W478" s="1749"/>
      <c r="X478" s="1749"/>
      <c r="Y478" s="1749"/>
      <c r="Z478" s="1749"/>
      <c r="AA478" s="1749"/>
      <c r="AB478" s="1749"/>
      <c r="AC478" s="1749"/>
      <c r="AD478" s="1749"/>
      <c r="AE478" s="1749"/>
      <c r="AF478" s="1749"/>
      <c r="AG478" s="1749"/>
      <c r="AH478" s="1749"/>
      <c r="AI478" s="1749"/>
      <c r="AJ478" s="1749"/>
      <c r="AK478" s="1749"/>
      <c r="AL478" s="1749"/>
      <c r="AM478" s="1749"/>
      <c r="AN478" s="1749"/>
      <c r="AO478" s="1749"/>
      <c r="AP478" s="1749"/>
    </row>
    <row r="479" spans="1:42" ht="12.95" customHeight="1" x14ac:dyDescent="0.5">
      <c r="A479" s="1655"/>
      <c r="B479" s="1655"/>
      <c r="C479" s="1749"/>
      <c r="D479" s="1749"/>
      <c r="E479" s="1749"/>
      <c r="F479" s="1749"/>
      <c r="G479" s="1749"/>
      <c r="H479" s="1749"/>
      <c r="I479" s="1749"/>
      <c r="J479" s="1749"/>
      <c r="K479" s="1749"/>
      <c r="L479" s="1749"/>
      <c r="M479" s="1749"/>
      <c r="N479" s="1749"/>
      <c r="O479" s="1749"/>
      <c r="P479" s="1749"/>
      <c r="Q479" s="1749"/>
      <c r="R479" s="1749"/>
      <c r="S479" s="1749"/>
      <c r="T479" s="1749"/>
      <c r="U479" s="1749"/>
      <c r="V479" s="1749"/>
      <c r="W479" s="1749"/>
      <c r="X479" s="1749"/>
      <c r="Y479" s="1749"/>
      <c r="Z479" s="1749"/>
      <c r="AA479" s="1749"/>
      <c r="AB479" s="1749"/>
      <c r="AC479" s="1749"/>
      <c r="AD479" s="1749"/>
      <c r="AE479" s="1749"/>
      <c r="AF479" s="1749"/>
      <c r="AG479" s="1749"/>
      <c r="AH479" s="1749"/>
      <c r="AI479" s="1749"/>
      <c r="AJ479" s="1749"/>
      <c r="AK479" s="1749"/>
      <c r="AL479" s="1749"/>
      <c r="AM479" s="1749"/>
      <c r="AN479" s="1749"/>
      <c r="AO479" s="1749"/>
      <c r="AP479" s="1749"/>
    </row>
    <row r="480" spans="1:42" ht="12.95" customHeight="1" x14ac:dyDescent="0.5">
      <c r="A480" s="1655"/>
      <c r="B480" s="1655"/>
      <c r="C480" s="1749"/>
      <c r="D480" s="1749"/>
      <c r="E480" s="1749"/>
      <c r="F480" s="1749"/>
      <c r="G480" s="1749"/>
      <c r="H480" s="1749"/>
      <c r="I480" s="1749"/>
      <c r="J480" s="1749"/>
      <c r="K480" s="1749"/>
      <c r="L480" s="1749"/>
      <c r="M480" s="1749"/>
      <c r="N480" s="1749"/>
      <c r="O480" s="1749"/>
      <c r="P480" s="1749"/>
      <c r="Q480" s="1749"/>
      <c r="R480" s="1749"/>
      <c r="S480" s="1749"/>
      <c r="T480" s="1749"/>
      <c r="U480" s="1749"/>
      <c r="V480" s="1749"/>
      <c r="W480" s="1749"/>
      <c r="X480" s="1749"/>
      <c r="Y480" s="1749"/>
      <c r="Z480" s="1749"/>
      <c r="AA480" s="1749"/>
      <c r="AB480" s="1749"/>
      <c r="AC480" s="1749"/>
      <c r="AD480" s="1749"/>
      <c r="AE480" s="1749"/>
      <c r="AF480" s="1749"/>
      <c r="AG480" s="1749"/>
      <c r="AH480" s="1749"/>
      <c r="AI480" s="1749"/>
      <c r="AJ480" s="1749"/>
      <c r="AK480" s="1749"/>
      <c r="AL480" s="1749"/>
      <c r="AM480" s="1749"/>
      <c r="AN480" s="1749"/>
      <c r="AO480" s="1749"/>
      <c r="AP480" s="1749"/>
    </row>
    <row r="481" spans="1:42" ht="12.95" customHeight="1" x14ac:dyDescent="0.5">
      <c r="A481" s="1655"/>
      <c r="B481" s="1655"/>
      <c r="C481" s="1749"/>
      <c r="D481" s="1749"/>
      <c r="E481" s="1749"/>
      <c r="F481" s="1749"/>
      <c r="G481" s="1749"/>
      <c r="H481" s="1749"/>
      <c r="I481" s="1749"/>
      <c r="J481" s="1749"/>
      <c r="K481" s="1749"/>
      <c r="L481" s="1749"/>
      <c r="M481" s="1749"/>
      <c r="N481" s="1749"/>
      <c r="O481" s="1749"/>
      <c r="P481" s="1749"/>
      <c r="Q481" s="1749"/>
      <c r="R481" s="1749"/>
      <c r="S481" s="1749"/>
      <c r="T481" s="1749"/>
      <c r="U481" s="1749"/>
      <c r="V481" s="1749"/>
      <c r="W481" s="1749"/>
      <c r="X481" s="1749"/>
      <c r="Y481" s="1749"/>
      <c r="Z481" s="1749"/>
      <c r="AA481" s="1749"/>
      <c r="AB481" s="1749"/>
      <c r="AC481" s="1749"/>
      <c r="AD481" s="1749"/>
      <c r="AE481" s="1749"/>
      <c r="AF481" s="1749"/>
      <c r="AG481" s="1749"/>
      <c r="AH481" s="1749"/>
      <c r="AI481" s="1749"/>
      <c r="AJ481" s="1749"/>
      <c r="AK481" s="1749"/>
      <c r="AL481" s="1749"/>
      <c r="AM481" s="1749"/>
      <c r="AN481" s="1749"/>
      <c r="AO481" s="1749"/>
      <c r="AP481" s="1749"/>
    </row>
    <row r="482" spans="1:42" ht="12.95" customHeight="1" x14ac:dyDescent="0.5">
      <c r="A482" s="1655"/>
      <c r="B482" s="1655"/>
      <c r="C482" s="1749"/>
      <c r="D482" s="1749"/>
      <c r="E482" s="1749"/>
      <c r="F482" s="1749"/>
      <c r="G482" s="1749"/>
      <c r="H482" s="1749"/>
      <c r="I482" s="1749"/>
      <c r="J482" s="1749"/>
      <c r="K482" s="1749"/>
      <c r="L482" s="1749"/>
      <c r="M482" s="1749"/>
      <c r="N482" s="1749"/>
      <c r="O482" s="1749"/>
      <c r="P482" s="1749"/>
      <c r="Q482" s="1749"/>
      <c r="R482" s="1749"/>
      <c r="S482" s="1749"/>
      <c r="T482" s="1749"/>
      <c r="U482" s="1749"/>
      <c r="V482" s="1749"/>
      <c r="W482" s="1749"/>
      <c r="X482" s="1749"/>
      <c r="Y482" s="1749"/>
      <c r="Z482" s="1749"/>
      <c r="AA482" s="1749"/>
      <c r="AB482" s="1749"/>
      <c r="AC482" s="1749"/>
      <c r="AD482" s="1749"/>
      <c r="AE482" s="1749"/>
      <c r="AF482" s="1749"/>
      <c r="AG482" s="1749"/>
      <c r="AH482" s="1749"/>
      <c r="AI482" s="1749"/>
      <c r="AJ482" s="1749"/>
      <c r="AK482" s="1749"/>
      <c r="AL482" s="1749"/>
      <c r="AM482" s="1749"/>
      <c r="AN482" s="1749"/>
      <c r="AO482" s="1749"/>
      <c r="AP482" s="1749"/>
    </row>
    <row r="483" spans="1:42" ht="12.95" customHeight="1" x14ac:dyDescent="0.5">
      <c r="A483" s="1655"/>
      <c r="B483" s="1655"/>
      <c r="C483" s="1749"/>
      <c r="D483" s="1749"/>
      <c r="E483" s="1749"/>
      <c r="F483" s="1749"/>
      <c r="G483" s="1749"/>
      <c r="H483" s="1749"/>
      <c r="I483" s="1749"/>
      <c r="J483" s="1749"/>
      <c r="K483" s="1749"/>
      <c r="L483" s="1749"/>
      <c r="M483" s="1749"/>
      <c r="N483" s="1749"/>
      <c r="O483" s="1749"/>
      <c r="P483" s="1749"/>
      <c r="Q483" s="1749"/>
      <c r="R483" s="1749"/>
      <c r="S483" s="1749"/>
      <c r="T483" s="1749"/>
      <c r="U483" s="1749"/>
      <c r="V483" s="1749"/>
      <c r="W483" s="1749"/>
      <c r="X483" s="1749"/>
      <c r="Y483" s="1749"/>
      <c r="Z483" s="1749"/>
      <c r="AA483" s="1749"/>
      <c r="AB483" s="1749"/>
      <c r="AC483" s="1749"/>
      <c r="AD483" s="1749"/>
      <c r="AE483" s="1749"/>
      <c r="AF483" s="1749"/>
      <c r="AG483" s="1749"/>
      <c r="AH483" s="1749"/>
      <c r="AI483" s="1749"/>
      <c r="AJ483" s="1749"/>
      <c r="AK483" s="1749"/>
      <c r="AL483" s="1749"/>
      <c r="AM483" s="1749"/>
      <c r="AN483" s="1749"/>
      <c r="AO483" s="1749"/>
      <c r="AP483" s="1749"/>
    </row>
    <row r="484" spans="1:42" ht="12.95" customHeight="1" x14ac:dyDescent="0.5">
      <c r="A484" s="1655"/>
      <c r="B484" s="1655"/>
      <c r="C484" s="1749"/>
      <c r="D484" s="1749"/>
      <c r="E484" s="1749"/>
      <c r="F484" s="1749"/>
      <c r="G484" s="1749"/>
      <c r="H484" s="1749"/>
      <c r="I484" s="1749"/>
      <c r="J484" s="1749"/>
      <c r="K484" s="1749"/>
      <c r="L484" s="1749"/>
      <c r="M484" s="1749"/>
      <c r="N484" s="1749"/>
      <c r="O484" s="1749"/>
      <c r="P484" s="1749"/>
      <c r="Q484" s="1749"/>
      <c r="R484" s="1749"/>
      <c r="S484" s="1749"/>
      <c r="T484" s="1749"/>
      <c r="U484" s="1749"/>
      <c r="V484" s="1749"/>
      <c r="W484" s="1749"/>
      <c r="X484" s="1749"/>
      <c r="Y484" s="1749"/>
      <c r="Z484" s="1749"/>
      <c r="AA484" s="1749"/>
      <c r="AB484" s="1749"/>
      <c r="AC484" s="1749"/>
      <c r="AD484" s="1749"/>
      <c r="AE484" s="1749"/>
      <c r="AF484" s="1749"/>
      <c r="AG484" s="1749"/>
      <c r="AH484" s="1749"/>
      <c r="AI484" s="1749"/>
      <c r="AJ484" s="1749"/>
      <c r="AK484" s="1749"/>
      <c r="AL484" s="1749"/>
      <c r="AM484" s="1749"/>
      <c r="AN484" s="1749"/>
      <c r="AO484" s="1749"/>
      <c r="AP484" s="1749"/>
    </row>
    <row r="485" spans="1:42" ht="12.95" customHeight="1" x14ac:dyDescent="0.5">
      <c r="A485" s="1655"/>
      <c r="B485" s="1655"/>
      <c r="C485" s="1749"/>
      <c r="D485" s="1749"/>
      <c r="E485" s="1749"/>
      <c r="F485" s="1749"/>
      <c r="G485" s="1749"/>
      <c r="H485" s="1749"/>
      <c r="I485" s="1749"/>
      <c r="J485" s="1749"/>
      <c r="K485" s="1749"/>
      <c r="L485" s="1749"/>
      <c r="M485" s="1749"/>
      <c r="N485" s="1749"/>
      <c r="O485" s="1749"/>
      <c r="P485" s="1749"/>
      <c r="Q485" s="1749"/>
      <c r="R485" s="1749"/>
      <c r="S485" s="1749"/>
      <c r="T485" s="1749"/>
      <c r="U485" s="1749"/>
      <c r="V485" s="1749"/>
      <c r="W485" s="1749"/>
      <c r="X485" s="1749"/>
      <c r="Y485" s="1749"/>
      <c r="Z485" s="1749"/>
      <c r="AA485" s="1749"/>
      <c r="AB485" s="1749"/>
      <c r="AC485" s="1749"/>
      <c r="AD485" s="1749"/>
      <c r="AE485" s="1749"/>
      <c r="AF485" s="1749"/>
      <c r="AG485" s="1749"/>
      <c r="AH485" s="1749"/>
      <c r="AI485" s="1749"/>
      <c r="AJ485" s="1749"/>
      <c r="AK485" s="1749"/>
      <c r="AL485" s="1749"/>
      <c r="AM485" s="1749"/>
      <c r="AN485" s="1749"/>
      <c r="AO485" s="1749"/>
      <c r="AP485" s="1749"/>
    </row>
    <row r="486" spans="1:42" ht="12.95" customHeight="1" x14ac:dyDescent="0.5">
      <c r="A486" s="1655"/>
      <c r="B486" s="1655"/>
      <c r="C486" s="1749"/>
      <c r="D486" s="1749"/>
      <c r="E486" s="1749"/>
      <c r="F486" s="1749"/>
      <c r="G486" s="1749"/>
      <c r="H486" s="1749"/>
      <c r="I486" s="1749"/>
      <c r="J486" s="1749"/>
      <c r="K486" s="1749"/>
      <c r="L486" s="1749"/>
      <c r="M486" s="1749"/>
      <c r="N486" s="1749"/>
      <c r="O486" s="1749"/>
      <c r="P486" s="1749"/>
      <c r="Q486" s="1749"/>
      <c r="R486" s="1749"/>
      <c r="S486" s="1749"/>
      <c r="T486" s="1749"/>
      <c r="U486" s="1749"/>
      <c r="V486" s="1749"/>
      <c r="W486" s="1749"/>
      <c r="X486" s="1749"/>
      <c r="Y486" s="1749"/>
      <c r="Z486" s="1749"/>
      <c r="AA486" s="1749"/>
      <c r="AB486" s="1749"/>
      <c r="AC486" s="1749"/>
      <c r="AD486" s="1749"/>
      <c r="AE486" s="1749"/>
      <c r="AF486" s="1749"/>
      <c r="AG486" s="1749"/>
      <c r="AH486" s="1749"/>
      <c r="AI486" s="1749"/>
      <c r="AJ486" s="1749"/>
      <c r="AK486" s="1749"/>
      <c r="AL486" s="1749"/>
      <c r="AM486" s="1749"/>
      <c r="AN486" s="1749"/>
      <c r="AO486" s="1749"/>
      <c r="AP486" s="1749"/>
    </row>
    <row r="487" spans="1:42" ht="12.95" customHeight="1" x14ac:dyDescent="0.5">
      <c r="A487" s="1655"/>
      <c r="B487" s="1655"/>
      <c r="C487" s="1749"/>
      <c r="D487" s="1749"/>
      <c r="E487" s="1749"/>
      <c r="F487" s="1749"/>
      <c r="G487" s="1749"/>
      <c r="H487" s="1749"/>
      <c r="I487" s="1749"/>
      <c r="J487" s="1749"/>
      <c r="K487" s="1749"/>
      <c r="L487" s="1749"/>
      <c r="M487" s="1749"/>
      <c r="N487" s="1749"/>
      <c r="O487" s="1749"/>
      <c r="P487" s="1749"/>
      <c r="Q487" s="1749"/>
      <c r="R487" s="1749"/>
      <c r="S487" s="1749"/>
      <c r="T487" s="1749"/>
      <c r="U487" s="1749"/>
      <c r="V487" s="1749"/>
      <c r="W487" s="1749"/>
      <c r="X487" s="1749"/>
      <c r="Y487" s="1749"/>
      <c r="Z487" s="1749"/>
      <c r="AA487" s="1749"/>
      <c r="AB487" s="1749"/>
      <c r="AC487" s="1749"/>
      <c r="AD487" s="1749"/>
      <c r="AE487" s="1749"/>
      <c r="AF487" s="1749"/>
      <c r="AG487" s="1749"/>
      <c r="AH487" s="1749"/>
      <c r="AI487" s="1749"/>
      <c r="AJ487" s="1749"/>
      <c r="AK487" s="1749"/>
      <c r="AL487" s="1749"/>
      <c r="AM487" s="1749"/>
      <c r="AN487" s="1749"/>
      <c r="AO487" s="1749"/>
      <c r="AP487" s="1749"/>
    </row>
    <row r="488" spans="1:42" ht="12.95" customHeight="1" x14ac:dyDescent="0.5">
      <c r="A488" s="1655"/>
      <c r="B488" s="1655"/>
      <c r="C488" s="1749"/>
      <c r="D488" s="1749"/>
      <c r="E488" s="1749"/>
      <c r="F488" s="1749"/>
      <c r="G488" s="1749"/>
      <c r="H488" s="1749"/>
      <c r="I488" s="1749"/>
      <c r="J488" s="1749"/>
      <c r="K488" s="1749"/>
      <c r="L488" s="1749"/>
      <c r="M488" s="1749"/>
      <c r="N488" s="1749"/>
      <c r="O488" s="1749"/>
      <c r="P488" s="1749"/>
      <c r="Q488" s="1749"/>
      <c r="R488" s="1749"/>
      <c r="S488" s="1749"/>
      <c r="T488" s="1749"/>
      <c r="U488" s="1749"/>
      <c r="V488" s="1749"/>
      <c r="W488" s="1749"/>
      <c r="X488" s="1749"/>
      <c r="Y488" s="1749"/>
      <c r="Z488" s="1749"/>
      <c r="AA488" s="1749"/>
      <c r="AB488" s="1749"/>
      <c r="AC488" s="1749"/>
      <c r="AD488" s="1749"/>
      <c r="AE488" s="1749"/>
      <c r="AF488" s="1749"/>
      <c r="AG488" s="1749"/>
      <c r="AH488" s="1749"/>
      <c r="AI488" s="1749"/>
      <c r="AJ488" s="1749"/>
      <c r="AK488" s="1749"/>
      <c r="AL488" s="1749"/>
      <c r="AM488" s="1749"/>
      <c r="AN488" s="1749"/>
      <c r="AO488" s="1749"/>
      <c r="AP488" s="1749"/>
    </row>
    <row r="489" spans="1:42" ht="12.95" customHeight="1" x14ac:dyDescent="0.5">
      <c r="A489" s="1655"/>
      <c r="B489" s="1655"/>
      <c r="C489" s="1749"/>
      <c r="D489" s="1749"/>
      <c r="E489" s="1749"/>
      <c r="F489" s="1749"/>
      <c r="G489" s="1749"/>
      <c r="H489" s="1749"/>
      <c r="I489" s="1749"/>
      <c r="J489" s="1749"/>
      <c r="K489" s="1749"/>
      <c r="L489" s="1749"/>
      <c r="M489" s="1749"/>
      <c r="N489" s="1749"/>
      <c r="O489" s="1749"/>
      <c r="P489" s="1749"/>
      <c r="Q489" s="1749"/>
      <c r="R489" s="1749"/>
      <c r="S489" s="1749"/>
      <c r="T489" s="1749"/>
      <c r="U489" s="1749"/>
      <c r="V489" s="1749"/>
      <c r="W489" s="1749"/>
      <c r="X489" s="1749"/>
      <c r="Y489" s="1749"/>
      <c r="Z489" s="1749"/>
      <c r="AA489" s="1749"/>
      <c r="AB489" s="1749"/>
      <c r="AC489" s="1749"/>
      <c r="AD489" s="1749"/>
      <c r="AE489" s="1749"/>
      <c r="AF489" s="1749"/>
      <c r="AG489" s="1749"/>
      <c r="AH489" s="1749"/>
      <c r="AI489" s="1749"/>
      <c r="AJ489" s="1749"/>
      <c r="AK489" s="1749"/>
      <c r="AL489" s="1749"/>
      <c r="AM489" s="1749"/>
      <c r="AN489" s="1749"/>
      <c r="AO489" s="1749"/>
      <c r="AP489" s="1749"/>
    </row>
    <row r="490" spans="1:42" ht="12.95" customHeight="1" x14ac:dyDescent="0.5">
      <c r="A490" s="1655"/>
      <c r="B490" s="1655"/>
      <c r="C490" s="1749"/>
      <c r="D490" s="1749"/>
      <c r="E490" s="1749"/>
      <c r="F490" s="1749"/>
      <c r="G490" s="1749"/>
      <c r="H490" s="1749"/>
      <c r="I490" s="1749"/>
      <c r="J490" s="1749"/>
      <c r="K490" s="1749"/>
      <c r="L490" s="1749"/>
      <c r="M490" s="1749"/>
      <c r="N490" s="1749"/>
      <c r="O490" s="1749"/>
      <c r="P490" s="1749"/>
      <c r="Q490" s="1749"/>
      <c r="R490" s="1749"/>
      <c r="S490" s="1749"/>
      <c r="T490" s="1749"/>
      <c r="U490" s="1749"/>
      <c r="V490" s="1749"/>
      <c r="W490" s="1749"/>
      <c r="X490" s="1749"/>
      <c r="Y490" s="1749"/>
      <c r="Z490" s="1749"/>
      <c r="AA490" s="1749"/>
      <c r="AB490" s="1749"/>
      <c r="AC490" s="1749"/>
      <c r="AD490" s="1749"/>
      <c r="AE490" s="1749"/>
      <c r="AF490" s="1749"/>
      <c r="AG490" s="1749"/>
      <c r="AH490" s="1749"/>
      <c r="AI490" s="1749"/>
      <c r="AJ490" s="1749"/>
      <c r="AK490" s="1749"/>
      <c r="AL490" s="1749"/>
      <c r="AM490" s="1749"/>
      <c r="AN490" s="1749"/>
      <c r="AO490" s="1749"/>
      <c r="AP490" s="1749"/>
    </row>
    <row r="491" spans="1:42" ht="12.95" customHeight="1" x14ac:dyDescent="0.5">
      <c r="A491" s="1655"/>
      <c r="B491" s="1655"/>
      <c r="C491" s="1749"/>
      <c r="D491" s="1749"/>
      <c r="E491" s="1749"/>
      <c r="F491" s="1749"/>
      <c r="G491" s="1749"/>
      <c r="H491" s="1749"/>
      <c r="I491" s="1749"/>
      <c r="J491" s="1749"/>
      <c r="K491" s="1749"/>
      <c r="L491" s="1749"/>
      <c r="M491" s="1749"/>
      <c r="N491" s="1749"/>
      <c r="O491" s="1749"/>
      <c r="P491" s="1749"/>
      <c r="Q491" s="1749"/>
      <c r="R491" s="1749"/>
      <c r="S491" s="1749"/>
      <c r="T491" s="1749"/>
      <c r="U491" s="1749"/>
      <c r="V491" s="1749"/>
      <c r="W491" s="1749"/>
      <c r="X491" s="1749"/>
      <c r="Y491" s="1749"/>
      <c r="Z491" s="1749"/>
      <c r="AA491" s="1749"/>
      <c r="AB491" s="1749"/>
      <c r="AC491" s="1749"/>
      <c r="AD491" s="1749"/>
      <c r="AE491" s="1749"/>
      <c r="AF491" s="1749"/>
      <c r="AG491" s="1749"/>
      <c r="AH491" s="1749"/>
      <c r="AI491" s="1749"/>
      <c r="AJ491" s="1749"/>
      <c r="AK491" s="1749"/>
      <c r="AL491" s="1749"/>
      <c r="AM491" s="1749"/>
      <c r="AN491" s="1749"/>
      <c r="AO491" s="1749"/>
      <c r="AP491" s="1749"/>
    </row>
    <row r="492" spans="1:42" ht="12.95" customHeight="1" x14ac:dyDescent="0.5">
      <c r="A492" s="1655"/>
      <c r="B492" s="1655"/>
      <c r="C492" s="1749"/>
      <c r="D492" s="1749"/>
      <c r="E492" s="1749"/>
      <c r="F492" s="1749"/>
      <c r="G492" s="1749"/>
      <c r="H492" s="1749"/>
      <c r="I492" s="1749"/>
      <c r="J492" s="1749"/>
      <c r="K492" s="1749"/>
      <c r="L492" s="1749"/>
      <c r="M492" s="1749"/>
      <c r="N492" s="1749"/>
      <c r="O492" s="1749"/>
      <c r="P492" s="1749"/>
      <c r="Q492" s="1749"/>
      <c r="R492" s="1749"/>
      <c r="S492" s="1749"/>
      <c r="T492" s="1749"/>
      <c r="U492" s="1749"/>
      <c r="V492" s="1749"/>
      <c r="W492" s="1749"/>
      <c r="X492" s="1749"/>
      <c r="Y492" s="1749"/>
      <c r="Z492" s="1749"/>
      <c r="AA492" s="1749"/>
      <c r="AB492" s="1749"/>
      <c r="AC492" s="1749"/>
      <c r="AD492" s="1749"/>
      <c r="AE492" s="1749"/>
      <c r="AF492" s="1749"/>
      <c r="AG492" s="1749"/>
      <c r="AH492" s="1749"/>
      <c r="AI492" s="1749"/>
      <c r="AJ492" s="1749"/>
      <c r="AK492" s="1749"/>
      <c r="AL492" s="1749"/>
      <c r="AM492" s="1749"/>
      <c r="AN492" s="1749"/>
      <c r="AO492" s="1749"/>
      <c r="AP492" s="1749"/>
    </row>
    <row r="493" spans="1:42" ht="12.95" customHeight="1" x14ac:dyDescent="0.5">
      <c r="A493" s="1655"/>
      <c r="B493" s="1655"/>
      <c r="C493" s="1749"/>
      <c r="D493" s="1749"/>
      <c r="E493" s="1749"/>
      <c r="F493" s="1749"/>
      <c r="G493" s="1749"/>
      <c r="H493" s="1749"/>
      <c r="I493" s="1749"/>
      <c r="J493" s="1749"/>
      <c r="K493" s="1749"/>
      <c r="L493" s="1749"/>
      <c r="M493" s="1749"/>
      <c r="N493" s="1749"/>
      <c r="O493" s="1749"/>
      <c r="P493" s="1749"/>
      <c r="Q493" s="1749"/>
      <c r="R493" s="1749"/>
      <c r="S493" s="1749"/>
      <c r="T493" s="1749"/>
      <c r="U493" s="1749"/>
      <c r="V493" s="1749"/>
      <c r="W493" s="1749"/>
      <c r="X493" s="1749"/>
      <c r="Y493" s="1749"/>
      <c r="Z493" s="1749"/>
      <c r="AA493" s="1749"/>
      <c r="AB493" s="1749"/>
      <c r="AC493" s="1749"/>
      <c r="AD493" s="1749"/>
      <c r="AE493" s="1749"/>
      <c r="AF493" s="1749"/>
      <c r="AG493" s="1749"/>
      <c r="AH493" s="1749"/>
      <c r="AI493" s="1749"/>
      <c r="AJ493" s="1749"/>
      <c r="AK493" s="1749"/>
      <c r="AL493" s="1749"/>
      <c r="AM493" s="1749"/>
      <c r="AN493" s="1749"/>
      <c r="AO493" s="1749"/>
      <c r="AP493" s="1749"/>
    </row>
    <row r="494" spans="1:42" ht="12.95" customHeight="1" x14ac:dyDescent="0.5">
      <c r="A494" s="1655"/>
      <c r="B494" s="1655"/>
      <c r="C494" s="1749"/>
      <c r="D494" s="1749"/>
      <c r="E494" s="1749"/>
      <c r="F494" s="1749"/>
      <c r="G494" s="1749"/>
      <c r="H494" s="1749"/>
      <c r="I494" s="1749"/>
      <c r="J494" s="1749"/>
      <c r="K494" s="1749"/>
      <c r="L494" s="1749"/>
      <c r="M494" s="1749"/>
      <c r="N494" s="1749"/>
      <c r="O494" s="1749"/>
      <c r="P494" s="1749"/>
      <c r="Q494" s="1749"/>
      <c r="R494" s="1749"/>
      <c r="S494" s="1749"/>
      <c r="T494" s="1749"/>
      <c r="U494" s="1749"/>
      <c r="V494" s="1749"/>
      <c r="W494" s="1749"/>
      <c r="X494" s="1749"/>
      <c r="Y494" s="1749"/>
      <c r="Z494" s="1749"/>
      <c r="AA494" s="1749"/>
      <c r="AB494" s="1749"/>
      <c r="AC494" s="1749"/>
      <c r="AD494" s="1749"/>
      <c r="AE494" s="1749"/>
      <c r="AF494" s="1749"/>
      <c r="AG494" s="1749"/>
      <c r="AH494" s="1749"/>
      <c r="AI494" s="1749"/>
      <c r="AJ494" s="1749"/>
      <c r="AK494" s="1749"/>
      <c r="AL494" s="1749"/>
      <c r="AM494" s="1749"/>
      <c r="AN494" s="1749"/>
      <c r="AO494" s="1749"/>
      <c r="AP494" s="1749"/>
    </row>
    <row r="495" spans="1:42" ht="12.95" customHeight="1" x14ac:dyDescent="0.5">
      <c r="A495" s="1655"/>
      <c r="B495" s="1655"/>
      <c r="C495" s="1749"/>
      <c r="D495" s="1749"/>
      <c r="E495" s="1749"/>
      <c r="F495" s="1749"/>
      <c r="G495" s="1749"/>
      <c r="H495" s="1749"/>
      <c r="I495" s="1749"/>
      <c r="J495" s="1749"/>
      <c r="K495" s="1749"/>
      <c r="L495" s="1749"/>
      <c r="M495" s="1749"/>
      <c r="N495" s="1749"/>
      <c r="O495" s="1749"/>
      <c r="P495" s="1749"/>
      <c r="Q495" s="1749"/>
      <c r="R495" s="1749"/>
      <c r="S495" s="1749"/>
      <c r="T495" s="1749"/>
      <c r="U495" s="1749"/>
      <c r="V495" s="1749"/>
      <c r="W495" s="1749"/>
      <c r="X495" s="1749"/>
      <c r="Y495" s="1749"/>
      <c r="Z495" s="1749"/>
      <c r="AA495" s="1749"/>
      <c r="AB495" s="1749"/>
      <c r="AC495" s="1749"/>
      <c r="AD495" s="1749"/>
      <c r="AE495" s="1749"/>
      <c r="AF495" s="1749"/>
      <c r="AG495" s="1749"/>
      <c r="AH495" s="1749"/>
      <c r="AI495" s="1749"/>
      <c r="AJ495" s="1749"/>
      <c r="AK495" s="1749"/>
      <c r="AL495" s="1749"/>
      <c r="AM495" s="1749"/>
      <c r="AN495" s="1749"/>
      <c r="AO495" s="1749"/>
      <c r="AP495" s="1749"/>
    </row>
    <row r="496" spans="1:42" ht="12.95" customHeight="1" x14ac:dyDescent="0.5">
      <c r="A496" s="1655"/>
      <c r="B496" s="1655"/>
      <c r="C496" s="1749"/>
      <c r="D496" s="1749"/>
      <c r="E496" s="1749"/>
      <c r="F496" s="1749"/>
      <c r="G496" s="1749"/>
      <c r="H496" s="1749"/>
      <c r="I496" s="1749"/>
      <c r="J496" s="1749"/>
      <c r="K496" s="1749"/>
      <c r="L496" s="1749"/>
      <c r="M496" s="1749"/>
      <c r="N496" s="1749"/>
      <c r="O496" s="1749"/>
      <c r="P496" s="1749"/>
      <c r="Q496" s="1749"/>
      <c r="R496" s="1749"/>
      <c r="S496" s="1749"/>
      <c r="T496" s="1749"/>
      <c r="U496" s="1749"/>
      <c r="V496" s="1749"/>
      <c r="W496" s="1749"/>
      <c r="X496" s="1749"/>
      <c r="Y496" s="1749"/>
      <c r="Z496" s="1749"/>
      <c r="AA496" s="1749"/>
      <c r="AB496" s="1749"/>
      <c r="AC496" s="1749"/>
      <c r="AD496" s="1749"/>
      <c r="AE496" s="1749"/>
      <c r="AF496" s="1749"/>
      <c r="AG496" s="1749"/>
      <c r="AH496" s="1749"/>
      <c r="AI496" s="1749"/>
      <c r="AJ496" s="1749"/>
      <c r="AK496" s="1749"/>
      <c r="AL496" s="1749"/>
      <c r="AM496" s="1749"/>
      <c r="AN496" s="1749"/>
      <c r="AO496" s="1749"/>
      <c r="AP496" s="1749"/>
    </row>
    <row r="497" spans="1:42" ht="12.95" customHeight="1" x14ac:dyDescent="0.5">
      <c r="A497" s="1655"/>
      <c r="B497" s="1655"/>
      <c r="C497" s="1749"/>
      <c r="D497" s="1749"/>
      <c r="E497" s="1749"/>
      <c r="F497" s="1749"/>
      <c r="G497" s="1749"/>
      <c r="H497" s="1749"/>
      <c r="I497" s="1749"/>
      <c r="J497" s="1749"/>
      <c r="K497" s="1749"/>
      <c r="L497" s="1749"/>
      <c r="M497" s="1749"/>
      <c r="N497" s="1749"/>
      <c r="O497" s="1749"/>
      <c r="P497" s="1749"/>
      <c r="Q497" s="1749"/>
      <c r="R497" s="1749"/>
      <c r="S497" s="1749"/>
      <c r="T497" s="1749"/>
      <c r="U497" s="1749"/>
      <c r="V497" s="1749"/>
      <c r="W497" s="1749"/>
      <c r="X497" s="1749"/>
      <c r="Y497" s="1749"/>
      <c r="Z497" s="1749"/>
      <c r="AA497" s="1749"/>
      <c r="AB497" s="1749"/>
      <c r="AC497" s="1749"/>
      <c r="AD497" s="1749"/>
      <c r="AE497" s="1749"/>
      <c r="AF497" s="1749"/>
      <c r="AG497" s="1749"/>
      <c r="AH497" s="1749"/>
      <c r="AI497" s="1749"/>
      <c r="AJ497" s="1749"/>
      <c r="AK497" s="1749"/>
      <c r="AL497" s="1749"/>
      <c r="AM497" s="1749"/>
      <c r="AN497" s="1749"/>
      <c r="AO497" s="1749"/>
      <c r="AP497" s="1749"/>
    </row>
    <row r="498" spans="1:42" ht="12.95" customHeight="1" x14ac:dyDescent="0.5">
      <c r="A498" s="1655"/>
      <c r="B498" s="1655"/>
      <c r="C498" s="1749"/>
      <c r="D498" s="1749"/>
      <c r="E498" s="1749"/>
      <c r="F498" s="1749"/>
      <c r="G498" s="1749"/>
      <c r="H498" s="1749"/>
      <c r="I498" s="1749"/>
      <c r="J498" s="1749"/>
      <c r="K498" s="1749"/>
      <c r="L498" s="1749"/>
      <c r="M498" s="1749"/>
      <c r="N498" s="1749"/>
      <c r="O498" s="1749"/>
      <c r="P498" s="1749"/>
      <c r="Q498" s="1749"/>
      <c r="R498" s="1749"/>
      <c r="S498" s="1749"/>
      <c r="T498" s="1749"/>
      <c r="U498" s="1749"/>
      <c r="V498" s="1749"/>
      <c r="W498" s="1749"/>
      <c r="X498" s="1749"/>
      <c r="Y498" s="1749"/>
      <c r="Z498" s="1749"/>
      <c r="AA498" s="1749"/>
      <c r="AB498" s="1749"/>
      <c r="AC498" s="1749"/>
      <c r="AD498" s="1749"/>
      <c r="AE498" s="1749"/>
      <c r="AF498" s="1749"/>
      <c r="AG498" s="1749"/>
      <c r="AH498" s="1749"/>
      <c r="AI498" s="1749"/>
      <c r="AJ498" s="1749"/>
      <c r="AK498" s="1749"/>
      <c r="AL498" s="1749"/>
      <c r="AM498" s="1749"/>
      <c r="AN498" s="1749"/>
      <c r="AO498" s="1749"/>
      <c r="AP498" s="1749"/>
    </row>
    <row r="499" spans="1:42" ht="12.95" customHeight="1" x14ac:dyDescent="0.5">
      <c r="A499" s="1655"/>
      <c r="B499" s="1655"/>
      <c r="C499" s="1749"/>
      <c r="D499" s="1749"/>
      <c r="E499" s="1749"/>
      <c r="F499" s="1749"/>
      <c r="G499" s="1749"/>
      <c r="H499" s="1749"/>
      <c r="I499" s="1749"/>
      <c r="J499" s="1749"/>
      <c r="K499" s="1749"/>
      <c r="L499" s="1749"/>
      <c r="M499" s="1749"/>
      <c r="N499" s="1749"/>
      <c r="O499" s="1749"/>
      <c r="P499" s="1749"/>
      <c r="Q499" s="1749"/>
      <c r="R499" s="1749"/>
      <c r="S499" s="1749"/>
      <c r="T499" s="1749"/>
      <c r="U499" s="1749"/>
      <c r="V499" s="1749"/>
      <c r="W499" s="1749"/>
      <c r="X499" s="1749"/>
      <c r="Y499" s="1749"/>
      <c r="Z499" s="1749"/>
      <c r="AA499" s="1749"/>
      <c r="AB499" s="1749"/>
      <c r="AC499" s="1749"/>
      <c r="AD499" s="1749"/>
      <c r="AE499" s="1749"/>
      <c r="AF499" s="1749"/>
      <c r="AG499" s="1749"/>
      <c r="AH499" s="1749"/>
      <c r="AI499" s="1749"/>
      <c r="AJ499" s="1749"/>
      <c r="AK499" s="1749"/>
      <c r="AL499" s="1749"/>
      <c r="AM499" s="1749"/>
      <c r="AN499" s="1749"/>
      <c r="AO499" s="1749"/>
      <c r="AP499" s="1749"/>
    </row>
    <row r="500" spans="1:42" ht="12.95" customHeight="1" x14ac:dyDescent="0.5">
      <c r="A500" s="1655"/>
      <c r="B500" s="1655"/>
      <c r="C500" s="1749"/>
      <c r="D500" s="1749"/>
      <c r="E500" s="1749"/>
      <c r="F500" s="1749"/>
      <c r="G500" s="1749"/>
      <c r="H500" s="1749"/>
      <c r="I500" s="1749"/>
      <c r="J500" s="1749"/>
      <c r="K500" s="1749"/>
      <c r="L500" s="1749"/>
      <c r="M500" s="1749"/>
      <c r="N500" s="1749"/>
      <c r="O500" s="1749"/>
      <c r="P500" s="1749"/>
      <c r="Q500" s="1749"/>
      <c r="R500" s="1749"/>
      <c r="S500" s="1749"/>
      <c r="T500" s="1749"/>
      <c r="U500" s="1749"/>
      <c r="V500" s="1749"/>
      <c r="W500" s="1749"/>
      <c r="X500" s="1749"/>
      <c r="Y500" s="1749"/>
      <c r="Z500" s="1749"/>
      <c r="AA500" s="1749"/>
      <c r="AB500" s="1749"/>
      <c r="AC500" s="1749"/>
      <c r="AD500" s="1749"/>
      <c r="AE500" s="1749"/>
      <c r="AF500" s="1749"/>
      <c r="AG500" s="1749"/>
      <c r="AH500" s="1749"/>
      <c r="AI500" s="1749"/>
      <c r="AJ500" s="1749"/>
      <c r="AK500" s="1749"/>
      <c r="AL500" s="1749"/>
      <c r="AM500" s="1749"/>
      <c r="AN500" s="1749"/>
      <c r="AO500" s="1749"/>
      <c r="AP500" s="1749"/>
    </row>
    <row r="501" spans="1:42" ht="12.95" customHeight="1" x14ac:dyDescent="0.5">
      <c r="A501" s="1655"/>
      <c r="B501" s="1655"/>
      <c r="C501" s="1749"/>
      <c r="D501" s="1749"/>
      <c r="E501" s="1749"/>
      <c r="F501" s="1749"/>
      <c r="G501" s="1749"/>
      <c r="H501" s="1749"/>
      <c r="I501" s="1749"/>
      <c r="J501" s="1749"/>
      <c r="K501" s="1749"/>
      <c r="L501" s="1749"/>
      <c r="M501" s="1749"/>
      <c r="N501" s="1749"/>
      <c r="O501" s="1749"/>
      <c r="P501" s="1749"/>
      <c r="Q501" s="1749"/>
      <c r="R501" s="1749"/>
      <c r="S501" s="1749"/>
      <c r="T501" s="1749"/>
      <c r="U501" s="1749"/>
      <c r="V501" s="1749"/>
      <c r="W501" s="1749"/>
      <c r="X501" s="1749"/>
      <c r="Y501" s="1749"/>
      <c r="Z501" s="1749"/>
      <c r="AA501" s="1749"/>
      <c r="AB501" s="1749"/>
      <c r="AC501" s="1749"/>
      <c r="AD501" s="1749"/>
      <c r="AE501" s="1749"/>
      <c r="AF501" s="1749"/>
      <c r="AG501" s="1749"/>
      <c r="AH501" s="1749"/>
      <c r="AI501" s="1749"/>
      <c r="AJ501" s="1749"/>
      <c r="AK501" s="1749"/>
      <c r="AL501" s="1749"/>
      <c r="AM501" s="1749"/>
      <c r="AN501" s="1749"/>
      <c r="AO501" s="1749"/>
      <c r="AP501" s="1749"/>
    </row>
    <row r="502" spans="1:42" ht="12.95" customHeight="1" x14ac:dyDescent="0.5">
      <c r="A502" s="1655"/>
      <c r="B502" s="1655"/>
      <c r="C502" s="1749"/>
      <c r="D502" s="1749"/>
      <c r="E502" s="1749"/>
      <c r="F502" s="1749"/>
      <c r="G502" s="1749"/>
      <c r="H502" s="1749"/>
      <c r="I502" s="1749"/>
      <c r="J502" s="1749"/>
      <c r="K502" s="1749"/>
      <c r="L502" s="1749"/>
      <c r="M502" s="1749"/>
      <c r="N502" s="1749"/>
      <c r="O502" s="1749"/>
      <c r="P502" s="1749"/>
      <c r="Q502" s="1749"/>
      <c r="R502" s="1749"/>
      <c r="S502" s="1749"/>
      <c r="T502" s="1749"/>
      <c r="U502" s="1749"/>
      <c r="V502" s="1749"/>
      <c r="W502" s="1749"/>
      <c r="X502" s="1749"/>
      <c r="Y502" s="1749"/>
      <c r="Z502" s="1749"/>
      <c r="AA502" s="1749"/>
      <c r="AB502" s="1749"/>
      <c r="AC502" s="1749"/>
      <c r="AD502" s="1749"/>
      <c r="AE502" s="1749"/>
      <c r="AF502" s="1749"/>
      <c r="AG502" s="1749"/>
      <c r="AH502" s="1749"/>
      <c r="AI502" s="1749"/>
      <c r="AJ502" s="1749"/>
      <c r="AK502" s="1749"/>
      <c r="AL502" s="1749"/>
      <c r="AM502" s="1749"/>
      <c r="AN502" s="1749"/>
      <c r="AO502" s="1749"/>
      <c r="AP502" s="1749"/>
    </row>
    <row r="503" spans="1:42" ht="12.95" customHeight="1" x14ac:dyDescent="0.5">
      <c r="A503" s="1655"/>
      <c r="B503" s="1655"/>
      <c r="C503" s="1749"/>
      <c r="D503" s="1749"/>
      <c r="E503" s="1749"/>
      <c r="F503" s="1749"/>
      <c r="G503" s="1749"/>
      <c r="H503" s="1749"/>
      <c r="I503" s="1749"/>
      <c r="J503" s="1749"/>
      <c r="K503" s="1749"/>
      <c r="L503" s="1749"/>
      <c r="M503" s="1749"/>
      <c r="N503" s="1749"/>
      <c r="O503" s="1749"/>
      <c r="P503" s="1749"/>
      <c r="Q503" s="1749"/>
      <c r="R503" s="1749"/>
      <c r="S503" s="1749"/>
      <c r="T503" s="1749"/>
      <c r="U503" s="1749"/>
      <c r="V503" s="1749"/>
      <c r="W503" s="1749"/>
      <c r="X503" s="1749"/>
      <c r="Y503" s="1749"/>
      <c r="Z503" s="1749"/>
      <c r="AA503" s="1749"/>
      <c r="AB503" s="1749"/>
      <c r="AC503" s="1749"/>
      <c r="AD503" s="1749"/>
      <c r="AE503" s="1749"/>
      <c r="AF503" s="1749"/>
      <c r="AG503" s="1749"/>
      <c r="AH503" s="1749"/>
      <c r="AI503" s="1749"/>
      <c r="AJ503" s="1749"/>
      <c r="AK503" s="1749"/>
      <c r="AL503" s="1749"/>
      <c r="AM503" s="1749"/>
      <c r="AN503" s="1749"/>
      <c r="AO503" s="1749"/>
      <c r="AP503" s="1749"/>
    </row>
    <row r="504" spans="1:42" ht="12.95" customHeight="1" x14ac:dyDescent="0.5">
      <c r="A504" s="1655"/>
      <c r="B504" s="1655"/>
      <c r="C504" s="1749"/>
      <c r="D504" s="1749"/>
      <c r="E504" s="1749"/>
      <c r="F504" s="1749"/>
      <c r="G504" s="1749"/>
      <c r="H504" s="1749"/>
      <c r="I504" s="1749"/>
      <c r="J504" s="1749"/>
      <c r="K504" s="1749"/>
      <c r="L504" s="1749"/>
      <c r="M504" s="1749"/>
      <c r="N504" s="1749"/>
      <c r="O504" s="1749"/>
      <c r="P504" s="1749"/>
      <c r="Q504" s="1749"/>
      <c r="R504" s="1749"/>
      <c r="S504" s="1749"/>
      <c r="T504" s="1749"/>
      <c r="U504" s="1749"/>
      <c r="V504" s="1749"/>
      <c r="W504" s="1749"/>
      <c r="X504" s="1749"/>
      <c r="Y504" s="1749"/>
      <c r="Z504" s="1749"/>
      <c r="AA504" s="1749"/>
      <c r="AB504" s="1749"/>
      <c r="AC504" s="1749"/>
      <c r="AD504" s="1749"/>
      <c r="AE504" s="1749"/>
      <c r="AF504" s="1749"/>
      <c r="AG504" s="1749"/>
      <c r="AH504" s="1749"/>
      <c r="AI504" s="1749"/>
      <c r="AJ504" s="1749"/>
      <c r="AK504" s="1749"/>
      <c r="AL504" s="1749"/>
      <c r="AM504" s="1749"/>
      <c r="AN504" s="1749"/>
      <c r="AO504" s="1749"/>
      <c r="AP504" s="1749"/>
    </row>
    <row r="505" spans="1:42" ht="12.95" customHeight="1" x14ac:dyDescent="0.5">
      <c r="A505" s="1655"/>
      <c r="B505" s="1655"/>
      <c r="C505" s="1749"/>
      <c r="D505" s="1749"/>
      <c r="E505" s="1749"/>
      <c r="F505" s="1749"/>
      <c r="G505" s="1749"/>
      <c r="H505" s="1749"/>
      <c r="I505" s="1749"/>
      <c r="J505" s="1749"/>
      <c r="K505" s="1749"/>
      <c r="L505" s="1749"/>
      <c r="M505" s="1749"/>
      <c r="N505" s="1749"/>
      <c r="O505" s="1749"/>
      <c r="P505" s="1749"/>
      <c r="Q505" s="1749"/>
      <c r="R505" s="1749"/>
      <c r="S505" s="1749"/>
      <c r="T505" s="1749"/>
      <c r="U505" s="1749"/>
      <c r="V505" s="1749"/>
      <c r="W505" s="1749"/>
      <c r="X505" s="1749"/>
      <c r="Y505" s="1749"/>
      <c r="Z505" s="1749"/>
      <c r="AA505" s="1749"/>
      <c r="AB505" s="1749"/>
      <c r="AC505" s="1749"/>
      <c r="AD505" s="1749"/>
      <c r="AE505" s="1749"/>
      <c r="AF505" s="1749"/>
      <c r="AG505" s="1749"/>
      <c r="AH505" s="1749"/>
      <c r="AI505" s="1749"/>
      <c r="AJ505" s="1749"/>
      <c r="AK505" s="1749"/>
      <c r="AL505" s="1749"/>
      <c r="AM505" s="1749"/>
      <c r="AN505" s="1749"/>
      <c r="AO505" s="1749"/>
      <c r="AP505" s="1749"/>
    </row>
    <row r="506" spans="1:42" ht="12.95" customHeight="1" x14ac:dyDescent="0.5">
      <c r="A506" s="1655"/>
      <c r="B506" s="1655"/>
      <c r="C506" s="1749"/>
      <c r="D506" s="1749"/>
      <c r="E506" s="1749"/>
      <c r="F506" s="1749"/>
      <c r="G506" s="1749"/>
      <c r="H506" s="1749"/>
      <c r="I506" s="1749"/>
      <c r="J506" s="1749"/>
      <c r="K506" s="1749"/>
      <c r="L506" s="1749"/>
      <c r="M506" s="1749"/>
      <c r="N506" s="1749"/>
      <c r="O506" s="1749"/>
      <c r="P506" s="1749"/>
      <c r="Q506" s="1749"/>
      <c r="R506" s="1749"/>
      <c r="S506" s="1749"/>
      <c r="T506" s="1749"/>
      <c r="U506" s="1749"/>
      <c r="V506" s="1749"/>
      <c r="W506" s="1749"/>
      <c r="X506" s="1749"/>
      <c r="Y506" s="1749"/>
      <c r="Z506" s="1749"/>
      <c r="AA506" s="1749"/>
      <c r="AB506" s="1749"/>
      <c r="AC506" s="1749"/>
      <c r="AD506" s="1749"/>
      <c r="AE506" s="1749"/>
      <c r="AF506" s="1749"/>
      <c r="AG506" s="1749"/>
      <c r="AH506" s="1749"/>
      <c r="AI506" s="1749"/>
      <c r="AJ506" s="1749"/>
      <c r="AK506" s="1749"/>
      <c r="AL506" s="1749"/>
      <c r="AM506" s="1749"/>
      <c r="AN506" s="1749"/>
      <c r="AO506" s="1749"/>
      <c r="AP506" s="1749"/>
    </row>
    <row r="507" spans="1:42" ht="12.95" customHeight="1" x14ac:dyDescent="0.5">
      <c r="A507" s="1655"/>
      <c r="B507" s="1655"/>
      <c r="C507" s="1749"/>
      <c r="D507" s="1749"/>
      <c r="E507" s="1749"/>
      <c r="F507" s="1749"/>
      <c r="G507" s="1749"/>
      <c r="H507" s="1749"/>
      <c r="I507" s="1749"/>
      <c r="J507" s="1749"/>
      <c r="K507" s="1749"/>
      <c r="L507" s="1749"/>
      <c r="M507" s="1749"/>
      <c r="N507" s="1749"/>
      <c r="O507" s="1749"/>
      <c r="P507" s="1749"/>
      <c r="Q507" s="1749"/>
      <c r="R507" s="1749"/>
      <c r="S507" s="1749"/>
      <c r="T507" s="1749"/>
      <c r="U507" s="1749"/>
      <c r="V507" s="1749"/>
      <c r="W507" s="1749"/>
      <c r="X507" s="1749"/>
      <c r="Y507" s="1749"/>
      <c r="Z507" s="1749"/>
      <c r="AA507" s="1749"/>
      <c r="AB507" s="1749"/>
      <c r="AC507" s="1749"/>
      <c r="AD507" s="1749"/>
      <c r="AE507" s="1749"/>
      <c r="AF507" s="1749"/>
      <c r="AG507" s="1749"/>
      <c r="AH507" s="1749"/>
      <c r="AI507" s="1749"/>
      <c r="AJ507" s="1749"/>
      <c r="AK507" s="1749"/>
      <c r="AL507" s="1749"/>
      <c r="AM507" s="1749"/>
      <c r="AN507" s="1749"/>
      <c r="AO507" s="1749"/>
      <c r="AP507" s="1749"/>
    </row>
    <row r="508" spans="1:42" ht="12.95" customHeight="1" x14ac:dyDescent="0.5">
      <c r="A508" s="1655"/>
      <c r="B508" s="1655"/>
      <c r="C508" s="1749"/>
      <c r="D508" s="1749"/>
      <c r="E508" s="1749"/>
      <c r="F508" s="1749"/>
      <c r="G508" s="1749"/>
      <c r="H508" s="1749"/>
      <c r="I508" s="1749"/>
      <c r="J508" s="1749"/>
      <c r="K508" s="1749"/>
      <c r="L508" s="1749"/>
      <c r="M508" s="1749"/>
      <c r="N508" s="1749"/>
      <c r="O508" s="1749"/>
      <c r="P508" s="1749"/>
      <c r="Q508" s="1749"/>
      <c r="R508" s="1749"/>
      <c r="S508" s="1749"/>
      <c r="T508" s="1749"/>
      <c r="U508" s="1749"/>
      <c r="V508" s="1749"/>
      <c r="W508" s="1749"/>
      <c r="X508" s="1749"/>
      <c r="Y508" s="1749"/>
      <c r="Z508" s="1749"/>
      <c r="AA508" s="1749"/>
      <c r="AB508" s="1749"/>
      <c r="AC508" s="1749"/>
      <c r="AD508" s="1749"/>
      <c r="AE508" s="1749"/>
      <c r="AF508" s="1749"/>
      <c r="AG508" s="1749"/>
      <c r="AH508" s="1749"/>
      <c r="AI508" s="1749"/>
      <c r="AJ508" s="1749"/>
      <c r="AK508" s="1749"/>
      <c r="AL508" s="1749"/>
      <c r="AM508" s="1749"/>
      <c r="AN508" s="1749"/>
      <c r="AO508" s="1749"/>
      <c r="AP508" s="1749"/>
    </row>
    <row r="509" spans="1:42" ht="12.95" customHeight="1" x14ac:dyDescent="0.5">
      <c r="A509" s="1655"/>
      <c r="B509" s="1655"/>
      <c r="C509" s="1749"/>
      <c r="D509" s="1749"/>
      <c r="E509" s="1749"/>
      <c r="F509" s="1749"/>
      <c r="G509" s="1749"/>
      <c r="H509" s="1749"/>
      <c r="I509" s="1749"/>
      <c r="J509" s="1749"/>
      <c r="K509" s="1749"/>
      <c r="L509" s="1749"/>
      <c r="M509" s="1749"/>
      <c r="N509" s="1749"/>
      <c r="O509" s="1749"/>
      <c r="P509" s="1749"/>
      <c r="Q509" s="1749"/>
      <c r="R509" s="1749"/>
      <c r="S509" s="1749"/>
      <c r="T509" s="1749"/>
      <c r="U509" s="1749"/>
      <c r="V509" s="1749"/>
      <c r="W509" s="1749"/>
      <c r="X509" s="1749"/>
      <c r="Y509" s="1749"/>
      <c r="Z509" s="1749"/>
      <c r="AA509" s="1749"/>
      <c r="AB509" s="1749"/>
      <c r="AC509" s="1749"/>
      <c r="AD509" s="1749"/>
      <c r="AE509" s="1749"/>
      <c r="AF509" s="1749"/>
      <c r="AG509" s="1749"/>
      <c r="AH509" s="1749"/>
      <c r="AI509" s="1749"/>
      <c r="AJ509" s="1749"/>
      <c r="AK509" s="1749"/>
      <c r="AL509" s="1749"/>
      <c r="AM509" s="1749"/>
      <c r="AN509" s="1749"/>
      <c r="AO509" s="1749"/>
      <c r="AP509" s="1749"/>
    </row>
    <row r="510" spans="1:42" ht="12.95" customHeight="1" x14ac:dyDescent="0.5">
      <c r="A510" s="1655"/>
      <c r="B510" s="1655"/>
      <c r="C510" s="1749"/>
      <c r="D510" s="1749"/>
      <c r="E510" s="1749"/>
      <c r="F510" s="1749"/>
      <c r="G510" s="1749"/>
      <c r="H510" s="1749"/>
      <c r="I510" s="1749"/>
      <c r="J510" s="1749"/>
      <c r="K510" s="1749"/>
      <c r="L510" s="1749"/>
      <c r="M510" s="1749"/>
      <c r="N510" s="1749"/>
      <c r="O510" s="1749"/>
      <c r="P510" s="1749"/>
      <c r="Q510" s="1749"/>
      <c r="R510" s="1749"/>
      <c r="S510" s="1749"/>
      <c r="T510" s="1749"/>
      <c r="U510" s="1749"/>
      <c r="V510" s="1749"/>
      <c r="W510" s="1749"/>
      <c r="X510" s="1749"/>
      <c r="Y510" s="1749"/>
      <c r="Z510" s="1749"/>
      <c r="AA510" s="1749"/>
      <c r="AB510" s="1749"/>
      <c r="AC510" s="1749"/>
      <c r="AD510" s="1749"/>
      <c r="AE510" s="1749"/>
      <c r="AF510" s="1749"/>
      <c r="AG510" s="1749"/>
      <c r="AH510" s="1749"/>
      <c r="AI510" s="1749"/>
      <c r="AJ510" s="1749"/>
      <c r="AK510" s="1749"/>
      <c r="AL510" s="1749"/>
      <c r="AM510" s="1749"/>
      <c r="AN510" s="1749"/>
      <c r="AO510" s="1749"/>
      <c r="AP510" s="1749"/>
    </row>
    <row r="511" spans="1:42" ht="12.95" customHeight="1" x14ac:dyDescent="0.5">
      <c r="A511" s="1655"/>
      <c r="B511" s="1655"/>
      <c r="C511" s="1749"/>
      <c r="D511" s="1749"/>
      <c r="E511" s="1749"/>
      <c r="F511" s="1749"/>
      <c r="G511" s="1749"/>
      <c r="H511" s="1749"/>
      <c r="I511" s="1749"/>
      <c r="J511" s="1749"/>
      <c r="K511" s="1749"/>
      <c r="L511" s="1749"/>
      <c r="M511" s="1749"/>
      <c r="N511" s="1749"/>
      <c r="O511" s="1749"/>
      <c r="P511" s="1749"/>
      <c r="Q511" s="1749"/>
      <c r="R511" s="1749"/>
      <c r="S511" s="1749"/>
      <c r="T511" s="1749"/>
      <c r="U511" s="1749"/>
      <c r="V511" s="1749"/>
      <c r="W511" s="1749"/>
      <c r="X511" s="1749"/>
      <c r="Y511" s="1749"/>
      <c r="Z511" s="1749"/>
      <c r="AA511" s="1749"/>
      <c r="AB511" s="1749"/>
      <c r="AC511" s="1749"/>
      <c r="AD511" s="1749"/>
      <c r="AE511" s="1749"/>
      <c r="AF511" s="1749"/>
      <c r="AG511" s="1749"/>
      <c r="AH511" s="1749"/>
      <c r="AI511" s="1749"/>
      <c r="AJ511" s="1749"/>
      <c r="AK511" s="1749"/>
      <c r="AL511" s="1749"/>
      <c r="AM511" s="1749"/>
      <c r="AN511" s="1749"/>
      <c r="AO511" s="1749"/>
      <c r="AP511" s="1749"/>
    </row>
    <row r="512" spans="1:42" ht="12.95" customHeight="1" x14ac:dyDescent="0.5">
      <c r="A512" s="1655"/>
      <c r="B512" s="1655"/>
      <c r="C512" s="1749"/>
      <c r="D512" s="1749"/>
      <c r="E512" s="1749"/>
      <c r="F512" s="1749"/>
      <c r="G512" s="1749"/>
      <c r="H512" s="1749"/>
      <c r="I512" s="1749"/>
      <c r="J512" s="1749"/>
      <c r="K512" s="1749"/>
      <c r="L512" s="1749"/>
      <c r="M512" s="1749"/>
      <c r="N512" s="1749"/>
      <c r="O512" s="1749"/>
      <c r="P512" s="1749"/>
      <c r="Q512" s="1749"/>
      <c r="R512" s="1749"/>
      <c r="S512" s="1749"/>
      <c r="T512" s="1749"/>
      <c r="U512" s="1749"/>
      <c r="V512" s="1749"/>
      <c r="W512" s="1749"/>
      <c r="X512" s="1749"/>
      <c r="Y512" s="1749"/>
      <c r="Z512" s="1749"/>
      <c r="AA512" s="1749"/>
      <c r="AB512" s="1749"/>
      <c r="AC512" s="1749"/>
      <c r="AD512" s="1749"/>
      <c r="AE512" s="1749"/>
      <c r="AF512" s="1749"/>
      <c r="AG512" s="1749"/>
      <c r="AH512" s="1749"/>
      <c r="AI512" s="1749"/>
      <c r="AJ512" s="1749"/>
      <c r="AK512" s="1749"/>
      <c r="AL512" s="1749"/>
      <c r="AM512" s="1749"/>
      <c r="AN512" s="1749"/>
      <c r="AO512" s="1749"/>
      <c r="AP512" s="1749"/>
    </row>
    <row r="513" spans="1:42" ht="12.95" customHeight="1" x14ac:dyDescent="0.5">
      <c r="A513" s="1655"/>
      <c r="B513" s="1655"/>
      <c r="C513" s="1749"/>
      <c r="D513" s="1749"/>
      <c r="E513" s="1749"/>
      <c r="F513" s="1749"/>
      <c r="G513" s="1749"/>
      <c r="H513" s="1749"/>
      <c r="I513" s="1749"/>
      <c r="J513" s="1749"/>
      <c r="K513" s="1749"/>
      <c r="L513" s="1749"/>
      <c r="M513" s="1749"/>
      <c r="N513" s="1749"/>
      <c r="O513" s="1749"/>
      <c r="P513" s="1749"/>
      <c r="Q513" s="1749"/>
      <c r="R513" s="1749"/>
      <c r="S513" s="1749"/>
      <c r="T513" s="1749"/>
      <c r="U513" s="1749"/>
      <c r="V513" s="1749"/>
      <c r="W513" s="1749"/>
      <c r="X513" s="1749"/>
      <c r="Y513" s="1749"/>
      <c r="Z513" s="1749"/>
      <c r="AA513" s="1749"/>
      <c r="AB513" s="1749"/>
      <c r="AC513" s="1749"/>
      <c r="AD513" s="1749"/>
      <c r="AE513" s="1749"/>
      <c r="AF513" s="1749"/>
      <c r="AG513" s="1749"/>
      <c r="AH513" s="1749"/>
      <c r="AI513" s="1749"/>
      <c r="AJ513" s="1749"/>
      <c r="AK513" s="1749"/>
      <c r="AL513" s="1749"/>
      <c r="AM513" s="1749"/>
      <c r="AN513" s="1749"/>
      <c r="AO513" s="1749"/>
      <c r="AP513" s="1749"/>
    </row>
    <row r="514" spans="1:42" ht="12.95" customHeight="1" x14ac:dyDescent="0.5">
      <c r="A514" s="1655"/>
      <c r="B514" s="1655"/>
      <c r="C514" s="1749"/>
      <c r="D514" s="1749"/>
      <c r="E514" s="1749"/>
      <c r="F514" s="1749"/>
      <c r="G514" s="1749"/>
      <c r="H514" s="1749"/>
      <c r="I514" s="1749"/>
      <c r="J514" s="1749"/>
      <c r="K514" s="1749"/>
      <c r="L514" s="1749"/>
      <c r="M514" s="1749"/>
      <c r="N514" s="1749"/>
      <c r="O514" s="1749"/>
      <c r="P514" s="1749"/>
      <c r="Q514" s="1749"/>
      <c r="R514" s="1749"/>
      <c r="S514" s="1749"/>
      <c r="T514" s="1749"/>
      <c r="U514" s="1749"/>
      <c r="V514" s="1749"/>
      <c r="W514" s="1749"/>
      <c r="X514" s="1749"/>
      <c r="Y514" s="1749"/>
      <c r="Z514" s="1749"/>
      <c r="AA514" s="1749"/>
      <c r="AB514" s="1749"/>
      <c r="AC514" s="1749"/>
      <c r="AD514" s="1749"/>
      <c r="AE514" s="1749"/>
      <c r="AF514" s="1749"/>
      <c r="AG514" s="1749"/>
      <c r="AH514" s="1749"/>
      <c r="AI514" s="1749"/>
      <c r="AJ514" s="1749"/>
      <c r="AK514" s="1749"/>
      <c r="AL514" s="1749"/>
      <c r="AM514" s="1749"/>
      <c r="AN514" s="1749"/>
      <c r="AO514" s="1749"/>
      <c r="AP514" s="1749"/>
    </row>
    <row r="515" spans="1:42" ht="12.95" customHeight="1" x14ac:dyDescent="0.5">
      <c r="A515" s="1655"/>
      <c r="B515" s="1655"/>
      <c r="C515" s="1749"/>
      <c r="D515" s="1749"/>
      <c r="E515" s="1749"/>
      <c r="F515" s="1749"/>
      <c r="G515" s="1749"/>
      <c r="H515" s="1749"/>
      <c r="I515" s="1749"/>
      <c r="J515" s="1749"/>
      <c r="K515" s="1749"/>
      <c r="L515" s="1749"/>
      <c r="M515" s="1749"/>
      <c r="N515" s="1749"/>
      <c r="O515" s="1749"/>
      <c r="P515" s="1749"/>
      <c r="Q515" s="1749"/>
      <c r="R515" s="1749"/>
      <c r="S515" s="1749"/>
      <c r="T515" s="1749"/>
      <c r="U515" s="1749"/>
      <c r="V515" s="1749"/>
      <c r="W515" s="1749"/>
      <c r="X515" s="1749"/>
      <c r="Y515" s="1749"/>
      <c r="Z515" s="1749"/>
      <c r="AA515" s="1749"/>
      <c r="AB515" s="1749"/>
      <c r="AC515" s="1749"/>
      <c r="AD515" s="1749"/>
      <c r="AE515" s="1749"/>
      <c r="AF515" s="1749"/>
      <c r="AG515" s="1749"/>
      <c r="AH515" s="1749"/>
      <c r="AI515" s="1749"/>
      <c r="AJ515" s="1749"/>
      <c r="AK515" s="1749"/>
      <c r="AL515" s="1749"/>
      <c r="AM515" s="1749"/>
      <c r="AN515" s="1749"/>
      <c r="AO515" s="1749"/>
      <c r="AP515" s="1749"/>
    </row>
    <row r="516" spans="1:42" ht="12.95" customHeight="1" x14ac:dyDescent="0.5">
      <c r="A516" s="1655"/>
      <c r="B516" s="1655"/>
      <c r="C516" s="1749"/>
      <c r="D516" s="1749"/>
      <c r="E516" s="1749"/>
      <c r="F516" s="1749"/>
      <c r="G516" s="1749"/>
      <c r="H516" s="1749"/>
      <c r="I516" s="1749"/>
      <c r="J516" s="1749"/>
      <c r="K516" s="1749"/>
      <c r="L516" s="1749"/>
      <c r="M516" s="1749"/>
      <c r="N516" s="1749"/>
      <c r="O516" s="1749"/>
      <c r="P516" s="1749"/>
      <c r="Q516" s="1749"/>
      <c r="R516" s="1749"/>
      <c r="S516" s="1749"/>
      <c r="T516" s="1749"/>
      <c r="U516" s="1749"/>
      <c r="V516" s="1749"/>
      <c r="W516" s="1749"/>
      <c r="X516" s="1749"/>
      <c r="Y516" s="1749"/>
      <c r="Z516" s="1749"/>
      <c r="AA516" s="1749"/>
      <c r="AB516" s="1749"/>
      <c r="AC516" s="1749"/>
      <c r="AD516" s="1749"/>
      <c r="AE516" s="1749"/>
      <c r="AF516" s="1749"/>
      <c r="AG516" s="1749"/>
      <c r="AH516" s="1749"/>
      <c r="AI516" s="1749"/>
      <c r="AJ516" s="1749"/>
      <c r="AK516" s="1749"/>
      <c r="AL516" s="1749"/>
      <c r="AM516" s="1749"/>
      <c r="AN516" s="1749"/>
      <c r="AO516" s="1749"/>
      <c r="AP516" s="1749"/>
    </row>
    <row r="517" spans="1:42" ht="12.95" customHeight="1" x14ac:dyDescent="0.5">
      <c r="A517" s="1655"/>
      <c r="B517" s="1655"/>
      <c r="C517" s="1749"/>
      <c r="D517" s="1749"/>
      <c r="E517" s="1749"/>
      <c r="F517" s="1749"/>
      <c r="G517" s="1749"/>
      <c r="H517" s="1749"/>
      <c r="I517" s="1749"/>
      <c r="J517" s="1749"/>
      <c r="K517" s="1749"/>
      <c r="L517" s="1749"/>
      <c r="M517" s="1749"/>
      <c r="N517" s="1749"/>
      <c r="O517" s="1749"/>
      <c r="P517" s="1749"/>
      <c r="Q517" s="1749"/>
      <c r="R517" s="1749"/>
      <c r="S517" s="1749"/>
      <c r="T517" s="1749"/>
      <c r="U517" s="1749"/>
      <c r="V517" s="1749"/>
      <c r="W517" s="1749"/>
      <c r="X517" s="1749"/>
      <c r="Y517" s="1749"/>
      <c r="Z517" s="1749"/>
      <c r="AA517" s="1749"/>
      <c r="AB517" s="1749"/>
      <c r="AC517" s="1749"/>
      <c r="AD517" s="1749"/>
      <c r="AE517" s="1749"/>
      <c r="AF517" s="1749"/>
      <c r="AG517" s="1749"/>
      <c r="AH517" s="1749"/>
      <c r="AI517" s="1749"/>
      <c r="AJ517" s="1749"/>
      <c r="AK517" s="1749"/>
      <c r="AL517" s="1749"/>
      <c r="AM517" s="1749"/>
      <c r="AN517" s="1749"/>
      <c r="AO517" s="1749"/>
      <c r="AP517" s="1749"/>
    </row>
    <row r="518" spans="1:42" ht="12.95" customHeight="1" x14ac:dyDescent="0.5">
      <c r="A518" s="1655"/>
      <c r="B518" s="1655"/>
      <c r="C518" s="1749"/>
      <c r="D518" s="1749"/>
      <c r="E518" s="1749"/>
      <c r="F518" s="1749"/>
      <c r="G518" s="1749"/>
      <c r="H518" s="1749"/>
      <c r="I518" s="1749"/>
      <c r="J518" s="1749"/>
      <c r="K518" s="1749"/>
      <c r="L518" s="1749"/>
      <c r="M518" s="1749"/>
      <c r="N518" s="1749"/>
      <c r="O518" s="1749"/>
      <c r="P518" s="1749"/>
      <c r="Q518" s="1749"/>
      <c r="R518" s="1749"/>
      <c r="S518" s="1749"/>
      <c r="T518" s="1749"/>
      <c r="U518" s="1749"/>
      <c r="V518" s="1749"/>
      <c r="W518" s="1749"/>
      <c r="X518" s="1749"/>
      <c r="Y518" s="1749"/>
      <c r="Z518" s="1749"/>
      <c r="AA518" s="1749"/>
      <c r="AB518" s="1749"/>
      <c r="AC518" s="1749"/>
      <c r="AD518" s="1749"/>
      <c r="AE518" s="1749"/>
      <c r="AF518" s="1749"/>
      <c r="AG518" s="1749"/>
      <c r="AH518" s="1749"/>
      <c r="AI518" s="1749"/>
      <c r="AJ518" s="1749"/>
      <c r="AK518" s="1749"/>
      <c r="AL518" s="1749"/>
      <c r="AM518" s="1749"/>
      <c r="AN518" s="1749"/>
      <c r="AO518" s="1749"/>
      <c r="AP518" s="1749"/>
    </row>
    <row r="519" spans="1:42" ht="12.95" customHeight="1" x14ac:dyDescent="0.5">
      <c r="A519" s="1655"/>
      <c r="B519" s="1655"/>
      <c r="C519" s="1749"/>
      <c r="D519" s="1749"/>
      <c r="E519" s="1749"/>
      <c r="F519" s="1749"/>
      <c r="G519" s="1749"/>
      <c r="H519" s="1749"/>
      <c r="I519" s="1749"/>
      <c r="J519" s="1749"/>
      <c r="K519" s="1749"/>
      <c r="L519" s="1749"/>
      <c r="M519" s="1749"/>
      <c r="N519" s="1749"/>
      <c r="O519" s="1749"/>
      <c r="P519" s="1749"/>
      <c r="Q519" s="1749"/>
      <c r="R519" s="1749"/>
      <c r="S519" s="1749"/>
      <c r="T519" s="1749"/>
      <c r="U519" s="1749"/>
      <c r="V519" s="1749"/>
      <c r="W519" s="1749"/>
      <c r="X519" s="1749"/>
      <c r="Y519" s="1749"/>
      <c r="Z519" s="1749"/>
      <c r="AA519" s="1749"/>
      <c r="AB519" s="1749"/>
      <c r="AC519" s="1749"/>
      <c r="AD519" s="1749"/>
      <c r="AE519" s="1749"/>
      <c r="AF519" s="1749"/>
      <c r="AG519" s="1749"/>
      <c r="AH519" s="1749"/>
      <c r="AI519" s="1749"/>
      <c r="AJ519" s="1749"/>
      <c r="AK519" s="1749"/>
      <c r="AL519" s="1749"/>
      <c r="AM519" s="1749"/>
      <c r="AN519" s="1749"/>
      <c r="AO519" s="1749"/>
      <c r="AP519" s="1749"/>
    </row>
    <row r="520" spans="1:42" ht="12.95" customHeight="1" x14ac:dyDescent="0.5">
      <c r="A520" s="1655"/>
      <c r="B520" s="1655"/>
      <c r="C520" s="1749"/>
      <c r="D520" s="1749"/>
      <c r="E520" s="1749"/>
      <c r="F520" s="1749"/>
      <c r="G520" s="1749"/>
      <c r="H520" s="1749"/>
      <c r="I520" s="1749"/>
      <c r="J520" s="1749"/>
      <c r="K520" s="1749"/>
      <c r="L520" s="1749"/>
      <c r="M520" s="1749"/>
      <c r="N520" s="1749"/>
      <c r="O520" s="1749"/>
      <c r="P520" s="1749"/>
      <c r="Q520" s="1749"/>
      <c r="R520" s="1749"/>
      <c r="S520" s="1749"/>
      <c r="T520" s="1749"/>
      <c r="U520" s="1749"/>
      <c r="V520" s="1749"/>
      <c r="W520" s="1749"/>
      <c r="X520" s="1749"/>
      <c r="Y520" s="1749"/>
      <c r="Z520" s="1749"/>
      <c r="AA520" s="1749"/>
      <c r="AB520" s="1749"/>
      <c r="AC520" s="1749"/>
      <c r="AD520" s="1749"/>
      <c r="AE520" s="1749"/>
      <c r="AF520" s="1749"/>
      <c r="AG520" s="1749"/>
      <c r="AH520" s="1749"/>
      <c r="AI520" s="1749"/>
      <c r="AJ520" s="1749"/>
      <c r="AK520" s="1749"/>
      <c r="AL520" s="1749"/>
      <c r="AM520" s="1749"/>
      <c r="AN520" s="1749"/>
      <c r="AO520" s="1749"/>
      <c r="AP520" s="1749"/>
    </row>
    <row r="521" spans="1:42" ht="12.95" customHeight="1" x14ac:dyDescent="0.5">
      <c r="A521" s="1655"/>
      <c r="B521" s="1655"/>
      <c r="C521" s="1749"/>
      <c r="D521" s="1749"/>
      <c r="E521" s="1749"/>
      <c r="F521" s="1749"/>
      <c r="G521" s="1749"/>
      <c r="H521" s="1749"/>
      <c r="I521" s="1749"/>
      <c r="J521" s="1749"/>
      <c r="K521" s="1749"/>
      <c r="L521" s="1749"/>
      <c r="M521" s="1749"/>
      <c r="N521" s="1749"/>
      <c r="O521" s="1749"/>
      <c r="P521" s="1749"/>
      <c r="Q521" s="1749"/>
      <c r="R521" s="1749"/>
      <c r="S521" s="1749"/>
      <c r="T521" s="1749"/>
      <c r="U521" s="1749"/>
      <c r="V521" s="1749"/>
      <c r="W521" s="1749"/>
      <c r="X521" s="1749"/>
      <c r="Y521" s="1749"/>
      <c r="Z521" s="1749"/>
      <c r="AA521" s="1749"/>
      <c r="AB521" s="1749"/>
      <c r="AC521" s="1749"/>
      <c r="AD521" s="1749"/>
      <c r="AE521" s="1749"/>
      <c r="AF521" s="1749"/>
      <c r="AG521" s="1749"/>
      <c r="AH521" s="1749"/>
      <c r="AI521" s="1749"/>
      <c r="AJ521" s="1749"/>
      <c r="AK521" s="1749"/>
      <c r="AL521" s="1749"/>
      <c r="AM521" s="1749"/>
      <c r="AN521" s="1749"/>
      <c r="AO521" s="1749"/>
      <c r="AP521" s="1749"/>
    </row>
    <row r="522" spans="1:42" ht="12.95" customHeight="1" x14ac:dyDescent="0.5">
      <c r="A522" s="1655"/>
      <c r="B522" s="1655"/>
      <c r="C522" s="1749"/>
      <c r="D522" s="1749"/>
      <c r="E522" s="1749"/>
      <c r="F522" s="1749"/>
      <c r="G522" s="1749"/>
      <c r="H522" s="1749"/>
      <c r="I522" s="1749"/>
      <c r="J522" s="1749"/>
      <c r="K522" s="1749"/>
      <c r="L522" s="1749"/>
      <c r="M522" s="1749"/>
      <c r="N522" s="1749"/>
      <c r="O522" s="1749"/>
      <c r="P522" s="1749"/>
      <c r="Q522" s="1749"/>
      <c r="R522" s="1749"/>
      <c r="S522" s="1749"/>
      <c r="T522" s="1749"/>
      <c r="U522" s="1749"/>
      <c r="V522" s="1749"/>
      <c r="W522" s="1749"/>
      <c r="X522" s="1749"/>
      <c r="Y522" s="1749"/>
      <c r="Z522" s="1749"/>
      <c r="AA522" s="1749"/>
      <c r="AB522" s="1749"/>
      <c r="AC522" s="1749"/>
      <c r="AD522" s="1749"/>
      <c r="AE522" s="1749"/>
      <c r="AF522" s="1749"/>
      <c r="AG522" s="1749"/>
      <c r="AH522" s="1749"/>
      <c r="AI522" s="1749"/>
      <c r="AJ522" s="1749"/>
      <c r="AK522" s="1749"/>
      <c r="AL522" s="1749"/>
      <c r="AM522" s="1749"/>
      <c r="AN522" s="1749"/>
      <c r="AO522" s="1749"/>
      <c r="AP522" s="1749"/>
    </row>
    <row r="523" spans="1:42" ht="12.95" customHeight="1" x14ac:dyDescent="0.5">
      <c r="A523" s="1655"/>
      <c r="B523" s="1655"/>
      <c r="C523" s="1749"/>
      <c r="D523" s="1749"/>
      <c r="E523" s="1749"/>
      <c r="F523" s="1749"/>
      <c r="G523" s="1749"/>
      <c r="H523" s="1749"/>
      <c r="I523" s="1749"/>
      <c r="J523" s="1749"/>
      <c r="K523" s="1749"/>
      <c r="L523" s="1749"/>
      <c r="M523" s="1749"/>
      <c r="N523" s="1749"/>
      <c r="O523" s="1749"/>
      <c r="P523" s="1749"/>
      <c r="Q523" s="1749"/>
      <c r="R523" s="1749"/>
      <c r="S523" s="1749"/>
      <c r="T523" s="1749"/>
      <c r="U523" s="1749"/>
      <c r="V523" s="1749"/>
      <c r="W523" s="1749"/>
      <c r="X523" s="1749"/>
      <c r="Y523" s="1749"/>
      <c r="Z523" s="1749"/>
      <c r="AA523" s="1749"/>
      <c r="AB523" s="1749"/>
      <c r="AC523" s="1749"/>
      <c r="AD523" s="1749"/>
      <c r="AE523" s="1749"/>
      <c r="AF523" s="1749"/>
      <c r="AG523" s="1749"/>
      <c r="AH523" s="1749"/>
      <c r="AI523" s="1749"/>
      <c r="AJ523" s="1749"/>
      <c r="AK523" s="1749"/>
      <c r="AL523" s="1749"/>
      <c r="AM523" s="1749"/>
      <c r="AN523" s="1749"/>
      <c r="AO523" s="1749"/>
      <c r="AP523" s="1749"/>
    </row>
    <row r="524" spans="1:42" ht="12.95" customHeight="1" x14ac:dyDescent="0.5">
      <c r="A524" s="1655"/>
      <c r="B524" s="1655"/>
      <c r="C524" s="1749"/>
      <c r="D524" s="1749"/>
      <c r="E524" s="1749"/>
      <c r="F524" s="1749"/>
      <c r="G524" s="1749"/>
      <c r="H524" s="1749"/>
      <c r="I524" s="1749"/>
      <c r="J524" s="1749"/>
      <c r="K524" s="1749"/>
      <c r="L524" s="1749"/>
      <c r="M524" s="1749"/>
      <c r="N524" s="1749"/>
      <c r="O524" s="1749"/>
      <c r="P524" s="1749"/>
      <c r="Q524" s="1749"/>
      <c r="R524" s="1749"/>
      <c r="S524" s="1749"/>
      <c r="T524" s="1749"/>
      <c r="U524" s="1749"/>
      <c r="V524" s="1749"/>
      <c r="W524" s="1749"/>
      <c r="X524" s="1749"/>
      <c r="Y524" s="1749"/>
      <c r="Z524" s="1749"/>
      <c r="AA524" s="1749"/>
      <c r="AB524" s="1749"/>
      <c r="AC524" s="1749"/>
      <c r="AD524" s="1749"/>
      <c r="AE524" s="1749"/>
      <c r="AF524" s="1749"/>
      <c r="AG524" s="1749"/>
      <c r="AH524" s="1749"/>
      <c r="AI524" s="1749"/>
      <c r="AJ524" s="1749"/>
      <c r="AK524" s="1749"/>
      <c r="AL524" s="1749"/>
      <c r="AM524" s="1749"/>
      <c r="AN524" s="1749"/>
      <c r="AO524" s="1749"/>
      <c r="AP524" s="1749"/>
    </row>
    <row r="525" spans="1:42" ht="12.95" customHeight="1" x14ac:dyDescent="0.5">
      <c r="A525" s="1655"/>
      <c r="B525" s="1655"/>
      <c r="C525" s="1749"/>
      <c r="D525" s="1749"/>
      <c r="E525" s="1749"/>
      <c r="F525" s="1749"/>
      <c r="G525" s="1749"/>
      <c r="H525" s="1749"/>
      <c r="I525" s="1749"/>
      <c r="J525" s="1749"/>
      <c r="K525" s="1749"/>
      <c r="L525" s="1749"/>
      <c r="M525" s="1749"/>
      <c r="N525" s="1749"/>
      <c r="O525" s="1749"/>
      <c r="P525" s="1749"/>
      <c r="Q525" s="1749"/>
      <c r="R525" s="1749"/>
      <c r="S525" s="1749"/>
      <c r="T525" s="1749"/>
      <c r="U525" s="1749"/>
      <c r="V525" s="1749"/>
      <c r="W525" s="1749"/>
      <c r="X525" s="1749"/>
      <c r="Y525" s="1749"/>
      <c r="Z525" s="1749"/>
      <c r="AA525" s="1749"/>
      <c r="AB525" s="1749"/>
      <c r="AC525" s="1749"/>
      <c r="AD525" s="1749"/>
      <c r="AE525" s="1749"/>
      <c r="AF525" s="1749"/>
      <c r="AG525" s="1749"/>
      <c r="AH525" s="1749"/>
      <c r="AI525" s="1749"/>
      <c r="AJ525" s="1749"/>
      <c r="AK525" s="1749"/>
      <c r="AL525" s="1749"/>
      <c r="AM525" s="1749"/>
      <c r="AN525" s="1749"/>
      <c r="AO525" s="1749"/>
      <c r="AP525" s="1749"/>
    </row>
    <row r="526" spans="1:42" ht="12.95" customHeight="1" x14ac:dyDescent="0.5">
      <c r="A526" s="1655"/>
      <c r="B526" s="1655"/>
      <c r="C526" s="1749"/>
      <c r="D526" s="1749"/>
      <c r="E526" s="1749"/>
      <c r="F526" s="1749"/>
      <c r="G526" s="1749"/>
      <c r="H526" s="1749"/>
      <c r="I526" s="1749"/>
      <c r="J526" s="1749"/>
      <c r="K526" s="1749"/>
      <c r="L526" s="1749"/>
      <c r="M526" s="1749"/>
      <c r="N526" s="1749"/>
      <c r="O526" s="1749"/>
      <c r="P526" s="1749"/>
      <c r="Q526" s="1749"/>
      <c r="R526" s="1749"/>
      <c r="S526" s="1749"/>
      <c r="T526" s="1749"/>
      <c r="U526" s="1749"/>
      <c r="V526" s="1749"/>
      <c r="W526" s="1749"/>
      <c r="X526" s="1749"/>
      <c r="Y526" s="1749"/>
      <c r="Z526" s="1749"/>
      <c r="AA526" s="1749"/>
      <c r="AB526" s="1749"/>
      <c r="AC526" s="1749"/>
      <c r="AD526" s="1749"/>
      <c r="AE526" s="1749"/>
      <c r="AF526" s="1749"/>
      <c r="AG526" s="1749"/>
      <c r="AH526" s="1749"/>
      <c r="AI526" s="1749"/>
      <c r="AJ526" s="1749"/>
      <c r="AK526" s="1749"/>
      <c r="AL526" s="1749"/>
      <c r="AM526" s="1749"/>
      <c r="AN526" s="1749"/>
      <c r="AO526" s="1749"/>
      <c r="AP526" s="1749"/>
    </row>
    <row r="527" spans="1:42" ht="12.95" customHeight="1" x14ac:dyDescent="0.5">
      <c r="A527" s="1655"/>
      <c r="B527" s="1655"/>
      <c r="C527" s="1749"/>
      <c r="D527" s="1749"/>
      <c r="E527" s="1749"/>
      <c r="F527" s="1749"/>
      <c r="G527" s="1749"/>
      <c r="H527" s="1749"/>
      <c r="I527" s="1749"/>
      <c r="J527" s="1749"/>
      <c r="K527" s="1749"/>
      <c r="L527" s="1749"/>
      <c r="M527" s="1749"/>
      <c r="N527" s="1749"/>
      <c r="O527" s="1749"/>
      <c r="P527" s="1749"/>
      <c r="Q527" s="1749"/>
      <c r="R527" s="1749"/>
      <c r="S527" s="1749"/>
      <c r="T527" s="1749"/>
      <c r="U527" s="1749"/>
      <c r="V527" s="1749"/>
      <c r="W527" s="1749"/>
      <c r="X527" s="1749"/>
      <c r="Y527" s="1749"/>
      <c r="Z527" s="1749"/>
      <c r="AA527" s="1749"/>
      <c r="AB527" s="1749"/>
      <c r="AC527" s="1749"/>
      <c r="AD527" s="1749"/>
      <c r="AE527" s="1749"/>
      <c r="AF527" s="1749"/>
      <c r="AG527" s="1749"/>
      <c r="AH527" s="1749"/>
      <c r="AI527" s="1749"/>
      <c r="AJ527" s="1749"/>
      <c r="AK527" s="1749"/>
      <c r="AL527" s="1749"/>
      <c r="AM527" s="1749"/>
      <c r="AN527" s="1749"/>
      <c r="AO527" s="1749"/>
      <c r="AP527" s="1749"/>
    </row>
    <row r="528" spans="1:42" ht="12.95" customHeight="1" x14ac:dyDescent="0.5">
      <c r="A528" s="1655"/>
      <c r="B528" s="1655"/>
      <c r="C528" s="1749"/>
      <c r="D528" s="1749"/>
      <c r="E528" s="1749"/>
      <c r="F528" s="1749"/>
      <c r="G528" s="1749"/>
      <c r="H528" s="1749"/>
      <c r="I528" s="1749"/>
      <c r="J528" s="1749"/>
      <c r="K528" s="1749"/>
      <c r="L528" s="1749"/>
      <c r="M528" s="1749"/>
      <c r="N528" s="1749"/>
      <c r="O528" s="1749"/>
      <c r="P528" s="1749"/>
      <c r="Q528" s="1749"/>
      <c r="R528" s="1749"/>
      <c r="S528" s="1749"/>
      <c r="T528" s="1749"/>
      <c r="U528" s="1749"/>
      <c r="V528" s="1749"/>
      <c r="W528" s="1749"/>
      <c r="X528" s="1749"/>
      <c r="Y528" s="1749"/>
      <c r="Z528" s="1749"/>
      <c r="AA528" s="1749"/>
      <c r="AB528" s="1749"/>
      <c r="AC528" s="1749"/>
      <c r="AD528" s="1749"/>
      <c r="AE528" s="1749"/>
      <c r="AF528" s="1749"/>
      <c r="AG528" s="1749"/>
      <c r="AH528" s="1749"/>
      <c r="AI528" s="1749"/>
      <c r="AJ528" s="1749"/>
      <c r="AK528" s="1749"/>
      <c r="AL528" s="1749"/>
      <c r="AM528" s="1749"/>
      <c r="AN528" s="1749"/>
      <c r="AO528" s="1749"/>
      <c r="AP528" s="1749"/>
    </row>
    <row r="529" spans="1:42" ht="12.95" customHeight="1" x14ac:dyDescent="0.5">
      <c r="A529" s="1655"/>
      <c r="B529" s="1655"/>
      <c r="C529" s="1749"/>
      <c r="D529" s="1749"/>
      <c r="E529" s="1749"/>
      <c r="F529" s="1749"/>
      <c r="G529" s="1749"/>
      <c r="H529" s="1749"/>
      <c r="I529" s="1749"/>
      <c r="J529" s="1749"/>
      <c r="K529" s="1749"/>
      <c r="L529" s="1749"/>
      <c r="M529" s="1749"/>
      <c r="N529" s="1749"/>
      <c r="O529" s="1749"/>
      <c r="P529" s="1749"/>
      <c r="Q529" s="1749"/>
      <c r="R529" s="1749"/>
      <c r="S529" s="1749"/>
      <c r="T529" s="1749"/>
      <c r="U529" s="1749"/>
      <c r="V529" s="1749"/>
      <c r="W529" s="1749"/>
      <c r="X529" s="1749"/>
      <c r="Y529" s="1749"/>
      <c r="Z529" s="1749"/>
      <c r="AA529" s="1749"/>
      <c r="AB529" s="1749"/>
      <c r="AC529" s="1749"/>
      <c r="AD529" s="1749"/>
      <c r="AE529" s="1749"/>
      <c r="AF529" s="1749"/>
      <c r="AG529" s="1749"/>
      <c r="AH529" s="1749"/>
      <c r="AI529" s="1749"/>
      <c r="AJ529" s="1749"/>
      <c r="AK529" s="1749"/>
      <c r="AL529" s="1749"/>
      <c r="AM529" s="1749"/>
      <c r="AN529" s="1749"/>
      <c r="AO529" s="1749"/>
      <c r="AP529" s="1749"/>
    </row>
    <row r="530" spans="1:42" ht="12.95" customHeight="1" x14ac:dyDescent="0.5">
      <c r="A530" s="1655"/>
      <c r="B530" s="1655"/>
      <c r="C530" s="1749"/>
      <c r="D530" s="1749"/>
      <c r="E530" s="1749"/>
      <c r="F530" s="1749"/>
      <c r="G530" s="1749"/>
      <c r="H530" s="1749"/>
      <c r="I530" s="1749"/>
      <c r="J530" s="1749"/>
      <c r="K530" s="1749"/>
      <c r="L530" s="1749"/>
      <c r="M530" s="1749"/>
      <c r="N530" s="1749"/>
      <c r="O530" s="1749"/>
      <c r="P530" s="1749"/>
      <c r="Q530" s="1749"/>
      <c r="R530" s="1749"/>
      <c r="S530" s="1749"/>
      <c r="T530" s="1749"/>
      <c r="U530" s="1749"/>
      <c r="V530" s="1749"/>
      <c r="W530" s="1749"/>
      <c r="X530" s="1749"/>
      <c r="Y530" s="1749"/>
      <c r="Z530" s="1749"/>
      <c r="AA530" s="1749"/>
      <c r="AB530" s="1749"/>
      <c r="AC530" s="1749"/>
      <c r="AD530" s="1749"/>
      <c r="AE530" s="1749"/>
      <c r="AF530" s="1749"/>
      <c r="AG530" s="1749"/>
      <c r="AH530" s="1749"/>
      <c r="AI530" s="1749"/>
      <c r="AJ530" s="1749"/>
      <c r="AK530" s="1749"/>
      <c r="AL530" s="1749"/>
      <c r="AM530" s="1749"/>
      <c r="AN530" s="1749"/>
      <c r="AO530" s="1749"/>
      <c r="AP530" s="1749"/>
    </row>
    <row r="531" spans="1:42" ht="12.95" customHeight="1" x14ac:dyDescent="0.5">
      <c r="A531" s="1655"/>
      <c r="B531" s="1655"/>
      <c r="C531" s="1749"/>
      <c r="D531" s="1749"/>
      <c r="E531" s="1749"/>
      <c r="F531" s="1749"/>
      <c r="G531" s="1749"/>
      <c r="H531" s="1749"/>
      <c r="I531" s="1749"/>
      <c r="J531" s="1749"/>
      <c r="K531" s="1749"/>
      <c r="L531" s="1749"/>
      <c r="M531" s="1749"/>
      <c r="N531" s="1749"/>
      <c r="O531" s="1749"/>
      <c r="P531" s="1749"/>
      <c r="Q531" s="1749"/>
      <c r="R531" s="1749"/>
      <c r="S531" s="1749"/>
      <c r="T531" s="1749"/>
      <c r="U531" s="1749"/>
      <c r="V531" s="1749"/>
      <c r="W531" s="1749"/>
      <c r="X531" s="1749"/>
      <c r="Y531" s="1749"/>
      <c r="Z531" s="1749"/>
      <c r="AA531" s="1749"/>
      <c r="AB531" s="1749"/>
      <c r="AC531" s="1749"/>
      <c r="AD531" s="1749"/>
      <c r="AE531" s="1749"/>
      <c r="AF531" s="1749"/>
      <c r="AG531" s="1749"/>
      <c r="AH531" s="1749"/>
      <c r="AI531" s="1749"/>
      <c r="AJ531" s="1749"/>
      <c r="AK531" s="1749"/>
      <c r="AL531" s="1749"/>
      <c r="AM531" s="1749"/>
      <c r="AN531" s="1749"/>
      <c r="AO531" s="1749"/>
      <c r="AP531" s="1749"/>
    </row>
    <row r="532" spans="1:42" ht="12.95" customHeight="1" x14ac:dyDescent="0.5">
      <c r="A532" s="1655"/>
      <c r="B532" s="1655"/>
      <c r="C532" s="1749"/>
      <c r="D532" s="1749"/>
      <c r="E532" s="1749"/>
      <c r="F532" s="1749"/>
      <c r="G532" s="1749"/>
      <c r="H532" s="1749"/>
      <c r="I532" s="1749"/>
      <c r="J532" s="1749"/>
      <c r="K532" s="1749"/>
      <c r="L532" s="1749"/>
      <c r="M532" s="1749"/>
      <c r="N532" s="1749"/>
      <c r="O532" s="1749"/>
      <c r="P532" s="1749"/>
      <c r="Q532" s="1749"/>
      <c r="R532" s="1749"/>
      <c r="S532" s="1749"/>
      <c r="T532" s="1749"/>
      <c r="U532" s="1749"/>
      <c r="V532" s="1749"/>
      <c r="W532" s="1749"/>
      <c r="X532" s="1749"/>
      <c r="Y532" s="1749"/>
      <c r="Z532" s="1749"/>
      <c r="AA532" s="1749"/>
      <c r="AB532" s="1749"/>
      <c r="AC532" s="1749"/>
      <c r="AD532" s="1749"/>
      <c r="AE532" s="1749"/>
      <c r="AF532" s="1749"/>
      <c r="AG532" s="1749"/>
      <c r="AH532" s="1749"/>
      <c r="AI532" s="1749"/>
      <c r="AJ532" s="1749"/>
      <c r="AK532" s="1749"/>
      <c r="AL532" s="1749"/>
      <c r="AM532" s="1749"/>
      <c r="AN532" s="1749"/>
      <c r="AO532" s="1749"/>
      <c r="AP532" s="1749"/>
    </row>
    <row r="533" spans="1:42" ht="12.95" customHeight="1" x14ac:dyDescent="0.5">
      <c r="A533" s="1655"/>
      <c r="B533" s="1655"/>
      <c r="C533" s="1749"/>
      <c r="D533" s="1749"/>
      <c r="E533" s="1749"/>
      <c r="F533" s="1749"/>
      <c r="G533" s="1749"/>
      <c r="H533" s="1749"/>
      <c r="I533" s="1749"/>
      <c r="J533" s="1749"/>
      <c r="K533" s="1749"/>
      <c r="L533" s="1749"/>
      <c r="M533" s="1749"/>
      <c r="N533" s="1749"/>
      <c r="O533" s="1749"/>
      <c r="P533" s="1749"/>
      <c r="Q533" s="1749"/>
      <c r="R533" s="1749"/>
      <c r="S533" s="1749"/>
      <c r="T533" s="1749"/>
      <c r="U533" s="1749"/>
      <c r="V533" s="1749"/>
      <c r="W533" s="1749"/>
      <c r="X533" s="1749"/>
      <c r="Y533" s="1749"/>
      <c r="Z533" s="1749"/>
      <c r="AA533" s="1749"/>
      <c r="AB533" s="1749"/>
      <c r="AC533" s="1749"/>
      <c r="AD533" s="1749"/>
      <c r="AE533" s="1749"/>
      <c r="AF533" s="1749"/>
      <c r="AG533" s="1749"/>
      <c r="AH533" s="1749"/>
      <c r="AI533" s="1749"/>
      <c r="AJ533" s="1749"/>
      <c r="AK533" s="1749"/>
      <c r="AL533" s="1749"/>
      <c r="AM533" s="1749"/>
      <c r="AN533" s="1749"/>
      <c r="AO533" s="1749"/>
      <c r="AP533" s="1749"/>
    </row>
    <row r="534" spans="1:42" ht="12.95" customHeight="1" x14ac:dyDescent="0.5">
      <c r="A534" s="1655"/>
      <c r="B534" s="1655"/>
      <c r="C534" s="1749"/>
      <c r="D534" s="1749"/>
      <c r="E534" s="1749"/>
      <c r="F534" s="1749"/>
      <c r="G534" s="1749"/>
      <c r="H534" s="1749"/>
      <c r="I534" s="1749"/>
      <c r="J534" s="1749"/>
      <c r="K534" s="1749"/>
      <c r="L534" s="1749"/>
      <c r="M534" s="1749"/>
      <c r="N534" s="1749"/>
      <c r="O534" s="1749"/>
      <c r="P534" s="1749"/>
      <c r="Q534" s="1749"/>
      <c r="R534" s="1749"/>
      <c r="S534" s="1749"/>
      <c r="T534" s="1749"/>
      <c r="U534" s="1749"/>
      <c r="V534" s="1749"/>
      <c r="W534" s="1749"/>
      <c r="X534" s="1749"/>
      <c r="Y534" s="1749"/>
      <c r="Z534" s="1749"/>
      <c r="AA534" s="1749"/>
      <c r="AB534" s="1749"/>
      <c r="AC534" s="1749"/>
      <c r="AD534" s="1749"/>
      <c r="AE534" s="1749"/>
      <c r="AF534" s="1749"/>
      <c r="AG534" s="1749"/>
      <c r="AH534" s="1749"/>
      <c r="AI534" s="1749"/>
      <c r="AJ534" s="1749"/>
      <c r="AK534" s="1749"/>
      <c r="AL534" s="1749"/>
      <c r="AM534" s="1749"/>
      <c r="AN534" s="1749"/>
      <c r="AO534" s="1749"/>
      <c r="AP534" s="1749"/>
    </row>
    <row r="535" spans="1:42" ht="12.95" customHeight="1" x14ac:dyDescent="0.5">
      <c r="A535" s="1655"/>
      <c r="B535" s="1655"/>
      <c r="C535" s="1749"/>
      <c r="D535" s="1749"/>
      <c r="E535" s="1749"/>
      <c r="F535" s="1749"/>
      <c r="G535" s="1749"/>
      <c r="H535" s="1749"/>
      <c r="I535" s="1749"/>
      <c r="J535" s="1749"/>
      <c r="K535" s="1749"/>
      <c r="L535" s="1749"/>
      <c r="M535" s="1749"/>
      <c r="N535" s="1749"/>
      <c r="O535" s="1749"/>
      <c r="P535" s="1749"/>
      <c r="Q535" s="1749"/>
      <c r="R535" s="1749"/>
      <c r="S535" s="1749"/>
      <c r="T535" s="1749"/>
      <c r="U535" s="1749"/>
      <c r="V535" s="1749"/>
      <c r="W535" s="1749"/>
      <c r="X535" s="1749"/>
      <c r="Y535" s="1749"/>
      <c r="Z535" s="1749"/>
      <c r="AA535" s="1749"/>
      <c r="AB535" s="1749"/>
      <c r="AC535" s="1749"/>
      <c r="AD535" s="1749"/>
      <c r="AE535" s="1749"/>
      <c r="AF535" s="1749"/>
      <c r="AG535" s="1749"/>
      <c r="AH535" s="1749"/>
      <c r="AI535" s="1749"/>
      <c r="AJ535" s="1749"/>
      <c r="AK535" s="1749"/>
      <c r="AL535" s="1749"/>
      <c r="AM535" s="1749"/>
      <c r="AN535" s="1749"/>
      <c r="AO535" s="1749"/>
      <c r="AP535" s="1749"/>
    </row>
    <row r="536" spans="1:42" ht="12.95" customHeight="1" x14ac:dyDescent="0.5">
      <c r="A536" s="1655"/>
      <c r="B536" s="1655"/>
      <c r="C536" s="1749"/>
      <c r="D536" s="1749"/>
      <c r="E536" s="1749"/>
      <c r="F536" s="1749"/>
      <c r="G536" s="1749"/>
      <c r="H536" s="1749"/>
      <c r="I536" s="1749"/>
      <c r="J536" s="1749"/>
      <c r="K536" s="1749"/>
      <c r="L536" s="1749"/>
      <c r="M536" s="1749"/>
      <c r="N536" s="1749"/>
      <c r="O536" s="1749"/>
      <c r="P536" s="1749"/>
      <c r="Q536" s="1749"/>
      <c r="R536" s="1749"/>
      <c r="S536" s="1749"/>
      <c r="T536" s="1749"/>
      <c r="U536" s="1749"/>
      <c r="V536" s="1749"/>
      <c r="W536" s="1749"/>
      <c r="X536" s="1749"/>
      <c r="Y536" s="1749"/>
      <c r="Z536" s="1749"/>
      <c r="AA536" s="1749"/>
      <c r="AB536" s="1749"/>
      <c r="AC536" s="1749"/>
      <c r="AD536" s="1749"/>
      <c r="AE536" s="1749"/>
      <c r="AF536" s="1749"/>
      <c r="AG536" s="1749"/>
      <c r="AH536" s="1749"/>
      <c r="AI536" s="1749"/>
      <c r="AJ536" s="1749"/>
      <c r="AK536" s="1749"/>
      <c r="AL536" s="1749"/>
      <c r="AM536" s="1749"/>
      <c r="AN536" s="1749"/>
      <c r="AO536" s="1749"/>
      <c r="AP536" s="1749"/>
    </row>
    <row r="537" spans="1:42" ht="12.95" customHeight="1" x14ac:dyDescent="0.5">
      <c r="A537" s="1655"/>
      <c r="B537" s="1655"/>
      <c r="C537" s="1749"/>
      <c r="D537" s="1749"/>
      <c r="E537" s="1749"/>
      <c r="F537" s="1749"/>
      <c r="G537" s="1749"/>
      <c r="H537" s="1749"/>
      <c r="I537" s="1749"/>
      <c r="J537" s="1749"/>
      <c r="K537" s="1749"/>
      <c r="L537" s="1749"/>
      <c r="M537" s="1749"/>
      <c r="N537" s="1749"/>
      <c r="O537" s="1749"/>
      <c r="P537" s="1749"/>
      <c r="Q537" s="1749"/>
      <c r="R537" s="1749"/>
      <c r="S537" s="1749"/>
      <c r="T537" s="1749"/>
      <c r="U537" s="1749"/>
      <c r="V537" s="1749"/>
      <c r="W537" s="1749"/>
      <c r="X537" s="1749"/>
      <c r="Y537" s="1749"/>
      <c r="Z537" s="1749"/>
      <c r="AA537" s="1749"/>
      <c r="AB537" s="1749"/>
      <c r="AC537" s="1749"/>
      <c r="AD537" s="1749"/>
      <c r="AE537" s="1749"/>
      <c r="AF537" s="1749"/>
      <c r="AG537" s="1749"/>
      <c r="AH537" s="1749"/>
      <c r="AI537" s="1749"/>
      <c r="AJ537" s="1749"/>
      <c r="AK537" s="1749"/>
      <c r="AL537" s="1749"/>
      <c r="AM537" s="1749"/>
      <c r="AN537" s="1749"/>
      <c r="AO537" s="1749"/>
      <c r="AP537" s="1749"/>
    </row>
    <row r="538" spans="1:42" ht="12.95" customHeight="1" x14ac:dyDescent="0.5">
      <c r="A538" s="1655"/>
      <c r="B538" s="1655"/>
      <c r="C538" s="1749"/>
      <c r="D538" s="1749"/>
      <c r="E538" s="1749"/>
      <c r="F538" s="1749"/>
      <c r="G538" s="1749"/>
      <c r="H538" s="1749"/>
      <c r="I538" s="1749"/>
      <c r="J538" s="1749"/>
      <c r="K538" s="1749"/>
      <c r="L538" s="1749"/>
      <c r="M538" s="1749"/>
      <c r="N538" s="1749"/>
      <c r="O538" s="1749"/>
      <c r="P538" s="1749"/>
      <c r="Q538" s="1749"/>
      <c r="R538" s="1749"/>
      <c r="S538" s="1749"/>
      <c r="T538" s="1749"/>
      <c r="U538" s="1749"/>
      <c r="V538" s="1749"/>
      <c r="W538" s="1749"/>
      <c r="X538" s="1749"/>
      <c r="Y538" s="1749"/>
      <c r="Z538" s="1749"/>
      <c r="AA538" s="1749"/>
      <c r="AB538" s="1749"/>
      <c r="AC538" s="1749"/>
      <c r="AD538" s="1749"/>
      <c r="AE538" s="1749"/>
      <c r="AF538" s="1749"/>
      <c r="AG538" s="1749"/>
      <c r="AH538" s="1749"/>
      <c r="AI538" s="1749"/>
      <c r="AJ538" s="1749"/>
      <c r="AK538" s="1749"/>
      <c r="AL538" s="1749"/>
      <c r="AM538" s="1749"/>
      <c r="AN538" s="1749"/>
      <c r="AO538" s="1749"/>
      <c r="AP538" s="1749"/>
    </row>
    <row r="539" spans="1:42" ht="12.95" customHeight="1" x14ac:dyDescent="0.5">
      <c r="A539" s="1655"/>
      <c r="B539" s="1655"/>
      <c r="C539" s="1749"/>
      <c r="D539" s="1749"/>
      <c r="E539" s="1749"/>
      <c r="F539" s="1749"/>
      <c r="G539" s="1749"/>
      <c r="H539" s="1749"/>
      <c r="I539" s="1749"/>
      <c r="J539" s="1749"/>
      <c r="K539" s="1749"/>
      <c r="L539" s="1749"/>
      <c r="M539" s="1749"/>
      <c r="N539" s="1749"/>
      <c r="O539" s="1749"/>
      <c r="P539" s="1749"/>
      <c r="Q539" s="1749"/>
      <c r="R539" s="1749"/>
      <c r="S539" s="1749"/>
      <c r="T539" s="1749"/>
      <c r="U539" s="1749"/>
      <c r="V539" s="1749"/>
      <c r="W539" s="1749"/>
      <c r="X539" s="1749"/>
      <c r="Y539" s="1749"/>
      <c r="Z539" s="1749"/>
      <c r="AA539" s="1749"/>
      <c r="AB539" s="1749"/>
      <c r="AC539" s="1749"/>
      <c r="AD539" s="1749"/>
      <c r="AE539" s="1749"/>
      <c r="AF539" s="1749"/>
      <c r="AG539" s="1749"/>
      <c r="AH539" s="1749"/>
      <c r="AI539" s="1749"/>
      <c r="AJ539" s="1749"/>
      <c r="AK539" s="1749"/>
      <c r="AL539" s="1749"/>
      <c r="AM539" s="1749"/>
      <c r="AN539" s="1749"/>
      <c r="AO539" s="1749"/>
      <c r="AP539" s="1749"/>
    </row>
    <row r="540" spans="1:42" ht="12.95" customHeight="1" x14ac:dyDescent="0.5">
      <c r="A540" s="1655"/>
      <c r="B540" s="1655"/>
      <c r="C540" s="1749"/>
      <c r="D540" s="1749"/>
      <c r="E540" s="1749"/>
      <c r="F540" s="1749"/>
      <c r="G540" s="1749"/>
      <c r="H540" s="1749"/>
      <c r="I540" s="1749"/>
      <c r="J540" s="1749"/>
      <c r="K540" s="1749"/>
      <c r="L540" s="1749"/>
      <c r="M540" s="1749"/>
      <c r="N540" s="1749"/>
      <c r="O540" s="1749"/>
      <c r="P540" s="1749"/>
      <c r="Q540" s="1749"/>
      <c r="R540" s="1749"/>
      <c r="S540" s="1749"/>
      <c r="T540" s="1749"/>
      <c r="U540" s="1749"/>
      <c r="V540" s="1749"/>
      <c r="W540" s="1749"/>
      <c r="X540" s="1749"/>
      <c r="Y540" s="1749"/>
      <c r="Z540" s="1749"/>
      <c r="AA540" s="1749"/>
      <c r="AB540" s="1749"/>
      <c r="AC540" s="1749"/>
      <c r="AD540" s="1749"/>
      <c r="AE540" s="1749"/>
      <c r="AF540" s="1749"/>
      <c r="AG540" s="1749"/>
      <c r="AH540" s="1749"/>
      <c r="AI540" s="1749"/>
      <c r="AJ540" s="1749"/>
      <c r="AK540" s="1749"/>
      <c r="AL540" s="1749"/>
      <c r="AM540" s="1749"/>
      <c r="AN540" s="1749"/>
      <c r="AO540" s="1749"/>
      <c r="AP540" s="1749"/>
    </row>
    <row r="541" spans="1:42" ht="12.95" customHeight="1" x14ac:dyDescent="0.5">
      <c r="A541" s="1655"/>
      <c r="B541" s="1655"/>
      <c r="C541" s="1749"/>
      <c r="D541" s="1749"/>
      <c r="E541" s="1749"/>
      <c r="F541" s="1749"/>
      <c r="G541" s="1749"/>
      <c r="H541" s="1749"/>
      <c r="I541" s="1749"/>
      <c r="J541" s="1749"/>
      <c r="K541" s="1749"/>
      <c r="L541" s="1749"/>
      <c r="M541" s="1749"/>
      <c r="N541" s="1749"/>
      <c r="O541" s="1749"/>
      <c r="P541" s="1749"/>
      <c r="Q541" s="1749"/>
      <c r="R541" s="1749"/>
      <c r="S541" s="1749"/>
      <c r="T541" s="1749"/>
      <c r="U541" s="1749"/>
      <c r="V541" s="1749"/>
      <c r="W541" s="1749"/>
      <c r="X541" s="1749"/>
      <c r="Y541" s="1749"/>
      <c r="Z541" s="1749"/>
      <c r="AA541" s="1749"/>
      <c r="AB541" s="1749"/>
      <c r="AC541" s="1749"/>
      <c r="AD541" s="1749"/>
      <c r="AE541" s="1749"/>
      <c r="AF541" s="1749"/>
      <c r="AG541" s="1749"/>
      <c r="AH541" s="1749"/>
      <c r="AI541" s="1749"/>
      <c r="AJ541" s="1749"/>
      <c r="AK541" s="1749"/>
      <c r="AL541" s="1749"/>
      <c r="AM541" s="1749"/>
      <c r="AN541" s="1749"/>
      <c r="AO541" s="1749"/>
      <c r="AP541" s="1749"/>
    </row>
    <row r="542" spans="1:42" ht="12.95" customHeight="1" x14ac:dyDescent="0.5">
      <c r="A542" s="1655"/>
      <c r="B542" s="1655"/>
      <c r="C542" s="1749"/>
      <c r="D542" s="1749"/>
      <c r="E542" s="1749"/>
      <c r="F542" s="1749"/>
      <c r="G542" s="1749"/>
      <c r="H542" s="1749"/>
      <c r="I542" s="1749"/>
      <c r="J542" s="1749"/>
      <c r="K542" s="1749"/>
      <c r="L542" s="1749"/>
      <c r="M542" s="1749"/>
      <c r="N542" s="1749"/>
      <c r="O542" s="1749"/>
      <c r="P542" s="1749"/>
      <c r="Q542" s="1749"/>
      <c r="R542" s="1749"/>
      <c r="S542" s="1749"/>
      <c r="T542" s="1749"/>
      <c r="U542" s="1749"/>
      <c r="V542" s="1749"/>
      <c r="W542" s="1749"/>
      <c r="X542" s="1749"/>
      <c r="Y542" s="1749"/>
      <c r="Z542" s="1749"/>
      <c r="AA542" s="1749"/>
      <c r="AB542" s="1749"/>
      <c r="AC542" s="1749"/>
      <c r="AD542" s="1749"/>
      <c r="AE542" s="1749"/>
      <c r="AF542" s="1749"/>
      <c r="AG542" s="1749"/>
      <c r="AH542" s="1749"/>
      <c r="AI542" s="1749"/>
      <c r="AJ542" s="1749"/>
      <c r="AK542" s="1749"/>
      <c r="AL542" s="1749"/>
      <c r="AM542" s="1749"/>
      <c r="AN542" s="1749"/>
      <c r="AO542" s="1749"/>
      <c r="AP542" s="1749"/>
    </row>
    <row r="543" spans="1:42" ht="12.95" customHeight="1" x14ac:dyDescent="0.5">
      <c r="A543" s="1655"/>
      <c r="B543" s="1655"/>
      <c r="C543" s="1749"/>
      <c r="D543" s="1749"/>
      <c r="E543" s="1749"/>
      <c r="F543" s="1749"/>
      <c r="G543" s="1749"/>
      <c r="H543" s="1749"/>
      <c r="I543" s="1749"/>
      <c r="J543" s="1749"/>
      <c r="K543" s="1749"/>
      <c r="L543" s="1749"/>
      <c r="M543" s="1749"/>
      <c r="N543" s="1749"/>
      <c r="O543" s="1749"/>
      <c r="P543" s="1749"/>
      <c r="Q543" s="1749"/>
      <c r="R543" s="1749"/>
      <c r="S543" s="1749"/>
      <c r="T543" s="1749"/>
      <c r="U543" s="1749"/>
      <c r="V543" s="1749"/>
      <c r="W543" s="1749"/>
      <c r="X543" s="1749"/>
      <c r="Y543" s="1749"/>
      <c r="Z543" s="1749"/>
      <c r="AA543" s="1749"/>
      <c r="AB543" s="1749"/>
      <c r="AC543" s="1749"/>
      <c r="AD543" s="1749"/>
      <c r="AE543" s="1749"/>
      <c r="AF543" s="1749"/>
      <c r="AG543" s="1749"/>
      <c r="AH543" s="1749"/>
      <c r="AI543" s="1749"/>
      <c r="AJ543" s="1749"/>
      <c r="AK543" s="1749"/>
      <c r="AL543" s="1749"/>
      <c r="AM543" s="1749"/>
      <c r="AN543" s="1749"/>
      <c r="AO543" s="1749"/>
      <c r="AP543" s="1749"/>
    </row>
    <row r="544" spans="1:42" ht="12.95" customHeight="1" x14ac:dyDescent="0.5">
      <c r="A544" s="1655"/>
      <c r="B544" s="1655"/>
      <c r="C544" s="1749"/>
      <c r="D544" s="1749"/>
      <c r="E544" s="1749"/>
      <c r="F544" s="1749"/>
      <c r="G544" s="1749"/>
      <c r="H544" s="1749"/>
      <c r="I544" s="1749"/>
      <c r="J544" s="1749"/>
      <c r="K544" s="1749"/>
      <c r="L544" s="1749"/>
      <c r="M544" s="1749"/>
      <c r="N544" s="1749"/>
      <c r="O544" s="1749"/>
      <c r="P544" s="1749"/>
      <c r="Q544" s="1749"/>
      <c r="R544" s="1749"/>
      <c r="S544" s="1749"/>
      <c r="T544" s="1749"/>
      <c r="U544" s="1749"/>
      <c r="V544" s="1749"/>
      <c r="W544" s="1749"/>
      <c r="X544" s="1749"/>
      <c r="Y544" s="1749"/>
      <c r="Z544" s="1749"/>
      <c r="AA544" s="1749"/>
      <c r="AB544" s="1749"/>
      <c r="AC544" s="1749"/>
      <c r="AD544" s="1749"/>
      <c r="AE544" s="1749"/>
      <c r="AF544" s="1749"/>
      <c r="AG544" s="1749"/>
      <c r="AH544" s="1749"/>
      <c r="AI544" s="1749"/>
      <c r="AJ544" s="1749"/>
      <c r="AK544" s="1749"/>
      <c r="AL544" s="1749"/>
      <c r="AM544" s="1749"/>
      <c r="AN544" s="1749"/>
      <c r="AO544" s="1749"/>
      <c r="AP544" s="1749"/>
    </row>
    <row r="545" spans="1:42" ht="12.95" customHeight="1" x14ac:dyDescent="0.5">
      <c r="A545" s="1655"/>
      <c r="B545" s="1655"/>
      <c r="C545" s="1749"/>
      <c r="D545" s="1749"/>
      <c r="E545" s="1749"/>
      <c r="F545" s="1749"/>
      <c r="G545" s="1749"/>
      <c r="H545" s="1749"/>
      <c r="I545" s="1749"/>
      <c r="J545" s="1749"/>
      <c r="K545" s="1749"/>
      <c r="L545" s="1749"/>
      <c r="M545" s="1749"/>
      <c r="N545" s="1749"/>
      <c r="O545" s="1749"/>
      <c r="P545" s="1749"/>
      <c r="Q545" s="1749"/>
      <c r="R545" s="1749"/>
      <c r="S545" s="1749"/>
      <c r="T545" s="1749"/>
      <c r="U545" s="1749"/>
      <c r="V545" s="1749"/>
      <c r="W545" s="1749"/>
      <c r="X545" s="1749"/>
      <c r="Y545" s="1749"/>
      <c r="Z545" s="1749"/>
      <c r="AA545" s="1749"/>
      <c r="AB545" s="1749"/>
      <c r="AC545" s="1749"/>
      <c r="AD545" s="1749"/>
      <c r="AE545" s="1749"/>
      <c r="AF545" s="1749"/>
      <c r="AG545" s="1749"/>
      <c r="AH545" s="1749"/>
      <c r="AI545" s="1749"/>
      <c r="AJ545" s="1749"/>
      <c r="AK545" s="1749"/>
      <c r="AL545" s="1749"/>
      <c r="AM545" s="1749"/>
      <c r="AN545" s="1749"/>
      <c r="AO545" s="1749"/>
      <c r="AP545" s="1749"/>
    </row>
    <row r="546" spans="1:42" ht="12.95" customHeight="1" x14ac:dyDescent="0.5">
      <c r="A546" s="1655"/>
      <c r="B546" s="1655"/>
      <c r="C546" s="1749"/>
      <c r="D546" s="1749"/>
      <c r="E546" s="1749"/>
      <c r="F546" s="1749"/>
      <c r="G546" s="1749"/>
      <c r="H546" s="1749"/>
      <c r="I546" s="1749"/>
      <c r="J546" s="1749"/>
      <c r="K546" s="1749"/>
      <c r="L546" s="1749"/>
      <c r="M546" s="1749"/>
      <c r="N546" s="1749"/>
      <c r="O546" s="1749"/>
      <c r="P546" s="1749"/>
      <c r="Q546" s="1749"/>
      <c r="R546" s="1749"/>
      <c r="S546" s="1749"/>
      <c r="T546" s="1749"/>
      <c r="U546" s="1749"/>
      <c r="V546" s="1749"/>
      <c r="W546" s="1749"/>
      <c r="X546" s="1749"/>
      <c r="Y546" s="1749"/>
      <c r="Z546" s="1749"/>
      <c r="AA546" s="1749"/>
      <c r="AB546" s="1749"/>
      <c r="AC546" s="1749"/>
      <c r="AD546" s="1749"/>
      <c r="AE546" s="1749"/>
      <c r="AF546" s="1749"/>
      <c r="AG546" s="1749"/>
      <c r="AH546" s="1749"/>
      <c r="AI546" s="1749"/>
      <c r="AJ546" s="1749"/>
      <c r="AK546" s="1749"/>
      <c r="AL546" s="1749"/>
      <c r="AM546" s="1749"/>
      <c r="AN546" s="1749"/>
      <c r="AO546" s="1749"/>
      <c r="AP546" s="1749"/>
    </row>
    <row r="547" spans="1:42" ht="12.95" customHeight="1" x14ac:dyDescent="0.5">
      <c r="A547" s="1655"/>
      <c r="B547" s="1655"/>
      <c r="C547" s="1749"/>
      <c r="D547" s="1749"/>
      <c r="E547" s="1749"/>
      <c r="F547" s="1749"/>
      <c r="G547" s="1749"/>
      <c r="H547" s="1749"/>
      <c r="I547" s="1749"/>
      <c r="J547" s="1749"/>
      <c r="K547" s="1749"/>
      <c r="L547" s="1749"/>
      <c r="M547" s="1749"/>
      <c r="N547" s="1749"/>
      <c r="O547" s="1749"/>
      <c r="P547" s="1749"/>
      <c r="Q547" s="1749"/>
      <c r="R547" s="1749"/>
      <c r="S547" s="1749"/>
      <c r="T547" s="1749"/>
      <c r="U547" s="1749"/>
      <c r="V547" s="1749"/>
      <c r="W547" s="1749"/>
      <c r="X547" s="1749"/>
      <c r="Y547" s="1749"/>
      <c r="Z547" s="1749"/>
      <c r="AA547" s="1749"/>
      <c r="AB547" s="1749"/>
      <c r="AC547" s="1749"/>
      <c r="AD547" s="1749"/>
      <c r="AE547" s="1749"/>
      <c r="AF547" s="1749"/>
      <c r="AG547" s="1749"/>
      <c r="AH547" s="1749"/>
      <c r="AI547" s="1749"/>
      <c r="AJ547" s="1749"/>
      <c r="AK547" s="1749"/>
      <c r="AL547" s="1749"/>
      <c r="AM547" s="1749"/>
      <c r="AN547" s="1749"/>
      <c r="AO547" s="1749"/>
      <c r="AP547" s="1749"/>
    </row>
    <row r="548" spans="1:42" ht="12.95" customHeight="1" x14ac:dyDescent="0.5">
      <c r="A548" s="1655"/>
      <c r="B548" s="1655"/>
      <c r="C548" s="1749"/>
      <c r="D548" s="1749"/>
      <c r="E548" s="1749"/>
      <c r="F548" s="1749"/>
      <c r="G548" s="1749"/>
      <c r="H548" s="1749"/>
      <c r="I548" s="1749"/>
      <c r="J548" s="1749"/>
      <c r="K548" s="1749"/>
      <c r="L548" s="1749"/>
      <c r="M548" s="1749"/>
      <c r="N548" s="1749"/>
      <c r="O548" s="1749"/>
      <c r="P548" s="1749"/>
      <c r="Q548" s="1749"/>
      <c r="R548" s="1749"/>
      <c r="S548" s="1749"/>
      <c r="T548" s="1749"/>
      <c r="U548" s="1749"/>
      <c r="V548" s="1749"/>
      <c r="W548" s="1749"/>
      <c r="X548" s="1749"/>
      <c r="Y548" s="1749"/>
      <c r="Z548" s="1749"/>
      <c r="AA548" s="1749"/>
      <c r="AB548" s="1749"/>
      <c r="AC548" s="1749"/>
      <c r="AD548" s="1749"/>
      <c r="AE548" s="1749"/>
      <c r="AF548" s="1749"/>
      <c r="AG548" s="1749"/>
      <c r="AH548" s="1749"/>
      <c r="AI548" s="1749"/>
      <c r="AJ548" s="1749"/>
      <c r="AK548" s="1749"/>
      <c r="AL548" s="1749"/>
      <c r="AM548" s="1749"/>
      <c r="AN548" s="1749"/>
      <c r="AO548" s="1749"/>
      <c r="AP548" s="1749"/>
    </row>
    <row r="549" spans="1:42" ht="12.95" customHeight="1" x14ac:dyDescent="0.5">
      <c r="A549" s="1655"/>
      <c r="B549" s="1655"/>
      <c r="C549" s="1749"/>
      <c r="D549" s="1749"/>
      <c r="E549" s="1749"/>
      <c r="F549" s="1749"/>
      <c r="G549" s="1749"/>
      <c r="H549" s="1749"/>
      <c r="I549" s="1749"/>
      <c r="J549" s="1749"/>
      <c r="K549" s="1749"/>
      <c r="L549" s="1749"/>
      <c r="M549" s="1749"/>
      <c r="N549" s="1749"/>
      <c r="O549" s="1749"/>
      <c r="P549" s="1749"/>
      <c r="Q549" s="1749"/>
      <c r="R549" s="1749"/>
      <c r="S549" s="1749"/>
      <c r="T549" s="1749"/>
      <c r="U549" s="1749"/>
      <c r="V549" s="1749"/>
      <c r="W549" s="1749"/>
      <c r="X549" s="1749"/>
      <c r="Y549" s="1749"/>
      <c r="Z549" s="1749"/>
      <c r="AA549" s="1749"/>
      <c r="AB549" s="1749"/>
      <c r="AC549" s="1749"/>
      <c r="AD549" s="1749"/>
      <c r="AE549" s="1749"/>
      <c r="AF549" s="1749"/>
      <c r="AG549" s="1749"/>
      <c r="AH549" s="1749"/>
      <c r="AI549" s="1749"/>
      <c r="AJ549" s="1749"/>
      <c r="AK549" s="1749"/>
      <c r="AL549" s="1749"/>
      <c r="AM549" s="1749"/>
      <c r="AN549" s="1749"/>
      <c r="AO549" s="1749"/>
      <c r="AP549" s="1749"/>
    </row>
    <row r="550" spans="1:42" ht="12.95" customHeight="1" x14ac:dyDescent="0.5">
      <c r="A550" s="1655"/>
      <c r="B550" s="1655"/>
      <c r="C550" s="1749"/>
      <c r="D550" s="1749"/>
      <c r="E550" s="1749"/>
      <c r="F550" s="1749"/>
      <c r="G550" s="1749"/>
      <c r="H550" s="1749"/>
      <c r="I550" s="1749"/>
      <c r="J550" s="1749"/>
      <c r="K550" s="1749"/>
      <c r="L550" s="1749"/>
      <c r="M550" s="1749"/>
      <c r="N550" s="1749"/>
      <c r="O550" s="1749"/>
      <c r="P550" s="1749"/>
      <c r="Q550" s="1749"/>
      <c r="R550" s="1749"/>
      <c r="S550" s="1749"/>
      <c r="T550" s="1749"/>
      <c r="U550" s="1749"/>
      <c r="V550" s="1749"/>
      <c r="W550" s="1749"/>
      <c r="X550" s="1749"/>
      <c r="Y550" s="1749"/>
      <c r="Z550" s="1749"/>
      <c r="AA550" s="1749"/>
      <c r="AB550" s="1749"/>
      <c r="AC550" s="1749"/>
      <c r="AD550" s="1749"/>
      <c r="AE550" s="1749"/>
      <c r="AF550" s="1749"/>
      <c r="AG550" s="1749"/>
      <c r="AH550" s="1749"/>
      <c r="AI550" s="1749"/>
      <c r="AJ550" s="1749"/>
      <c r="AK550" s="1749"/>
      <c r="AL550" s="1749"/>
      <c r="AM550" s="1749"/>
      <c r="AN550" s="1749"/>
      <c r="AO550" s="1749"/>
      <c r="AP550" s="1749"/>
    </row>
    <row r="551" spans="1:42" ht="12.95" customHeight="1" x14ac:dyDescent="0.5">
      <c r="A551" s="1655"/>
      <c r="B551" s="1655"/>
      <c r="C551" s="1749"/>
      <c r="D551" s="1749"/>
      <c r="E551" s="1749"/>
      <c r="F551" s="1749"/>
      <c r="G551" s="1749"/>
      <c r="H551" s="1749"/>
      <c r="I551" s="1749"/>
      <c r="J551" s="1749"/>
      <c r="K551" s="1749"/>
      <c r="L551" s="1749"/>
      <c r="M551" s="1749"/>
      <c r="N551" s="1749"/>
      <c r="O551" s="1749"/>
      <c r="P551" s="1749"/>
      <c r="Q551" s="1749"/>
      <c r="R551" s="1749"/>
      <c r="S551" s="1749"/>
      <c r="T551" s="1749"/>
      <c r="U551" s="1749"/>
      <c r="V551" s="1749"/>
      <c r="W551" s="1749"/>
      <c r="X551" s="1749"/>
      <c r="Y551" s="1749"/>
      <c r="Z551" s="1749"/>
      <c r="AA551" s="1749"/>
      <c r="AB551" s="1749"/>
      <c r="AC551" s="1749"/>
      <c r="AD551" s="1749"/>
      <c r="AE551" s="1749"/>
      <c r="AF551" s="1749"/>
      <c r="AG551" s="1749"/>
      <c r="AH551" s="1749"/>
      <c r="AI551" s="1749"/>
      <c r="AJ551" s="1749"/>
      <c r="AK551" s="1749"/>
      <c r="AL551" s="1749"/>
      <c r="AM551" s="1749"/>
      <c r="AN551" s="1749"/>
      <c r="AO551" s="1749"/>
      <c r="AP551" s="1749"/>
    </row>
    <row r="552" spans="1:42" ht="12.95" customHeight="1" x14ac:dyDescent="0.5">
      <c r="A552" s="1655"/>
      <c r="B552" s="1655"/>
      <c r="C552" s="1749"/>
      <c r="D552" s="1749"/>
      <c r="E552" s="1749"/>
      <c r="F552" s="1749"/>
      <c r="G552" s="1749"/>
      <c r="H552" s="1749"/>
      <c r="I552" s="1749"/>
      <c r="J552" s="1749"/>
      <c r="K552" s="1749"/>
      <c r="L552" s="1749"/>
      <c r="M552" s="1749"/>
      <c r="N552" s="1749"/>
      <c r="O552" s="1749"/>
      <c r="P552" s="1749"/>
      <c r="Q552" s="1749"/>
      <c r="R552" s="1749"/>
      <c r="S552" s="1749"/>
      <c r="T552" s="1749"/>
      <c r="U552" s="1749"/>
      <c r="V552" s="1749"/>
      <c r="W552" s="1749"/>
      <c r="X552" s="1749"/>
      <c r="Y552" s="1749"/>
      <c r="Z552" s="1749"/>
      <c r="AA552" s="1749"/>
      <c r="AB552" s="1749"/>
      <c r="AC552" s="1749"/>
      <c r="AD552" s="1749"/>
      <c r="AE552" s="1749"/>
      <c r="AF552" s="1749"/>
      <c r="AG552" s="1749"/>
      <c r="AH552" s="1749"/>
      <c r="AI552" s="1749"/>
      <c r="AJ552" s="1749"/>
      <c r="AK552" s="1749"/>
      <c r="AL552" s="1749"/>
      <c r="AM552" s="1749"/>
      <c r="AN552" s="1749"/>
      <c r="AO552" s="1749"/>
      <c r="AP552" s="1749"/>
    </row>
    <row r="553" spans="1:42" ht="12.95" customHeight="1" x14ac:dyDescent="0.5">
      <c r="A553" s="1655"/>
      <c r="B553" s="1655"/>
      <c r="C553" s="1749"/>
      <c r="D553" s="1749"/>
      <c r="E553" s="1749"/>
      <c r="F553" s="1749"/>
      <c r="G553" s="1749"/>
      <c r="H553" s="1749"/>
      <c r="I553" s="1749"/>
      <c r="J553" s="1749"/>
      <c r="K553" s="1749"/>
      <c r="L553" s="1749"/>
      <c r="M553" s="1749"/>
      <c r="N553" s="1749"/>
      <c r="O553" s="1749"/>
      <c r="P553" s="1749"/>
      <c r="Q553" s="1749"/>
      <c r="R553" s="1749"/>
      <c r="S553" s="1749"/>
      <c r="T553" s="1749"/>
      <c r="U553" s="1749"/>
      <c r="V553" s="1749"/>
      <c r="W553" s="1749"/>
      <c r="X553" s="1749"/>
      <c r="Y553" s="1749"/>
      <c r="Z553" s="1749"/>
      <c r="AA553" s="1749"/>
      <c r="AB553" s="1749"/>
      <c r="AC553" s="1749"/>
      <c r="AD553" s="1749"/>
      <c r="AE553" s="1749"/>
      <c r="AF553" s="1749"/>
      <c r="AG553" s="1749"/>
      <c r="AH553" s="1749"/>
      <c r="AI553" s="1749"/>
      <c r="AJ553" s="1749"/>
      <c r="AK553" s="1749"/>
      <c r="AL553" s="1749"/>
      <c r="AM553" s="1749"/>
      <c r="AN553" s="1749"/>
      <c r="AO553" s="1749"/>
      <c r="AP553" s="1749"/>
    </row>
    <row r="554" spans="1:42" ht="12.95" customHeight="1" x14ac:dyDescent="0.5">
      <c r="A554" s="1655"/>
      <c r="B554" s="1655"/>
      <c r="C554" s="1749"/>
      <c r="D554" s="1749"/>
      <c r="E554" s="1749"/>
      <c r="F554" s="1749"/>
      <c r="G554" s="1749"/>
      <c r="H554" s="1749"/>
      <c r="I554" s="1749"/>
      <c r="J554" s="1749"/>
      <c r="K554" s="1749"/>
      <c r="L554" s="1749"/>
      <c r="M554" s="1749"/>
      <c r="N554" s="1749"/>
      <c r="O554" s="1749"/>
      <c r="P554" s="1749"/>
      <c r="Q554" s="1749"/>
      <c r="R554" s="1749"/>
      <c r="S554" s="1749"/>
      <c r="T554" s="1749"/>
      <c r="U554" s="1749"/>
      <c r="V554" s="1749"/>
      <c r="W554" s="1749"/>
      <c r="X554" s="1749"/>
      <c r="Y554" s="1749"/>
      <c r="Z554" s="1749"/>
      <c r="AA554" s="1749"/>
      <c r="AB554" s="1749"/>
      <c r="AC554" s="1749"/>
      <c r="AD554" s="1749"/>
      <c r="AE554" s="1749"/>
      <c r="AF554" s="1749"/>
      <c r="AG554" s="1749"/>
      <c r="AH554" s="1749"/>
      <c r="AI554" s="1749"/>
      <c r="AJ554" s="1749"/>
      <c r="AK554" s="1749"/>
      <c r="AL554" s="1749"/>
      <c r="AM554" s="1749"/>
      <c r="AN554" s="1749"/>
      <c r="AO554" s="1749"/>
      <c r="AP554" s="1749"/>
    </row>
    <row r="555" spans="1:42" ht="12.95" customHeight="1" x14ac:dyDescent="0.5">
      <c r="A555" s="1655"/>
      <c r="B555" s="1655"/>
      <c r="C555" s="1749"/>
      <c r="D555" s="1749"/>
      <c r="E555" s="1749"/>
      <c r="F555" s="1749"/>
      <c r="G555" s="1749"/>
      <c r="H555" s="1749"/>
      <c r="I555" s="1749"/>
      <c r="J555" s="1749"/>
      <c r="K555" s="1749"/>
      <c r="L555" s="1749"/>
      <c r="M555" s="1749"/>
      <c r="N555" s="1749"/>
      <c r="O555" s="1749"/>
      <c r="P555" s="1749"/>
      <c r="Q555" s="1749"/>
      <c r="R555" s="1749"/>
      <c r="S555" s="1749"/>
      <c r="T555" s="1749"/>
      <c r="U555" s="1749"/>
      <c r="V555" s="1749"/>
      <c r="W555" s="1749"/>
      <c r="X555" s="1749"/>
      <c r="Y555" s="1749"/>
      <c r="Z555" s="1749"/>
      <c r="AA555" s="1749"/>
      <c r="AB555" s="1749"/>
      <c r="AC555" s="1749"/>
      <c r="AD555" s="1749"/>
      <c r="AE555" s="1749"/>
      <c r="AF555" s="1749"/>
      <c r="AG555" s="1749"/>
      <c r="AH555" s="1749"/>
      <c r="AI555" s="1749"/>
      <c r="AJ555" s="1749"/>
      <c r="AK555" s="1749"/>
      <c r="AL555" s="1749"/>
      <c r="AM555" s="1749"/>
      <c r="AN555" s="1749"/>
      <c r="AO555" s="1749"/>
      <c r="AP555" s="1749"/>
    </row>
    <row r="556" spans="1:42" ht="12.95" customHeight="1" x14ac:dyDescent="0.5">
      <c r="A556" s="1655"/>
      <c r="B556" s="1655"/>
      <c r="C556" s="1749"/>
      <c r="D556" s="1749"/>
      <c r="E556" s="1749"/>
      <c r="F556" s="1749"/>
      <c r="G556" s="1749"/>
      <c r="H556" s="1749"/>
      <c r="I556" s="1749"/>
      <c r="J556" s="1749"/>
      <c r="K556" s="1749"/>
      <c r="L556" s="1749"/>
      <c r="M556" s="1749"/>
      <c r="N556" s="1749"/>
      <c r="O556" s="1749"/>
      <c r="P556" s="1749"/>
      <c r="Q556" s="1749"/>
      <c r="R556" s="1749"/>
      <c r="S556" s="1749"/>
      <c r="T556" s="1749"/>
      <c r="U556" s="1749"/>
      <c r="V556" s="1749"/>
      <c r="W556" s="1749"/>
      <c r="X556" s="1749"/>
      <c r="Y556" s="1749"/>
      <c r="Z556" s="1749"/>
      <c r="AA556" s="1749"/>
      <c r="AB556" s="1749"/>
      <c r="AC556" s="1749"/>
      <c r="AD556" s="1749"/>
      <c r="AE556" s="1749"/>
      <c r="AF556" s="1749"/>
      <c r="AG556" s="1749"/>
      <c r="AH556" s="1749"/>
      <c r="AI556" s="1749"/>
      <c r="AJ556" s="1749"/>
      <c r="AK556" s="1749"/>
      <c r="AL556" s="1749"/>
      <c r="AM556" s="1749"/>
      <c r="AN556" s="1749"/>
      <c r="AO556" s="1749"/>
      <c r="AP556" s="1749"/>
    </row>
    <row r="557" spans="1:42" ht="12.95" customHeight="1" x14ac:dyDescent="0.5">
      <c r="A557" s="1655"/>
      <c r="B557" s="1655"/>
      <c r="C557" s="1749"/>
      <c r="D557" s="1749"/>
      <c r="E557" s="1749"/>
      <c r="F557" s="1749"/>
      <c r="G557" s="1749"/>
      <c r="H557" s="1749"/>
      <c r="I557" s="1749"/>
      <c r="J557" s="1749"/>
      <c r="K557" s="1749"/>
      <c r="L557" s="1749"/>
      <c r="M557" s="1749"/>
      <c r="N557" s="1749"/>
      <c r="O557" s="1749"/>
      <c r="P557" s="1749"/>
      <c r="Q557" s="1749"/>
      <c r="R557" s="1749"/>
      <c r="S557" s="1749"/>
      <c r="T557" s="1749"/>
      <c r="U557" s="1749"/>
      <c r="V557" s="1749"/>
      <c r="W557" s="1749"/>
      <c r="X557" s="1749"/>
      <c r="Y557" s="1749"/>
      <c r="Z557" s="1749"/>
      <c r="AA557" s="1749"/>
      <c r="AB557" s="1749"/>
      <c r="AC557" s="1749"/>
      <c r="AD557" s="1749"/>
      <c r="AE557" s="1749"/>
      <c r="AF557" s="1749"/>
      <c r="AG557" s="1749"/>
      <c r="AH557" s="1749"/>
      <c r="AI557" s="1749"/>
      <c r="AJ557" s="1749"/>
      <c r="AK557" s="1749"/>
      <c r="AL557" s="1749"/>
      <c r="AM557" s="1749"/>
      <c r="AN557" s="1749"/>
      <c r="AO557" s="1749"/>
      <c r="AP557" s="1749"/>
    </row>
    <row r="558" spans="1:42" ht="12.95" customHeight="1" x14ac:dyDescent="0.5">
      <c r="A558" s="1655"/>
      <c r="B558" s="1655"/>
      <c r="C558" s="1749"/>
      <c r="D558" s="1749"/>
      <c r="E558" s="1749"/>
      <c r="F558" s="1749"/>
      <c r="G558" s="1749"/>
      <c r="H558" s="1749"/>
      <c r="I558" s="1749"/>
      <c r="J558" s="1749"/>
      <c r="K558" s="1749"/>
      <c r="L558" s="1749"/>
      <c r="M558" s="1749"/>
      <c r="N558" s="1749"/>
      <c r="O558" s="1749"/>
      <c r="P558" s="1749"/>
      <c r="Q558" s="1749"/>
      <c r="R558" s="1749"/>
      <c r="S558" s="1749"/>
      <c r="T558" s="1749"/>
      <c r="U558" s="1749"/>
      <c r="V558" s="1749"/>
      <c r="W558" s="1749"/>
      <c r="X558" s="1749"/>
      <c r="Y558" s="1749"/>
      <c r="Z558" s="1749"/>
      <c r="AA558" s="1749"/>
      <c r="AB558" s="1749"/>
      <c r="AC558" s="1749"/>
      <c r="AD558" s="1749"/>
      <c r="AE558" s="1749"/>
      <c r="AF558" s="1749"/>
      <c r="AG558" s="1749"/>
      <c r="AH558" s="1749"/>
      <c r="AI558" s="1749"/>
      <c r="AJ558" s="1749"/>
      <c r="AK558" s="1749"/>
      <c r="AL558" s="1749"/>
      <c r="AM558" s="1749"/>
      <c r="AN558" s="1749"/>
      <c r="AO558" s="1749"/>
      <c r="AP558" s="1749"/>
    </row>
    <row r="559" spans="1:42" ht="12.95" customHeight="1" x14ac:dyDescent="0.5">
      <c r="A559" s="1655"/>
      <c r="B559" s="1655"/>
      <c r="C559" s="1749"/>
      <c r="D559" s="1749"/>
      <c r="E559" s="1749"/>
      <c r="F559" s="1749"/>
      <c r="G559" s="1749"/>
      <c r="H559" s="1749"/>
      <c r="I559" s="1749"/>
      <c r="J559" s="1749"/>
      <c r="K559" s="1749"/>
      <c r="L559" s="1749"/>
      <c r="M559" s="1749"/>
      <c r="N559" s="1749"/>
      <c r="O559" s="1749"/>
      <c r="P559" s="1749"/>
      <c r="Q559" s="1749"/>
      <c r="R559" s="1749"/>
      <c r="S559" s="1749"/>
      <c r="T559" s="1749"/>
      <c r="U559" s="1749"/>
      <c r="V559" s="1749"/>
      <c r="W559" s="1749"/>
      <c r="X559" s="1749"/>
      <c r="Y559" s="1749"/>
      <c r="Z559" s="1749"/>
      <c r="AA559" s="1749"/>
      <c r="AB559" s="1749"/>
      <c r="AC559" s="1749"/>
      <c r="AD559" s="1749"/>
      <c r="AE559" s="1749"/>
      <c r="AF559" s="1749"/>
      <c r="AG559" s="1749"/>
      <c r="AH559" s="1749"/>
      <c r="AI559" s="1749"/>
      <c r="AJ559" s="1749"/>
      <c r="AK559" s="1749"/>
      <c r="AL559" s="1749"/>
      <c r="AM559" s="1749"/>
      <c r="AN559" s="1749"/>
      <c r="AO559" s="1749"/>
      <c r="AP559" s="1749"/>
    </row>
    <row r="560" spans="1:42" ht="12.95" customHeight="1" x14ac:dyDescent="0.5">
      <c r="A560" s="1655"/>
      <c r="B560" s="1655"/>
      <c r="C560" s="1749"/>
      <c r="D560" s="1749"/>
      <c r="E560" s="1749"/>
      <c r="F560" s="1749"/>
      <c r="G560" s="1749"/>
      <c r="H560" s="1749"/>
      <c r="I560" s="1749"/>
      <c r="J560" s="1749"/>
      <c r="K560" s="1749"/>
      <c r="L560" s="1749"/>
      <c r="M560" s="1749"/>
      <c r="N560" s="1749"/>
      <c r="O560" s="1749"/>
      <c r="P560" s="1749"/>
      <c r="Q560" s="1749"/>
      <c r="R560" s="1749"/>
      <c r="S560" s="1749"/>
      <c r="T560" s="1749"/>
      <c r="U560" s="1749"/>
      <c r="V560" s="1749"/>
      <c r="W560" s="1749"/>
      <c r="X560" s="1749"/>
      <c r="Y560" s="1749"/>
      <c r="Z560" s="1749"/>
      <c r="AA560" s="1749"/>
      <c r="AB560" s="1749"/>
      <c r="AC560" s="1749"/>
      <c r="AD560" s="1749"/>
      <c r="AE560" s="1749"/>
      <c r="AF560" s="1749"/>
      <c r="AG560" s="1749"/>
      <c r="AH560" s="1749"/>
      <c r="AI560" s="1749"/>
      <c r="AJ560" s="1749"/>
      <c r="AK560" s="1749"/>
      <c r="AL560" s="1749"/>
      <c r="AM560" s="1749"/>
      <c r="AN560" s="1749"/>
      <c r="AO560" s="1749"/>
      <c r="AP560" s="1749"/>
    </row>
    <row r="561" spans="1:42" ht="12.95" customHeight="1" x14ac:dyDescent="0.5">
      <c r="A561" s="1655"/>
      <c r="B561" s="1655"/>
      <c r="C561" s="1749"/>
      <c r="D561" s="1749"/>
      <c r="E561" s="1749"/>
      <c r="F561" s="1749"/>
      <c r="G561" s="1749"/>
      <c r="H561" s="1749"/>
      <c r="I561" s="1749"/>
      <c r="J561" s="1749"/>
      <c r="K561" s="1749"/>
      <c r="L561" s="1749"/>
      <c r="M561" s="1749"/>
      <c r="N561" s="1749"/>
      <c r="O561" s="1749"/>
      <c r="P561" s="1749"/>
      <c r="Q561" s="1749"/>
      <c r="R561" s="1749"/>
      <c r="S561" s="1749"/>
      <c r="T561" s="1749"/>
      <c r="U561" s="1749"/>
      <c r="V561" s="1749"/>
      <c r="W561" s="1749"/>
      <c r="X561" s="1749"/>
      <c r="Y561" s="1749"/>
      <c r="Z561" s="1749"/>
      <c r="AA561" s="1749"/>
      <c r="AB561" s="1749"/>
      <c r="AC561" s="1749"/>
      <c r="AD561" s="1749"/>
      <c r="AE561" s="1749"/>
      <c r="AF561" s="1749"/>
      <c r="AG561" s="1749"/>
      <c r="AH561" s="1749"/>
      <c r="AI561" s="1749"/>
      <c r="AJ561" s="1749"/>
      <c r="AK561" s="1749"/>
      <c r="AL561" s="1749"/>
      <c r="AM561" s="1749"/>
      <c r="AN561" s="1749"/>
      <c r="AO561" s="1749"/>
      <c r="AP561" s="1749"/>
    </row>
    <row r="562" spans="1:42" ht="12.95" customHeight="1" x14ac:dyDescent="0.5">
      <c r="A562" s="1655"/>
      <c r="B562" s="1655"/>
      <c r="C562" s="1749"/>
      <c r="D562" s="1749"/>
      <c r="E562" s="1749"/>
      <c r="F562" s="1749"/>
      <c r="G562" s="1749"/>
      <c r="H562" s="1749"/>
      <c r="I562" s="1749"/>
      <c r="J562" s="1749"/>
      <c r="K562" s="1749"/>
      <c r="L562" s="1749"/>
      <c r="M562" s="1749"/>
      <c r="N562" s="1749"/>
      <c r="O562" s="1749"/>
      <c r="P562" s="1749"/>
      <c r="Q562" s="1749"/>
      <c r="R562" s="1749"/>
      <c r="S562" s="1749"/>
      <c r="T562" s="1749"/>
      <c r="U562" s="1749"/>
      <c r="V562" s="1749"/>
      <c r="W562" s="1749"/>
      <c r="X562" s="1749"/>
      <c r="Y562" s="1749"/>
      <c r="Z562" s="1749"/>
      <c r="AA562" s="1749"/>
      <c r="AB562" s="1749"/>
      <c r="AC562" s="1749"/>
      <c r="AD562" s="1749"/>
      <c r="AE562" s="1749"/>
      <c r="AF562" s="1749"/>
      <c r="AG562" s="1749"/>
      <c r="AH562" s="1749"/>
      <c r="AI562" s="1749"/>
      <c r="AJ562" s="1749"/>
      <c r="AK562" s="1749"/>
      <c r="AL562" s="1749"/>
      <c r="AM562" s="1749"/>
      <c r="AN562" s="1749"/>
      <c r="AO562" s="1749"/>
      <c r="AP562" s="1749"/>
    </row>
    <row r="563" spans="1:42" ht="12.95" customHeight="1" x14ac:dyDescent="0.5">
      <c r="A563" s="1655"/>
      <c r="B563" s="1655"/>
      <c r="C563" s="1749"/>
      <c r="D563" s="1749"/>
      <c r="E563" s="1749"/>
      <c r="F563" s="1749"/>
      <c r="G563" s="1749"/>
      <c r="H563" s="1749"/>
      <c r="I563" s="1749"/>
      <c r="J563" s="1749"/>
      <c r="K563" s="1749"/>
      <c r="L563" s="1749"/>
      <c r="M563" s="1749"/>
      <c r="N563" s="1749"/>
      <c r="O563" s="1749"/>
      <c r="P563" s="1749"/>
      <c r="Q563" s="1749"/>
      <c r="R563" s="1749"/>
      <c r="S563" s="1749"/>
      <c r="T563" s="1749"/>
      <c r="U563" s="1749"/>
      <c r="V563" s="1749"/>
      <c r="W563" s="1749"/>
      <c r="X563" s="1749"/>
      <c r="Y563" s="1749"/>
      <c r="Z563" s="1749"/>
      <c r="AA563" s="1749"/>
      <c r="AB563" s="1749"/>
      <c r="AC563" s="1749"/>
      <c r="AD563" s="1749"/>
      <c r="AE563" s="1749"/>
      <c r="AF563" s="1749"/>
      <c r="AG563" s="1749"/>
      <c r="AH563" s="1749"/>
      <c r="AI563" s="1749"/>
      <c r="AJ563" s="1749"/>
      <c r="AK563" s="1749"/>
      <c r="AL563" s="1749"/>
      <c r="AM563" s="1749"/>
      <c r="AN563" s="1749"/>
      <c r="AO563" s="1749"/>
      <c r="AP563" s="1749"/>
    </row>
    <row r="564" spans="1:42" ht="12.95" customHeight="1" x14ac:dyDescent="0.5">
      <c r="A564" s="1655"/>
      <c r="B564" s="1655"/>
      <c r="C564" s="1749"/>
      <c r="D564" s="1749"/>
      <c r="E564" s="1749"/>
      <c r="F564" s="1749"/>
      <c r="G564" s="1749"/>
      <c r="H564" s="1749"/>
      <c r="I564" s="1749"/>
      <c r="J564" s="1749"/>
      <c r="K564" s="1749"/>
      <c r="L564" s="1749"/>
      <c r="M564" s="1749"/>
      <c r="N564" s="1749"/>
      <c r="O564" s="1749"/>
      <c r="P564" s="1749"/>
      <c r="Q564" s="1749"/>
      <c r="R564" s="1749"/>
      <c r="S564" s="1749"/>
      <c r="T564" s="1749"/>
      <c r="U564" s="1749"/>
      <c r="V564" s="1749"/>
      <c r="W564" s="1749"/>
      <c r="X564" s="1749"/>
      <c r="Y564" s="1749"/>
      <c r="Z564" s="1749"/>
      <c r="AA564" s="1749"/>
      <c r="AB564" s="1749"/>
      <c r="AC564" s="1749"/>
      <c r="AD564" s="1749"/>
      <c r="AE564" s="1749"/>
      <c r="AF564" s="1749"/>
      <c r="AG564" s="1749"/>
      <c r="AH564" s="1749"/>
      <c r="AI564" s="1749"/>
      <c r="AJ564" s="1749"/>
      <c r="AK564" s="1749"/>
      <c r="AL564" s="1749"/>
      <c r="AM564" s="1749"/>
      <c r="AN564" s="1749"/>
      <c r="AO564" s="1749"/>
      <c r="AP564" s="1749"/>
    </row>
    <row r="565" spans="1:42" ht="12.95" customHeight="1" x14ac:dyDescent="0.5">
      <c r="A565" s="1655"/>
      <c r="B565" s="1655"/>
      <c r="C565" s="1749"/>
      <c r="D565" s="1749"/>
      <c r="E565" s="1749"/>
      <c r="F565" s="1749"/>
      <c r="G565" s="1749"/>
      <c r="H565" s="1749"/>
      <c r="I565" s="1749"/>
      <c r="J565" s="1749"/>
      <c r="K565" s="1749"/>
      <c r="L565" s="1749"/>
      <c r="M565" s="1749"/>
      <c r="N565" s="1749"/>
      <c r="O565" s="1749"/>
      <c r="P565" s="1749"/>
      <c r="Q565" s="1749"/>
      <c r="R565" s="1749"/>
      <c r="S565" s="1749"/>
      <c r="T565" s="1749"/>
      <c r="U565" s="1749"/>
      <c r="V565" s="1749"/>
      <c r="W565" s="1749"/>
      <c r="X565" s="1749"/>
      <c r="Y565" s="1749"/>
      <c r="Z565" s="1749"/>
      <c r="AA565" s="1749"/>
      <c r="AB565" s="1749"/>
      <c r="AC565" s="1749"/>
      <c r="AD565" s="1749"/>
      <c r="AE565" s="1749"/>
      <c r="AF565" s="1749"/>
      <c r="AG565" s="1749"/>
      <c r="AH565" s="1749"/>
      <c r="AI565" s="1749"/>
      <c r="AJ565" s="1749"/>
      <c r="AK565" s="1749"/>
      <c r="AL565" s="1749"/>
      <c r="AM565" s="1749"/>
      <c r="AN565" s="1749"/>
      <c r="AO565" s="1749"/>
      <c r="AP565" s="1749"/>
    </row>
    <row r="566" spans="1:42" ht="12.95" customHeight="1" x14ac:dyDescent="0.5">
      <c r="A566" s="1655"/>
      <c r="B566" s="1655"/>
      <c r="C566" s="1749"/>
      <c r="D566" s="1749"/>
      <c r="E566" s="1749"/>
      <c r="F566" s="1749"/>
      <c r="G566" s="1749"/>
      <c r="H566" s="1749"/>
      <c r="I566" s="1749"/>
      <c r="J566" s="1749"/>
      <c r="K566" s="1749"/>
      <c r="L566" s="1749"/>
      <c r="M566" s="1749"/>
      <c r="N566" s="1749"/>
      <c r="O566" s="1749"/>
      <c r="P566" s="1749"/>
      <c r="Q566" s="1749"/>
      <c r="R566" s="1749"/>
      <c r="S566" s="1749"/>
      <c r="T566" s="1749"/>
      <c r="U566" s="1749"/>
      <c r="V566" s="1749"/>
      <c r="W566" s="1749"/>
      <c r="X566" s="1749"/>
      <c r="Y566" s="1749"/>
      <c r="Z566" s="1749"/>
      <c r="AA566" s="1749"/>
      <c r="AB566" s="1749"/>
      <c r="AC566" s="1749"/>
      <c r="AD566" s="1749"/>
      <c r="AE566" s="1749"/>
      <c r="AF566" s="1749"/>
      <c r="AG566" s="1749"/>
      <c r="AH566" s="1749"/>
      <c r="AI566" s="1749"/>
      <c r="AJ566" s="1749"/>
      <c r="AK566" s="1749"/>
      <c r="AL566" s="1749"/>
      <c r="AM566" s="1749"/>
      <c r="AN566" s="1749"/>
      <c r="AO566" s="1749"/>
      <c r="AP566" s="1749"/>
    </row>
    <row r="567" spans="1:42" ht="12.95" customHeight="1" x14ac:dyDescent="0.5">
      <c r="A567" s="1655"/>
      <c r="B567" s="1655"/>
      <c r="C567" s="1749"/>
      <c r="D567" s="1749"/>
      <c r="E567" s="1749"/>
      <c r="F567" s="1749"/>
      <c r="G567" s="1749"/>
      <c r="H567" s="1749"/>
      <c r="I567" s="1749"/>
      <c r="J567" s="1749"/>
      <c r="K567" s="1749"/>
      <c r="L567" s="1749"/>
      <c r="M567" s="1749"/>
      <c r="N567" s="1749"/>
      <c r="O567" s="1749"/>
      <c r="P567" s="1749"/>
      <c r="Q567" s="1749"/>
      <c r="R567" s="1749"/>
      <c r="S567" s="1749"/>
      <c r="T567" s="1749"/>
      <c r="U567" s="1749"/>
      <c r="V567" s="1749"/>
      <c r="W567" s="1749"/>
      <c r="X567" s="1749"/>
      <c r="Y567" s="1749"/>
      <c r="Z567" s="1749"/>
      <c r="AA567" s="1749"/>
      <c r="AB567" s="1749"/>
      <c r="AC567" s="1749"/>
      <c r="AD567" s="1749"/>
      <c r="AE567" s="1749"/>
      <c r="AF567" s="1749"/>
      <c r="AG567" s="1749"/>
      <c r="AH567" s="1749"/>
      <c r="AI567" s="1749"/>
      <c r="AJ567" s="1749"/>
      <c r="AK567" s="1749"/>
      <c r="AL567" s="1749"/>
      <c r="AM567" s="1749"/>
      <c r="AN567" s="1749"/>
      <c r="AO567" s="1749"/>
      <c r="AP567" s="1749"/>
    </row>
    <row r="568" spans="1:42" ht="12.95" customHeight="1" x14ac:dyDescent="0.5">
      <c r="A568" s="1655"/>
      <c r="B568" s="1655"/>
      <c r="C568" s="1749"/>
      <c r="D568" s="1749"/>
      <c r="E568" s="1749"/>
      <c r="F568" s="1749"/>
      <c r="G568" s="1749"/>
      <c r="H568" s="1749"/>
      <c r="I568" s="1749"/>
      <c r="J568" s="1749"/>
      <c r="K568" s="1749"/>
      <c r="L568" s="1749"/>
      <c r="M568" s="1749"/>
      <c r="N568" s="1749"/>
      <c r="O568" s="1749"/>
      <c r="P568" s="1749"/>
      <c r="Q568" s="1749"/>
      <c r="R568" s="1749"/>
      <c r="S568" s="1749"/>
      <c r="T568" s="1749"/>
      <c r="U568" s="1749"/>
      <c r="V568" s="1749"/>
      <c r="W568" s="1749"/>
      <c r="X568" s="1749"/>
      <c r="Y568" s="1749"/>
      <c r="Z568" s="1749"/>
      <c r="AA568" s="1749"/>
      <c r="AB568" s="1749"/>
      <c r="AC568" s="1749"/>
      <c r="AD568" s="1749"/>
      <c r="AE568" s="1749"/>
      <c r="AF568" s="1749"/>
      <c r="AG568" s="1749"/>
      <c r="AH568" s="1749"/>
      <c r="AI568" s="1749"/>
      <c r="AJ568" s="1749"/>
      <c r="AK568" s="1749"/>
      <c r="AL568" s="1749"/>
      <c r="AM568" s="1749"/>
      <c r="AN568" s="1749"/>
      <c r="AO568" s="1749"/>
      <c r="AP568" s="1749"/>
    </row>
    <row r="569" spans="1:42" ht="12.95" customHeight="1" x14ac:dyDescent="0.5">
      <c r="A569" s="1655"/>
      <c r="B569" s="1655"/>
      <c r="C569" s="1749"/>
      <c r="D569" s="1749"/>
      <c r="E569" s="1749"/>
      <c r="F569" s="1749"/>
      <c r="G569" s="1749"/>
      <c r="H569" s="1749"/>
      <c r="I569" s="1749"/>
      <c r="J569" s="1749"/>
      <c r="K569" s="1749"/>
      <c r="L569" s="1749"/>
      <c r="M569" s="1749"/>
      <c r="N569" s="1749"/>
      <c r="O569" s="1749"/>
      <c r="P569" s="1749"/>
      <c r="Q569" s="1749"/>
      <c r="R569" s="1749"/>
      <c r="S569" s="1749"/>
      <c r="T569" s="1749"/>
      <c r="U569" s="1749"/>
      <c r="V569" s="1749"/>
      <c r="W569" s="1749"/>
      <c r="X569" s="1749"/>
      <c r="Y569" s="1749"/>
      <c r="Z569" s="1749"/>
      <c r="AA569" s="1749"/>
      <c r="AB569" s="1749"/>
      <c r="AC569" s="1749"/>
      <c r="AD569" s="1749"/>
      <c r="AE569" s="1749"/>
      <c r="AF569" s="1749"/>
      <c r="AG569" s="1749"/>
      <c r="AH569" s="1749"/>
      <c r="AI569" s="1749"/>
      <c r="AJ569" s="1749"/>
      <c r="AK569" s="1749"/>
      <c r="AL569" s="1749"/>
      <c r="AM569" s="1749"/>
      <c r="AN569" s="1749"/>
      <c r="AO569" s="1749"/>
      <c r="AP569" s="1749"/>
    </row>
    <row r="570" spans="1:42" ht="12.95" customHeight="1" x14ac:dyDescent="0.5">
      <c r="A570" s="1655"/>
      <c r="B570" s="1655"/>
      <c r="C570" s="1749"/>
      <c r="D570" s="1749"/>
      <c r="E570" s="1749"/>
      <c r="F570" s="1749"/>
      <c r="G570" s="1749"/>
      <c r="H570" s="1749"/>
      <c r="I570" s="1749"/>
      <c r="J570" s="1749"/>
      <c r="K570" s="1749"/>
      <c r="L570" s="1749"/>
      <c r="M570" s="1749"/>
      <c r="N570" s="1749"/>
      <c r="O570" s="1749"/>
      <c r="P570" s="1749"/>
      <c r="Q570" s="1749"/>
      <c r="R570" s="1749"/>
      <c r="S570" s="1749"/>
      <c r="T570" s="1749"/>
      <c r="U570" s="1749"/>
      <c r="V570" s="1749"/>
      <c r="W570" s="1749"/>
      <c r="X570" s="1749"/>
      <c r="Y570" s="1749"/>
      <c r="Z570" s="1749"/>
      <c r="AA570" s="1749"/>
      <c r="AB570" s="1749"/>
      <c r="AC570" s="1749"/>
      <c r="AD570" s="1749"/>
      <c r="AE570" s="1749"/>
      <c r="AF570" s="1749"/>
      <c r="AG570" s="1749"/>
      <c r="AH570" s="1749"/>
      <c r="AI570" s="1749"/>
      <c r="AJ570" s="1749"/>
      <c r="AK570" s="1749"/>
      <c r="AL570" s="1749"/>
      <c r="AM570" s="1749"/>
      <c r="AN570" s="1749"/>
      <c r="AO570" s="1749"/>
      <c r="AP570" s="1749"/>
    </row>
    <row r="571" spans="1:42" ht="12.95" customHeight="1" x14ac:dyDescent="0.5">
      <c r="A571" s="1655"/>
      <c r="B571" s="1655"/>
      <c r="C571" s="1749"/>
      <c r="D571" s="1749"/>
      <c r="E571" s="1749"/>
      <c r="F571" s="1749"/>
      <c r="G571" s="1749"/>
      <c r="H571" s="1749"/>
      <c r="I571" s="1749"/>
      <c r="J571" s="1749"/>
      <c r="K571" s="1749"/>
      <c r="L571" s="1749"/>
      <c r="M571" s="1749"/>
      <c r="N571" s="1749"/>
      <c r="O571" s="1749"/>
      <c r="P571" s="1749"/>
      <c r="Q571" s="1749"/>
      <c r="R571" s="1749"/>
      <c r="S571" s="1749"/>
      <c r="T571" s="1749"/>
      <c r="U571" s="1749"/>
      <c r="V571" s="1749"/>
      <c r="W571" s="1749"/>
      <c r="X571" s="1749"/>
      <c r="Y571" s="1749"/>
      <c r="Z571" s="1749"/>
      <c r="AA571" s="1749"/>
      <c r="AB571" s="1749"/>
      <c r="AC571" s="1749"/>
      <c r="AD571" s="1749"/>
      <c r="AE571" s="1749"/>
      <c r="AF571" s="1749"/>
      <c r="AG571" s="1749"/>
      <c r="AH571" s="1749"/>
      <c r="AI571" s="1749"/>
      <c r="AJ571" s="1749"/>
      <c r="AK571" s="1749"/>
      <c r="AL571" s="1749"/>
      <c r="AM571" s="1749"/>
      <c r="AN571" s="1749"/>
      <c r="AO571" s="1749"/>
      <c r="AP571" s="1749"/>
    </row>
    <row r="572" spans="1:42" ht="12.95" customHeight="1" x14ac:dyDescent="0.5">
      <c r="A572" s="1655"/>
      <c r="B572" s="1655"/>
      <c r="C572" s="1749"/>
      <c r="D572" s="1749"/>
      <c r="E572" s="1749"/>
      <c r="F572" s="1749"/>
      <c r="G572" s="1749"/>
      <c r="H572" s="1749"/>
      <c r="I572" s="1749"/>
      <c r="J572" s="1749"/>
      <c r="K572" s="1749"/>
      <c r="L572" s="1749"/>
      <c r="M572" s="1749"/>
      <c r="N572" s="1749"/>
      <c r="O572" s="1749"/>
      <c r="P572" s="1749"/>
      <c r="Q572" s="1749"/>
      <c r="R572" s="1749"/>
      <c r="S572" s="1749"/>
      <c r="T572" s="1749"/>
      <c r="U572" s="1749"/>
      <c r="V572" s="1749"/>
      <c r="W572" s="1749"/>
      <c r="X572" s="1749"/>
      <c r="Y572" s="1749"/>
      <c r="Z572" s="1749"/>
      <c r="AA572" s="1749"/>
      <c r="AB572" s="1749"/>
      <c r="AC572" s="1749"/>
      <c r="AD572" s="1749"/>
      <c r="AE572" s="1749"/>
      <c r="AF572" s="1749"/>
      <c r="AG572" s="1749"/>
      <c r="AH572" s="1749"/>
      <c r="AI572" s="1749"/>
      <c r="AJ572" s="1749"/>
      <c r="AK572" s="1749"/>
      <c r="AL572" s="1749"/>
      <c r="AM572" s="1749"/>
      <c r="AN572" s="1749"/>
      <c r="AO572" s="1749"/>
      <c r="AP572" s="1749"/>
    </row>
    <row r="573" spans="1:42" ht="12.95" customHeight="1" x14ac:dyDescent="0.5">
      <c r="A573" s="1655"/>
      <c r="B573" s="1655"/>
      <c r="C573" s="1749"/>
      <c r="D573" s="1749"/>
      <c r="E573" s="1749"/>
      <c r="F573" s="1749"/>
      <c r="G573" s="1749"/>
      <c r="H573" s="1749"/>
      <c r="I573" s="1749"/>
      <c r="J573" s="1749"/>
      <c r="K573" s="1749"/>
      <c r="L573" s="1749"/>
      <c r="M573" s="1749"/>
      <c r="N573" s="1749"/>
      <c r="O573" s="1749"/>
      <c r="P573" s="1749"/>
      <c r="Q573" s="1749"/>
      <c r="R573" s="1749"/>
      <c r="S573" s="1749"/>
      <c r="T573" s="1749"/>
      <c r="U573" s="1749"/>
      <c r="V573" s="1749"/>
      <c r="W573" s="1749"/>
      <c r="X573" s="1749"/>
      <c r="Y573" s="1749"/>
      <c r="Z573" s="1749"/>
      <c r="AA573" s="1749"/>
      <c r="AB573" s="1749"/>
      <c r="AC573" s="1749"/>
      <c r="AD573" s="1749"/>
      <c r="AE573" s="1749"/>
      <c r="AF573" s="1749"/>
      <c r="AG573" s="1749"/>
      <c r="AH573" s="1749"/>
      <c r="AI573" s="1749"/>
      <c r="AJ573" s="1749"/>
      <c r="AK573" s="1749"/>
      <c r="AL573" s="1749"/>
      <c r="AM573" s="1749"/>
      <c r="AN573" s="1749"/>
      <c r="AO573" s="1749"/>
      <c r="AP573" s="1749"/>
    </row>
    <row r="574" spans="1:42" ht="12.95" customHeight="1" x14ac:dyDescent="0.5">
      <c r="A574" s="1655"/>
      <c r="B574" s="1655"/>
      <c r="C574" s="1749"/>
      <c r="D574" s="1749"/>
      <c r="E574" s="1749"/>
      <c r="F574" s="1749"/>
      <c r="G574" s="1749"/>
      <c r="H574" s="1749"/>
      <c r="I574" s="1749"/>
      <c r="J574" s="1749"/>
      <c r="K574" s="1749"/>
      <c r="L574" s="1749"/>
      <c r="M574" s="1749"/>
      <c r="N574" s="1749"/>
      <c r="O574" s="1749"/>
      <c r="P574" s="1749"/>
      <c r="Q574" s="1749"/>
      <c r="R574" s="1749"/>
      <c r="S574" s="1749"/>
      <c r="T574" s="1749"/>
      <c r="U574" s="1749"/>
      <c r="V574" s="1749"/>
      <c r="W574" s="1749"/>
      <c r="X574" s="1749"/>
      <c r="Y574" s="1749"/>
      <c r="Z574" s="1749"/>
      <c r="AA574" s="1749"/>
      <c r="AB574" s="1749"/>
      <c r="AC574" s="1749"/>
      <c r="AD574" s="1749"/>
      <c r="AE574" s="1749"/>
      <c r="AF574" s="1749"/>
      <c r="AG574" s="1749"/>
      <c r="AH574" s="1749"/>
      <c r="AI574" s="1749"/>
      <c r="AJ574" s="1749"/>
      <c r="AK574" s="1749"/>
      <c r="AL574" s="1749"/>
      <c r="AM574" s="1749"/>
      <c r="AN574" s="1749"/>
      <c r="AO574" s="1749"/>
      <c r="AP574" s="1749"/>
    </row>
    <row r="575" spans="1:42" ht="12.95" customHeight="1" x14ac:dyDescent="0.5">
      <c r="A575" s="1655"/>
      <c r="B575" s="1655"/>
      <c r="C575" s="1749"/>
      <c r="D575" s="1749"/>
      <c r="E575" s="1749"/>
      <c r="F575" s="1749"/>
      <c r="G575" s="1749"/>
      <c r="H575" s="1749"/>
      <c r="I575" s="1749"/>
      <c r="J575" s="1749"/>
      <c r="K575" s="1749"/>
      <c r="L575" s="1749"/>
      <c r="M575" s="1749"/>
      <c r="N575" s="1749"/>
      <c r="O575" s="1749"/>
      <c r="P575" s="1749"/>
      <c r="Q575" s="1749"/>
      <c r="R575" s="1749"/>
      <c r="S575" s="1749"/>
      <c r="T575" s="1749"/>
      <c r="U575" s="1749"/>
      <c r="V575" s="1749"/>
      <c r="W575" s="1749"/>
      <c r="X575" s="1749"/>
      <c r="Y575" s="1749"/>
      <c r="Z575" s="1749"/>
      <c r="AA575" s="1749"/>
      <c r="AB575" s="1749"/>
      <c r="AC575" s="1749"/>
      <c r="AD575" s="1749"/>
      <c r="AE575" s="1749"/>
      <c r="AF575" s="1749"/>
      <c r="AG575" s="1749"/>
      <c r="AH575" s="1749"/>
      <c r="AI575" s="1749"/>
      <c r="AJ575" s="1749"/>
      <c r="AK575" s="1749"/>
      <c r="AL575" s="1749"/>
      <c r="AM575" s="1749"/>
      <c r="AN575" s="1749"/>
      <c r="AO575" s="1749"/>
      <c r="AP575" s="1749"/>
    </row>
    <row r="576" spans="1:42" ht="12.95" customHeight="1" x14ac:dyDescent="0.5">
      <c r="A576" s="1655"/>
      <c r="B576" s="1655"/>
      <c r="C576" s="1749"/>
      <c r="D576" s="1749"/>
      <c r="E576" s="1749"/>
      <c r="F576" s="1749"/>
      <c r="G576" s="1749"/>
      <c r="H576" s="1749"/>
      <c r="I576" s="1749"/>
      <c r="J576" s="1749"/>
      <c r="K576" s="1749"/>
      <c r="L576" s="1749"/>
      <c r="M576" s="1749"/>
      <c r="N576" s="1749"/>
      <c r="O576" s="1749"/>
      <c r="P576" s="1749"/>
      <c r="Q576" s="1749"/>
      <c r="R576" s="1749"/>
      <c r="S576" s="1749"/>
      <c r="T576" s="1749"/>
      <c r="U576" s="1749"/>
      <c r="V576" s="1749"/>
      <c r="W576" s="1749"/>
      <c r="X576" s="1749"/>
      <c r="Y576" s="1749"/>
      <c r="Z576" s="1749"/>
      <c r="AA576" s="1749"/>
      <c r="AB576" s="1749"/>
      <c r="AC576" s="1749"/>
      <c r="AD576" s="1749"/>
      <c r="AE576" s="1749"/>
      <c r="AF576" s="1749"/>
      <c r="AG576" s="1749"/>
      <c r="AH576" s="1749"/>
      <c r="AI576" s="1749"/>
      <c r="AJ576" s="1749"/>
      <c r="AK576" s="1749"/>
      <c r="AL576" s="1749"/>
      <c r="AM576" s="1749"/>
      <c r="AN576" s="1749"/>
      <c r="AO576" s="1749"/>
      <c r="AP576" s="1749"/>
    </row>
    <row r="577" spans="1:42" ht="12.95" customHeight="1" x14ac:dyDescent="0.5">
      <c r="A577" s="1655"/>
      <c r="B577" s="1655"/>
      <c r="C577" s="1749"/>
      <c r="D577" s="1749"/>
      <c r="E577" s="1749"/>
      <c r="F577" s="1749"/>
      <c r="G577" s="1749"/>
      <c r="H577" s="1749"/>
      <c r="I577" s="1749"/>
      <c r="J577" s="1749"/>
      <c r="K577" s="1749"/>
      <c r="L577" s="1749"/>
      <c r="M577" s="1749"/>
      <c r="N577" s="1749"/>
      <c r="O577" s="1749"/>
      <c r="P577" s="1749"/>
      <c r="Q577" s="1749"/>
      <c r="R577" s="1749"/>
      <c r="S577" s="1749"/>
      <c r="T577" s="1749"/>
      <c r="U577" s="1749"/>
      <c r="V577" s="1749"/>
      <c r="W577" s="1749"/>
      <c r="X577" s="1749"/>
      <c r="Y577" s="1749"/>
      <c r="Z577" s="1749"/>
      <c r="AA577" s="1749"/>
      <c r="AB577" s="1749"/>
      <c r="AC577" s="1749"/>
      <c r="AD577" s="1749"/>
      <c r="AE577" s="1749"/>
      <c r="AF577" s="1749"/>
      <c r="AG577" s="1749"/>
      <c r="AH577" s="1749"/>
      <c r="AI577" s="1749"/>
      <c r="AJ577" s="1749"/>
      <c r="AK577" s="1749"/>
      <c r="AL577" s="1749"/>
      <c r="AM577" s="1749"/>
      <c r="AN577" s="1749"/>
      <c r="AO577" s="1749"/>
      <c r="AP577" s="1749"/>
    </row>
    <row r="578" spans="1:42" ht="12.95" customHeight="1" x14ac:dyDescent="0.5">
      <c r="A578" s="1655"/>
      <c r="B578" s="1655"/>
      <c r="C578" s="1749"/>
      <c r="D578" s="1749"/>
      <c r="E578" s="1749"/>
      <c r="F578" s="1749"/>
      <c r="G578" s="1749"/>
      <c r="H578" s="1749"/>
      <c r="I578" s="1749"/>
      <c r="J578" s="1749"/>
      <c r="K578" s="1749"/>
      <c r="L578" s="1749"/>
      <c r="M578" s="1749"/>
      <c r="N578" s="1749"/>
      <c r="O578" s="1749"/>
      <c r="P578" s="1749"/>
      <c r="Q578" s="1749"/>
      <c r="R578" s="1749"/>
      <c r="S578" s="1749"/>
      <c r="T578" s="1749"/>
      <c r="U578" s="1749"/>
      <c r="V578" s="1749"/>
      <c r="W578" s="1749"/>
      <c r="X578" s="1749"/>
      <c r="Y578" s="1749"/>
      <c r="Z578" s="1749"/>
      <c r="AA578" s="1749"/>
      <c r="AB578" s="1749"/>
      <c r="AC578" s="1749"/>
      <c r="AD578" s="1749"/>
      <c r="AE578" s="1749"/>
      <c r="AF578" s="1749"/>
      <c r="AG578" s="1749"/>
      <c r="AH578" s="1749"/>
      <c r="AI578" s="1749"/>
      <c r="AJ578" s="1749"/>
      <c r="AK578" s="1749"/>
      <c r="AL578" s="1749"/>
      <c r="AM578" s="1749"/>
      <c r="AN578" s="1749"/>
      <c r="AO578" s="1749"/>
      <c r="AP578" s="1749"/>
    </row>
    <row r="579" spans="1:42" ht="12.95" customHeight="1" x14ac:dyDescent="0.5">
      <c r="A579" s="1655"/>
      <c r="B579" s="1655"/>
      <c r="C579" s="1749"/>
      <c r="D579" s="1749"/>
      <c r="E579" s="1749"/>
      <c r="F579" s="1749"/>
      <c r="G579" s="1749"/>
      <c r="H579" s="1749"/>
      <c r="I579" s="1749"/>
      <c r="J579" s="1749"/>
      <c r="K579" s="1749"/>
      <c r="L579" s="1749"/>
      <c r="M579" s="1749"/>
      <c r="N579" s="1749"/>
      <c r="O579" s="1749"/>
      <c r="P579" s="1749"/>
      <c r="Q579" s="1749"/>
      <c r="R579" s="1749"/>
      <c r="S579" s="1749"/>
      <c r="T579" s="1749"/>
      <c r="U579" s="1749"/>
      <c r="V579" s="1749"/>
      <c r="W579" s="1749"/>
      <c r="X579" s="1749"/>
      <c r="Y579" s="1749"/>
      <c r="Z579" s="1749"/>
      <c r="AA579" s="1749"/>
      <c r="AB579" s="1749"/>
      <c r="AC579" s="1749"/>
      <c r="AD579" s="1749"/>
      <c r="AE579" s="1749"/>
      <c r="AF579" s="1749"/>
      <c r="AG579" s="1749"/>
      <c r="AH579" s="1749"/>
      <c r="AI579" s="1749"/>
      <c r="AJ579" s="1749"/>
      <c r="AK579" s="1749"/>
      <c r="AL579" s="1749"/>
      <c r="AM579" s="1749"/>
      <c r="AN579" s="1749"/>
      <c r="AO579" s="1749"/>
      <c r="AP579" s="1749"/>
    </row>
    <row r="580" spans="1:42" ht="12.95" customHeight="1" x14ac:dyDescent="0.5">
      <c r="A580" s="1655"/>
      <c r="B580" s="1655"/>
      <c r="C580" s="1749"/>
      <c r="D580" s="1749"/>
      <c r="E580" s="1749"/>
      <c r="F580" s="1749"/>
      <c r="G580" s="1749"/>
      <c r="H580" s="1749"/>
      <c r="I580" s="1749"/>
      <c r="J580" s="1749"/>
      <c r="K580" s="1749"/>
      <c r="L580" s="1749"/>
      <c r="M580" s="1749"/>
      <c r="N580" s="1749"/>
      <c r="O580" s="1749"/>
      <c r="P580" s="1749"/>
      <c r="Q580" s="1749"/>
      <c r="R580" s="1749"/>
      <c r="S580" s="1749"/>
      <c r="T580" s="1749"/>
      <c r="U580" s="1749"/>
      <c r="V580" s="1749"/>
      <c r="W580" s="1749"/>
      <c r="X580" s="1749"/>
      <c r="Y580" s="1749"/>
      <c r="Z580" s="1749"/>
      <c r="AA580" s="1749"/>
      <c r="AB580" s="1749"/>
      <c r="AC580" s="1749"/>
      <c r="AD580" s="1749"/>
      <c r="AE580" s="1749"/>
      <c r="AF580" s="1749"/>
      <c r="AG580" s="1749"/>
      <c r="AH580" s="1749"/>
      <c r="AI580" s="1749"/>
      <c r="AJ580" s="1749"/>
      <c r="AK580" s="1749"/>
      <c r="AL580" s="1749"/>
      <c r="AM580" s="1749"/>
      <c r="AN580" s="1749"/>
      <c r="AO580" s="1749"/>
      <c r="AP580" s="1749"/>
    </row>
    <row r="581" spans="1:42" ht="12.95" customHeight="1" x14ac:dyDescent="0.5">
      <c r="A581" s="1655"/>
      <c r="B581" s="1655"/>
      <c r="C581" s="1749"/>
      <c r="D581" s="1749"/>
      <c r="E581" s="1749"/>
      <c r="F581" s="1749"/>
      <c r="G581" s="1749"/>
      <c r="H581" s="1749"/>
      <c r="I581" s="1749"/>
      <c r="J581" s="1749"/>
      <c r="K581" s="1749"/>
      <c r="L581" s="1749"/>
      <c r="M581" s="1749"/>
      <c r="N581" s="1749"/>
      <c r="O581" s="1749"/>
      <c r="P581" s="1749"/>
      <c r="Q581" s="1749"/>
      <c r="R581" s="1749"/>
      <c r="S581" s="1749"/>
      <c r="T581" s="1749"/>
      <c r="U581" s="1749"/>
      <c r="V581" s="1749"/>
      <c r="W581" s="1749"/>
      <c r="X581" s="1749"/>
      <c r="Y581" s="1749"/>
      <c r="Z581" s="1749"/>
      <c r="AA581" s="1749"/>
      <c r="AB581" s="1749"/>
      <c r="AC581" s="1749"/>
      <c r="AD581" s="1749"/>
      <c r="AE581" s="1749"/>
      <c r="AF581" s="1749"/>
      <c r="AG581" s="1749"/>
      <c r="AH581" s="1749"/>
      <c r="AI581" s="1749"/>
      <c r="AJ581" s="1749"/>
      <c r="AK581" s="1749"/>
      <c r="AL581" s="1749"/>
      <c r="AM581" s="1749"/>
      <c r="AN581" s="1749"/>
      <c r="AO581" s="1749"/>
      <c r="AP581" s="1749"/>
    </row>
    <row r="582" spans="1:42" ht="12.95" customHeight="1" x14ac:dyDescent="0.5">
      <c r="A582" s="1655"/>
      <c r="B582" s="1655"/>
      <c r="C582" s="1749"/>
      <c r="D582" s="1749"/>
      <c r="E582" s="1749"/>
      <c r="F582" s="1749"/>
      <c r="G582" s="1749"/>
      <c r="H582" s="1749"/>
      <c r="I582" s="1749"/>
      <c r="J582" s="1749"/>
      <c r="K582" s="1749"/>
      <c r="L582" s="1749"/>
      <c r="M582" s="1749"/>
      <c r="N582" s="1749"/>
      <c r="O582" s="1749"/>
      <c r="P582" s="1749"/>
      <c r="Q582" s="1749"/>
      <c r="R582" s="1749"/>
      <c r="S582" s="1749"/>
      <c r="T582" s="1749"/>
      <c r="U582" s="1749"/>
      <c r="V582" s="1749"/>
      <c r="W582" s="1749"/>
      <c r="X582" s="1749"/>
      <c r="Y582" s="1749"/>
      <c r="Z582" s="1749"/>
      <c r="AA582" s="1749"/>
      <c r="AB582" s="1749"/>
      <c r="AC582" s="1749"/>
      <c r="AD582" s="1749"/>
      <c r="AE582" s="1749"/>
      <c r="AF582" s="1749"/>
      <c r="AG582" s="1749"/>
      <c r="AH582" s="1749"/>
      <c r="AI582" s="1749"/>
      <c r="AJ582" s="1749"/>
      <c r="AK582" s="1749"/>
      <c r="AL582" s="1749"/>
      <c r="AM582" s="1749"/>
      <c r="AN582" s="1749"/>
      <c r="AO582" s="1749"/>
      <c r="AP582" s="1749"/>
    </row>
    <row r="583" spans="1:42" ht="12.95" customHeight="1" x14ac:dyDescent="0.5">
      <c r="A583" s="1655"/>
      <c r="B583" s="1655"/>
      <c r="C583" s="1749"/>
      <c r="D583" s="1749"/>
      <c r="E583" s="1749"/>
      <c r="F583" s="1749"/>
      <c r="G583" s="1749"/>
      <c r="H583" s="1749"/>
      <c r="I583" s="1749"/>
      <c r="J583" s="1749"/>
      <c r="K583" s="1749"/>
      <c r="L583" s="1749"/>
      <c r="M583" s="1749"/>
      <c r="N583" s="1749"/>
      <c r="O583" s="1749"/>
      <c r="P583" s="1749"/>
      <c r="Q583" s="1749"/>
      <c r="R583" s="1749"/>
      <c r="S583" s="1749"/>
      <c r="T583" s="1749"/>
      <c r="U583" s="1749"/>
      <c r="V583" s="1749"/>
      <c r="W583" s="1749"/>
      <c r="X583" s="1749"/>
      <c r="Y583" s="1749"/>
      <c r="Z583" s="1749"/>
      <c r="AA583" s="1749"/>
      <c r="AB583" s="1749"/>
      <c r="AC583" s="1749"/>
      <c r="AD583" s="1749"/>
      <c r="AE583" s="1749"/>
      <c r="AF583" s="1749"/>
      <c r="AG583" s="1749"/>
      <c r="AH583" s="1749"/>
      <c r="AI583" s="1749"/>
      <c r="AJ583" s="1749"/>
      <c r="AK583" s="1749"/>
      <c r="AL583" s="1749"/>
      <c r="AM583" s="1749"/>
      <c r="AN583" s="1749"/>
      <c r="AO583" s="1749"/>
      <c r="AP583" s="1749"/>
    </row>
    <row r="584" spans="1:42" ht="12.95" customHeight="1" x14ac:dyDescent="0.5">
      <c r="A584" s="1655"/>
      <c r="B584" s="1655"/>
      <c r="C584" s="1749"/>
      <c r="D584" s="1749"/>
      <c r="E584" s="1749"/>
      <c r="F584" s="1749"/>
      <c r="G584" s="1749"/>
      <c r="H584" s="1749"/>
      <c r="I584" s="1749"/>
      <c r="J584" s="1749"/>
      <c r="K584" s="1749"/>
      <c r="L584" s="1749"/>
      <c r="M584" s="1749"/>
      <c r="N584" s="1749"/>
      <c r="O584" s="1749"/>
      <c r="P584" s="1749"/>
      <c r="Q584" s="1749"/>
      <c r="R584" s="1749"/>
      <c r="S584" s="1749"/>
      <c r="T584" s="1749"/>
      <c r="U584" s="1749"/>
      <c r="V584" s="1749"/>
      <c r="W584" s="1749"/>
      <c r="X584" s="1749"/>
      <c r="Y584" s="1749"/>
      <c r="Z584" s="1749"/>
      <c r="AA584" s="1749"/>
      <c r="AB584" s="1749"/>
      <c r="AC584" s="1749"/>
      <c r="AD584" s="1749"/>
      <c r="AE584" s="1749"/>
      <c r="AF584" s="1749"/>
      <c r="AG584" s="1749"/>
      <c r="AH584" s="1749"/>
      <c r="AI584" s="1749"/>
      <c r="AJ584" s="1749"/>
      <c r="AK584" s="1749"/>
      <c r="AL584" s="1749"/>
      <c r="AM584" s="1749"/>
      <c r="AN584" s="1749"/>
      <c r="AO584" s="1749"/>
      <c r="AP584" s="1749"/>
    </row>
    <row r="585" spans="1:42" ht="12.95" customHeight="1" x14ac:dyDescent="0.5">
      <c r="A585" s="1655"/>
      <c r="B585" s="1655"/>
      <c r="C585" s="1749"/>
      <c r="D585" s="1749"/>
      <c r="E585" s="1749"/>
      <c r="F585" s="1749"/>
      <c r="G585" s="1749"/>
      <c r="H585" s="1749"/>
      <c r="I585" s="1749"/>
      <c r="J585" s="1749"/>
      <c r="K585" s="1749"/>
      <c r="L585" s="1749"/>
      <c r="M585" s="1749"/>
      <c r="N585" s="1749"/>
      <c r="O585" s="1749"/>
      <c r="P585" s="1749"/>
      <c r="Q585" s="1749"/>
      <c r="R585" s="1749"/>
      <c r="S585" s="1749"/>
      <c r="T585" s="1749"/>
      <c r="U585" s="1749"/>
      <c r="V585" s="1749"/>
      <c r="W585" s="1749"/>
      <c r="X585" s="1749"/>
      <c r="Y585" s="1749"/>
      <c r="Z585" s="1749"/>
      <c r="AA585" s="1749"/>
      <c r="AB585" s="1749"/>
      <c r="AC585" s="1749"/>
      <c r="AD585" s="1749"/>
      <c r="AE585" s="1749"/>
      <c r="AF585" s="1749"/>
      <c r="AG585" s="1749"/>
      <c r="AH585" s="1749"/>
      <c r="AI585" s="1749"/>
      <c r="AJ585" s="1749"/>
      <c r="AK585" s="1749"/>
      <c r="AL585" s="1749"/>
      <c r="AM585" s="1749"/>
      <c r="AN585" s="1749"/>
      <c r="AO585" s="1749"/>
      <c r="AP585" s="1749"/>
    </row>
    <row r="586" spans="1:42" ht="12.95" customHeight="1" x14ac:dyDescent="0.5">
      <c r="A586" s="1655"/>
      <c r="B586" s="1655"/>
      <c r="C586" s="1749"/>
      <c r="D586" s="1749"/>
      <c r="E586" s="1749"/>
      <c r="F586" s="1749"/>
      <c r="G586" s="1749"/>
      <c r="H586" s="1749"/>
      <c r="I586" s="1749"/>
      <c r="J586" s="1749"/>
      <c r="K586" s="1749"/>
      <c r="L586" s="1749"/>
      <c r="M586" s="1749"/>
      <c r="N586" s="1749"/>
      <c r="O586" s="1749"/>
      <c r="P586" s="1749"/>
      <c r="Q586" s="1749"/>
      <c r="R586" s="1749"/>
      <c r="S586" s="1749"/>
      <c r="T586" s="1749"/>
      <c r="U586" s="1749"/>
      <c r="V586" s="1749"/>
      <c r="W586" s="1749"/>
      <c r="X586" s="1749"/>
      <c r="Y586" s="1749"/>
      <c r="Z586" s="1749"/>
      <c r="AA586" s="1749"/>
      <c r="AB586" s="1749"/>
      <c r="AC586" s="1749"/>
      <c r="AD586" s="1749"/>
      <c r="AE586" s="1749"/>
      <c r="AF586" s="1749"/>
      <c r="AG586" s="1749"/>
      <c r="AH586" s="1749"/>
      <c r="AI586" s="1749"/>
      <c r="AJ586" s="1749"/>
      <c r="AK586" s="1749"/>
      <c r="AL586" s="1749"/>
      <c r="AM586" s="1749"/>
      <c r="AN586" s="1749"/>
      <c r="AO586" s="1749"/>
      <c r="AP586" s="1749"/>
    </row>
    <row r="587" spans="1:42" ht="12.95" customHeight="1" x14ac:dyDescent="0.5">
      <c r="A587" s="1655"/>
      <c r="B587" s="1655"/>
      <c r="C587" s="1749"/>
      <c r="D587" s="1749"/>
      <c r="E587" s="1749"/>
      <c r="F587" s="1749"/>
      <c r="G587" s="1749"/>
      <c r="H587" s="1749"/>
      <c r="I587" s="1749"/>
      <c r="J587" s="1749"/>
      <c r="K587" s="1749"/>
      <c r="L587" s="1749"/>
      <c r="M587" s="1749"/>
      <c r="N587" s="1749"/>
      <c r="O587" s="1749"/>
      <c r="P587" s="1749"/>
      <c r="Q587" s="1749"/>
      <c r="R587" s="1749"/>
      <c r="S587" s="1749"/>
      <c r="T587" s="1749"/>
      <c r="U587" s="1749"/>
      <c r="V587" s="1749"/>
      <c r="W587" s="1749"/>
      <c r="X587" s="1749"/>
      <c r="Y587" s="1749"/>
      <c r="Z587" s="1749"/>
      <c r="AA587" s="1749"/>
      <c r="AB587" s="1749"/>
      <c r="AC587" s="1749"/>
      <c r="AD587" s="1749"/>
      <c r="AE587" s="1749"/>
      <c r="AF587" s="1749"/>
      <c r="AG587" s="1749"/>
      <c r="AH587" s="1749"/>
      <c r="AI587" s="1749"/>
      <c r="AJ587" s="1749"/>
      <c r="AK587" s="1749"/>
      <c r="AL587" s="1749"/>
      <c r="AM587" s="1749"/>
      <c r="AN587" s="1749"/>
      <c r="AO587" s="1749"/>
      <c r="AP587" s="1749"/>
    </row>
    <row r="588" spans="1:42" ht="12.95" customHeight="1" x14ac:dyDescent="0.5">
      <c r="A588" s="1655"/>
      <c r="B588" s="1655"/>
      <c r="C588" s="1749"/>
      <c r="D588" s="1749"/>
      <c r="E588" s="1749"/>
      <c r="F588" s="1749"/>
      <c r="G588" s="1749"/>
      <c r="H588" s="1749"/>
      <c r="I588" s="1749"/>
      <c r="J588" s="1749"/>
      <c r="K588" s="1749"/>
      <c r="L588" s="1749"/>
      <c r="M588" s="1749"/>
      <c r="N588" s="1749"/>
      <c r="O588" s="1749"/>
      <c r="P588" s="1749"/>
      <c r="Q588" s="1749"/>
      <c r="R588" s="1749"/>
      <c r="S588" s="1749"/>
      <c r="T588" s="1749"/>
      <c r="U588" s="1749"/>
      <c r="V588" s="1749"/>
      <c r="W588" s="1749"/>
      <c r="X588" s="1749"/>
      <c r="Y588" s="1749"/>
      <c r="Z588" s="1749"/>
      <c r="AA588" s="1749"/>
      <c r="AB588" s="1749"/>
      <c r="AC588" s="1749"/>
      <c r="AD588" s="1749"/>
      <c r="AE588" s="1749"/>
      <c r="AF588" s="1749"/>
      <c r="AG588" s="1749"/>
      <c r="AH588" s="1749"/>
      <c r="AI588" s="1749"/>
      <c r="AJ588" s="1749"/>
      <c r="AK588" s="1749"/>
      <c r="AL588" s="1749"/>
      <c r="AM588" s="1749"/>
      <c r="AN588" s="1749"/>
      <c r="AO588" s="1749"/>
      <c r="AP588" s="1749"/>
    </row>
    <row r="589" spans="1:42" ht="12.95" customHeight="1" x14ac:dyDescent="0.5">
      <c r="A589" s="1655"/>
      <c r="B589" s="1655"/>
      <c r="C589" s="1749"/>
      <c r="D589" s="1749"/>
      <c r="E589" s="1749"/>
      <c r="F589" s="1749"/>
      <c r="G589" s="1749"/>
      <c r="H589" s="1749"/>
      <c r="I589" s="1749"/>
      <c r="J589" s="1749"/>
      <c r="K589" s="1749"/>
      <c r="L589" s="1749"/>
      <c r="M589" s="1749"/>
      <c r="N589" s="1749"/>
      <c r="O589" s="1749"/>
      <c r="P589" s="1749"/>
      <c r="Q589" s="1749"/>
      <c r="R589" s="1749"/>
      <c r="S589" s="1749"/>
      <c r="T589" s="1749"/>
      <c r="U589" s="1749"/>
      <c r="V589" s="1749"/>
      <c r="W589" s="1749"/>
      <c r="X589" s="1749"/>
      <c r="Y589" s="1749"/>
      <c r="Z589" s="1749"/>
      <c r="AA589" s="1749"/>
      <c r="AB589" s="1749"/>
      <c r="AC589" s="1749"/>
      <c r="AD589" s="1749"/>
      <c r="AE589" s="1749"/>
      <c r="AF589" s="1749"/>
      <c r="AG589" s="1749"/>
      <c r="AH589" s="1749"/>
      <c r="AI589" s="1749"/>
      <c r="AJ589" s="1749"/>
      <c r="AK589" s="1749"/>
      <c r="AL589" s="1749"/>
      <c r="AM589" s="1749"/>
      <c r="AN589" s="1749"/>
      <c r="AO589" s="1749"/>
      <c r="AP589" s="1749"/>
    </row>
    <row r="590" spans="1:42" ht="12.95" customHeight="1" x14ac:dyDescent="0.5">
      <c r="A590" s="1655"/>
      <c r="B590" s="1655"/>
      <c r="C590" s="1749"/>
      <c r="D590" s="1749"/>
      <c r="E590" s="1749"/>
      <c r="F590" s="1749"/>
      <c r="G590" s="1749"/>
      <c r="H590" s="1749"/>
      <c r="I590" s="1749"/>
      <c r="J590" s="1749"/>
      <c r="K590" s="1749"/>
      <c r="L590" s="1749"/>
      <c r="M590" s="1749"/>
      <c r="N590" s="1749"/>
      <c r="O590" s="1749"/>
      <c r="P590" s="1749"/>
      <c r="Q590" s="1749"/>
      <c r="R590" s="1749"/>
      <c r="S590" s="1749"/>
      <c r="T590" s="1749"/>
      <c r="U590" s="1749"/>
      <c r="V590" s="1749"/>
      <c r="W590" s="1749"/>
      <c r="X590" s="1749"/>
      <c r="Y590" s="1749"/>
      <c r="Z590" s="1749"/>
      <c r="AA590" s="1749"/>
      <c r="AB590" s="1749"/>
      <c r="AC590" s="1749"/>
      <c r="AD590" s="1749"/>
      <c r="AE590" s="1749"/>
      <c r="AF590" s="1749"/>
      <c r="AG590" s="1749"/>
      <c r="AH590" s="1749"/>
      <c r="AI590" s="1749"/>
      <c r="AJ590" s="1749"/>
      <c r="AK590" s="1749"/>
      <c r="AL590" s="1749"/>
      <c r="AM590" s="1749"/>
      <c r="AN590" s="1749"/>
      <c r="AO590" s="1749"/>
      <c r="AP590" s="1749"/>
    </row>
    <row r="591" spans="1:42" ht="12.95" customHeight="1" x14ac:dyDescent="0.5">
      <c r="A591" s="1655"/>
      <c r="B591" s="1655"/>
      <c r="C591" s="1749"/>
      <c r="D591" s="1749"/>
      <c r="E591" s="1749"/>
      <c r="F591" s="1749"/>
      <c r="G591" s="1749"/>
      <c r="H591" s="1749"/>
      <c r="I591" s="1749"/>
      <c r="J591" s="1749"/>
      <c r="K591" s="1749"/>
      <c r="L591" s="1749"/>
      <c r="M591" s="1749"/>
      <c r="N591" s="1749"/>
      <c r="O591" s="1749"/>
      <c r="P591" s="1749"/>
      <c r="Q591" s="1749"/>
      <c r="R591" s="1749"/>
      <c r="S591" s="1749"/>
      <c r="T591" s="1749"/>
      <c r="U591" s="1749"/>
      <c r="V591" s="1749"/>
      <c r="W591" s="1749"/>
      <c r="X591" s="1749"/>
      <c r="Y591" s="1749"/>
      <c r="Z591" s="1749"/>
      <c r="AA591" s="1749"/>
      <c r="AB591" s="1749"/>
      <c r="AC591" s="1749"/>
      <c r="AD591" s="1749"/>
      <c r="AE591" s="1749"/>
      <c r="AF591" s="1749"/>
      <c r="AG591" s="1749"/>
      <c r="AH591" s="1749"/>
      <c r="AI591" s="1749"/>
      <c r="AJ591" s="1749"/>
      <c r="AK591" s="1749"/>
      <c r="AL591" s="1749"/>
      <c r="AM591" s="1749"/>
      <c r="AN591" s="1749"/>
      <c r="AO591" s="1749"/>
      <c r="AP591" s="1749"/>
    </row>
    <row r="592" spans="1:42" ht="12.95" customHeight="1" x14ac:dyDescent="0.5">
      <c r="A592" s="1655"/>
      <c r="B592" s="1655"/>
      <c r="C592" s="1749"/>
      <c r="D592" s="1749"/>
      <c r="E592" s="1749"/>
      <c r="F592" s="1749"/>
      <c r="G592" s="1749"/>
      <c r="H592" s="1749"/>
      <c r="I592" s="1749"/>
      <c r="J592" s="1749"/>
      <c r="K592" s="1749"/>
      <c r="L592" s="1749"/>
      <c r="M592" s="1749"/>
      <c r="N592" s="1749"/>
      <c r="O592" s="1749"/>
      <c r="P592" s="1749"/>
      <c r="Q592" s="1749"/>
      <c r="R592" s="1749"/>
      <c r="S592" s="1749"/>
      <c r="T592" s="1749"/>
      <c r="U592" s="1749"/>
      <c r="V592" s="1749"/>
      <c r="W592" s="1749"/>
      <c r="X592" s="1749"/>
      <c r="Y592" s="1749"/>
      <c r="Z592" s="1749"/>
      <c r="AA592" s="1749"/>
      <c r="AB592" s="1749"/>
      <c r="AC592" s="1749"/>
      <c r="AD592" s="1749"/>
      <c r="AE592" s="1749"/>
      <c r="AF592" s="1749"/>
      <c r="AG592" s="1749"/>
      <c r="AH592" s="1749"/>
      <c r="AI592" s="1749"/>
      <c r="AJ592" s="1749"/>
      <c r="AK592" s="1749"/>
      <c r="AL592" s="1749"/>
      <c r="AM592" s="1749"/>
      <c r="AN592" s="1749"/>
      <c r="AO592" s="1749"/>
      <c r="AP592" s="1749"/>
    </row>
    <row r="593" spans="1:42" ht="12.95" customHeight="1" x14ac:dyDescent="0.5">
      <c r="A593" s="1655"/>
      <c r="B593" s="1655"/>
      <c r="C593" s="1749"/>
      <c r="D593" s="1749"/>
      <c r="E593" s="1749"/>
      <c r="F593" s="1749"/>
      <c r="G593" s="1749"/>
      <c r="H593" s="1749"/>
      <c r="I593" s="1749"/>
      <c r="J593" s="1749"/>
      <c r="K593" s="1749"/>
      <c r="L593" s="1749"/>
      <c r="M593" s="1749"/>
      <c r="N593" s="1749"/>
      <c r="O593" s="1749"/>
      <c r="P593" s="1749"/>
      <c r="Q593" s="1749"/>
      <c r="R593" s="1749"/>
      <c r="S593" s="1749"/>
      <c r="T593" s="1749"/>
      <c r="U593" s="1749"/>
      <c r="V593" s="1749"/>
      <c r="W593" s="1749"/>
      <c r="X593" s="1749"/>
      <c r="Y593" s="1749"/>
      <c r="Z593" s="1749"/>
      <c r="AA593" s="1749"/>
      <c r="AB593" s="1749"/>
      <c r="AC593" s="1749"/>
      <c r="AD593" s="1749"/>
      <c r="AE593" s="1749"/>
      <c r="AF593" s="1749"/>
      <c r="AG593" s="1749"/>
      <c r="AH593" s="1749"/>
      <c r="AI593" s="1749"/>
      <c r="AJ593" s="1749"/>
      <c r="AK593" s="1749"/>
      <c r="AL593" s="1749"/>
      <c r="AM593" s="1749"/>
      <c r="AN593" s="1749"/>
      <c r="AO593" s="1749"/>
      <c r="AP593" s="1749"/>
    </row>
    <row r="594" spans="1:42" ht="12.95" customHeight="1" x14ac:dyDescent="0.5">
      <c r="A594" s="1655"/>
      <c r="B594" s="1655"/>
      <c r="C594" s="1749"/>
      <c r="D594" s="1749"/>
      <c r="E594" s="1749"/>
      <c r="F594" s="1749"/>
      <c r="G594" s="1749"/>
      <c r="H594" s="1749"/>
      <c r="I594" s="1749"/>
      <c r="J594" s="1749"/>
      <c r="K594" s="1749"/>
      <c r="L594" s="1749"/>
      <c r="M594" s="1749"/>
      <c r="N594" s="1749"/>
      <c r="O594" s="1749"/>
      <c r="P594" s="1749"/>
      <c r="Q594" s="1749"/>
      <c r="R594" s="1749"/>
      <c r="S594" s="1749"/>
      <c r="T594" s="1749"/>
      <c r="U594" s="1749"/>
      <c r="V594" s="1749"/>
      <c r="W594" s="1749"/>
      <c r="X594" s="1749"/>
      <c r="Y594" s="1749"/>
      <c r="Z594" s="1749"/>
      <c r="AA594" s="1749"/>
      <c r="AB594" s="1749"/>
      <c r="AC594" s="1749"/>
      <c r="AD594" s="1749"/>
      <c r="AE594" s="1749"/>
      <c r="AF594" s="1749"/>
      <c r="AG594" s="1749"/>
      <c r="AH594" s="1749"/>
      <c r="AI594" s="1749"/>
      <c r="AJ594" s="1749"/>
      <c r="AK594" s="1749"/>
      <c r="AL594" s="1749"/>
      <c r="AM594" s="1749"/>
      <c r="AN594" s="1749"/>
      <c r="AO594" s="1749"/>
      <c r="AP594" s="1749"/>
    </row>
    <row r="595" spans="1:42" ht="12.95" customHeight="1" x14ac:dyDescent="0.5">
      <c r="A595" s="1655"/>
      <c r="B595" s="1655"/>
      <c r="C595" s="1749"/>
      <c r="D595" s="1749"/>
      <c r="E595" s="1749"/>
      <c r="F595" s="1749"/>
      <c r="G595" s="1749"/>
      <c r="H595" s="1749"/>
      <c r="I595" s="1749"/>
      <c r="J595" s="1749"/>
      <c r="K595" s="1749"/>
      <c r="L595" s="1749"/>
      <c r="M595" s="1749"/>
      <c r="N595" s="1749"/>
      <c r="O595" s="1749"/>
      <c r="P595" s="1749"/>
      <c r="Q595" s="1749"/>
      <c r="R595" s="1749"/>
      <c r="S595" s="1749"/>
      <c r="T595" s="1749"/>
      <c r="U595" s="1749"/>
      <c r="V595" s="1749"/>
      <c r="W595" s="1749"/>
      <c r="X595" s="1749"/>
      <c r="Y595" s="1749"/>
      <c r="Z595" s="1749"/>
      <c r="AA595" s="1749"/>
      <c r="AB595" s="1749"/>
      <c r="AC595" s="1749"/>
      <c r="AD595" s="1749"/>
      <c r="AE595" s="1749"/>
      <c r="AF595" s="1749"/>
      <c r="AG595" s="1749"/>
      <c r="AH595" s="1749"/>
      <c r="AI595" s="1749"/>
      <c r="AJ595" s="1749"/>
      <c r="AK595" s="1749"/>
      <c r="AL595" s="1749"/>
      <c r="AM595" s="1749"/>
      <c r="AN595" s="1749"/>
      <c r="AO595" s="1749"/>
      <c r="AP595" s="1749"/>
    </row>
    <row r="596" spans="1:42" ht="12.95" customHeight="1" x14ac:dyDescent="0.5">
      <c r="A596" s="1655"/>
      <c r="B596" s="1655"/>
      <c r="C596" s="1749"/>
      <c r="D596" s="1749"/>
      <c r="E596" s="1749"/>
      <c r="F596" s="1749"/>
      <c r="G596" s="1749"/>
      <c r="H596" s="1749"/>
      <c r="I596" s="1749"/>
      <c r="J596" s="1749"/>
      <c r="K596" s="1749"/>
      <c r="L596" s="1749"/>
      <c r="M596" s="1749"/>
      <c r="N596" s="1749"/>
      <c r="O596" s="1749"/>
      <c r="P596" s="1749"/>
      <c r="Q596" s="1749"/>
      <c r="R596" s="1749"/>
      <c r="S596" s="1749"/>
      <c r="T596" s="1749"/>
      <c r="U596" s="1749"/>
      <c r="V596" s="1749"/>
      <c r="W596" s="1749"/>
      <c r="X596" s="1749"/>
      <c r="Y596" s="1749"/>
      <c r="Z596" s="1749"/>
      <c r="AA596" s="1749"/>
      <c r="AB596" s="1749"/>
      <c r="AC596" s="1749"/>
      <c r="AD596" s="1749"/>
      <c r="AE596" s="1749"/>
      <c r="AF596" s="1749"/>
      <c r="AG596" s="1749"/>
      <c r="AH596" s="1749"/>
      <c r="AI596" s="1749"/>
      <c r="AJ596" s="1749"/>
      <c r="AK596" s="1749"/>
      <c r="AL596" s="1749"/>
      <c r="AM596" s="1749"/>
      <c r="AN596" s="1749"/>
      <c r="AO596" s="1749"/>
      <c r="AP596" s="1749"/>
    </row>
    <row r="597" spans="1:42" ht="12.95" customHeight="1" x14ac:dyDescent="0.5">
      <c r="A597" s="1655"/>
      <c r="B597" s="1655"/>
      <c r="C597" s="1749"/>
      <c r="D597" s="1749"/>
      <c r="E597" s="1749"/>
      <c r="F597" s="1749"/>
      <c r="G597" s="1749"/>
      <c r="H597" s="1749"/>
      <c r="I597" s="1749"/>
      <c r="J597" s="1749"/>
      <c r="K597" s="1749"/>
      <c r="L597" s="1749"/>
      <c r="M597" s="1749"/>
      <c r="N597" s="1749"/>
      <c r="O597" s="1749"/>
      <c r="P597" s="1749"/>
      <c r="Q597" s="1749"/>
      <c r="R597" s="1749"/>
      <c r="S597" s="1749"/>
      <c r="T597" s="1749"/>
      <c r="U597" s="1749"/>
      <c r="V597" s="1749"/>
      <c r="W597" s="1749"/>
      <c r="X597" s="1749"/>
      <c r="Y597" s="1749"/>
      <c r="Z597" s="1749"/>
      <c r="AA597" s="1749"/>
      <c r="AB597" s="1749"/>
      <c r="AC597" s="1749"/>
      <c r="AD597" s="1749"/>
      <c r="AE597" s="1749"/>
      <c r="AF597" s="1749"/>
      <c r="AG597" s="1749"/>
      <c r="AH597" s="1749"/>
      <c r="AI597" s="1749"/>
      <c r="AJ597" s="1749"/>
      <c r="AK597" s="1749"/>
      <c r="AL597" s="1749"/>
      <c r="AM597" s="1749"/>
      <c r="AN597" s="1749"/>
      <c r="AO597" s="1749"/>
      <c r="AP597" s="1749"/>
    </row>
    <row r="598" spans="1:42" ht="12.95" customHeight="1" x14ac:dyDescent="0.5">
      <c r="A598" s="1655"/>
      <c r="B598" s="1655"/>
      <c r="C598" s="1749"/>
      <c r="D598" s="1749"/>
      <c r="E598" s="1749"/>
      <c r="F598" s="1749"/>
      <c r="G598" s="1749"/>
      <c r="H598" s="1749"/>
      <c r="I598" s="1749"/>
      <c r="J598" s="1749"/>
      <c r="K598" s="1749"/>
      <c r="L598" s="1749"/>
      <c r="M598" s="1749"/>
      <c r="N598" s="1749"/>
      <c r="O598" s="1749"/>
      <c r="P598" s="1749"/>
      <c r="Q598" s="1749"/>
      <c r="R598" s="1749"/>
      <c r="S598" s="1749"/>
      <c r="T598" s="1749"/>
      <c r="U598" s="1749"/>
      <c r="V598" s="1749"/>
      <c r="W598" s="1749"/>
      <c r="X598" s="1749"/>
      <c r="Y598" s="1749"/>
      <c r="Z598" s="1749"/>
      <c r="AA598" s="1749"/>
      <c r="AB598" s="1749"/>
      <c r="AC598" s="1749"/>
      <c r="AD598" s="1749"/>
      <c r="AE598" s="1749"/>
      <c r="AF598" s="1749"/>
      <c r="AG598" s="1749"/>
      <c r="AH598" s="1749"/>
      <c r="AI598" s="1749"/>
      <c r="AJ598" s="1749"/>
      <c r="AK598" s="1749"/>
      <c r="AL598" s="1749"/>
      <c r="AM598" s="1749"/>
      <c r="AN598" s="1749"/>
      <c r="AO598" s="1749"/>
      <c r="AP598" s="1749"/>
    </row>
    <row r="599" spans="1:42" ht="12.95" customHeight="1" x14ac:dyDescent="0.5">
      <c r="A599" s="1655"/>
      <c r="B599" s="1655"/>
      <c r="C599" s="1749"/>
      <c r="D599" s="1749"/>
      <c r="E599" s="1749"/>
      <c r="F599" s="1749"/>
      <c r="G599" s="1749"/>
      <c r="H599" s="1749"/>
      <c r="I599" s="1749"/>
      <c r="J599" s="1749"/>
      <c r="K599" s="1749"/>
      <c r="L599" s="1749"/>
      <c r="M599" s="1749"/>
      <c r="N599" s="1749"/>
      <c r="O599" s="1749"/>
      <c r="P599" s="1749"/>
      <c r="Q599" s="1749"/>
      <c r="R599" s="1749"/>
      <c r="S599" s="1749"/>
      <c r="T599" s="1749"/>
      <c r="U599" s="1749"/>
      <c r="V599" s="1749"/>
      <c r="W599" s="1749"/>
      <c r="X599" s="1749"/>
      <c r="Y599" s="1749"/>
      <c r="Z599" s="1749"/>
      <c r="AA599" s="1749"/>
      <c r="AB599" s="1749"/>
      <c r="AC599" s="1749"/>
      <c r="AD599" s="1749"/>
      <c r="AE599" s="1749"/>
      <c r="AF599" s="1749"/>
      <c r="AG599" s="1749"/>
      <c r="AH599" s="1749"/>
      <c r="AI599" s="1749"/>
      <c r="AJ599" s="1749"/>
      <c r="AK599" s="1749"/>
      <c r="AL599" s="1749"/>
      <c r="AM599" s="1749"/>
      <c r="AN599" s="1749"/>
      <c r="AO599" s="1749"/>
      <c r="AP599" s="1749"/>
    </row>
    <row r="600" spans="1:42" ht="12.95" customHeight="1" x14ac:dyDescent="0.5">
      <c r="A600" s="1655"/>
      <c r="B600" s="1655"/>
      <c r="C600" s="1749"/>
      <c r="D600" s="1749"/>
      <c r="E600" s="1749"/>
      <c r="F600" s="1749"/>
      <c r="G600" s="1749"/>
      <c r="H600" s="1749"/>
      <c r="I600" s="1749"/>
      <c r="J600" s="1749"/>
      <c r="K600" s="1749"/>
      <c r="L600" s="1749"/>
      <c r="M600" s="1749"/>
      <c r="N600" s="1749"/>
      <c r="O600" s="1749"/>
      <c r="P600" s="1749"/>
      <c r="Q600" s="1749"/>
      <c r="R600" s="1749"/>
      <c r="S600" s="1749"/>
      <c r="T600" s="1749"/>
      <c r="U600" s="1749"/>
      <c r="V600" s="1749"/>
      <c r="W600" s="1749"/>
      <c r="X600" s="1749"/>
      <c r="Y600" s="1749"/>
      <c r="Z600" s="1749"/>
      <c r="AA600" s="1749"/>
      <c r="AB600" s="1749"/>
      <c r="AC600" s="1749"/>
      <c r="AD600" s="1749"/>
      <c r="AE600" s="1749"/>
      <c r="AF600" s="1749"/>
      <c r="AG600" s="1749"/>
      <c r="AH600" s="1749"/>
      <c r="AI600" s="1749"/>
      <c r="AJ600" s="1749"/>
      <c r="AK600" s="1749"/>
      <c r="AL600" s="1749"/>
      <c r="AM600" s="1749"/>
      <c r="AN600" s="1749"/>
      <c r="AO600" s="1749"/>
      <c r="AP600" s="1749"/>
    </row>
    <row r="601" spans="1:42" ht="12.95" customHeight="1" x14ac:dyDescent="0.5">
      <c r="A601" s="1655"/>
      <c r="B601" s="1655"/>
      <c r="C601" s="1749"/>
      <c r="D601" s="1749"/>
      <c r="E601" s="1749"/>
      <c r="F601" s="1749"/>
      <c r="G601" s="1749"/>
      <c r="H601" s="1749"/>
      <c r="I601" s="1749"/>
      <c r="J601" s="1749"/>
      <c r="K601" s="1749"/>
      <c r="L601" s="1749"/>
      <c r="M601" s="1749"/>
      <c r="N601" s="1749"/>
      <c r="O601" s="1749"/>
      <c r="P601" s="1749"/>
      <c r="Q601" s="1749"/>
      <c r="R601" s="1749"/>
      <c r="S601" s="1749"/>
      <c r="T601" s="1749"/>
      <c r="U601" s="1749"/>
      <c r="V601" s="1749"/>
      <c r="W601" s="1749"/>
      <c r="X601" s="1749"/>
      <c r="Y601" s="1749"/>
      <c r="Z601" s="1749"/>
      <c r="AA601" s="1749"/>
      <c r="AB601" s="1749"/>
      <c r="AC601" s="1749"/>
      <c r="AD601" s="1749"/>
      <c r="AE601" s="1749"/>
      <c r="AF601" s="1749"/>
      <c r="AG601" s="1749"/>
      <c r="AH601" s="1749"/>
      <c r="AI601" s="1749"/>
      <c r="AJ601" s="1749"/>
      <c r="AK601" s="1749"/>
      <c r="AL601" s="1749"/>
      <c r="AM601" s="1749"/>
      <c r="AN601" s="1749"/>
      <c r="AO601" s="1749"/>
      <c r="AP601" s="1749"/>
    </row>
    <row r="602" spans="1:42" ht="12.95" customHeight="1" x14ac:dyDescent="0.5">
      <c r="A602" s="1655"/>
      <c r="B602" s="1655"/>
      <c r="C602" s="1749"/>
      <c r="D602" s="1749"/>
      <c r="E602" s="1749"/>
      <c r="F602" s="1749"/>
      <c r="G602" s="1749"/>
      <c r="H602" s="1749"/>
      <c r="I602" s="1749"/>
      <c r="J602" s="1749"/>
      <c r="K602" s="1749"/>
      <c r="L602" s="1749"/>
      <c r="M602" s="1749"/>
      <c r="N602" s="1749"/>
      <c r="O602" s="1749"/>
      <c r="P602" s="1749"/>
      <c r="Q602" s="1749"/>
      <c r="R602" s="1749"/>
      <c r="S602" s="1749"/>
      <c r="T602" s="1749"/>
      <c r="U602" s="1749"/>
      <c r="V602" s="1749"/>
      <c r="W602" s="1749"/>
      <c r="X602" s="1749"/>
      <c r="Y602" s="1749"/>
      <c r="Z602" s="1749"/>
      <c r="AA602" s="1749"/>
      <c r="AB602" s="1749"/>
      <c r="AC602" s="1749"/>
      <c r="AD602" s="1749"/>
      <c r="AE602" s="1749"/>
      <c r="AF602" s="1749"/>
      <c r="AG602" s="1749"/>
      <c r="AH602" s="1749"/>
      <c r="AI602" s="1749"/>
      <c r="AJ602" s="1749"/>
      <c r="AK602" s="1749"/>
      <c r="AL602" s="1749"/>
      <c r="AM602" s="1749"/>
      <c r="AN602" s="1749"/>
      <c r="AO602" s="1749"/>
      <c r="AP602" s="1749"/>
    </row>
    <row r="603" spans="1:42" ht="12.95" customHeight="1" x14ac:dyDescent="0.5">
      <c r="A603" s="1655"/>
      <c r="B603" s="1655"/>
      <c r="C603" s="1749"/>
      <c r="D603" s="1749"/>
      <c r="E603" s="1749"/>
      <c r="F603" s="1749"/>
      <c r="G603" s="1749"/>
      <c r="H603" s="1749"/>
      <c r="I603" s="1749"/>
      <c r="J603" s="1749"/>
      <c r="K603" s="1749"/>
      <c r="L603" s="1749"/>
      <c r="M603" s="1749"/>
      <c r="N603" s="1749"/>
      <c r="O603" s="1749"/>
      <c r="P603" s="1749"/>
      <c r="Q603" s="1749"/>
      <c r="R603" s="1749"/>
      <c r="S603" s="1749"/>
      <c r="T603" s="1749"/>
      <c r="U603" s="1749"/>
      <c r="V603" s="1749"/>
      <c r="W603" s="1749"/>
      <c r="X603" s="1749"/>
      <c r="Y603" s="1749"/>
      <c r="Z603" s="1749"/>
      <c r="AA603" s="1749"/>
      <c r="AB603" s="1749"/>
      <c r="AC603" s="1749"/>
      <c r="AD603" s="1749"/>
      <c r="AE603" s="1749"/>
      <c r="AF603" s="1749"/>
      <c r="AG603" s="1749"/>
      <c r="AH603" s="1749"/>
      <c r="AI603" s="1749"/>
      <c r="AJ603" s="1749"/>
      <c r="AK603" s="1749"/>
      <c r="AL603" s="1749"/>
      <c r="AM603" s="1749"/>
      <c r="AN603" s="1749"/>
      <c r="AO603" s="1749"/>
      <c r="AP603" s="1749"/>
    </row>
    <row r="604" spans="1:42" ht="12.95" customHeight="1" x14ac:dyDescent="0.5">
      <c r="A604" s="1655"/>
      <c r="B604" s="1655"/>
      <c r="C604" s="1749"/>
      <c r="D604" s="1749"/>
      <c r="E604" s="1749"/>
      <c r="F604" s="1749"/>
      <c r="G604" s="1749"/>
      <c r="H604" s="1749"/>
      <c r="I604" s="1749"/>
      <c r="J604" s="1749"/>
      <c r="K604" s="1749"/>
      <c r="L604" s="1749"/>
      <c r="M604" s="1749"/>
      <c r="N604" s="1749"/>
      <c r="O604" s="1749"/>
      <c r="P604" s="1749"/>
      <c r="Q604" s="1749"/>
      <c r="R604" s="1749"/>
      <c r="S604" s="1749"/>
      <c r="T604" s="1749"/>
      <c r="U604" s="1749"/>
      <c r="V604" s="1749"/>
      <c r="W604" s="1749"/>
      <c r="X604" s="1749"/>
      <c r="Y604" s="1749"/>
      <c r="Z604" s="1749"/>
      <c r="AA604" s="1749"/>
      <c r="AB604" s="1749"/>
      <c r="AC604" s="1749"/>
      <c r="AD604" s="1749"/>
      <c r="AE604" s="1749"/>
      <c r="AF604" s="1749"/>
      <c r="AG604" s="1749"/>
      <c r="AH604" s="1749"/>
      <c r="AI604" s="1749"/>
      <c r="AJ604" s="1749"/>
      <c r="AK604" s="1749"/>
      <c r="AL604" s="1749"/>
      <c r="AM604" s="1749"/>
      <c r="AN604" s="1749"/>
      <c r="AO604" s="1749"/>
      <c r="AP604" s="1749"/>
    </row>
    <row r="605" spans="1:42" ht="12.95" customHeight="1" x14ac:dyDescent="0.5">
      <c r="A605" s="1655"/>
      <c r="B605" s="1655"/>
      <c r="C605" s="1749"/>
      <c r="D605" s="1749"/>
      <c r="E605" s="1749"/>
      <c r="F605" s="1749"/>
      <c r="G605" s="1749"/>
      <c r="H605" s="1749"/>
      <c r="I605" s="1749"/>
      <c r="J605" s="1749"/>
      <c r="K605" s="1749"/>
      <c r="L605" s="1749"/>
      <c r="M605" s="1749"/>
      <c r="N605" s="1749"/>
      <c r="O605" s="1749"/>
      <c r="P605" s="1749"/>
      <c r="Q605" s="1749"/>
      <c r="R605" s="1749"/>
      <c r="S605" s="1749"/>
      <c r="T605" s="1749"/>
      <c r="U605" s="1749"/>
      <c r="V605" s="1749"/>
      <c r="W605" s="1749"/>
      <c r="X605" s="1749"/>
      <c r="Y605" s="1749"/>
      <c r="Z605" s="1749"/>
      <c r="AA605" s="1749"/>
      <c r="AB605" s="1749"/>
      <c r="AC605" s="1749"/>
      <c r="AD605" s="1749"/>
      <c r="AE605" s="1749"/>
      <c r="AF605" s="1749"/>
      <c r="AG605" s="1749"/>
      <c r="AH605" s="1749"/>
      <c r="AI605" s="1749"/>
      <c r="AJ605" s="1749"/>
      <c r="AK605" s="1749"/>
      <c r="AL605" s="1749"/>
      <c r="AM605" s="1749"/>
      <c r="AN605" s="1749"/>
      <c r="AO605" s="1749"/>
      <c r="AP605" s="1749"/>
    </row>
    <row r="606" spans="1:42" ht="12.95" customHeight="1" x14ac:dyDescent="0.5">
      <c r="A606" s="1655"/>
      <c r="B606" s="1655"/>
      <c r="C606" s="1749"/>
      <c r="D606" s="1749"/>
      <c r="E606" s="1749"/>
      <c r="F606" s="1749"/>
      <c r="G606" s="1749"/>
      <c r="H606" s="1749"/>
      <c r="I606" s="1749"/>
      <c r="J606" s="1749"/>
      <c r="K606" s="1749"/>
      <c r="L606" s="1749"/>
      <c r="M606" s="1749"/>
      <c r="N606" s="1749"/>
      <c r="O606" s="1749"/>
      <c r="P606" s="1749"/>
      <c r="Q606" s="1749"/>
      <c r="R606" s="1749"/>
      <c r="S606" s="1749"/>
      <c r="T606" s="1749"/>
      <c r="U606" s="1749"/>
      <c r="V606" s="1749"/>
      <c r="W606" s="1749"/>
      <c r="X606" s="1749"/>
      <c r="Y606" s="1749"/>
      <c r="Z606" s="1749"/>
      <c r="AA606" s="1749"/>
      <c r="AB606" s="1749"/>
      <c r="AC606" s="1749"/>
      <c r="AD606" s="1749"/>
      <c r="AE606" s="1749"/>
      <c r="AF606" s="1749"/>
      <c r="AG606" s="1749"/>
      <c r="AH606" s="1749"/>
      <c r="AI606" s="1749"/>
      <c r="AJ606" s="1749"/>
      <c r="AK606" s="1749"/>
      <c r="AL606" s="1749"/>
      <c r="AM606" s="1749"/>
      <c r="AN606" s="1749"/>
      <c r="AO606" s="1749"/>
      <c r="AP606" s="1749"/>
    </row>
    <row r="607" spans="1:42" ht="12.95" customHeight="1" x14ac:dyDescent="0.5">
      <c r="A607" s="1655"/>
      <c r="B607" s="1655"/>
      <c r="C607" s="1749"/>
      <c r="D607" s="1749"/>
      <c r="E607" s="1749"/>
      <c r="F607" s="1749"/>
      <c r="G607" s="1749"/>
      <c r="H607" s="1749"/>
      <c r="I607" s="1749"/>
      <c r="J607" s="1749"/>
      <c r="K607" s="1749"/>
      <c r="L607" s="1749"/>
      <c r="M607" s="1749"/>
      <c r="N607" s="1749"/>
      <c r="O607" s="1749"/>
      <c r="P607" s="1749"/>
      <c r="Q607" s="1749"/>
      <c r="R607" s="1749"/>
      <c r="S607" s="1749"/>
      <c r="T607" s="1749"/>
      <c r="U607" s="1749"/>
      <c r="V607" s="1749"/>
      <c r="W607" s="1749"/>
      <c r="X607" s="1749"/>
      <c r="Y607" s="1749"/>
      <c r="Z607" s="1749"/>
      <c r="AA607" s="1749"/>
      <c r="AB607" s="1749"/>
      <c r="AC607" s="1749"/>
      <c r="AD607" s="1749"/>
      <c r="AE607" s="1749"/>
      <c r="AF607" s="1749"/>
      <c r="AG607" s="1749"/>
      <c r="AH607" s="1749"/>
      <c r="AI607" s="1749"/>
      <c r="AJ607" s="1749"/>
      <c r="AK607" s="1749"/>
      <c r="AL607" s="1749"/>
      <c r="AM607" s="1749"/>
      <c r="AN607" s="1749"/>
      <c r="AO607" s="1749"/>
      <c r="AP607" s="1749"/>
    </row>
    <row r="608" spans="1:42" ht="12.95" customHeight="1" x14ac:dyDescent="0.5">
      <c r="A608" s="1655"/>
      <c r="B608" s="1655"/>
      <c r="C608" s="1749"/>
      <c r="D608" s="1749"/>
      <c r="E608" s="1749"/>
      <c r="F608" s="1749"/>
      <c r="G608" s="1749"/>
      <c r="H608" s="1749"/>
      <c r="I608" s="1749"/>
      <c r="J608" s="1749"/>
      <c r="K608" s="1749"/>
      <c r="L608" s="1749"/>
      <c r="M608" s="1749"/>
      <c r="N608" s="1749"/>
      <c r="O608" s="1749"/>
      <c r="P608" s="1749"/>
      <c r="Q608" s="1749"/>
      <c r="R608" s="1749"/>
      <c r="S608" s="1749"/>
      <c r="T608" s="1749"/>
      <c r="U608" s="1749"/>
      <c r="V608" s="1749"/>
      <c r="W608" s="1749"/>
      <c r="X608" s="1749"/>
      <c r="Y608" s="1749"/>
      <c r="Z608" s="1749"/>
      <c r="AA608" s="1749"/>
      <c r="AB608" s="1749"/>
      <c r="AC608" s="1749"/>
      <c r="AD608" s="1749"/>
      <c r="AE608" s="1749"/>
      <c r="AF608" s="1749"/>
      <c r="AG608" s="1749"/>
      <c r="AH608" s="1749"/>
      <c r="AI608" s="1749"/>
      <c r="AJ608" s="1749"/>
      <c r="AK608" s="1749"/>
      <c r="AL608" s="1749"/>
      <c r="AM608" s="1749"/>
      <c r="AN608" s="1749"/>
      <c r="AO608" s="1749"/>
      <c r="AP608" s="1749"/>
    </row>
    <row r="609" spans="1:42" ht="12.95" customHeight="1" x14ac:dyDescent="0.5">
      <c r="A609" s="1655"/>
      <c r="B609" s="1655"/>
      <c r="C609" s="1749"/>
      <c r="D609" s="1749"/>
      <c r="E609" s="1749"/>
      <c r="F609" s="1749"/>
      <c r="G609" s="1749"/>
      <c r="H609" s="1749"/>
      <c r="I609" s="1749"/>
      <c r="J609" s="1749"/>
      <c r="K609" s="1749"/>
      <c r="L609" s="1749"/>
      <c r="M609" s="1749"/>
      <c r="N609" s="1749"/>
      <c r="O609" s="1749"/>
      <c r="P609" s="1749"/>
      <c r="Q609" s="1749"/>
      <c r="R609" s="1749"/>
      <c r="S609" s="1749"/>
      <c r="T609" s="1749"/>
      <c r="U609" s="1749"/>
      <c r="V609" s="1749"/>
      <c r="W609" s="1749"/>
      <c r="X609" s="1749"/>
      <c r="Y609" s="1749"/>
      <c r="Z609" s="1749"/>
      <c r="AA609" s="1749"/>
      <c r="AB609" s="1749"/>
      <c r="AC609" s="1749"/>
      <c r="AD609" s="1749"/>
      <c r="AE609" s="1749"/>
      <c r="AF609" s="1749"/>
      <c r="AG609" s="1749"/>
      <c r="AH609" s="1749"/>
      <c r="AI609" s="1749"/>
      <c r="AJ609" s="1749"/>
      <c r="AK609" s="1749"/>
      <c r="AL609" s="1749"/>
      <c r="AM609" s="1749"/>
      <c r="AN609" s="1749"/>
      <c r="AO609" s="1749"/>
      <c r="AP609" s="1749"/>
    </row>
    <row r="610" spans="1:42" ht="12.95" customHeight="1" x14ac:dyDescent="0.5">
      <c r="A610" s="1655"/>
      <c r="B610" s="1655"/>
      <c r="C610" s="1749"/>
      <c r="D610" s="1749"/>
      <c r="E610" s="1749"/>
      <c r="F610" s="1749"/>
      <c r="G610" s="1749"/>
      <c r="H610" s="1749"/>
      <c r="I610" s="1749"/>
      <c r="J610" s="1749"/>
      <c r="K610" s="1749"/>
      <c r="L610" s="1749"/>
      <c r="M610" s="1749"/>
      <c r="N610" s="1749"/>
      <c r="O610" s="1749"/>
      <c r="P610" s="1749"/>
      <c r="Q610" s="1749"/>
      <c r="R610" s="1749"/>
      <c r="S610" s="1749"/>
      <c r="T610" s="1749"/>
      <c r="U610" s="1749"/>
      <c r="V610" s="1749"/>
      <c r="W610" s="1749"/>
      <c r="X610" s="1749"/>
      <c r="Y610" s="1749"/>
      <c r="Z610" s="1749"/>
      <c r="AA610" s="1749"/>
      <c r="AB610" s="1749"/>
      <c r="AC610" s="1749"/>
      <c r="AD610" s="1749"/>
      <c r="AE610" s="1749"/>
      <c r="AF610" s="1749"/>
      <c r="AG610" s="1749"/>
      <c r="AH610" s="1749"/>
      <c r="AI610" s="1749"/>
      <c r="AJ610" s="1749"/>
      <c r="AK610" s="1749"/>
      <c r="AL610" s="1749"/>
      <c r="AM610" s="1749"/>
      <c r="AN610" s="1749"/>
      <c r="AO610" s="1749"/>
      <c r="AP610" s="1749"/>
    </row>
    <row r="611" spans="1:42" ht="12.95" customHeight="1" x14ac:dyDescent="0.5">
      <c r="A611" s="1655"/>
      <c r="B611" s="1655"/>
      <c r="C611" s="1749"/>
      <c r="D611" s="1749"/>
      <c r="E611" s="1749"/>
      <c r="F611" s="1749"/>
      <c r="G611" s="1749"/>
      <c r="H611" s="1749"/>
      <c r="I611" s="1749"/>
      <c r="J611" s="1749"/>
      <c r="K611" s="1749"/>
      <c r="L611" s="1749"/>
      <c r="M611" s="1749"/>
      <c r="N611" s="1749"/>
      <c r="O611" s="1749"/>
      <c r="P611" s="1749"/>
      <c r="Q611" s="1749"/>
      <c r="R611" s="1749"/>
      <c r="S611" s="1749"/>
      <c r="T611" s="1749"/>
      <c r="U611" s="1749"/>
      <c r="V611" s="1749"/>
      <c r="W611" s="1749"/>
      <c r="X611" s="1749"/>
      <c r="Y611" s="1749"/>
      <c r="Z611" s="1749"/>
      <c r="AA611" s="1749"/>
      <c r="AB611" s="1749"/>
      <c r="AC611" s="1749"/>
      <c r="AD611" s="1749"/>
      <c r="AE611" s="1749"/>
      <c r="AF611" s="1749"/>
      <c r="AG611" s="1749"/>
      <c r="AH611" s="1749"/>
      <c r="AI611" s="1749"/>
      <c r="AJ611" s="1749"/>
      <c r="AK611" s="1749"/>
      <c r="AL611" s="1749"/>
      <c r="AM611" s="1749"/>
      <c r="AN611" s="1749"/>
      <c r="AO611" s="1749"/>
      <c r="AP611" s="1749"/>
    </row>
    <row r="612" spans="1:42" ht="12.95" customHeight="1" x14ac:dyDescent="0.5">
      <c r="A612" s="1655"/>
      <c r="B612" s="1655"/>
      <c r="C612" s="1749"/>
      <c r="D612" s="1749"/>
      <c r="E612" s="1749"/>
      <c r="F612" s="1749"/>
      <c r="G612" s="1749"/>
      <c r="H612" s="1749"/>
      <c r="I612" s="1749"/>
      <c r="J612" s="1749"/>
      <c r="K612" s="1749"/>
      <c r="L612" s="1749"/>
      <c r="M612" s="1749"/>
      <c r="N612" s="1749"/>
      <c r="O612" s="1749"/>
      <c r="P612" s="1749"/>
      <c r="Q612" s="1749"/>
      <c r="R612" s="1749"/>
      <c r="S612" s="1749"/>
      <c r="T612" s="1749"/>
      <c r="U612" s="1749"/>
      <c r="V612" s="1749"/>
      <c r="W612" s="1749"/>
      <c r="X612" s="1749"/>
      <c r="Y612" s="1749"/>
      <c r="Z612" s="1749"/>
      <c r="AA612" s="1749"/>
      <c r="AB612" s="1749"/>
      <c r="AC612" s="1749"/>
      <c r="AD612" s="1749"/>
      <c r="AE612" s="1749"/>
      <c r="AF612" s="1749"/>
      <c r="AG612" s="1749"/>
      <c r="AH612" s="1749"/>
      <c r="AI612" s="1749"/>
      <c r="AJ612" s="1749"/>
      <c r="AK612" s="1749"/>
      <c r="AL612" s="1749"/>
      <c r="AM612" s="1749"/>
      <c r="AN612" s="1749"/>
      <c r="AO612" s="1749"/>
      <c r="AP612" s="1749"/>
    </row>
    <row r="613" spans="1:42" ht="12.95" customHeight="1" x14ac:dyDescent="0.5">
      <c r="A613" s="1655"/>
      <c r="B613" s="1655"/>
      <c r="C613" s="1749"/>
      <c r="D613" s="1749"/>
      <c r="E613" s="1749"/>
      <c r="F613" s="1749"/>
      <c r="G613" s="1749"/>
      <c r="H613" s="1749"/>
      <c r="I613" s="1749"/>
      <c r="J613" s="1749"/>
      <c r="K613" s="1749"/>
      <c r="L613" s="1749"/>
      <c r="M613" s="1749"/>
      <c r="N613" s="1749"/>
      <c r="O613" s="1749"/>
      <c r="P613" s="1749"/>
      <c r="Q613" s="1749"/>
      <c r="R613" s="1749"/>
      <c r="S613" s="1749"/>
      <c r="T613" s="1749"/>
      <c r="U613" s="1749"/>
      <c r="V613" s="1749"/>
      <c r="W613" s="1749"/>
      <c r="X613" s="1749"/>
      <c r="Y613" s="1749"/>
      <c r="Z613" s="1749"/>
      <c r="AA613" s="1749"/>
      <c r="AB613" s="1749"/>
      <c r="AC613" s="1749"/>
      <c r="AD613" s="1749"/>
      <c r="AE613" s="1749"/>
      <c r="AF613" s="1749"/>
      <c r="AG613" s="1749"/>
      <c r="AH613" s="1749"/>
      <c r="AI613" s="1749"/>
      <c r="AJ613" s="1749"/>
      <c r="AK613" s="1749"/>
      <c r="AL613" s="1749"/>
      <c r="AM613" s="1749"/>
      <c r="AN613" s="1749"/>
      <c r="AO613" s="1749"/>
      <c r="AP613" s="1749"/>
    </row>
    <row r="614" spans="1:42" ht="12.95" customHeight="1" x14ac:dyDescent="0.5">
      <c r="A614" s="1655"/>
      <c r="B614" s="1655"/>
      <c r="C614" s="1749"/>
      <c r="D614" s="1749"/>
      <c r="E614" s="1749"/>
      <c r="F614" s="1749"/>
      <c r="G614" s="1749"/>
      <c r="H614" s="1749"/>
      <c r="I614" s="1749"/>
      <c r="J614" s="1749"/>
      <c r="K614" s="1749"/>
      <c r="L614" s="1749"/>
      <c r="M614" s="1749"/>
      <c r="N614" s="1749"/>
      <c r="O614" s="1749"/>
      <c r="P614" s="1749"/>
      <c r="Q614" s="1749"/>
      <c r="R614" s="1749"/>
      <c r="S614" s="1749"/>
      <c r="T614" s="1749"/>
      <c r="U614" s="1749"/>
      <c r="V614" s="1749"/>
      <c r="W614" s="1749"/>
      <c r="X614" s="1749"/>
      <c r="Y614" s="1749"/>
      <c r="Z614" s="1749"/>
      <c r="AA614" s="1749"/>
      <c r="AB614" s="1749"/>
      <c r="AC614" s="1749"/>
      <c r="AD614" s="1749"/>
      <c r="AE614" s="1749"/>
      <c r="AF614" s="1749"/>
      <c r="AG614" s="1749"/>
      <c r="AH614" s="1749"/>
      <c r="AI614" s="1749"/>
      <c r="AJ614" s="1749"/>
      <c r="AK614" s="1749"/>
      <c r="AL614" s="1749"/>
      <c r="AM614" s="1749"/>
      <c r="AN614" s="1749"/>
      <c r="AO614" s="1749"/>
      <c r="AP614" s="1749"/>
    </row>
    <row r="615" spans="1:42" ht="12.95" customHeight="1" x14ac:dyDescent="0.5">
      <c r="A615" s="1655"/>
      <c r="B615" s="1655"/>
      <c r="C615" s="1749"/>
      <c r="D615" s="1749"/>
      <c r="E615" s="1749"/>
      <c r="F615" s="1749"/>
      <c r="G615" s="1749"/>
      <c r="H615" s="1749"/>
      <c r="I615" s="1749"/>
      <c r="J615" s="1749"/>
      <c r="K615" s="1749"/>
      <c r="L615" s="1749"/>
      <c r="M615" s="1749"/>
      <c r="N615" s="1749"/>
      <c r="O615" s="1749"/>
      <c r="P615" s="1749"/>
      <c r="Q615" s="1749"/>
      <c r="R615" s="1749"/>
      <c r="S615" s="1749"/>
      <c r="T615" s="1749"/>
      <c r="U615" s="1749"/>
      <c r="V615" s="1749"/>
      <c r="W615" s="1749"/>
      <c r="X615" s="1749"/>
      <c r="Y615" s="1749"/>
      <c r="Z615" s="1749"/>
      <c r="AA615" s="1749"/>
      <c r="AB615" s="1749"/>
      <c r="AC615" s="1749"/>
      <c r="AD615" s="1749"/>
      <c r="AE615" s="1749"/>
      <c r="AF615" s="1749"/>
      <c r="AG615" s="1749"/>
      <c r="AH615" s="1749"/>
      <c r="AI615" s="1749"/>
      <c r="AJ615" s="1749"/>
      <c r="AK615" s="1749"/>
      <c r="AL615" s="1749"/>
      <c r="AM615" s="1749"/>
      <c r="AN615" s="1749"/>
      <c r="AO615" s="1749"/>
      <c r="AP615" s="1749"/>
    </row>
    <row r="616" spans="1:42" ht="12.95" customHeight="1" x14ac:dyDescent="0.5">
      <c r="A616" s="1655"/>
      <c r="B616" s="1655"/>
      <c r="C616" s="1749"/>
      <c r="D616" s="1749"/>
      <c r="E616" s="1749"/>
      <c r="F616" s="1749"/>
      <c r="G616" s="1749"/>
      <c r="H616" s="1749"/>
      <c r="I616" s="1749"/>
      <c r="J616" s="1749"/>
      <c r="K616" s="1749"/>
      <c r="L616" s="1749"/>
      <c r="M616" s="1749"/>
      <c r="N616" s="1749"/>
      <c r="O616" s="1749"/>
      <c r="P616" s="1749"/>
      <c r="Q616" s="1749"/>
      <c r="R616" s="1749"/>
      <c r="S616" s="1749"/>
      <c r="T616" s="1749"/>
      <c r="U616" s="1749"/>
      <c r="V616" s="1749"/>
      <c r="W616" s="1749"/>
      <c r="X616" s="1749"/>
      <c r="Y616" s="1749"/>
      <c r="Z616" s="1749"/>
      <c r="AA616" s="1749"/>
      <c r="AB616" s="1749"/>
      <c r="AC616" s="1749"/>
      <c r="AD616" s="1749"/>
      <c r="AE616" s="1749"/>
      <c r="AF616" s="1749"/>
      <c r="AG616" s="1749"/>
      <c r="AH616" s="1749"/>
      <c r="AI616" s="1749"/>
      <c r="AJ616" s="1749"/>
      <c r="AK616" s="1749"/>
      <c r="AL616" s="1749"/>
      <c r="AM616" s="1749"/>
      <c r="AN616" s="1749"/>
      <c r="AO616" s="1749"/>
      <c r="AP616" s="1749"/>
    </row>
    <row r="617" spans="1:42" ht="12.95" customHeight="1" x14ac:dyDescent="0.5">
      <c r="A617" s="1655"/>
      <c r="B617" s="1655"/>
      <c r="C617" s="1749"/>
      <c r="D617" s="1749"/>
      <c r="E617" s="1749"/>
      <c r="F617" s="1749"/>
      <c r="G617" s="1749"/>
      <c r="H617" s="1749"/>
      <c r="I617" s="1749"/>
      <c r="J617" s="1749"/>
      <c r="K617" s="1749"/>
      <c r="L617" s="1749"/>
      <c r="M617" s="1749"/>
      <c r="N617" s="1749"/>
      <c r="O617" s="1749"/>
      <c r="P617" s="1749"/>
      <c r="Q617" s="1749"/>
      <c r="R617" s="1749"/>
      <c r="S617" s="1749"/>
      <c r="T617" s="1749"/>
      <c r="U617" s="1749"/>
      <c r="V617" s="1749"/>
      <c r="W617" s="1749"/>
      <c r="X617" s="1749"/>
      <c r="Y617" s="1749"/>
      <c r="Z617" s="1749"/>
      <c r="AA617" s="1749"/>
      <c r="AB617" s="1749"/>
      <c r="AC617" s="1749"/>
      <c r="AD617" s="1749"/>
      <c r="AE617" s="1749"/>
      <c r="AF617" s="1749"/>
      <c r="AG617" s="1749"/>
      <c r="AH617" s="1749"/>
      <c r="AI617" s="1749"/>
      <c r="AJ617" s="1749"/>
      <c r="AK617" s="1749"/>
      <c r="AL617" s="1749"/>
      <c r="AM617" s="1749"/>
      <c r="AN617" s="1749"/>
      <c r="AO617" s="1749"/>
      <c r="AP617" s="1749"/>
    </row>
    <row r="618" spans="1:42" ht="12.95" customHeight="1" x14ac:dyDescent="0.5">
      <c r="A618" s="1655"/>
      <c r="B618" s="1655"/>
      <c r="C618" s="1749"/>
      <c r="D618" s="1749"/>
      <c r="E618" s="1749"/>
      <c r="F618" s="1749"/>
      <c r="G618" s="1749"/>
      <c r="H618" s="1749"/>
      <c r="I618" s="1749"/>
      <c r="J618" s="1749"/>
      <c r="K618" s="1749"/>
      <c r="L618" s="1749"/>
      <c r="M618" s="1749"/>
      <c r="N618" s="1749"/>
      <c r="O618" s="1749"/>
      <c r="P618" s="1749"/>
      <c r="Q618" s="1749"/>
      <c r="R618" s="1749"/>
      <c r="S618" s="1749"/>
      <c r="T618" s="1749"/>
      <c r="U618" s="1749"/>
      <c r="V618" s="1749"/>
      <c r="W618" s="1749"/>
      <c r="X618" s="1749"/>
      <c r="Y618" s="1749"/>
      <c r="Z618" s="1749"/>
      <c r="AA618" s="1749"/>
      <c r="AB618" s="1749"/>
      <c r="AC618" s="1749"/>
      <c r="AD618" s="1749"/>
      <c r="AE618" s="1749"/>
      <c r="AF618" s="1749"/>
      <c r="AG618" s="1749"/>
      <c r="AH618" s="1749"/>
      <c r="AI618" s="1749"/>
      <c r="AJ618" s="1749"/>
      <c r="AK618" s="1749"/>
      <c r="AL618" s="1749"/>
      <c r="AM618" s="1749"/>
      <c r="AN618" s="1749"/>
      <c r="AO618" s="1749"/>
      <c r="AP618" s="1749"/>
    </row>
    <row r="619" spans="1:42" ht="12.95" customHeight="1" x14ac:dyDescent="0.5">
      <c r="A619" s="1655"/>
      <c r="B619" s="1655"/>
      <c r="C619" s="1749"/>
      <c r="D619" s="1749"/>
      <c r="E619" s="1749"/>
      <c r="F619" s="1749"/>
      <c r="G619" s="1749"/>
      <c r="H619" s="1749"/>
      <c r="I619" s="1749"/>
      <c r="J619" s="1749"/>
      <c r="K619" s="1749"/>
      <c r="L619" s="1749"/>
      <c r="M619" s="1749"/>
      <c r="N619" s="1749"/>
      <c r="O619" s="1749"/>
      <c r="P619" s="1749"/>
      <c r="Q619" s="1749"/>
      <c r="R619" s="1749"/>
      <c r="S619" s="1749"/>
      <c r="T619" s="1749"/>
      <c r="U619" s="1749"/>
      <c r="V619" s="1749"/>
      <c r="W619" s="1749"/>
      <c r="X619" s="1749"/>
      <c r="Y619" s="1749"/>
      <c r="Z619" s="1749"/>
      <c r="AA619" s="1749"/>
      <c r="AB619" s="1749"/>
      <c r="AC619" s="1749"/>
      <c r="AD619" s="1749"/>
      <c r="AE619" s="1749"/>
      <c r="AF619" s="1749"/>
      <c r="AG619" s="1749"/>
      <c r="AH619" s="1749"/>
      <c r="AI619" s="1749"/>
      <c r="AJ619" s="1749"/>
      <c r="AK619" s="1749"/>
      <c r="AL619" s="1749"/>
      <c r="AM619" s="1749"/>
      <c r="AN619" s="1749"/>
      <c r="AO619" s="1749"/>
      <c r="AP619" s="1749"/>
    </row>
    <row r="620" spans="1:42" ht="12.95" customHeight="1" x14ac:dyDescent="0.5">
      <c r="A620" s="1655"/>
      <c r="B620" s="1655"/>
      <c r="C620" s="1749"/>
      <c r="D620" s="1749"/>
      <c r="E620" s="1749"/>
      <c r="F620" s="1749"/>
      <c r="G620" s="1749"/>
      <c r="H620" s="1749"/>
      <c r="I620" s="1749"/>
      <c r="J620" s="1749"/>
      <c r="K620" s="1749"/>
      <c r="L620" s="1749"/>
      <c r="M620" s="1749"/>
      <c r="N620" s="1749"/>
      <c r="O620" s="1749"/>
      <c r="P620" s="1749"/>
      <c r="Q620" s="1749"/>
      <c r="R620" s="1749"/>
      <c r="S620" s="1749"/>
      <c r="T620" s="1749"/>
      <c r="U620" s="1749"/>
      <c r="V620" s="1749"/>
      <c r="W620" s="1749"/>
      <c r="X620" s="1749"/>
      <c r="Y620" s="1749"/>
      <c r="Z620" s="1749"/>
      <c r="AA620" s="1749"/>
      <c r="AB620" s="1749"/>
      <c r="AC620" s="1749"/>
      <c r="AD620" s="1749"/>
      <c r="AE620" s="1749"/>
      <c r="AF620" s="1749"/>
      <c r="AG620" s="1749"/>
      <c r="AH620" s="1749"/>
      <c r="AI620" s="1749"/>
      <c r="AJ620" s="1749"/>
      <c r="AK620" s="1749"/>
      <c r="AL620" s="1749"/>
      <c r="AM620" s="1749"/>
      <c r="AN620" s="1749"/>
      <c r="AO620" s="1749"/>
      <c r="AP620" s="1749"/>
    </row>
    <row r="621" spans="1:42" ht="12.95" customHeight="1" x14ac:dyDescent="0.5">
      <c r="A621" s="1655"/>
      <c r="B621" s="1655"/>
      <c r="C621" s="1749"/>
      <c r="D621" s="1749"/>
      <c r="E621" s="1749"/>
      <c r="F621" s="1749"/>
      <c r="G621" s="1749"/>
      <c r="H621" s="1749"/>
      <c r="I621" s="1749"/>
      <c r="J621" s="1749"/>
      <c r="K621" s="1749"/>
      <c r="L621" s="1749"/>
      <c r="M621" s="1749"/>
      <c r="N621" s="1749"/>
      <c r="O621" s="1749"/>
      <c r="P621" s="1749"/>
      <c r="Q621" s="1749"/>
      <c r="R621" s="1749"/>
      <c r="S621" s="1749"/>
      <c r="T621" s="1749"/>
      <c r="U621" s="1749"/>
      <c r="V621" s="1749"/>
      <c r="W621" s="1749"/>
      <c r="X621" s="1749"/>
      <c r="Y621" s="1749"/>
      <c r="Z621" s="1749"/>
      <c r="AA621" s="1749"/>
      <c r="AB621" s="1749"/>
      <c r="AC621" s="1749"/>
      <c r="AD621" s="1749"/>
      <c r="AE621" s="1749"/>
      <c r="AF621" s="1749"/>
      <c r="AG621" s="1749"/>
      <c r="AH621" s="1749"/>
      <c r="AI621" s="1749"/>
      <c r="AJ621" s="1749"/>
      <c r="AK621" s="1749"/>
      <c r="AL621" s="1749"/>
      <c r="AM621" s="1749"/>
      <c r="AN621" s="1749"/>
      <c r="AO621" s="1749"/>
      <c r="AP621" s="1749"/>
    </row>
    <row r="622" spans="1:42" ht="12.95" customHeight="1" x14ac:dyDescent="0.5">
      <c r="A622" s="1655"/>
      <c r="B622" s="1655"/>
      <c r="C622" s="1749"/>
      <c r="D622" s="1749"/>
      <c r="E622" s="1749"/>
      <c r="F622" s="1749"/>
      <c r="G622" s="1749"/>
      <c r="H622" s="1749"/>
      <c r="I622" s="1749"/>
      <c r="J622" s="1749"/>
      <c r="K622" s="1749"/>
      <c r="L622" s="1749"/>
      <c r="M622" s="1749"/>
      <c r="N622" s="1749"/>
      <c r="O622" s="1749"/>
      <c r="P622" s="1749"/>
      <c r="Q622" s="1749"/>
      <c r="R622" s="1749"/>
      <c r="S622" s="1749"/>
      <c r="T622" s="1749"/>
      <c r="U622" s="1749"/>
      <c r="V622" s="1749"/>
      <c r="W622" s="1749"/>
      <c r="X622" s="1749"/>
      <c r="Y622" s="1749"/>
      <c r="Z622" s="1749"/>
      <c r="AA622" s="1749"/>
      <c r="AB622" s="1749"/>
      <c r="AC622" s="1749"/>
      <c r="AD622" s="1749"/>
      <c r="AE622" s="1749"/>
      <c r="AF622" s="1749"/>
      <c r="AG622" s="1749"/>
      <c r="AH622" s="1749"/>
      <c r="AI622" s="1749"/>
      <c r="AJ622" s="1749"/>
      <c r="AK622" s="1749"/>
      <c r="AL622" s="1749"/>
      <c r="AM622" s="1749"/>
      <c r="AN622" s="1749"/>
      <c r="AO622" s="1749"/>
      <c r="AP622" s="1749"/>
    </row>
    <row r="623" spans="1:42" ht="12.95" customHeight="1" x14ac:dyDescent="0.5">
      <c r="A623" s="1655"/>
      <c r="B623" s="1655"/>
      <c r="C623" s="1749"/>
      <c r="D623" s="1749"/>
      <c r="E623" s="1749"/>
      <c r="F623" s="1749"/>
      <c r="G623" s="1749"/>
      <c r="H623" s="1749"/>
      <c r="I623" s="1749"/>
      <c r="J623" s="1749"/>
      <c r="K623" s="1749"/>
      <c r="L623" s="1749"/>
      <c r="M623" s="1749"/>
      <c r="N623" s="1749"/>
      <c r="O623" s="1749"/>
      <c r="P623" s="1749"/>
      <c r="Q623" s="1749"/>
      <c r="R623" s="1749"/>
      <c r="S623" s="1749"/>
      <c r="T623" s="1749"/>
      <c r="U623" s="1749"/>
      <c r="V623" s="1749"/>
      <c r="W623" s="1749"/>
      <c r="X623" s="1749"/>
      <c r="Y623" s="1749"/>
      <c r="Z623" s="1749"/>
      <c r="AA623" s="1749"/>
      <c r="AB623" s="1749"/>
      <c r="AC623" s="1749"/>
      <c r="AD623" s="1749"/>
      <c r="AE623" s="1749"/>
      <c r="AF623" s="1749"/>
      <c r="AG623" s="1749"/>
      <c r="AH623" s="1749"/>
      <c r="AI623" s="1749"/>
      <c r="AJ623" s="1749"/>
      <c r="AK623" s="1749"/>
      <c r="AL623" s="1749"/>
      <c r="AM623" s="1749"/>
      <c r="AN623" s="1749"/>
      <c r="AO623" s="1749"/>
      <c r="AP623" s="1749"/>
    </row>
    <row r="624" spans="1:42" ht="12.95" customHeight="1" x14ac:dyDescent="0.5">
      <c r="A624" s="1655"/>
      <c r="B624" s="1655"/>
      <c r="C624" s="1749"/>
      <c r="D624" s="1749"/>
      <c r="E624" s="1749"/>
      <c r="F624" s="1749"/>
      <c r="G624" s="1749"/>
      <c r="H624" s="1749"/>
      <c r="I624" s="1749"/>
      <c r="J624" s="1749"/>
      <c r="K624" s="1749"/>
      <c r="L624" s="1749"/>
      <c r="M624" s="1749"/>
      <c r="N624" s="1749"/>
      <c r="O624" s="1749"/>
      <c r="P624" s="1749"/>
      <c r="Q624" s="1749"/>
      <c r="R624" s="1749"/>
      <c r="S624" s="1749"/>
      <c r="T624" s="1749"/>
      <c r="U624" s="1749"/>
      <c r="V624" s="1749"/>
      <c r="W624" s="1749"/>
      <c r="X624" s="1749"/>
      <c r="Y624" s="1749"/>
      <c r="Z624" s="1749"/>
      <c r="AA624" s="1749"/>
      <c r="AB624" s="1749"/>
      <c r="AC624" s="1749"/>
      <c r="AD624" s="1749"/>
      <c r="AE624" s="1749"/>
      <c r="AF624" s="1749"/>
      <c r="AG624" s="1749"/>
      <c r="AH624" s="1749"/>
      <c r="AI624" s="1749"/>
      <c r="AJ624" s="1749"/>
      <c r="AK624" s="1749"/>
      <c r="AL624" s="1749"/>
      <c r="AM624" s="1749"/>
      <c r="AN624" s="1749"/>
      <c r="AO624" s="1749"/>
      <c r="AP624" s="1749"/>
    </row>
    <row r="625" spans="1:42" ht="12.95" customHeight="1" x14ac:dyDescent="0.5">
      <c r="A625" s="1655"/>
      <c r="B625" s="1655"/>
      <c r="C625" s="1749"/>
      <c r="D625" s="1749"/>
      <c r="E625" s="1749"/>
      <c r="F625" s="1749"/>
      <c r="G625" s="1749"/>
      <c r="H625" s="1749"/>
      <c r="I625" s="1749"/>
      <c r="J625" s="1749"/>
      <c r="K625" s="1749"/>
      <c r="L625" s="1749"/>
      <c r="M625" s="1749"/>
      <c r="N625" s="1749"/>
      <c r="O625" s="1749"/>
      <c r="P625" s="1749"/>
      <c r="Q625" s="1749"/>
      <c r="R625" s="1749"/>
      <c r="S625" s="1749"/>
      <c r="T625" s="1749"/>
      <c r="U625" s="1749"/>
      <c r="V625" s="1749"/>
      <c r="W625" s="1749"/>
      <c r="X625" s="1749"/>
      <c r="Y625" s="1749"/>
      <c r="Z625" s="1749"/>
      <c r="AA625" s="1749"/>
      <c r="AB625" s="1749"/>
      <c r="AC625" s="1749"/>
      <c r="AD625" s="1749"/>
      <c r="AE625" s="1749"/>
      <c r="AF625" s="1749"/>
      <c r="AG625" s="1749"/>
      <c r="AH625" s="1749"/>
      <c r="AI625" s="1749"/>
      <c r="AJ625" s="1749"/>
      <c r="AK625" s="1749"/>
      <c r="AL625" s="1749"/>
      <c r="AM625" s="1749"/>
      <c r="AN625" s="1749"/>
      <c r="AO625" s="1749"/>
      <c r="AP625" s="1749"/>
    </row>
    <row r="626" spans="1:42" ht="12.95" customHeight="1" x14ac:dyDescent="0.5">
      <c r="A626" s="1655"/>
      <c r="B626" s="1655"/>
      <c r="C626" s="1749"/>
      <c r="D626" s="1749"/>
      <c r="E626" s="1749"/>
      <c r="F626" s="1749"/>
      <c r="G626" s="1749"/>
      <c r="H626" s="1749"/>
      <c r="I626" s="1749"/>
      <c r="J626" s="1749"/>
      <c r="K626" s="1749"/>
      <c r="L626" s="1749"/>
      <c r="M626" s="1749"/>
      <c r="N626" s="1749"/>
      <c r="O626" s="1749"/>
      <c r="P626" s="1749"/>
      <c r="Q626" s="1749"/>
      <c r="R626" s="1749"/>
      <c r="S626" s="1749"/>
      <c r="T626" s="1749"/>
      <c r="U626" s="1749"/>
      <c r="V626" s="1749"/>
      <c r="W626" s="1749"/>
      <c r="X626" s="1749"/>
      <c r="Y626" s="1749"/>
      <c r="Z626" s="1749"/>
      <c r="AA626" s="1749"/>
      <c r="AB626" s="1749"/>
      <c r="AC626" s="1749"/>
      <c r="AD626" s="1749"/>
      <c r="AE626" s="1749"/>
      <c r="AF626" s="1749"/>
      <c r="AG626" s="1749"/>
      <c r="AH626" s="1749"/>
      <c r="AI626" s="1749"/>
      <c r="AJ626" s="1749"/>
      <c r="AK626" s="1749"/>
      <c r="AL626" s="1749"/>
      <c r="AM626" s="1749"/>
      <c r="AN626" s="1749"/>
      <c r="AO626" s="1749"/>
      <c r="AP626" s="1749"/>
    </row>
    <row r="627" spans="1:42" ht="12.95" customHeight="1" x14ac:dyDescent="0.5">
      <c r="A627" s="1655"/>
      <c r="B627" s="1655"/>
      <c r="C627" s="1749"/>
      <c r="D627" s="1749"/>
      <c r="E627" s="1749"/>
      <c r="F627" s="1749"/>
      <c r="G627" s="1749"/>
      <c r="H627" s="1749"/>
      <c r="I627" s="1749"/>
      <c r="J627" s="1749"/>
      <c r="K627" s="1749"/>
      <c r="L627" s="1749"/>
      <c r="M627" s="1749"/>
      <c r="N627" s="1749"/>
      <c r="O627" s="1749"/>
      <c r="P627" s="1749"/>
      <c r="Q627" s="1749"/>
      <c r="R627" s="1749"/>
      <c r="S627" s="1749"/>
      <c r="T627" s="1749"/>
      <c r="U627" s="1749"/>
      <c r="V627" s="1749"/>
      <c r="W627" s="1749"/>
      <c r="X627" s="1749"/>
      <c r="Y627" s="1749"/>
      <c r="Z627" s="1749"/>
      <c r="AA627" s="1749"/>
      <c r="AB627" s="1749"/>
      <c r="AC627" s="1749"/>
      <c r="AD627" s="1749"/>
      <c r="AE627" s="1749"/>
      <c r="AF627" s="1749"/>
      <c r="AG627" s="1749"/>
      <c r="AH627" s="1749"/>
      <c r="AI627" s="1749"/>
      <c r="AJ627" s="1749"/>
      <c r="AK627" s="1749"/>
      <c r="AL627" s="1749"/>
      <c r="AM627" s="1749"/>
      <c r="AN627" s="1749"/>
      <c r="AO627" s="1749"/>
      <c r="AP627" s="1749"/>
    </row>
    <row r="628" spans="1:42" ht="12.95" customHeight="1" x14ac:dyDescent="0.5">
      <c r="A628" s="1655"/>
      <c r="B628" s="1655"/>
      <c r="C628" s="1749"/>
      <c r="D628" s="1749"/>
      <c r="E628" s="1749"/>
      <c r="F628" s="1749"/>
      <c r="G628" s="1749"/>
      <c r="H628" s="1749"/>
      <c r="I628" s="1749"/>
      <c r="J628" s="1749"/>
      <c r="K628" s="1749"/>
      <c r="L628" s="1749"/>
      <c r="M628" s="1749"/>
      <c r="N628" s="1749"/>
      <c r="O628" s="1749"/>
      <c r="P628" s="1749"/>
      <c r="Q628" s="1749"/>
      <c r="R628" s="1749"/>
      <c r="S628" s="1749"/>
      <c r="T628" s="1749"/>
      <c r="U628" s="1749"/>
      <c r="V628" s="1749"/>
      <c r="W628" s="1749"/>
      <c r="X628" s="1749"/>
      <c r="Y628" s="1749"/>
      <c r="Z628" s="1749"/>
      <c r="AA628" s="1749"/>
      <c r="AB628" s="1749"/>
      <c r="AC628" s="1749"/>
      <c r="AD628" s="1749"/>
      <c r="AE628" s="1749"/>
      <c r="AF628" s="1749"/>
      <c r="AG628" s="1749"/>
      <c r="AH628" s="1749"/>
      <c r="AI628" s="1749"/>
      <c r="AJ628" s="1749"/>
      <c r="AK628" s="1749"/>
      <c r="AL628" s="1749"/>
      <c r="AM628" s="1749"/>
      <c r="AN628" s="1749"/>
      <c r="AO628" s="1749"/>
      <c r="AP628" s="1749"/>
    </row>
    <row r="629" spans="1:42" ht="12.95" customHeight="1" x14ac:dyDescent="0.5">
      <c r="A629" s="1655"/>
      <c r="B629" s="1655"/>
      <c r="C629" s="1749"/>
      <c r="D629" s="1749"/>
      <c r="E629" s="1749"/>
      <c r="F629" s="1749"/>
      <c r="G629" s="1749"/>
      <c r="H629" s="1749"/>
      <c r="I629" s="1749"/>
      <c r="J629" s="1749"/>
      <c r="K629" s="1749"/>
      <c r="L629" s="1749"/>
      <c r="M629" s="1749"/>
      <c r="N629" s="1749"/>
      <c r="O629" s="1749"/>
      <c r="P629" s="1749"/>
      <c r="Q629" s="1749"/>
      <c r="R629" s="1749"/>
      <c r="S629" s="1749"/>
      <c r="T629" s="1749"/>
      <c r="U629" s="1749"/>
      <c r="V629" s="1749"/>
      <c r="W629" s="1749"/>
      <c r="X629" s="1749"/>
      <c r="Y629" s="1749"/>
      <c r="Z629" s="1749"/>
      <c r="AA629" s="1749"/>
      <c r="AB629" s="1749"/>
      <c r="AC629" s="1749"/>
      <c r="AD629" s="1749"/>
      <c r="AE629" s="1749"/>
      <c r="AF629" s="1749"/>
      <c r="AG629" s="1749"/>
      <c r="AH629" s="1749"/>
      <c r="AI629" s="1749"/>
      <c r="AJ629" s="1749"/>
      <c r="AK629" s="1749"/>
      <c r="AL629" s="1749"/>
      <c r="AM629" s="1749"/>
      <c r="AN629" s="1749"/>
      <c r="AO629" s="1749"/>
      <c r="AP629" s="1749"/>
    </row>
    <row r="630" spans="1:42" ht="12.95" customHeight="1" x14ac:dyDescent="0.5">
      <c r="A630" s="1655"/>
      <c r="B630" s="1655"/>
      <c r="C630" s="1749"/>
      <c r="D630" s="1749"/>
      <c r="E630" s="1749"/>
      <c r="F630" s="1749"/>
      <c r="G630" s="1749"/>
      <c r="H630" s="1749"/>
      <c r="I630" s="1749"/>
      <c r="J630" s="1749"/>
      <c r="K630" s="1749"/>
      <c r="L630" s="1749"/>
      <c r="M630" s="1749"/>
      <c r="N630" s="1749"/>
      <c r="O630" s="1749"/>
      <c r="P630" s="1749"/>
      <c r="Q630" s="1749"/>
      <c r="R630" s="1749"/>
      <c r="S630" s="1749"/>
      <c r="T630" s="1749"/>
      <c r="U630" s="1749"/>
      <c r="V630" s="1749"/>
      <c r="W630" s="1749"/>
      <c r="X630" s="1749"/>
      <c r="Y630" s="1749"/>
      <c r="Z630" s="1749"/>
      <c r="AA630" s="1749"/>
      <c r="AB630" s="1749"/>
      <c r="AC630" s="1749"/>
      <c r="AD630" s="1749"/>
      <c r="AE630" s="1749"/>
      <c r="AF630" s="1749"/>
      <c r="AG630" s="1749"/>
      <c r="AH630" s="1749"/>
      <c r="AI630" s="1749"/>
      <c r="AJ630" s="1749"/>
      <c r="AK630" s="1749"/>
      <c r="AL630" s="1749"/>
      <c r="AM630" s="1749"/>
      <c r="AN630" s="1749"/>
      <c r="AO630" s="1749"/>
      <c r="AP630" s="1749"/>
    </row>
    <row r="631" spans="1:42" ht="12.95" customHeight="1" x14ac:dyDescent="0.5">
      <c r="A631" s="1655"/>
      <c r="B631" s="1655"/>
      <c r="C631" s="1749"/>
      <c r="D631" s="1749"/>
      <c r="E631" s="1749"/>
      <c r="F631" s="1749"/>
      <c r="G631" s="1749"/>
      <c r="H631" s="1749"/>
      <c r="I631" s="1749"/>
      <c r="J631" s="1749"/>
      <c r="K631" s="1749"/>
      <c r="L631" s="1749"/>
      <c r="M631" s="1749"/>
      <c r="N631" s="1749"/>
      <c r="O631" s="1749"/>
      <c r="P631" s="1749"/>
      <c r="Q631" s="1749"/>
      <c r="R631" s="1749"/>
      <c r="S631" s="1749"/>
      <c r="T631" s="1749"/>
      <c r="U631" s="1749"/>
      <c r="V631" s="1749"/>
      <c r="W631" s="1749"/>
      <c r="X631" s="1749"/>
      <c r="Y631" s="1749"/>
      <c r="Z631" s="1749"/>
      <c r="AA631" s="1749"/>
      <c r="AB631" s="1749"/>
      <c r="AC631" s="1749"/>
      <c r="AD631" s="1749"/>
      <c r="AE631" s="1749"/>
      <c r="AF631" s="1749"/>
      <c r="AG631" s="1749"/>
      <c r="AH631" s="1749"/>
      <c r="AI631" s="1749"/>
      <c r="AJ631" s="1749"/>
      <c r="AK631" s="1749"/>
      <c r="AL631" s="1749"/>
      <c r="AM631" s="1749"/>
      <c r="AN631" s="1749"/>
      <c r="AO631" s="1749"/>
      <c r="AP631" s="1749"/>
    </row>
    <row r="632" spans="1:42" ht="12.95" customHeight="1" x14ac:dyDescent="0.5">
      <c r="A632" s="1655"/>
      <c r="B632" s="1655"/>
      <c r="C632" s="1749"/>
      <c r="D632" s="1749"/>
      <c r="E632" s="1749"/>
      <c r="F632" s="1749"/>
      <c r="G632" s="1749"/>
      <c r="H632" s="1749"/>
      <c r="I632" s="1749"/>
      <c r="J632" s="1749"/>
      <c r="K632" s="1749"/>
      <c r="L632" s="1749"/>
      <c r="M632" s="1749"/>
      <c r="N632" s="1749"/>
      <c r="O632" s="1749"/>
      <c r="P632" s="1749"/>
      <c r="Q632" s="1749"/>
      <c r="R632" s="1749"/>
      <c r="S632" s="1749"/>
      <c r="T632" s="1749"/>
      <c r="U632" s="1749"/>
      <c r="V632" s="1749"/>
      <c r="W632" s="1749"/>
      <c r="X632" s="1749"/>
      <c r="Y632" s="1749"/>
      <c r="Z632" s="1749"/>
      <c r="AA632" s="1749"/>
      <c r="AB632" s="1749"/>
      <c r="AC632" s="1749"/>
      <c r="AD632" s="1749"/>
      <c r="AE632" s="1749"/>
      <c r="AF632" s="1749"/>
      <c r="AG632" s="1749"/>
      <c r="AH632" s="1749"/>
      <c r="AI632" s="1749"/>
      <c r="AJ632" s="1749"/>
      <c r="AK632" s="1749"/>
      <c r="AL632" s="1749"/>
      <c r="AM632" s="1749"/>
      <c r="AN632" s="1749"/>
      <c r="AO632" s="1749"/>
      <c r="AP632" s="1749"/>
    </row>
    <row r="633" spans="1:42" ht="12.95" customHeight="1" x14ac:dyDescent="0.5">
      <c r="A633" s="1655"/>
      <c r="B633" s="1655"/>
      <c r="C633" s="1749"/>
      <c r="D633" s="1749"/>
      <c r="E633" s="1749"/>
      <c r="F633" s="1749"/>
      <c r="G633" s="1749"/>
      <c r="H633" s="1749"/>
      <c r="I633" s="1749"/>
      <c r="J633" s="1749"/>
      <c r="K633" s="1749"/>
      <c r="L633" s="1749"/>
      <c r="M633" s="1749"/>
      <c r="N633" s="1749"/>
      <c r="O633" s="1749"/>
      <c r="P633" s="1749"/>
      <c r="Q633" s="1749"/>
      <c r="R633" s="1749"/>
      <c r="S633" s="1749"/>
      <c r="T633" s="1749"/>
      <c r="U633" s="1749"/>
      <c r="V633" s="1749"/>
      <c r="W633" s="1749"/>
      <c r="X633" s="1749"/>
      <c r="Y633" s="1749"/>
      <c r="Z633" s="1749"/>
      <c r="AA633" s="1749"/>
      <c r="AB633" s="1749"/>
      <c r="AC633" s="1749"/>
      <c r="AD633" s="1749"/>
      <c r="AE633" s="1749"/>
      <c r="AF633" s="1749"/>
      <c r="AG633" s="1749"/>
      <c r="AH633" s="1749"/>
      <c r="AI633" s="1749"/>
      <c r="AJ633" s="1749"/>
      <c r="AK633" s="1749"/>
      <c r="AL633" s="1749"/>
      <c r="AM633" s="1749"/>
      <c r="AN633" s="1749"/>
      <c r="AO633" s="1749"/>
      <c r="AP633" s="1749"/>
    </row>
    <row r="634" spans="1:42" ht="12.95" customHeight="1" x14ac:dyDescent="0.5">
      <c r="A634" s="1655"/>
      <c r="B634" s="1655"/>
      <c r="C634" s="1749"/>
      <c r="D634" s="1749"/>
      <c r="E634" s="1749"/>
      <c r="F634" s="1749"/>
      <c r="G634" s="1749"/>
      <c r="H634" s="1749"/>
      <c r="I634" s="1749"/>
      <c r="J634" s="1749"/>
      <c r="K634" s="1749"/>
      <c r="L634" s="1749"/>
      <c r="M634" s="1749"/>
      <c r="N634" s="1749"/>
      <c r="O634" s="1749"/>
      <c r="P634" s="1749"/>
      <c r="Q634" s="1749"/>
      <c r="R634" s="1749"/>
      <c r="S634" s="1749"/>
      <c r="T634" s="1749"/>
      <c r="U634" s="1749"/>
      <c r="V634" s="1749"/>
      <c r="W634" s="1749"/>
      <c r="X634" s="1749"/>
      <c r="Y634" s="1749"/>
      <c r="Z634" s="1749"/>
      <c r="AA634" s="1749"/>
      <c r="AB634" s="1749"/>
      <c r="AC634" s="1749"/>
      <c r="AD634" s="1749"/>
      <c r="AE634" s="1749"/>
      <c r="AF634" s="1749"/>
      <c r="AG634" s="1749"/>
      <c r="AH634" s="1749"/>
      <c r="AI634" s="1749"/>
      <c r="AJ634" s="1749"/>
      <c r="AK634" s="1749"/>
      <c r="AL634" s="1749"/>
      <c r="AM634" s="1749"/>
      <c r="AN634" s="1749"/>
      <c r="AO634" s="1749"/>
      <c r="AP634" s="1749"/>
    </row>
    <row r="635" spans="1:42" ht="12.95" customHeight="1" x14ac:dyDescent="0.5">
      <c r="A635" s="1655"/>
      <c r="B635" s="1655"/>
      <c r="C635" s="1749"/>
      <c r="D635" s="1749"/>
      <c r="E635" s="1749"/>
      <c r="F635" s="1749"/>
      <c r="G635" s="1749"/>
      <c r="H635" s="1749"/>
      <c r="I635" s="1749"/>
      <c r="J635" s="1749"/>
      <c r="K635" s="1749"/>
      <c r="L635" s="1749"/>
      <c r="M635" s="1749"/>
      <c r="N635" s="1749"/>
      <c r="O635" s="1749"/>
      <c r="P635" s="1749"/>
      <c r="Q635" s="1749"/>
      <c r="R635" s="1749"/>
      <c r="S635" s="1749"/>
      <c r="T635" s="1749"/>
      <c r="U635" s="1749"/>
      <c r="V635" s="1749"/>
      <c r="W635" s="1749"/>
      <c r="X635" s="1749"/>
      <c r="Y635" s="1749"/>
      <c r="Z635" s="1749"/>
      <c r="AA635" s="1749"/>
      <c r="AB635" s="1749"/>
      <c r="AC635" s="1749"/>
      <c r="AD635" s="1749"/>
      <c r="AE635" s="1749"/>
      <c r="AF635" s="1749"/>
      <c r="AG635" s="1749"/>
      <c r="AH635" s="1749"/>
      <c r="AI635" s="1749"/>
      <c r="AJ635" s="1749"/>
      <c r="AK635" s="1749"/>
      <c r="AL635" s="1749"/>
      <c r="AM635" s="1749"/>
      <c r="AN635" s="1749"/>
      <c r="AO635" s="1749"/>
      <c r="AP635" s="1749"/>
    </row>
    <row r="636" spans="1:42" ht="12.95" customHeight="1" x14ac:dyDescent="0.5">
      <c r="A636" s="1655"/>
      <c r="B636" s="1655"/>
      <c r="C636" s="1749"/>
      <c r="D636" s="1749"/>
      <c r="E636" s="1749"/>
      <c r="F636" s="1749"/>
      <c r="G636" s="1749"/>
      <c r="H636" s="1749"/>
      <c r="I636" s="1749"/>
      <c r="J636" s="1749"/>
      <c r="K636" s="1749"/>
      <c r="L636" s="1749"/>
      <c r="M636" s="1749"/>
      <c r="N636" s="1749"/>
      <c r="O636" s="1749"/>
      <c r="P636" s="1749"/>
      <c r="Q636" s="1749"/>
      <c r="R636" s="1749"/>
      <c r="S636" s="1749"/>
      <c r="T636" s="1749"/>
      <c r="U636" s="1749"/>
      <c r="V636" s="1749"/>
      <c r="W636" s="1749"/>
      <c r="X636" s="1749"/>
      <c r="Y636" s="1749"/>
      <c r="Z636" s="1749"/>
      <c r="AA636" s="1749"/>
      <c r="AB636" s="1749"/>
      <c r="AC636" s="1749"/>
      <c r="AD636" s="1749"/>
      <c r="AE636" s="1749"/>
      <c r="AF636" s="1749"/>
      <c r="AG636" s="1749"/>
      <c r="AH636" s="1749"/>
      <c r="AI636" s="1749"/>
      <c r="AJ636" s="1749"/>
      <c r="AK636" s="1749"/>
      <c r="AL636" s="1749"/>
      <c r="AM636" s="1749"/>
      <c r="AN636" s="1749"/>
      <c r="AO636" s="1749"/>
      <c r="AP636" s="1749"/>
    </row>
    <row r="637" spans="1:42" ht="12.95" customHeight="1" x14ac:dyDescent="0.5">
      <c r="A637" s="1655"/>
      <c r="B637" s="1655"/>
      <c r="C637" s="1749"/>
      <c r="D637" s="1749"/>
      <c r="E637" s="1749"/>
      <c r="F637" s="1749"/>
      <c r="G637" s="1749"/>
      <c r="H637" s="1749"/>
      <c r="I637" s="1749"/>
      <c r="J637" s="1749"/>
      <c r="K637" s="1749"/>
      <c r="L637" s="1749"/>
      <c r="M637" s="1749"/>
      <c r="N637" s="1749"/>
      <c r="O637" s="1749"/>
      <c r="P637" s="1749"/>
      <c r="Q637" s="1749"/>
      <c r="R637" s="1749"/>
      <c r="S637" s="1749"/>
      <c r="T637" s="1749"/>
      <c r="U637" s="1749"/>
      <c r="V637" s="1749"/>
      <c r="W637" s="1749"/>
      <c r="X637" s="1749"/>
      <c r="Y637" s="1749"/>
      <c r="Z637" s="1749"/>
      <c r="AA637" s="1749"/>
      <c r="AB637" s="1749"/>
      <c r="AC637" s="1749"/>
      <c r="AD637" s="1749"/>
      <c r="AE637" s="1749"/>
      <c r="AF637" s="1749"/>
      <c r="AG637" s="1749"/>
      <c r="AH637" s="1749"/>
      <c r="AI637" s="1749"/>
      <c r="AJ637" s="1749"/>
      <c r="AK637" s="1749"/>
      <c r="AL637" s="1749"/>
      <c r="AM637" s="1749"/>
      <c r="AN637" s="1749"/>
      <c r="AO637" s="1749"/>
      <c r="AP637" s="1749"/>
    </row>
    <row r="638" spans="1:42" ht="12.95" customHeight="1" x14ac:dyDescent="0.5">
      <c r="A638" s="1655"/>
      <c r="B638" s="1655"/>
      <c r="C638" s="1749"/>
      <c r="D638" s="1749"/>
      <c r="E638" s="1749"/>
      <c r="F638" s="1749"/>
      <c r="G638" s="1749"/>
      <c r="H638" s="1749"/>
      <c r="I638" s="1749"/>
      <c r="J638" s="1749"/>
      <c r="K638" s="1749"/>
      <c r="L638" s="1749"/>
      <c r="M638" s="1749"/>
      <c r="N638" s="1749"/>
      <c r="O638" s="1749"/>
      <c r="P638" s="1749"/>
      <c r="Q638" s="1749"/>
      <c r="R638" s="1749"/>
      <c r="S638" s="1749"/>
      <c r="T638" s="1749"/>
      <c r="U638" s="1749"/>
      <c r="V638" s="1749"/>
      <c r="W638" s="1749"/>
      <c r="X638" s="1749"/>
      <c r="Y638" s="1749"/>
      <c r="Z638" s="1749"/>
      <c r="AA638" s="1749"/>
      <c r="AB638" s="1749"/>
      <c r="AC638" s="1749"/>
      <c r="AD638" s="1749"/>
      <c r="AE638" s="1749"/>
      <c r="AF638" s="1749"/>
      <c r="AG638" s="1749"/>
      <c r="AH638" s="1749"/>
      <c r="AI638" s="1749"/>
      <c r="AJ638" s="1749"/>
      <c r="AK638" s="1749"/>
      <c r="AL638" s="1749"/>
      <c r="AM638" s="1749"/>
      <c r="AN638" s="1749"/>
      <c r="AO638" s="1749"/>
      <c r="AP638" s="1749"/>
    </row>
    <row r="639" spans="1:42" ht="12.95" customHeight="1" x14ac:dyDescent="0.5">
      <c r="A639" s="1655"/>
      <c r="B639" s="1655"/>
      <c r="C639" s="1749"/>
      <c r="D639" s="1749"/>
      <c r="E639" s="1749"/>
      <c r="F639" s="1749"/>
      <c r="G639" s="1749"/>
      <c r="H639" s="1749"/>
      <c r="I639" s="1749"/>
      <c r="J639" s="1749"/>
      <c r="K639" s="1749"/>
      <c r="L639" s="1749"/>
      <c r="M639" s="1749"/>
      <c r="N639" s="1749"/>
      <c r="O639" s="1749"/>
      <c r="P639" s="1749"/>
      <c r="Q639" s="1749"/>
      <c r="R639" s="1749"/>
      <c r="S639" s="1749"/>
      <c r="T639" s="1749"/>
      <c r="U639" s="1749"/>
      <c r="V639" s="1749"/>
      <c r="W639" s="1749"/>
      <c r="X639" s="1749"/>
      <c r="Y639" s="1749"/>
      <c r="Z639" s="1749"/>
      <c r="AA639" s="1749"/>
      <c r="AB639" s="1749"/>
      <c r="AC639" s="1749"/>
      <c r="AD639" s="1749"/>
      <c r="AE639" s="1749"/>
      <c r="AF639" s="1749"/>
      <c r="AG639" s="1749"/>
      <c r="AH639" s="1749"/>
      <c r="AI639" s="1749"/>
      <c r="AJ639" s="1749"/>
      <c r="AK639" s="1749"/>
      <c r="AL639" s="1749"/>
      <c r="AM639" s="1749"/>
      <c r="AN639" s="1749"/>
      <c r="AO639" s="1749"/>
      <c r="AP639" s="1749"/>
    </row>
    <row r="640" spans="1:42" ht="12.95" customHeight="1" x14ac:dyDescent="0.5">
      <c r="A640" s="1655"/>
      <c r="B640" s="1655"/>
      <c r="C640" s="1749"/>
      <c r="D640" s="1749"/>
      <c r="E640" s="1749"/>
      <c r="F640" s="1749"/>
      <c r="G640" s="1749"/>
      <c r="H640" s="1749"/>
      <c r="I640" s="1749"/>
      <c r="J640" s="1749"/>
      <c r="K640" s="1749"/>
      <c r="L640" s="1749"/>
      <c r="M640" s="1749"/>
      <c r="N640" s="1749"/>
      <c r="O640" s="1749"/>
      <c r="P640" s="1749"/>
      <c r="Q640" s="1749"/>
      <c r="R640" s="1749"/>
      <c r="S640" s="1749"/>
      <c r="T640" s="1749"/>
      <c r="U640" s="1749"/>
      <c r="V640" s="1749"/>
      <c r="W640" s="1749"/>
      <c r="X640" s="1749"/>
      <c r="Y640" s="1749"/>
      <c r="Z640" s="1749"/>
      <c r="AA640" s="1749"/>
      <c r="AB640" s="1749"/>
      <c r="AC640" s="1749"/>
      <c r="AD640" s="1749"/>
      <c r="AE640" s="1749"/>
      <c r="AF640" s="1749"/>
      <c r="AG640" s="1749"/>
      <c r="AH640" s="1749"/>
      <c r="AI640" s="1749"/>
      <c r="AJ640" s="1749"/>
      <c r="AK640" s="1749"/>
      <c r="AL640" s="1749"/>
      <c r="AM640" s="1749"/>
      <c r="AN640" s="1749"/>
      <c r="AO640" s="1749"/>
      <c r="AP640" s="1749"/>
    </row>
    <row r="641" spans="1:42" ht="12.95" customHeight="1" x14ac:dyDescent="0.5">
      <c r="A641" s="1655"/>
      <c r="B641" s="1655"/>
      <c r="C641" s="1749"/>
      <c r="D641" s="1749"/>
      <c r="E641" s="1749"/>
      <c r="F641" s="1749"/>
      <c r="G641" s="1749"/>
      <c r="H641" s="1749"/>
      <c r="I641" s="1749"/>
      <c r="J641" s="1749"/>
      <c r="K641" s="1749"/>
      <c r="L641" s="1749"/>
      <c r="M641" s="1749"/>
      <c r="N641" s="1749"/>
      <c r="O641" s="1749"/>
      <c r="P641" s="1749"/>
      <c r="Q641" s="1749"/>
      <c r="R641" s="1749"/>
      <c r="S641" s="1749"/>
      <c r="T641" s="1749"/>
      <c r="U641" s="1749"/>
      <c r="V641" s="1749"/>
      <c r="W641" s="1749"/>
      <c r="X641" s="1749"/>
      <c r="Y641" s="1749"/>
      <c r="Z641" s="1749"/>
      <c r="AA641" s="1749"/>
      <c r="AB641" s="1749"/>
      <c r="AC641" s="1749"/>
      <c r="AD641" s="1749"/>
      <c r="AE641" s="1749"/>
      <c r="AF641" s="1749"/>
      <c r="AG641" s="1749"/>
      <c r="AH641" s="1749"/>
      <c r="AI641" s="1749"/>
      <c r="AJ641" s="1749"/>
      <c r="AK641" s="1749"/>
      <c r="AL641" s="1749"/>
      <c r="AM641" s="1749"/>
      <c r="AN641" s="1749"/>
      <c r="AO641" s="1749"/>
      <c r="AP641" s="1749"/>
    </row>
    <row r="642" spans="1:42" ht="12.95" customHeight="1" x14ac:dyDescent="0.5">
      <c r="A642" s="1655"/>
      <c r="B642" s="1655"/>
      <c r="C642" s="1749"/>
      <c r="D642" s="1749"/>
      <c r="E642" s="1749"/>
      <c r="F642" s="1749"/>
      <c r="G642" s="1749"/>
      <c r="H642" s="1749"/>
      <c r="I642" s="1749"/>
      <c r="J642" s="1749"/>
      <c r="K642" s="1749"/>
      <c r="L642" s="1749"/>
      <c r="M642" s="1749"/>
      <c r="N642" s="1749"/>
      <c r="O642" s="1749"/>
      <c r="P642" s="1749"/>
      <c r="Q642" s="1749"/>
      <c r="R642" s="1749"/>
      <c r="S642" s="1749"/>
      <c r="T642" s="1749"/>
      <c r="U642" s="1749"/>
      <c r="V642" s="1749"/>
      <c r="W642" s="1749"/>
      <c r="X642" s="1749"/>
      <c r="Y642" s="1749"/>
      <c r="Z642" s="1749"/>
      <c r="AA642" s="1749"/>
      <c r="AB642" s="1749"/>
      <c r="AC642" s="1749"/>
      <c r="AD642" s="1749"/>
      <c r="AE642" s="1749"/>
      <c r="AF642" s="1749"/>
      <c r="AG642" s="1749"/>
      <c r="AH642" s="1749"/>
      <c r="AI642" s="1749"/>
      <c r="AJ642" s="1749"/>
      <c r="AK642" s="1749"/>
      <c r="AL642" s="1749"/>
      <c r="AM642" s="1749"/>
      <c r="AN642" s="1749"/>
      <c r="AO642" s="1749"/>
      <c r="AP642" s="1749"/>
    </row>
    <row r="643" spans="1:42" ht="12.95" customHeight="1" x14ac:dyDescent="0.5">
      <c r="A643" s="1655"/>
      <c r="B643" s="1655"/>
      <c r="C643" s="1749"/>
      <c r="D643" s="1749"/>
      <c r="E643" s="1749"/>
      <c r="F643" s="1749"/>
      <c r="G643" s="1749"/>
      <c r="H643" s="1749"/>
      <c r="I643" s="1749"/>
      <c r="J643" s="1749"/>
      <c r="K643" s="1749"/>
      <c r="L643" s="1749"/>
      <c r="M643" s="1749"/>
      <c r="N643" s="1749"/>
      <c r="O643" s="1749"/>
      <c r="P643" s="1749"/>
      <c r="Q643" s="1749"/>
      <c r="R643" s="1749"/>
      <c r="S643" s="1749"/>
      <c r="T643" s="1749"/>
      <c r="U643" s="1749"/>
      <c r="V643" s="1749"/>
      <c r="W643" s="1749"/>
      <c r="X643" s="1749"/>
      <c r="Y643" s="1749"/>
      <c r="Z643" s="1749"/>
      <c r="AA643" s="1749"/>
      <c r="AB643" s="1749"/>
      <c r="AC643" s="1749"/>
      <c r="AD643" s="1749"/>
      <c r="AE643" s="1749"/>
      <c r="AF643" s="1749"/>
      <c r="AG643" s="1749"/>
      <c r="AH643" s="1749"/>
      <c r="AI643" s="1749"/>
      <c r="AJ643" s="1749"/>
      <c r="AK643" s="1749"/>
      <c r="AL643" s="1749"/>
      <c r="AM643" s="1749"/>
      <c r="AN643" s="1749"/>
      <c r="AO643" s="1749"/>
      <c r="AP643" s="1749"/>
    </row>
    <row r="644" spans="1:42" ht="12.95" customHeight="1" x14ac:dyDescent="0.5">
      <c r="A644" s="1655"/>
      <c r="B644" s="1655"/>
      <c r="C644" s="1749"/>
      <c r="D644" s="1749"/>
      <c r="E644" s="1749"/>
      <c r="F644" s="1749"/>
      <c r="G644" s="1749"/>
      <c r="H644" s="1749"/>
      <c r="I644" s="1749"/>
      <c r="J644" s="1749"/>
      <c r="K644" s="1749"/>
      <c r="L644" s="1749"/>
      <c r="M644" s="1749"/>
      <c r="N644" s="1749"/>
      <c r="O644" s="1749"/>
      <c r="P644" s="1749"/>
      <c r="Q644" s="1749"/>
      <c r="R644" s="1749"/>
      <c r="S644" s="1749"/>
      <c r="T644" s="1749"/>
      <c r="U644" s="1749"/>
      <c r="V644" s="1749"/>
      <c r="W644" s="1749"/>
      <c r="X644" s="1749"/>
      <c r="Y644" s="1749"/>
      <c r="Z644" s="1749"/>
      <c r="AA644" s="1749"/>
      <c r="AB644" s="1749"/>
      <c r="AC644" s="1749"/>
      <c r="AD644" s="1749"/>
      <c r="AE644" s="1749"/>
      <c r="AF644" s="1749"/>
      <c r="AG644" s="1749"/>
      <c r="AH644" s="1749"/>
      <c r="AI644" s="1749"/>
      <c r="AJ644" s="1749"/>
      <c r="AK644" s="1749"/>
      <c r="AL644" s="1749"/>
      <c r="AM644" s="1749"/>
      <c r="AN644" s="1749"/>
      <c r="AO644" s="1749"/>
      <c r="AP644" s="1749"/>
    </row>
    <row r="645" spans="1:42" ht="12.95" customHeight="1" x14ac:dyDescent="0.5">
      <c r="A645" s="1655"/>
      <c r="B645" s="1655"/>
      <c r="C645" s="1749"/>
      <c r="D645" s="1749"/>
      <c r="E645" s="1749"/>
      <c r="F645" s="1749"/>
      <c r="G645" s="1749"/>
      <c r="H645" s="1749"/>
      <c r="I645" s="1749"/>
      <c r="J645" s="1749"/>
      <c r="K645" s="1749"/>
      <c r="L645" s="1749"/>
      <c r="M645" s="1749"/>
      <c r="N645" s="1749"/>
      <c r="O645" s="1749"/>
      <c r="P645" s="1749"/>
      <c r="Q645" s="1749"/>
      <c r="R645" s="1749"/>
      <c r="S645" s="1749"/>
      <c r="T645" s="1749"/>
      <c r="U645" s="1749"/>
      <c r="V645" s="1749"/>
      <c r="W645" s="1749"/>
      <c r="X645" s="1749"/>
      <c r="Y645" s="1749"/>
      <c r="Z645" s="1749"/>
      <c r="AA645" s="1749"/>
      <c r="AB645" s="1749"/>
      <c r="AC645" s="1749"/>
      <c r="AD645" s="1749"/>
      <c r="AE645" s="1749"/>
      <c r="AF645" s="1749"/>
      <c r="AG645" s="1749"/>
      <c r="AH645" s="1749"/>
      <c r="AI645" s="1749"/>
      <c r="AJ645" s="1749"/>
      <c r="AK645" s="1749"/>
      <c r="AL645" s="1749"/>
      <c r="AM645" s="1749"/>
      <c r="AN645" s="1749"/>
      <c r="AO645" s="1749"/>
      <c r="AP645" s="1749"/>
    </row>
    <row r="646" spans="1:42" ht="12.95" customHeight="1" x14ac:dyDescent="0.5">
      <c r="A646" s="1655"/>
      <c r="B646" s="1655"/>
      <c r="C646" s="1749"/>
      <c r="D646" s="1749"/>
      <c r="E646" s="1749"/>
      <c r="F646" s="1749"/>
      <c r="G646" s="1749"/>
      <c r="H646" s="1749"/>
      <c r="I646" s="1749"/>
      <c r="J646" s="1749"/>
      <c r="K646" s="1749"/>
      <c r="L646" s="1749"/>
      <c r="M646" s="1749"/>
      <c r="N646" s="1749"/>
      <c r="O646" s="1749"/>
      <c r="P646" s="1749"/>
      <c r="Q646" s="1749"/>
      <c r="R646" s="1749"/>
      <c r="S646" s="1749"/>
      <c r="T646" s="1749"/>
      <c r="U646" s="1749"/>
      <c r="V646" s="1749"/>
      <c r="W646" s="1749"/>
      <c r="X646" s="1749"/>
      <c r="Y646" s="1749"/>
      <c r="Z646" s="1749"/>
      <c r="AA646" s="1749"/>
      <c r="AB646" s="1749"/>
      <c r="AC646" s="1749"/>
      <c r="AD646" s="1749"/>
      <c r="AE646" s="1749"/>
      <c r="AF646" s="1749"/>
      <c r="AG646" s="1749"/>
      <c r="AH646" s="1749"/>
      <c r="AI646" s="1749"/>
      <c r="AJ646" s="1749"/>
      <c r="AK646" s="1749"/>
      <c r="AL646" s="1749"/>
      <c r="AM646" s="1749"/>
      <c r="AN646" s="1749"/>
      <c r="AO646" s="1749"/>
      <c r="AP646" s="1749"/>
    </row>
    <row r="647" spans="1:42" ht="12.95" customHeight="1" x14ac:dyDescent="0.5">
      <c r="A647" s="1655"/>
      <c r="B647" s="1655"/>
      <c r="C647" s="1749"/>
      <c r="D647" s="1749"/>
      <c r="E647" s="1749"/>
      <c r="F647" s="1749"/>
      <c r="G647" s="1749"/>
      <c r="H647" s="1749"/>
      <c r="I647" s="1749"/>
      <c r="J647" s="1749"/>
      <c r="K647" s="1749"/>
      <c r="L647" s="1749"/>
      <c r="M647" s="1749"/>
      <c r="N647" s="1749"/>
      <c r="O647" s="1749"/>
      <c r="P647" s="1749"/>
      <c r="Q647" s="1749"/>
      <c r="R647" s="1749"/>
      <c r="S647" s="1749"/>
      <c r="T647" s="1749"/>
      <c r="U647" s="1749"/>
      <c r="V647" s="1749"/>
      <c r="W647" s="1749"/>
      <c r="X647" s="1749"/>
      <c r="Y647" s="1749"/>
      <c r="Z647" s="1749"/>
      <c r="AA647" s="1749"/>
      <c r="AB647" s="1749"/>
      <c r="AC647" s="1749"/>
      <c r="AD647" s="1749"/>
      <c r="AE647" s="1749"/>
      <c r="AF647" s="1749"/>
      <c r="AG647" s="1749"/>
      <c r="AH647" s="1749"/>
      <c r="AI647" s="1749"/>
      <c r="AJ647" s="1749"/>
      <c r="AK647" s="1749"/>
      <c r="AL647" s="1749"/>
      <c r="AM647" s="1749"/>
      <c r="AN647" s="1749"/>
      <c r="AO647" s="1749"/>
      <c r="AP647" s="1749"/>
    </row>
    <row r="648" spans="1:42" ht="12.95" customHeight="1" x14ac:dyDescent="0.5">
      <c r="A648" s="1655"/>
      <c r="B648" s="1655"/>
      <c r="C648" s="1749"/>
      <c r="D648" s="1749"/>
      <c r="E648" s="1749"/>
      <c r="F648" s="1749"/>
      <c r="G648" s="1749"/>
      <c r="H648" s="1749"/>
      <c r="I648" s="1749"/>
      <c r="J648" s="1749"/>
      <c r="K648" s="1749"/>
      <c r="L648" s="1749"/>
      <c r="M648" s="1749"/>
      <c r="N648" s="1749"/>
      <c r="O648" s="1749"/>
      <c r="P648" s="1749"/>
      <c r="Q648" s="1749"/>
      <c r="R648" s="1749"/>
      <c r="S648" s="1749"/>
      <c r="T648" s="1749"/>
      <c r="U648" s="1749"/>
      <c r="V648" s="1749"/>
      <c r="W648" s="1749"/>
      <c r="X648" s="1749"/>
      <c r="Y648" s="1749"/>
      <c r="Z648" s="1749"/>
      <c r="AA648" s="1749"/>
      <c r="AB648" s="1749"/>
      <c r="AC648" s="1749"/>
      <c r="AD648" s="1749"/>
      <c r="AE648" s="1749"/>
      <c r="AF648" s="1749"/>
      <c r="AG648" s="1749"/>
      <c r="AH648" s="1749"/>
      <c r="AI648" s="1749"/>
      <c r="AJ648" s="1749"/>
      <c r="AK648" s="1749"/>
      <c r="AL648" s="1749"/>
      <c r="AM648" s="1749"/>
      <c r="AN648" s="1749"/>
      <c r="AO648" s="1749"/>
      <c r="AP648" s="1749"/>
    </row>
    <row r="649" spans="1:42" ht="12.95" customHeight="1" x14ac:dyDescent="0.5">
      <c r="A649" s="1655"/>
      <c r="B649" s="1655"/>
      <c r="C649" s="1749"/>
      <c r="D649" s="1749"/>
      <c r="E649" s="1749"/>
      <c r="F649" s="1749"/>
      <c r="G649" s="1749"/>
      <c r="H649" s="1749"/>
      <c r="I649" s="1749"/>
      <c r="J649" s="1749"/>
      <c r="K649" s="1749"/>
      <c r="L649" s="1749"/>
      <c r="M649" s="1749"/>
      <c r="N649" s="1749"/>
      <c r="O649" s="1749"/>
      <c r="P649" s="1749"/>
      <c r="Q649" s="1749"/>
      <c r="R649" s="1749"/>
      <c r="S649" s="1749"/>
      <c r="T649" s="1749"/>
      <c r="U649" s="1749"/>
      <c r="V649" s="1749"/>
      <c r="W649" s="1749"/>
      <c r="X649" s="1749"/>
      <c r="Y649" s="1749"/>
      <c r="Z649" s="1749"/>
      <c r="AA649" s="1749"/>
      <c r="AB649" s="1749"/>
      <c r="AC649" s="1749"/>
      <c r="AD649" s="1749"/>
      <c r="AE649" s="1749"/>
      <c r="AF649" s="1749"/>
      <c r="AG649" s="1749"/>
      <c r="AH649" s="1749"/>
      <c r="AI649" s="1749"/>
      <c r="AJ649" s="1749"/>
      <c r="AK649" s="1749"/>
      <c r="AL649" s="1749"/>
      <c r="AM649" s="1749"/>
      <c r="AN649" s="1749"/>
      <c r="AO649" s="1749"/>
      <c r="AP649" s="1749"/>
    </row>
    <row r="650" spans="1:42" ht="12.95" customHeight="1" x14ac:dyDescent="0.5">
      <c r="A650" s="1655"/>
      <c r="B650" s="1655"/>
      <c r="C650" s="1749"/>
      <c r="D650" s="1749"/>
      <c r="E650" s="1749"/>
      <c r="F650" s="1749"/>
      <c r="G650" s="1749"/>
      <c r="H650" s="1749"/>
      <c r="I650" s="1749"/>
      <c r="J650" s="1749"/>
      <c r="K650" s="1749"/>
      <c r="L650" s="1749"/>
      <c r="M650" s="1749"/>
      <c r="N650" s="1749"/>
      <c r="O650" s="1749"/>
      <c r="P650" s="1749"/>
      <c r="Q650" s="1749"/>
      <c r="R650" s="1749"/>
      <c r="S650" s="1749"/>
      <c r="T650" s="1749"/>
      <c r="U650" s="1749"/>
      <c r="V650" s="1749"/>
      <c r="W650" s="1749"/>
      <c r="X650" s="1749"/>
      <c r="Y650" s="1749"/>
      <c r="Z650" s="1749"/>
      <c r="AA650" s="1749"/>
      <c r="AB650" s="1749"/>
      <c r="AC650" s="1749"/>
      <c r="AD650" s="1749"/>
      <c r="AE650" s="1749"/>
      <c r="AF650" s="1749"/>
      <c r="AG650" s="1749"/>
      <c r="AH650" s="1749"/>
      <c r="AI650" s="1749"/>
      <c r="AJ650" s="1749"/>
      <c r="AK650" s="1749"/>
      <c r="AL650" s="1749"/>
      <c r="AM650" s="1749"/>
      <c r="AN650" s="1749"/>
      <c r="AO650" s="1749"/>
      <c r="AP650" s="1749"/>
    </row>
    <row r="651" spans="1:42" ht="12.95" customHeight="1" x14ac:dyDescent="0.5">
      <c r="A651" s="1655"/>
      <c r="B651" s="1655"/>
      <c r="C651" s="1749"/>
      <c r="D651" s="1749"/>
      <c r="E651" s="1749"/>
      <c r="F651" s="1749"/>
      <c r="G651" s="1749"/>
      <c r="H651" s="1749"/>
      <c r="I651" s="1749"/>
      <c r="J651" s="1749"/>
      <c r="K651" s="1749"/>
      <c r="L651" s="1749"/>
      <c r="M651" s="1749"/>
      <c r="N651" s="1749"/>
      <c r="O651" s="1749"/>
      <c r="P651" s="1749"/>
      <c r="Q651" s="1749"/>
      <c r="R651" s="1749"/>
      <c r="S651" s="1749"/>
      <c r="T651" s="1749"/>
      <c r="U651" s="1749"/>
      <c r="V651" s="1749"/>
      <c r="W651" s="1749"/>
      <c r="X651" s="1749"/>
      <c r="Y651" s="1749"/>
      <c r="Z651" s="1749"/>
      <c r="AA651" s="1749"/>
      <c r="AB651" s="1749"/>
      <c r="AC651" s="1749"/>
      <c r="AD651" s="1749"/>
      <c r="AE651" s="1749"/>
      <c r="AF651" s="1749"/>
      <c r="AG651" s="1749"/>
      <c r="AH651" s="1749"/>
      <c r="AI651" s="1749"/>
      <c r="AJ651" s="1749"/>
      <c r="AK651" s="1749"/>
      <c r="AL651" s="1749"/>
      <c r="AM651" s="1749"/>
      <c r="AN651" s="1749"/>
      <c r="AO651" s="1749"/>
      <c r="AP651" s="1749"/>
    </row>
    <row r="652" spans="1:42" ht="12.95" customHeight="1" x14ac:dyDescent="0.5">
      <c r="A652" s="1655"/>
      <c r="B652" s="1655"/>
      <c r="C652" s="1749"/>
      <c r="D652" s="1749"/>
      <c r="E652" s="1749"/>
      <c r="F652" s="1749"/>
      <c r="G652" s="1749"/>
      <c r="H652" s="1749"/>
      <c r="I652" s="1749"/>
      <c r="J652" s="1749"/>
      <c r="K652" s="1749"/>
      <c r="L652" s="1749"/>
      <c r="M652" s="1749"/>
      <c r="N652" s="1749"/>
      <c r="O652" s="1749"/>
      <c r="P652" s="1749"/>
      <c r="Q652" s="1749"/>
      <c r="R652" s="1749"/>
      <c r="S652" s="1749"/>
      <c r="T652" s="1749"/>
      <c r="U652" s="1749"/>
      <c r="V652" s="1749"/>
      <c r="W652" s="1749"/>
      <c r="X652" s="1749"/>
      <c r="Y652" s="1749"/>
      <c r="Z652" s="1749"/>
      <c r="AA652" s="1749"/>
      <c r="AB652" s="1749"/>
      <c r="AC652" s="1749"/>
      <c r="AD652" s="1749"/>
      <c r="AE652" s="1749"/>
      <c r="AF652" s="1749"/>
      <c r="AG652" s="1749"/>
      <c r="AH652" s="1749"/>
      <c r="AI652" s="1749"/>
      <c r="AJ652" s="1749"/>
      <c r="AK652" s="1749"/>
      <c r="AL652" s="1749"/>
      <c r="AM652" s="1749"/>
      <c r="AN652" s="1749"/>
      <c r="AO652" s="1749"/>
      <c r="AP652" s="1749"/>
    </row>
    <row r="653" spans="1:42" ht="12.95" customHeight="1" x14ac:dyDescent="0.5">
      <c r="A653" s="1655"/>
      <c r="B653" s="1655"/>
      <c r="C653" s="1749"/>
      <c r="D653" s="1749"/>
      <c r="E653" s="1749"/>
      <c r="F653" s="1749"/>
      <c r="G653" s="1749"/>
      <c r="H653" s="1749"/>
      <c r="I653" s="1749"/>
      <c r="J653" s="1749"/>
      <c r="K653" s="1749"/>
      <c r="L653" s="1749"/>
      <c r="M653" s="1749"/>
      <c r="N653" s="1749"/>
      <c r="O653" s="1749"/>
      <c r="P653" s="1749"/>
      <c r="Q653" s="1749"/>
      <c r="R653" s="1749"/>
      <c r="S653" s="1749"/>
      <c r="T653" s="1749"/>
      <c r="U653" s="1749"/>
      <c r="V653" s="1749"/>
      <c r="W653" s="1749"/>
      <c r="X653" s="1749"/>
      <c r="Y653" s="1749"/>
      <c r="Z653" s="1749"/>
      <c r="AA653" s="1749"/>
      <c r="AB653" s="1749"/>
      <c r="AC653" s="1749"/>
      <c r="AD653" s="1749"/>
      <c r="AE653" s="1749"/>
      <c r="AF653" s="1749"/>
      <c r="AG653" s="1749"/>
      <c r="AH653" s="1749"/>
      <c r="AI653" s="1749"/>
      <c r="AJ653" s="1749"/>
      <c r="AK653" s="1749"/>
      <c r="AL653" s="1749"/>
      <c r="AM653" s="1749"/>
      <c r="AN653" s="1749"/>
      <c r="AO653" s="1749"/>
      <c r="AP653" s="1749"/>
    </row>
    <row r="654" spans="1:42" ht="12.95" customHeight="1" x14ac:dyDescent="0.5">
      <c r="A654" s="1655"/>
      <c r="B654" s="1655"/>
      <c r="C654" s="1749"/>
      <c r="D654" s="1749"/>
      <c r="E654" s="1749"/>
      <c r="F654" s="1749"/>
      <c r="G654" s="1749"/>
      <c r="H654" s="1749"/>
      <c r="I654" s="1749"/>
      <c r="J654" s="1749"/>
      <c r="K654" s="1749"/>
      <c r="L654" s="1749"/>
      <c r="M654" s="1749"/>
      <c r="N654" s="1749"/>
      <c r="O654" s="1749"/>
      <c r="P654" s="1749"/>
      <c r="Q654" s="1749"/>
      <c r="R654" s="1749"/>
      <c r="S654" s="1749"/>
      <c r="T654" s="1749"/>
      <c r="U654" s="1749"/>
      <c r="V654" s="1749"/>
      <c r="W654" s="1749"/>
      <c r="X654" s="1749"/>
      <c r="Y654" s="1749"/>
      <c r="Z654" s="1749"/>
      <c r="AA654" s="1749"/>
      <c r="AB654" s="1749"/>
      <c r="AC654" s="1749"/>
      <c r="AD654" s="1749"/>
      <c r="AE654" s="1749"/>
      <c r="AF654" s="1749"/>
      <c r="AG654" s="1749"/>
      <c r="AH654" s="1749"/>
      <c r="AI654" s="1749"/>
      <c r="AJ654" s="1749"/>
      <c r="AK654" s="1749"/>
      <c r="AL654" s="1749"/>
      <c r="AM654" s="1749"/>
      <c r="AN654" s="1749"/>
      <c r="AO654" s="1749"/>
      <c r="AP654" s="1749"/>
    </row>
    <row r="655" spans="1:42" ht="12.95" customHeight="1" x14ac:dyDescent="0.5">
      <c r="A655" s="1655"/>
      <c r="B655" s="1655"/>
      <c r="C655" s="1749"/>
      <c r="D655" s="1749"/>
      <c r="E655" s="1749"/>
      <c r="F655" s="1749"/>
      <c r="G655" s="1749"/>
      <c r="H655" s="1749"/>
      <c r="I655" s="1749"/>
      <c r="J655" s="1749"/>
      <c r="K655" s="1749"/>
      <c r="L655" s="1749"/>
      <c r="M655" s="1749"/>
      <c r="N655" s="1749"/>
      <c r="O655" s="1749"/>
      <c r="P655" s="1749"/>
      <c r="Q655" s="1749"/>
      <c r="R655" s="1749"/>
      <c r="S655" s="1749"/>
      <c r="T655" s="1749"/>
      <c r="U655" s="1749"/>
      <c r="V655" s="1749"/>
      <c r="W655" s="1749"/>
      <c r="X655" s="1749"/>
      <c r="Y655" s="1749"/>
      <c r="Z655" s="1749"/>
      <c r="AA655" s="1749"/>
      <c r="AB655" s="1749"/>
      <c r="AC655" s="1749"/>
      <c r="AD655" s="1749"/>
      <c r="AE655" s="1749"/>
      <c r="AF655" s="1749"/>
      <c r="AG655" s="1749"/>
      <c r="AH655" s="1749"/>
      <c r="AI655" s="1749"/>
      <c r="AJ655" s="1749"/>
      <c r="AK655" s="1749"/>
      <c r="AL655" s="1749"/>
      <c r="AM655" s="1749"/>
      <c r="AN655" s="1749"/>
      <c r="AO655" s="1749"/>
      <c r="AP655" s="1749"/>
    </row>
    <row r="656" spans="1:42" ht="12.95" customHeight="1" x14ac:dyDescent="0.5">
      <c r="A656" s="1655"/>
      <c r="B656" s="1655"/>
      <c r="C656" s="1749"/>
      <c r="D656" s="1749"/>
      <c r="E656" s="1749"/>
      <c r="F656" s="1749"/>
      <c r="G656" s="1749"/>
      <c r="H656" s="1749"/>
      <c r="I656" s="1749"/>
      <c r="J656" s="1749"/>
      <c r="K656" s="1749"/>
      <c r="L656" s="1749"/>
      <c r="M656" s="1749"/>
      <c r="N656" s="1749"/>
      <c r="O656" s="1749"/>
      <c r="P656" s="1749"/>
      <c r="Q656" s="1749"/>
      <c r="R656" s="1749"/>
      <c r="S656" s="1749"/>
      <c r="T656" s="1749"/>
      <c r="U656" s="1749"/>
      <c r="V656" s="1749"/>
      <c r="W656" s="1749"/>
      <c r="X656" s="1749"/>
      <c r="Y656" s="1749"/>
      <c r="Z656" s="1749"/>
      <c r="AA656" s="1749"/>
      <c r="AB656" s="1749"/>
      <c r="AC656" s="1749"/>
      <c r="AD656" s="1749"/>
      <c r="AE656" s="1749"/>
      <c r="AF656" s="1749"/>
      <c r="AG656" s="1749"/>
      <c r="AH656" s="1749"/>
      <c r="AI656" s="1749"/>
      <c r="AJ656" s="1749"/>
      <c r="AK656" s="1749"/>
      <c r="AL656" s="1749"/>
      <c r="AM656" s="1749"/>
      <c r="AN656" s="1749"/>
      <c r="AO656" s="1749"/>
      <c r="AP656" s="1749"/>
    </row>
    <row r="657" spans="1:42" ht="12.95" customHeight="1" x14ac:dyDescent="0.5">
      <c r="A657" s="1655"/>
      <c r="B657" s="1655"/>
      <c r="C657" s="1749"/>
      <c r="D657" s="1749"/>
      <c r="E657" s="1749"/>
      <c r="F657" s="1749"/>
      <c r="G657" s="1749"/>
      <c r="H657" s="1749"/>
      <c r="I657" s="1749"/>
      <c r="J657" s="1749"/>
      <c r="K657" s="1749"/>
      <c r="L657" s="1749"/>
      <c r="M657" s="1749"/>
      <c r="N657" s="1749"/>
      <c r="O657" s="1749"/>
      <c r="P657" s="1749"/>
      <c r="Q657" s="1749"/>
      <c r="R657" s="1749"/>
      <c r="S657" s="1749"/>
      <c r="T657" s="1749"/>
      <c r="U657" s="1749"/>
      <c r="V657" s="1749"/>
      <c r="W657" s="1749"/>
      <c r="X657" s="1749"/>
      <c r="Y657" s="1749"/>
      <c r="Z657" s="1749"/>
      <c r="AA657" s="1749"/>
      <c r="AB657" s="1749"/>
      <c r="AC657" s="1749"/>
      <c r="AD657" s="1749"/>
      <c r="AE657" s="1749"/>
      <c r="AF657" s="1749"/>
      <c r="AG657" s="1749"/>
      <c r="AH657" s="1749"/>
      <c r="AI657" s="1749"/>
      <c r="AJ657" s="1749"/>
      <c r="AK657" s="1749"/>
      <c r="AL657" s="1749"/>
      <c r="AM657" s="1749"/>
      <c r="AN657" s="1749"/>
      <c r="AO657" s="1749"/>
      <c r="AP657" s="1749"/>
    </row>
    <row r="658" spans="1:42" ht="12.95" customHeight="1" x14ac:dyDescent="0.5">
      <c r="A658" s="1655"/>
      <c r="B658" s="1655"/>
      <c r="C658" s="1749"/>
      <c r="D658" s="1749"/>
      <c r="E658" s="1749"/>
      <c r="F658" s="1749"/>
      <c r="G658" s="1749"/>
      <c r="H658" s="1749"/>
      <c r="I658" s="1749"/>
      <c r="J658" s="1749"/>
      <c r="K658" s="1749"/>
      <c r="L658" s="1749"/>
      <c r="M658" s="1749"/>
      <c r="N658" s="1749"/>
      <c r="O658" s="1749"/>
      <c r="P658" s="1749"/>
      <c r="Q658" s="1749"/>
      <c r="R658" s="1749"/>
      <c r="S658" s="1749"/>
      <c r="T658" s="1749"/>
      <c r="U658" s="1749"/>
      <c r="V658" s="1749"/>
      <c r="W658" s="1749"/>
      <c r="X658" s="1749"/>
      <c r="Y658" s="1749"/>
      <c r="Z658" s="1749"/>
      <c r="AA658" s="1749"/>
      <c r="AB658" s="1749"/>
      <c r="AC658" s="1749"/>
      <c r="AD658" s="1749"/>
      <c r="AE658" s="1749"/>
      <c r="AF658" s="1749"/>
      <c r="AG658" s="1749"/>
      <c r="AH658" s="1749"/>
      <c r="AI658" s="1749"/>
      <c r="AJ658" s="1749"/>
      <c r="AK658" s="1749"/>
      <c r="AL658" s="1749"/>
      <c r="AM658" s="1749"/>
      <c r="AN658" s="1749"/>
      <c r="AO658" s="1749"/>
      <c r="AP658" s="1749"/>
    </row>
    <row r="659" spans="1:42" ht="12.95" customHeight="1" x14ac:dyDescent="0.5">
      <c r="A659" s="1655"/>
      <c r="B659" s="1655"/>
      <c r="C659" s="1749"/>
      <c r="D659" s="1749"/>
      <c r="E659" s="1749"/>
      <c r="F659" s="1749"/>
      <c r="G659" s="1749"/>
      <c r="H659" s="1749"/>
      <c r="I659" s="1749"/>
      <c r="J659" s="1749"/>
      <c r="K659" s="1749"/>
      <c r="L659" s="1749"/>
      <c r="M659" s="1749"/>
      <c r="N659" s="1749"/>
      <c r="O659" s="1749"/>
      <c r="P659" s="1749"/>
      <c r="Q659" s="1749"/>
      <c r="R659" s="1749"/>
      <c r="S659" s="1749"/>
      <c r="T659" s="1749"/>
      <c r="U659" s="1749"/>
      <c r="V659" s="1749"/>
      <c r="W659" s="1749"/>
      <c r="X659" s="1749"/>
      <c r="Y659" s="1749"/>
      <c r="Z659" s="1749"/>
      <c r="AA659" s="1749"/>
      <c r="AB659" s="1749"/>
      <c r="AC659" s="1749"/>
      <c r="AD659" s="1749"/>
      <c r="AE659" s="1749"/>
      <c r="AF659" s="1749"/>
      <c r="AG659" s="1749"/>
      <c r="AH659" s="1749"/>
      <c r="AI659" s="1749"/>
      <c r="AJ659" s="1749"/>
      <c r="AK659" s="1749"/>
      <c r="AL659" s="1749"/>
      <c r="AM659" s="1749"/>
      <c r="AN659" s="1749"/>
      <c r="AO659" s="1749"/>
      <c r="AP659" s="1749"/>
    </row>
    <row r="660" spans="1:42" ht="12.95" customHeight="1" x14ac:dyDescent="0.5">
      <c r="A660" s="1655"/>
      <c r="B660" s="1655"/>
      <c r="C660" s="1749"/>
      <c r="D660" s="1749"/>
      <c r="E660" s="1749"/>
      <c r="F660" s="1749"/>
      <c r="G660" s="1749"/>
      <c r="H660" s="1749"/>
      <c r="I660" s="1749"/>
      <c r="J660" s="1749"/>
      <c r="K660" s="1749"/>
      <c r="L660" s="1749"/>
      <c r="M660" s="1749"/>
      <c r="N660" s="1749"/>
      <c r="O660" s="1749"/>
      <c r="P660" s="1749"/>
      <c r="Q660" s="1749"/>
      <c r="R660" s="1749"/>
      <c r="S660" s="1749"/>
      <c r="T660" s="1749"/>
      <c r="U660" s="1749"/>
      <c r="V660" s="1749"/>
      <c r="W660" s="1749"/>
      <c r="X660" s="1749"/>
      <c r="Y660" s="1749"/>
      <c r="Z660" s="1749"/>
      <c r="AA660" s="1749"/>
      <c r="AB660" s="1749"/>
      <c r="AC660" s="1749"/>
      <c r="AD660" s="1749"/>
      <c r="AE660" s="1749"/>
      <c r="AF660" s="1749"/>
      <c r="AG660" s="1749"/>
      <c r="AH660" s="1749"/>
      <c r="AI660" s="1749"/>
      <c r="AJ660" s="1749"/>
      <c r="AK660" s="1749"/>
      <c r="AL660" s="1749"/>
      <c r="AM660" s="1749"/>
      <c r="AN660" s="1749"/>
      <c r="AO660" s="1749"/>
      <c r="AP660" s="1749"/>
    </row>
    <row r="661" spans="1:42" ht="12.95" customHeight="1" x14ac:dyDescent="0.5">
      <c r="A661" s="1655"/>
      <c r="B661" s="1655"/>
      <c r="C661" s="1749"/>
      <c r="D661" s="1749"/>
      <c r="E661" s="1749"/>
      <c r="F661" s="1749"/>
      <c r="G661" s="1749"/>
      <c r="H661" s="1749"/>
      <c r="I661" s="1749"/>
      <c r="J661" s="1749"/>
      <c r="K661" s="1749"/>
      <c r="L661" s="1749"/>
      <c r="M661" s="1749"/>
      <c r="N661" s="1749"/>
      <c r="O661" s="1749"/>
      <c r="P661" s="1749"/>
      <c r="Q661" s="1749"/>
      <c r="R661" s="1749"/>
      <c r="S661" s="1749"/>
      <c r="T661" s="1749"/>
      <c r="U661" s="1749"/>
      <c r="V661" s="1749"/>
      <c r="W661" s="1749"/>
      <c r="X661" s="1749"/>
      <c r="Y661" s="1749"/>
      <c r="Z661" s="1749"/>
      <c r="AA661" s="1749"/>
      <c r="AB661" s="1749"/>
      <c r="AC661" s="1749"/>
      <c r="AD661" s="1749"/>
      <c r="AE661" s="1749"/>
      <c r="AF661" s="1749"/>
      <c r="AG661" s="1749"/>
      <c r="AH661" s="1749"/>
      <c r="AI661" s="1749"/>
      <c r="AJ661" s="1749"/>
      <c r="AK661" s="1749"/>
      <c r="AL661" s="1749"/>
      <c r="AM661" s="1749"/>
      <c r="AN661" s="1749"/>
      <c r="AO661" s="1749"/>
      <c r="AP661" s="1749"/>
    </row>
    <row r="662" spans="1:42" ht="12.95" customHeight="1" x14ac:dyDescent="0.5">
      <c r="A662" s="1655"/>
      <c r="B662" s="1655"/>
      <c r="C662" s="1749"/>
      <c r="D662" s="1749"/>
      <c r="E662" s="1749"/>
      <c r="F662" s="1749"/>
      <c r="G662" s="1749"/>
      <c r="H662" s="1749"/>
      <c r="I662" s="1749"/>
      <c r="J662" s="1749"/>
      <c r="K662" s="1749"/>
      <c r="L662" s="1749"/>
      <c r="M662" s="1749"/>
      <c r="N662" s="1749"/>
      <c r="O662" s="1749"/>
      <c r="P662" s="1749"/>
      <c r="Q662" s="1749"/>
      <c r="R662" s="1749"/>
      <c r="S662" s="1749"/>
      <c r="T662" s="1749"/>
      <c r="U662" s="1749"/>
      <c r="V662" s="1749"/>
      <c r="W662" s="1749"/>
      <c r="X662" s="1749"/>
      <c r="Y662" s="1749"/>
      <c r="Z662" s="1749"/>
      <c r="AA662" s="1749"/>
      <c r="AB662" s="1749"/>
      <c r="AC662" s="1749"/>
      <c r="AD662" s="1749"/>
      <c r="AE662" s="1749"/>
      <c r="AF662" s="1749"/>
      <c r="AG662" s="1749"/>
      <c r="AH662" s="1749"/>
      <c r="AI662" s="1749"/>
      <c r="AJ662" s="1749"/>
      <c r="AK662" s="1749"/>
      <c r="AL662" s="1749"/>
      <c r="AM662" s="1749"/>
      <c r="AN662" s="1749"/>
      <c r="AO662" s="1749"/>
      <c r="AP662" s="1749"/>
    </row>
    <row r="663" spans="1:42" ht="12.95" customHeight="1" x14ac:dyDescent="0.5">
      <c r="A663" s="1655"/>
      <c r="B663" s="1655"/>
      <c r="C663" s="1749"/>
      <c r="D663" s="1749"/>
      <c r="E663" s="1749"/>
      <c r="F663" s="1749"/>
      <c r="G663" s="1749"/>
      <c r="H663" s="1749"/>
      <c r="I663" s="1749"/>
      <c r="J663" s="1749"/>
      <c r="K663" s="1749"/>
      <c r="L663" s="1749"/>
      <c r="M663" s="1749"/>
      <c r="N663" s="1749"/>
      <c r="O663" s="1749"/>
      <c r="P663" s="1749"/>
      <c r="Q663" s="1749"/>
      <c r="R663" s="1749"/>
      <c r="S663" s="1749"/>
      <c r="T663" s="1749"/>
      <c r="U663" s="1749"/>
      <c r="V663" s="1749"/>
      <c r="W663" s="1749"/>
      <c r="X663" s="1749"/>
      <c r="Y663" s="1749"/>
      <c r="Z663" s="1749"/>
      <c r="AA663" s="1749"/>
      <c r="AB663" s="1749"/>
      <c r="AC663" s="1749"/>
      <c r="AD663" s="1749"/>
      <c r="AE663" s="1749"/>
      <c r="AF663" s="1749"/>
      <c r="AG663" s="1749"/>
      <c r="AH663" s="1749"/>
      <c r="AI663" s="1749"/>
      <c r="AJ663" s="1749"/>
      <c r="AK663" s="1749"/>
      <c r="AL663" s="1749"/>
      <c r="AM663" s="1749"/>
      <c r="AN663" s="1749"/>
      <c r="AO663" s="1749"/>
      <c r="AP663" s="1749"/>
    </row>
    <row r="664" spans="1:42" ht="12.95" customHeight="1" x14ac:dyDescent="0.5">
      <c r="A664" s="1655"/>
      <c r="B664" s="1655"/>
      <c r="C664" s="1749"/>
      <c r="D664" s="1749"/>
      <c r="E664" s="1749"/>
      <c r="F664" s="1749"/>
      <c r="G664" s="1749"/>
      <c r="H664" s="1749"/>
      <c r="I664" s="1749"/>
      <c r="J664" s="1749"/>
      <c r="K664" s="1749"/>
      <c r="L664" s="1749"/>
      <c r="M664" s="1749"/>
      <c r="N664" s="1749"/>
      <c r="O664" s="1749"/>
      <c r="P664" s="1749"/>
      <c r="Q664" s="1749"/>
      <c r="R664" s="1749"/>
      <c r="S664" s="1749"/>
      <c r="T664" s="1749"/>
      <c r="U664" s="1749"/>
      <c r="V664" s="1749"/>
      <c r="W664" s="1749"/>
      <c r="X664" s="1749"/>
      <c r="Y664" s="1749"/>
      <c r="Z664" s="1749"/>
      <c r="AA664" s="1749"/>
      <c r="AB664" s="1749"/>
      <c r="AC664" s="1749"/>
      <c r="AD664" s="1749"/>
      <c r="AE664" s="1749"/>
      <c r="AF664" s="1749"/>
      <c r="AG664" s="1749"/>
      <c r="AH664" s="1749"/>
      <c r="AI664" s="1749"/>
      <c r="AJ664" s="1749"/>
      <c r="AK664" s="1749"/>
      <c r="AL664" s="1749"/>
      <c r="AM664" s="1749"/>
      <c r="AN664" s="1749"/>
      <c r="AO664" s="1749"/>
      <c r="AP664" s="1749"/>
    </row>
    <row r="665" spans="1:42" ht="12.95" customHeight="1" x14ac:dyDescent="0.5">
      <c r="A665" s="1655"/>
      <c r="B665" s="1655"/>
      <c r="C665" s="1749"/>
      <c r="D665" s="1749"/>
      <c r="E665" s="1749"/>
      <c r="F665" s="1749"/>
      <c r="G665" s="1749"/>
      <c r="H665" s="1749"/>
      <c r="I665" s="1749"/>
      <c r="J665" s="1749"/>
      <c r="K665" s="1749"/>
      <c r="L665" s="1749"/>
      <c r="M665" s="1749"/>
      <c r="N665" s="1749"/>
      <c r="O665" s="1749"/>
      <c r="P665" s="1749"/>
      <c r="Q665" s="1749"/>
      <c r="R665" s="1749"/>
      <c r="S665" s="1749"/>
      <c r="T665" s="1749"/>
      <c r="U665" s="1749"/>
      <c r="V665" s="1749"/>
      <c r="W665" s="1749"/>
      <c r="X665" s="1749"/>
      <c r="Y665" s="1749"/>
      <c r="Z665" s="1749"/>
      <c r="AA665" s="1749"/>
      <c r="AB665" s="1749"/>
      <c r="AC665" s="1749"/>
      <c r="AD665" s="1749"/>
      <c r="AE665" s="1749"/>
      <c r="AF665" s="1749"/>
      <c r="AG665" s="1749"/>
      <c r="AH665" s="1749"/>
      <c r="AI665" s="1749"/>
      <c r="AJ665" s="1749"/>
      <c r="AK665" s="1749"/>
      <c r="AL665" s="1749"/>
      <c r="AM665" s="1749"/>
      <c r="AN665" s="1749"/>
      <c r="AO665" s="1749"/>
      <c r="AP665" s="1749"/>
    </row>
    <row r="666" spans="1:42" ht="12.95" customHeight="1" x14ac:dyDescent="0.5">
      <c r="A666" s="1655"/>
      <c r="B666" s="1655"/>
      <c r="C666" s="1749"/>
      <c r="D666" s="1749"/>
      <c r="E666" s="1749"/>
      <c r="F666" s="1749"/>
      <c r="G666" s="1749"/>
      <c r="H666" s="1749"/>
      <c r="I666" s="1749"/>
      <c r="J666" s="1749"/>
      <c r="K666" s="1749"/>
      <c r="L666" s="1749"/>
      <c r="M666" s="1749"/>
      <c r="N666" s="1749"/>
      <c r="O666" s="1749"/>
      <c r="P666" s="1749"/>
      <c r="Q666" s="1749"/>
      <c r="R666" s="1749"/>
      <c r="S666" s="1749"/>
      <c r="T666" s="1749"/>
      <c r="U666" s="1749"/>
      <c r="V666" s="1749"/>
      <c r="W666" s="1749"/>
      <c r="X666" s="1749"/>
      <c r="Y666" s="1749"/>
      <c r="Z666" s="1749"/>
      <c r="AA666" s="1749"/>
      <c r="AB666" s="1749"/>
      <c r="AC666" s="1749"/>
      <c r="AD666" s="1749"/>
      <c r="AE666" s="1749"/>
      <c r="AF666" s="1749"/>
      <c r="AG666" s="1749"/>
      <c r="AH666" s="1749"/>
      <c r="AI666" s="1749"/>
      <c r="AJ666" s="1749"/>
      <c r="AK666" s="1749"/>
      <c r="AL666" s="1749"/>
      <c r="AM666" s="1749"/>
      <c r="AN666" s="1749"/>
      <c r="AO666" s="1749"/>
      <c r="AP666" s="1749"/>
    </row>
    <row r="667" spans="1:42" ht="12.95" customHeight="1" x14ac:dyDescent="0.5">
      <c r="A667" s="1655"/>
      <c r="B667" s="1655"/>
      <c r="C667" s="1749"/>
      <c r="D667" s="1749"/>
      <c r="E667" s="1749"/>
      <c r="F667" s="1749"/>
      <c r="G667" s="1749"/>
      <c r="H667" s="1749"/>
      <c r="I667" s="1749"/>
      <c r="J667" s="1749"/>
      <c r="K667" s="1749"/>
      <c r="L667" s="1749"/>
      <c r="M667" s="1749"/>
      <c r="N667" s="1749"/>
      <c r="O667" s="1749"/>
      <c r="P667" s="1749"/>
      <c r="Q667" s="1749"/>
      <c r="R667" s="1749"/>
      <c r="S667" s="1749"/>
      <c r="T667" s="1749"/>
      <c r="U667" s="1749"/>
      <c r="V667" s="1749"/>
      <c r="W667" s="1749"/>
      <c r="X667" s="1749"/>
      <c r="Y667" s="1749"/>
      <c r="Z667" s="1749"/>
      <c r="AA667" s="1749"/>
      <c r="AB667" s="1749"/>
      <c r="AC667" s="1749"/>
      <c r="AD667" s="1749"/>
      <c r="AE667" s="1749"/>
      <c r="AF667" s="1749"/>
      <c r="AG667" s="1749"/>
      <c r="AH667" s="1749"/>
      <c r="AI667" s="1749"/>
      <c r="AJ667" s="1749"/>
      <c r="AK667" s="1749"/>
      <c r="AL667" s="1749"/>
      <c r="AM667" s="1749"/>
      <c r="AN667" s="1749"/>
      <c r="AO667" s="1749"/>
      <c r="AP667" s="1749"/>
    </row>
    <row r="668" spans="1:42" ht="12.95" customHeight="1" x14ac:dyDescent="0.5">
      <c r="A668" s="1655"/>
      <c r="B668" s="1655"/>
      <c r="C668" s="1749"/>
      <c r="D668" s="1749"/>
      <c r="E668" s="1749"/>
      <c r="F668" s="1749"/>
      <c r="G668" s="1749"/>
      <c r="H668" s="1749"/>
      <c r="I668" s="1749"/>
      <c r="J668" s="1749"/>
      <c r="K668" s="1749"/>
      <c r="L668" s="1749"/>
      <c r="M668" s="1749"/>
      <c r="N668" s="1749"/>
      <c r="O668" s="1749"/>
      <c r="P668" s="1749"/>
      <c r="Q668" s="1749"/>
      <c r="R668" s="1749"/>
      <c r="S668" s="1749"/>
      <c r="T668" s="1749"/>
      <c r="U668" s="1749"/>
      <c r="V668" s="1749"/>
      <c r="W668" s="1749"/>
      <c r="X668" s="1749"/>
      <c r="Y668" s="1749"/>
      <c r="Z668" s="1749"/>
      <c r="AA668" s="1749"/>
      <c r="AB668" s="1749"/>
      <c r="AC668" s="1749"/>
      <c r="AD668" s="1749"/>
      <c r="AE668" s="1749"/>
      <c r="AF668" s="1749"/>
      <c r="AG668" s="1749"/>
      <c r="AH668" s="1749"/>
      <c r="AI668" s="1749"/>
      <c r="AJ668" s="1749"/>
      <c r="AK668" s="1749"/>
      <c r="AL668" s="1749"/>
      <c r="AM668" s="1749"/>
      <c r="AN668" s="1749"/>
      <c r="AO668" s="1749"/>
      <c r="AP668" s="1749"/>
    </row>
    <row r="669" spans="1:42" ht="12.95" customHeight="1" x14ac:dyDescent="0.5">
      <c r="A669" s="1655"/>
      <c r="B669" s="1655"/>
      <c r="C669" s="1749"/>
      <c r="D669" s="1749"/>
      <c r="E669" s="1749"/>
      <c r="F669" s="1749"/>
      <c r="G669" s="1749"/>
      <c r="H669" s="1749"/>
      <c r="I669" s="1749"/>
      <c r="J669" s="1749"/>
      <c r="K669" s="1749"/>
      <c r="L669" s="1749"/>
      <c r="M669" s="1749"/>
      <c r="N669" s="1749"/>
      <c r="O669" s="1749"/>
      <c r="P669" s="1749"/>
      <c r="Q669" s="1749"/>
      <c r="R669" s="1749"/>
      <c r="S669" s="1749"/>
      <c r="T669" s="1749"/>
      <c r="U669" s="1749"/>
      <c r="V669" s="1749"/>
      <c r="W669" s="1749"/>
      <c r="X669" s="1749"/>
      <c r="Y669" s="1749"/>
      <c r="Z669" s="1749"/>
      <c r="AA669" s="1749"/>
      <c r="AB669" s="1749"/>
      <c r="AC669" s="1749"/>
      <c r="AD669" s="1749"/>
      <c r="AE669" s="1749"/>
      <c r="AF669" s="1749"/>
      <c r="AG669" s="1749"/>
      <c r="AH669" s="1749"/>
      <c r="AI669" s="1749"/>
      <c r="AJ669" s="1749"/>
      <c r="AK669" s="1749"/>
      <c r="AL669" s="1749"/>
      <c r="AM669" s="1749"/>
      <c r="AN669" s="1749"/>
      <c r="AO669" s="1749"/>
      <c r="AP669" s="1749"/>
    </row>
    <row r="670" spans="1:42" ht="12.95" customHeight="1" x14ac:dyDescent="0.5">
      <c r="A670" s="1655"/>
      <c r="B670" s="1655"/>
      <c r="C670" s="1749"/>
      <c r="D670" s="1749"/>
      <c r="E670" s="1749"/>
      <c r="F670" s="1749"/>
      <c r="G670" s="1749"/>
      <c r="H670" s="1749"/>
      <c r="I670" s="1749"/>
      <c r="J670" s="1749"/>
      <c r="K670" s="1749"/>
      <c r="L670" s="1749"/>
      <c r="M670" s="1749"/>
      <c r="N670" s="1749"/>
      <c r="O670" s="1749"/>
      <c r="P670" s="1749"/>
      <c r="Q670" s="1749"/>
      <c r="R670" s="1749"/>
      <c r="S670" s="1749"/>
      <c r="T670" s="1749"/>
      <c r="U670" s="1749"/>
      <c r="V670" s="1749"/>
      <c r="W670" s="1749"/>
      <c r="X670" s="1749"/>
      <c r="Y670" s="1749"/>
      <c r="Z670" s="1749"/>
      <c r="AA670" s="1749"/>
      <c r="AB670" s="1749"/>
      <c r="AC670" s="1749"/>
      <c r="AD670" s="1749"/>
      <c r="AE670" s="1749"/>
      <c r="AF670" s="1749"/>
      <c r="AG670" s="1749"/>
      <c r="AH670" s="1749"/>
      <c r="AI670" s="1749"/>
      <c r="AJ670" s="1749"/>
      <c r="AK670" s="1749"/>
      <c r="AL670" s="1749"/>
      <c r="AM670" s="1749"/>
      <c r="AN670" s="1749"/>
      <c r="AO670" s="1749"/>
      <c r="AP670" s="1749"/>
    </row>
    <row r="671" spans="1:42" ht="12.95" customHeight="1" x14ac:dyDescent="0.5">
      <c r="A671" s="1655"/>
      <c r="B671" s="1655"/>
      <c r="C671" s="1749"/>
      <c r="D671" s="1749"/>
      <c r="E671" s="1749"/>
      <c r="F671" s="1749"/>
      <c r="G671" s="1749"/>
      <c r="H671" s="1749"/>
      <c r="I671" s="1749"/>
      <c r="J671" s="1749"/>
      <c r="K671" s="1749"/>
      <c r="L671" s="1749"/>
      <c r="M671" s="1749"/>
      <c r="N671" s="1749"/>
      <c r="O671" s="1749"/>
      <c r="P671" s="1749"/>
      <c r="Q671" s="1749"/>
      <c r="R671" s="1749"/>
      <c r="S671" s="1749"/>
      <c r="T671" s="1749"/>
      <c r="U671" s="1749"/>
      <c r="V671" s="1749"/>
      <c r="W671" s="1749"/>
      <c r="X671" s="1749"/>
      <c r="Y671" s="1749"/>
      <c r="Z671" s="1749"/>
      <c r="AA671" s="1749"/>
      <c r="AB671" s="1749"/>
      <c r="AC671" s="1749"/>
      <c r="AD671" s="1749"/>
      <c r="AE671" s="1749"/>
      <c r="AF671" s="1749"/>
      <c r="AG671" s="1749"/>
      <c r="AH671" s="1749"/>
      <c r="AI671" s="1749"/>
      <c r="AJ671" s="1749"/>
      <c r="AK671" s="1749"/>
      <c r="AL671" s="1749"/>
      <c r="AM671" s="1749"/>
      <c r="AN671" s="1749"/>
      <c r="AO671" s="1749"/>
      <c r="AP671" s="1749"/>
    </row>
    <row r="672" spans="1:42" ht="12.95" customHeight="1" x14ac:dyDescent="0.5">
      <c r="A672" s="1655"/>
      <c r="B672" s="1655"/>
      <c r="C672" s="1749"/>
      <c r="D672" s="1749"/>
      <c r="E672" s="1749"/>
      <c r="F672" s="1749"/>
      <c r="G672" s="1749"/>
      <c r="H672" s="1749"/>
      <c r="I672" s="1749"/>
      <c r="J672" s="1749"/>
      <c r="K672" s="1749"/>
      <c r="L672" s="1749"/>
      <c r="M672" s="1749"/>
      <c r="N672" s="1749"/>
      <c r="O672" s="1749"/>
      <c r="P672" s="1749"/>
      <c r="Q672" s="1749"/>
      <c r="R672" s="1749"/>
      <c r="S672" s="1749"/>
      <c r="T672" s="1749"/>
      <c r="U672" s="1749"/>
      <c r="V672" s="1749"/>
      <c r="W672" s="1749"/>
      <c r="X672" s="1749"/>
      <c r="Y672" s="1749"/>
      <c r="Z672" s="1749"/>
      <c r="AA672" s="1749"/>
      <c r="AB672" s="1749"/>
      <c r="AC672" s="1749"/>
      <c r="AD672" s="1749"/>
      <c r="AE672" s="1749"/>
      <c r="AF672" s="1749"/>
      <c r="AG672" s="1749"/>
      <c r="AH672" s="1749"/>
      <c r="AI672" s="1749"/>
      <c r="AJ672" s="1749"/>
      <c r="AK672" s="1749"/>
      <c r="AL672" s="1749"/>
      <c r="AM672" s="1749"/>
      <c r="AN672" s="1749"/>
      <c r="AO672" s="1749"/>
      <c r="AP672" s="1749"/>
    </row>
    <row r="673" spans="1:42" ht="12.95" customHeight="1" x14ac:dyDescent="0.5">
      <c r="A673" s="1655"/>
      <c r="B673" s="1655"/>
      <c r="C673" s="1749"/>
      <c r="D673" s="1749"/>
      <c r="E673" s="1749"/>
      <c r="F673" s="1749"/>
      <c r="G673" s="1749"/>
      <c r="H673" s="1749"/>
      <c r="I673" s="1749"/>
      <c r="J673" s="1749"/>
      <c r="K673" s="1749"/>
      <c r="L673" s="1749"/>
      <c r="M673" s="1749"/>
      <c r="N673" s="1749"/>
      <c r="O673" s="1749"/>
      <c r="P673" s="1749"/>
      <c r="Q673" s="1749"/>
      <c r="R673" s="1749"/>
      <c r="S673" s="1749"/>
      <c r="T673" s="1749"/>
      <c r="U673" s="1749"/>
      <c r="V673" s="1749"/>
      <c r="W673" s="1749"/>
      <c r="X673" s="1749"/>
      <c r="Y673" s="1749"/>
      <c r="Z673" s="1749"/>
      <c r="AA673" s="1749"/>
      <c r="AB673" s="1749"/>
      <c r="AC673" s="1749"/>
      <c r="AD673" s="1749"/>
      <c r="AE673" s="1749"/>
      <c r="AF673" s="1749"/>
      <c r="AG673" s="1749"/>
      <c r="AH673" s="1749"/>
      <c r="AI673" s="1749"/>
      <c r="AJ673" s="1749"/>
      <c r="AK673" s="1749"/>
      <c r="AL673" s="1749"/>
      <c r="AM673" s="1749"/>
      <c r="AN673" s="1749"/>
      <c r="AO673" s="1749"/>
      <c r="AP673" s="1749"/>
    </row>
    <row r="674" spans="1:42" ht="12.95" customHeight="1" x14ac:dyDescent="0.5">
      <c r="A674" s="1655"/>
      <c r="B674" s="1655"/>
      <c r="C674" s="1749"/>
      <c r="D674" s="1749"/>
      <c r="E674" s="1749"/>
      <c r="F674" s="1749"/>
      <c r="G674" s="1749"/>
      <c r="H674" s="1749"/>
      <c r="I674" s="1749"/>
      <c r="J674" s="1749"/>
      <c r="K674" s="1749"/>
      <c r="L674" s="1749"/>
      <c r="M674" s="1749"/>
      <c r="N674" s="1749"/>
      <c r="O674" s="1749"/>
      <c r="P674" s="1749"/>
      <c r="Q674" s="1749"/>
      <c r="R674" s="1749"/>
      <c r="S674" s="1749"/>
      <c r="T674" s="1749"/>
      <c r="U674" s="1749"/>
      <c r="V674" s="1749"/>
      <c r="W674" s="1749"/>
      <c r="X674" s="1749"/>
      <c r="Y674" s="1749"/>
      <c r="Z674" s="1749"/>
      <c r="AA674" s="1749"/>
      <c r="AB674" s="1749"/>
      <c r="AC674" s="1749"/>
      <c r="AD674" s="1749"/>
      <c r="AE674" s="1749"/>
      <c r="AF674" s="1749"/>
      <c r="AG674" s="1749"/>
      <c r="AH674" s="1749"/>
      <c r="AI674" s="1749"/>
      <c r="AJ674" s="1749"/>
      <c r="AK674" s="1749"/>
      <c r="AL674" s="1749"/>
      <c r="AM674" s="1749"/>
      <c r="AN674" s="1749"/>
      <c r="AO674" s="1749"/>
      <c r="AP674" s="1749"/>
    </row>
    <row r="675" spans="1:42" ht="12.95" customHeight="1" x14ac:dyDescent="0.5">
      <c r="A675" s="1655"/>
      <c r="B675" s="1655"/>
      <c r="C675" s="1749"/>
      <c r="D675" s="1749"/>
      <c r="E675" s="1749"/>
      <c r="F675" s="1749"/>
      <c r="G675" s="1749"/>
      <c r="H675" s="1749"/>
      <c r="I675" s="1749"/>
      <c r="J675" s="1749"/>
      <c r="K675" s="1749"/>
      <c r="L675" s="1749"/>
      <c r="M675" s="1749"/>
      <c r="N675" s="1749"/>
      <c r="O675" s="1749"/>
      <c r="P675" s="1749"/>
      <c r="Q675" s="1749"/>
      <c r="R675" s="1749"/>
      <c r="S675" s="1749"/>
      <c r="T675" s="1749"/>
      <c r="U675" s="1749"/>
      <c r="V675" s="1749"/>
      <c r="W675" s="1749"/>
      <c r="X675" s="1749"/>
      <c r="Y675" s="1749"/>
      <c r="Z675" s="1749"/>
      <c r="AA675" s="1749"/>
      <c r="AB675" s="1749"/>
      <c r="AC675" s="1749"/>
      <c r="AD675" s="1749"/>
      <c r="AE675" s="1749"/>
      <c r="AF675" s="1749"/>
      <c r="AG675" s="1749"/>
      <c r="AH675" s="1749"/>
      <c r="AI675" s="1749"/>
      <c r="AJ675" s="1749"/>
      <c r="AK675" s="1749"/>
      <c r="AL675" s="1749"/>
      <c r="AM675" s="1749"/>
      <c r="AN675" s="1749"/>
      <c r="AO675" s="1749"/>
      <c r="AP675" s="1749"/>
    </row>
    <row r="676" spans="1:42" ht="12.95" customHeight="1" x14ac:dyDescent="0.5">
      <c r="A676" s="1655"/>
      <c r="B676" s="1655"/>
      <c r="C676" s="1749"/>
      <c r="D676" s="1749"/>
      <c r="E676" s="1749"/>
      <c r="F676" s="1749"/>
      <c r="G676" s="1749"/>
      <c r="H676" s="1749"/>
      <c r="I676" s="1749"/>
      <c r="J676" s="1749"/>
      <c r="K676" s="1749"/>
      <c r="L676" s="1749"/>
      <c r="M676" s="1749"/>
      <c r="N676" s="1749"/>
      <c r="O676" s="1749"/>
      <c r="P676" s="1749"/>
      <c r="Q676" s="1749"/>
      <c r="R676" s="1749"/>
      <c r="S676" s="1749"/>
      <c r="T676" s="1749"/>
      <c r="U676" s="1749"/>
      <c r="V676" s="1749"/>
      <c r="W676" s="1749"/>
      <c r="X676" s="1749"/>
      <c r="Y676" s="1749"/>
      <c r="Z676" s="1749"/>
      <c r="AA676" s="1749"/>
      <c r="AB676" s="1749"/>
      <c r="AC676" s="1749"/>
      <c r="AD676" s="1749"/>
      <c r="AE676" s="1749"/>
      <c r="AF676" s="1749"/>
      <c r="AG676" s="1749"/>
      <c r="AH676" s="1749"/>
      <c r="AI676" s="1749"/>
      <c r="AJ676" s="1749"/>
      <c r="AK676" s="1749"/>
      <c r="AL676" s="1749"/>
      <c r="AM676" s="1749"/>
      <c r="AN676" s="1749"/>
      <c r="AO676" s="1749"/>
      <c r="AP676" s="1749"/>
    </row>
    <row r="677" spans="1:42" ht="12.95" customHeight="1" x14ac:dyDescent="0.5">
      <c r="A677" s="1655"/>
      <c r="B677" s="1655"/>
      <c r="C677" s="1749"/>
      <c r="D677" s="1749"/>
      <c r="E677" s="1749"/>
      <c r="F677" s="1749"/>
      <c r="G677" s="1749"/>
      <c r="H677" s="1749"/>
      <c r="I677" s="1749"/>
      <c r="J677" s="1749"/>
      <c r="K677" s="1749"/>
      <c r="L677" s="1749"/>
      <c r="M677" s="1749"/>
      <c r="N677" s="1749"/>
      <c r="O677" s="1749"/>
      <c r="P677" s="1749"/>
      <c r="Q677" s="1749"/>
      <c r="R677" s="1749"/>
      <c r="S677" s="1749"/>
      <c r="T677" s="1749"/>
      <c r="U677" s="1749"/>
      <c r="V677" s="1749"/>
      <c r="W677" s="1749"/>
      <c r="X677" s="1749"/>
      <c r="Y677" s="1749"/>
      <c r="Z677" s="1749"/>
      <c r="AA677" s="1749"/>
      <c r="AB677" s="1749"/>
      <c r="AC677" s="1749"/>
      <c r="AD677" s="1749"/>
      <c r="AE677" s="1749"/>
      <c r="AF677" s="1749"/>
      <c r="AG677" s="1749"/>
      <c r="AH677" s="1749"/>
      <c r="AI677" s="1749"/>
      <c r="AJ677" s="1749"/>
      <c r="AK677" s="1749"/>
      <c r="AL677" s="1749"/>
      <c r="AM677" s="1749"/>
      <c r="AN677" s="1749"/>
      <c r="AO677" s="1749"/>
      <c r="AP677" s="1749"/>
    </row>
    <row r="678" spans="1:42" ht="12.95" customHeight="1" x14ac:dyDescent="0.5">
      <c r="A678" s="1655"/>
      <c r="B678" s="1655"/>
      <c r="C678" s="1749"/>
      <c r="D678" s="1749"/>
      <c r="E678" s="1749"/>
      <c r="F678" s="1749"/>
      <c r="G678" s="1749"/>
      <c r="H678" s="1749"/>
      <c r="I678" s="1749"/>
      <c r="J678" s="1749"/>
      <c r="K678" s="1749"/>
      <c r="L678" s="1749"/>
      <c r="M678" s="1749"/>
      <c r="N678" s="1749"/>
      <c r="O678" s="1749"/>
      <c r="P678" s="1749"/>
      <c r="Q678" s="1749"/>
      <c r="R678" s="1749"/>
      <c r="S678" s="1749"/>
      <c r="T678" s="1749"/>
      <c r="U678" s="1749"/>
      <c r="V678" s="1749"/>
      <c r="W678" s="1749"/>
      <c r="X678" s="1749"/>
      <c r="Y678" s="1749"/>
      <c r="Z678" s="1749"/>
      <c r="AA678" s="1749"/>
      <c r="AB678" s="1749"/>
      <c r="AC678" s="1749"/>
      <c r="AD678" s="1749"/>
      <c r="AE678" s="1749"/>
      <c r="AF678" s="1749"/>
      <c r="AG678" s="1749"/>
      <c r="AH678" s="1749"/>
      <c r="AI678" s="1749"/>
      <c r="AJ678" s="1749"/>
      <c r="AK678" s="1749"/>
      <c r="AL678" s="1749"/>
      <c r="AM678" s="1749"/>
      <c r="AN678" s="1749"/>
      <c r="AO678" s="1749"/>
      <c r="AP678" s="1749"/>
    </row>
    <row r="679" spans="1:42" ht="12.95" customHeight="1" x14ac:dyDescent="0.5">
      <c r="A679" s="1655"/>
      <c r="B679" s="1655"/>
      <c r="C679" s="1749"/>
      <c r="D679" s="1749"/>
      <c r="E679" s="1749"/>
      <c r="F679" s="1749"/>
      <c r="G679" s="1749"/>
      <c r="H679" s="1749"/>
      <c r="I679" s="1749"/>
      <c r="J679" s="1749"/>
      <c r="K679" s="1749"/>
      <c r="L679" s="1749"/>
      <c r="M679" s="1749"/>
      <c r="N679" s="1749"/>
      <c r="O679" s="1749"/>
      <c r="P679" s="1749"/>
      <c r="Q679" s="1749"/>
      <c r="R679" s="1749"/>
      <c r="S679" s="1749"/>
      <c r="T679" s="1749"/>
      <c r="U679" s="1749"/>
      <c r="V679" s="1749"/>
      <c r="W679" s="1749"/>
      <c r="X679" s="1749"/>
      <c r="Y679" s="1749"/>
      <c r="Z679" s="1749"/>
      <c r="AA679" s="1749"/>
      <c r="AB679" s="1749"/>
      <c r="AC679" s="1749"/>
      <c r="AD679" s="1749"/>
      <c r="AE679" s="1749"/>
      <c r="AF679" s="1749"/>
      <c r="AG679" s="1749"/>
      <c r="AH679" s="1749"/>
      <c r="AI679" s="1749"/>
      <c r="AJ679" s="1749"/>
      <c r="AK679" s="1749"/>
      <c r="AL679" s="1749"/>
      <c r="AM679" s="1749"/>
      <c r="AN679" s="1749"/>
      <c r="AO679" s="1749"/>
      <c r="AP679" s="1749"/>
    </row>
    <row r="680" spans="1:42" ht="12.95" customHeight="1" x14ac:dyDescent="0.5">
      <c r="A680" s="1655"/>
      <c r="B680" s="1655"/>
      <c r="C680" s="1749"/>
      <c r="D680" s="1749"/>
      <c r="E680" s="1749"/>
      <c r="F680" s="1749"/>
      <c r="G680" s="1749"/>
      <c r="H680" s="1749"/>
      <c r="I680" s="1749"/>
      <c r="J680" s="1749"/>
      <c r="K680" s="1749"/>
      <c r="L680" s="1749"/>
      <c r="M680" s="1749"/>
      <c r="N680" s="1749"/>
      <c r="O680" s="1749"/>
      <c r="P680" s="1749"/>
      <c r="Q680" s="1749"/>
      <c r="R680" s="1749"/>
      <c r="S680" s="1749"/>
      <c r="T680" s="1749"/>
      <c r="U680" s="1749"/>
      <c r="V680" s="1749"/>
      <c r="W680" s="1749"/>
      <c r="X680" s="1749"/>
      <c r="Y680" s="1749"/>
      <c r="Z680" s="1749"/>
      <c r="AA680" s="1749"/>
      <c r="AB680" s="1749"/>
      <c r="AC680" s="1749"/>
      <c r="AD680" s="1749"/>
      <c r="AE680" s="1749"/>
      <c r="AF680" s="1749"/>
      <c r="AG680" s="1749"/>
      <c r="AH680" s="1749"/>
      <c r="AI680" s="1749"/>
      <c r="AJ680" s="1749"/>
      <c r="AK680" s="1749"/>
      <c r="AL680" s="1749"/>
      <c r="AM680" s="1749"/>
      <c r="AN680" s="1749"/>
      <c r="AO680" s="1749"/>
      <c r="AP680" s="1749"/>
    </row>
    <row r="681" spans="1:42" ht="12.95" customHeight="1" x14ac:dyDescent="0.5">
      <c r="A681" s="1655"/>
      <c r="B681" s="1655"/>
      <c r="C681" s="1749"/>
      <c r="D681" s="1749"/>
      <c r="E681" s="1749"/>
      <c r="F681" s="1749"/>
      <c r="G681" s="1749"/>
      <c r="H681" s="1749"/>
      <c r="I681" s="1749"/>
      <c r="J681" s="1749"/>
      <c r="K681" s="1749"/>
      <c r="L681" s="1749"/>
      <c r="M681" s="1749"/>
      <c r="N681" s="1749"/>
      <c r="O681" s="1749"/>
      <c r="P681" s="1749"/>
      <c r="Q681" s="1749"/>
      <c r="R681" s="1749"/>
      <c r="S681" s="1749"/>
      <c r="T681" s="1749"/>
      <c r="U681" s="1749"/>
      <c r="V681" s="1749"/>
      <c r="W681" s="1749"/>
      <c r="X681" s="1749"/>
      <c r="Y681" s="1749"/>
      <c r="Z681" s="1749"/>
      <c r="AA681" s="1749"/>
      <c r="AB681" s="1749"/>
      <c r="AC681" s="1749"/>
      <c r="AD681" s="1749"/>
      <c r="AE681" s="1749"/>
      <c r="AF681" s="1749"/>
      <c r="AG681" s="1749"/>
      <c r="AH681" s="1749"/>
      <c r="AI681" s="1749"/>
      <c r="AJ681" s="1749"/>
      <c r="AK681" s="1749"/>
      <c r="AL681" s="1749"/>
      <c r="AM681" s="1749"/>
      <c r="AN681" s="1749"/>
      <c r="AO681" s="1749"/>
      <c r="AP681" s="1749"/>
    </row>
    <row r="682" spans="1:42" ht="12.95" customHeight="1" x14ac:dyDescent="0.5">
      <c r="A682" s="1655"/>
      <c r="B682" s="1655"/>
      <c r="C682" s="1749"/>
      <c r="D682" s="1749"/>
      <c r="E682" s="1749"/>
      <c r="F682" s="1749"/>
      <c r="G682" s="1749"/>
      <c r="H682" s="1749"/>
      <c r="I682" s="1749"/>
      <c r="J682" s="1749"/>
      <c r="K682" s="1749"/>
      <c r="L682" s="1749"/>
      <c r="M682" s="1749"/>
      <c r="N682" s="1749"/>
      <c r="O682" s="1749"/>
      <c r="P682" s="1749"/>
      <c r="Q682" s="1749"/>
      <c r="R682" s="1749"/>
      <c r="S682" s="1749"/>
      <c r="T682" s="1749"/>
      <c r="U682" s="1749"/>
      <c r="V682" s="1749"/>
      <c r="W682" s="1749"/>
      <c r="X682" s="1749"/>
      <c r="Y682" s="1749"/>
      <c r="Z682" s="1749"/>
      <c r="AA682" s="1749"/>
      <c r="AB682" s="1749"/>
      <c r="AC682" s="1749"/>
      <c r="AD682" s="1749"/>
      <c r="AE682" s="1749"/>
      <c r="AF682" s="1749"/>
      <c r="AG682" s="1749"/>
      <c r="AH682" s="1749"/>
      <c r="AI682" s="1749"/>
      <c r="AJ682" s="1749"/>
      <c r="AK682" s="1749"/>
      <c r="AL682" s="1749"/>
      <c r="AM682" s="1749"/>
      <c r="AN682" s="1749"/>
      <c r="AO682" s="1749"/>
      <c r="AP682" s="1749"/>
    </row>
    <row r="683" spans="1:42" ht="12.95" customHeight="1" x14ac:dyDescent="0.5">
      <c r="A683" s="1655"/>
      <c r="B683" s="1655"/>
      <c r="C683" s="1749"/>
      <c r="D683" s="1749"/>
      <c r="E683" s="1749"/>
      <c r="F683" s="1749"/>
      <c r="G683" s="1749"/>
      <c r="H683" s="1749"/>
      <c r="I683" s="1749"/>
      <c r="J683" s="1749"/>
      <c r="K683" s="1749"/>
      <c r="L683" s="1749"/>
      <c r="M683" s="1749"/>
      <c r="N683" s="1749"/>
      <c r="O683" s="1749"/>
      <c r="P683" s="1749"/>
      <c r="Q683" s="1749"/>
      <c r="R683" s="1749"/>
      <c r="S683" s="1749"/>
      <c r="T683" s="1749"/>
      <c r="U683" s="1749"/>
      <c r="V683" s="1749"/>
      <c r="W683" s="1749"/>
      <c r="X683" s="1749"/>
      <c r="Y683" s="1749"/>
      <c r="Z683" s="1749"/>
      <c r="AA683" s="1749"/>
      <c r="AB683" s="1749"/>
      <c r="AC683" s="1749"/>
      <c r="AD683" s="1749"/>
      <c r="AE683" s="1749"/>
      <c r="AF683" s="1749"/>
      <c r="AG683" s="1749"/>
      <c r="AH683" s="1749"/>
      <c r="AI683" s="1749"/>
      <c r="AJ683" s="1749"/>
      <c r="AK683" s="1749"/>
      <c r="AL683" s="1749"/>
      <c r="AM683" s="1749"/>
      <c r="AN683" s="1749"/>
      <c r="AO683" s="1749"/>
      <c r="AP683" s="1749"/>
    </row>
    <row r="684" spans="1:42" ht="12.95" customHeight="1" x14ac:dyDescent="0.5">
      <c r="A684" s="1655"/>
      <c r="B684" s="1655"/>
      <c r="C684" s="1749"/>
      <c r="D684" s="1749"/>
      <c r="E684" s="1749"/>
      <c r="F684" s="1749"/>
      <c r="G684" s="1749"/>
      <c r="H684" s="1749"/>
      <c r="I684" s="1749"/>
      <c r="J684" s="1749"/>
      <c r="K684" s="1749"/>
      <c r="L684" s="1749"/>
      <c r="M684" s="1749"/>
      <c r="N684" s="1749"/>
      <c r="O684" s="1749"/>
      <c r="P684" s="1749"/>
      <c r="Q684" s="1749"/>
      <c r="R684" s="1749"/>
      <c r="S684" s="1749"/>
      <c r="T684" s="1749"/>
      <c r="U684" s="1749"/>
      <c r="V684" s="1749"/>
      <c r="W684" s="1749"/>
      <c r="X684" s="1749"/>
      <c r="Y684" s="1749"/>
      <c r="Z684" s="1749"/>
      <c r="AA684" s="1749"/>
      <c r="AB684" s="1749"/>
      <c r="AC684" s="1749"/>
      <c r="AD684" s="1749"/>
      <c r="AE684" s="1749"/>
      <c r="AF684" s="1749"/>
      <c r="AG684" s="1749"/>
      <c r="AH684" s="1749"/>
      <c r="AI684" s="1749"/>
      <c r="AJ684" s="1749"/>
      <c r="AK684" s="1749"/>
      <c r="AL684" s="1749"/>
      <c r="AM684" s="1749"/>
      <c r="AN684" s="1749"/>
      <c r="AO684" s="1749"/>
      <c r="AP684" s="1749"/>
    </row>
    <row r="685" spans="1:42" ht="12.95" customHeight="1" x14ac:dyDescent="0.5">
      <c r="A685" s="1655"/>
      <c r="B685" s="1655"/>
      <c r="C685" s="1749"/>
      <c r="D685" s="1749"/>
      <c r="E685" s="1749"/>
      <c r="F685" s="1749"/>
      <c r="G685" s="1749"/>
      <c r="H685" s="1749"/>
      <c r="I685" s="1749"/>
      <c r="J685" s="1749"/>
      <c r="K685" s="1749"/>
      <c r="L685" s="1749"/>
      <c r="M685" s="1749"/>
      <c r="N685" s="1749"/>
      <c r="O685" s="1749"/>
      <c r="P685" s="1749"/>
      <c r="Q685" s="1749"/>
      <c r="R685" s="1749"/>
      <c r="S685" s="1749"/>
      <c r="T685" s="1749"/>
      <c r="U685" s="1749"/>
      <c r="V685" s="1749"/>
      <c r="W685" s="1749"/>
      <c r="X685" s="1749"/>
      <c r="Y685" s="1749"/>
      <c r="Z685" s="1749"/>
      <c r="AA685" s="1749"/>
      <c r="AB685" s="1749"/>
      <c r="AC685" s="1749"/>
      <c r="AD685" s="1749"/>
      <c r="AE685" s="1749"/>
      <c r="AF685" s="1749"/>
      <c r="AG685" s="1749"/>
      <c r="AH685" s="1749"/>
      <c r="AI685" s="1749"/>
      <c r="AJ685" s="1749"/>
      <c r="AK685" s="1749"/>
      <c r="AL685" s="1749"/>
      <c r="AM685" s="1749"/>
      <c r="AN685" s="1749"/>
      <c r="AO685" s="1749"/>
      <c r="AP685" s="1749"/>
    </row>
    <row r="686" spans="1:42" ht="12.95" customHeight="1" x14ac:dyDescent="0.5">
      <c r="A686" s="1655"/>
      <c r="B686" s="1655"/>
      <c r="C686" s="1749"/>
      <c r="D686" s="1749"/>
      <c r="E686" s="1749"/>
      <c r="F686" s="1749"/>
      <c r="G686" s="1749"/>
      <c r="H686" s="1749"/>
      <c r="I686" s="1749"/>
      <c r="J686" s="1749"/>
      <c r="K686" s="1749"/>
      <c r="L686" s="1749"/>
      <c r="M686" s="1749"/>
      <c r="N686" s="1749"/>
      <c r="O686" s="1749"/>
      <c r="P686" s="1749"/>
      <c r="Q686" s="1749"/>
      <c r="R686" s="1749"/>
      <c r="S686" s="1749"/>
      <c r="T686" s="1749"/>
      <c r="U686" s="1749"/>
      <c r="V686" s="1749"/>
      <c r="W686" s="1749"/>
      <c r="X686" s="1749"/>
      <c r="Y686" s="1749"/>
      <c r="Z686" s="1749"/>
      <c r="AA686" s="1749"/>
      <c r="AB686" s="1749"/>
      <c r="AC686" s="1749"/>
      <c r="AD686" s="1749"/>
      <c r="AE686" s="1749"/>
      <c r="AF686" s="1749"/>
      <c r="AG686" s="1749"/>
      <c r="AH686" s="1749"/>
      <c r="AI686" s="1749"/>
      <c r="AJ686" s="1749"/>
      <c r="AK686" s="1749"/>
      <c r="AL686" s="1749"/>
      <c r="AM686" s="1749"/>
      <c r="AN686" s="1749"/>
      <c r="AO686" s="1749"/>
      <c r="AP686" s="1749"/>
    </row>
    <row r="687" spans="1:42" ht="12.95" customHeight="1" x14ac:dyDescent="0.5">
      <c r="A687" s="1655"/>
      <c r="B687" s="1655"/>
      <c r="C687" s="1749"/>
      <c r="D687" s="1749"/>
      <c r="E687" s="1749"/>
      <c r="F687" s="1749"/>
      <c r="G687" s="1749"/>
      <c r="H687" s="1749"/>
      <c r="I687" s="1749"/>
      <c r="J687" s="1749"/>
      <c r="K687" s="1749"/>
      <c r="L687" s="1749"/>
      <c r="M687" s="1749"/>
      <c r="N687" s="1749"/>
      <c r="O687" s="1749"/>
      <c r="P687" s="1749"/>
      <c r="Q687" s="1749"/>
      <c r="R687" s="1749"/>
      <c r="S687" s="1749"/>
      <c r="T687" s="1749"/>
      <c r="U687" s="1749"/>
      <c r="V687" s="1749"/>
      <c r="W687" s="1749"/>
      <c r="X687" s="1749"/>
      <c r="Y687" s="1749"/>
      <c r="Z687" s="1749"/>
      <c r="AA687" s="1749"/>
      <c r="AB687" s="1749"/>
      <c r="AC687" s="1749"/>
      <c r="AD687" s="1749"/>
      <c r="AE687" s="1749"/>
      <c r="AF687" s="1749"/>
      <c r="AG687" s="1749"/>
      <c r="AH687" s="1749"/>
      <c r="AI687" s="1749"/>
      <c r="AJ687" s="1749"/>
      <c r="AK687" s="1749"/>
      <c r="AL687" s="1749"/>
      <c r="AM687" s="1749"/>
      <c r="AN687" s="1749"/>
      <c r="AO687" s="1749"/>
      <c r="AP687" s="1749"/>
    </row>
    <row r="688" spans="1:42" ht="12.95" customHeight="1" x14ac:dyDescent="0.5">
      <c r="A688" s="1655"/>
      <c r="B688" s="1655"/>
      <c r="C688" s="1749"/>
      <c r="D688" s="1749"/>
      <c r="E688" s="1749"/>
      <c r="F688" s="1749"/>
      <c r="G688" s="1749"/>
      <c r="H688" s="1749"/>
      <c r="I688" s="1749"/>
      <c r="J688" s="1749"/>
      <c r="K688" s="1749"/>
      <c r="L688" s="1749"/>
      <c r="M688" s="1749"/>
      <c r="N688" s="1749"/>
      <c r="O688" s="1749"/>
      <c r="P688" s="1749"/>
      <c r="Q688" s="1749"/>
      <c r="R688" s="1749"/>
      <c r="S688" s="1749"/>
      <c r="T688" s="1749"/>
      <c r="U688" s="1749"/>
      <c r="V688" s="1749"/>
      <c r="W688" s="1749"/>
      <c r="X688" s="1749"/>
      <c r="Y688" s="1749"/>
      <c r="Z688" s="1749"/>
      <c r="AA688" s="1749"/>
      <c r="AB688" s="1749"/>
      <c r="AC688" s="1749"/>
      <c r="AD688" s="1749"/>
      <c r="AE688" s="1749"/>
      <c r="AF688" s="1749"/>
      <c r="AG688" s="1749"/>
      <c r="AH688" s="1749"/>
      <c r="AI688" s="1749"/>
      <c r="AJ688" s="1749"/>
      <c r="AK688" s="1749"/>
      <c r="AL688" s="1749"/>
      <c r="AM688" s="1749"/>
      <c r="AN688" s="1749"/>
      <c r="AO688" s="1749"/>
      <c r="AP688" s="1749"/>
    </row>
    <row r="689" spans="1:42" ht="12.95" customHeight="1" x14ac:dyDescent="0.5">
      <c r="A689" s="1655"/>
      <c r="B689" s="1655"/>
      <c r="C689" s="1749"/>
      <c r="D689" s="1749"/>
      <c r="E689" s="1749"/>
      <c r="F689" s="1749"/>
      <c r="G689" s="1749"/>
      <c r="H689" s="1749"/>
      <c r="I689" s="1749"/>
      <c r="J689" s="1749"/>
      <c r="K689" s="1749"/>
      <c r="L689" s="1749"/>
      <c r="M689" s="1749"/>
      <c r="N689" s="1749"/>
      <c r="O689" s="1749"/>
      <c r="P689" s="1749"/>
      <c r="Q689" s="1749"/>
      <c r="R689" s="1749"/>
      <c r="S689" s="1749"/>
      <c r="T689" s="1749"/>
      <c r="U689" s="1749"/>
      <c r="V689" s="1749"/>
      <c r="W689" s="1749"/>
      <c r="X689" s="1749"/>
      <c r="Y689" s="1749"/>
      <c r="Z689" s="1749"/>
      <c r="AA689" s="1749"/>
      <c r="AB689" s="1749"/>
      <c r="AC689" s="1749"/>
      <c r="AD689" s="1749"/>
      <c r="AE689" s="1749"/>
      <c r="AF689" s="1749"/>
      <c r="AG689" s="1749"/>
      <c r="AH689" s="1749"/>
      <c r="AI689" s="1749"/>
      <c r="AJ689" s="1749"/>
      <c r="AK689" s="1749"/>
      <c r="AL689" s="1749"/>
      <c r="AM689" s="1749"/>
      <c r="AN689" s="1749"/>
      <c r="AO689" s="1749"/>
      <c r="AP689" s="1749"/>
    </row>
    <row r="690" spans="1:42" ht="12.95" customHeight="1" x14ac:dyDescent="0.5">
      <c r="A690" s="1655"/>
      <c r="B690" s="1655"/>
      <c r="C690" s="1749"/>
      <c r="D690" s="1749"/>
      <c r="E690" s="1749"/>
      <c r="F690" s="1749"/>
      <c r="G690" s="1749"/>
      <c r="H690" s="1749"/>
      <c r="I690" s="1749"/>
      <c r="J690" s="1749"/>
      <c r="K690" s="1749"/>
      <c r="L690" s="1749"/>
      <c r="M690" s="1749"/>
      <c r="N690" s="1749"/>
      <c r="O690" s="1749"/>
      <c r="P690" s="1749"/>
      <c r="Q690" s="1749"/>
      <c r="R690" s="1749"/>
      <c r="S690" s="1749"/>
      <c r="T690" s="1749"/>
      <c r="U690" s="1749"/>
      <c r="V690" s="1749"/>
      <c r="W690" s="1749"/>
      <c r="X690" s="1749"/>
      <c r="Y690" s="1749"/>
      <c r="Z690" s="1749"/>
      <c r="AA690" s="1749"/>
      <c r="AB690" s="1749"/>
      <c r="AC690" s="1749"/>
      <c r="AD690" s="1749"/>
      <c r="AE690" s="1749"/>
      <c r="AF690" s="1749"/>
      <c r="AG690" s="1749"/>
      <c r="AH690" s="1749"/>
      <c r="AI690" s="1749"/>
      <c r="AJ690" s="1749"/>
      <c r="AK690" s="1749"/>
      <c r="AL690" s="1749"/>
      <c r="AM690" s="1749"/>
      <c r="AN690" s="1749"/>
      <c r="AO690" s="1749"/>
      <c r="AP690" s="1749"/>
    </row>
    <row r="691" spans="1:42" ht="12.95" customHeight="1" x14ac:dyDescent="0.5">
      <c r="A691" s="1655"/>
      <c r="B691" s="1655"/>
      <c r="C691" s="1749"/>
      <c r="D691" s="1749"/>
      <c r="E691" s="1749"/>
      <c r="F691" s="1749"/>
      <c r="G691" s="1749"/>
      <c r="H691" s="1749"/>
      <c r="I691" s="1749"/>
      <c r="J691" s="1749"/>
      <c r="K691" s="1749"/>
      <c r="L691" s="1749"/>
      <c r="M691" s="1749"/>
      <c r="N691" s="1749"/>
      <c r="O691" s="1749"/>
      <c r="P691" s="1749"/>
      <c r="Q691" s="1749"/>
      <c r="R691" s="1749"/>
      <c r="S691" s="1749"/>
      <c r="T691" s="1749"/>
      <c r="U691" s="1749"/>
      <c r="V691" s="1749"/>
      <c r="W691" s="1749"/>
      <c r="X691" s="1749"/>
      <c r="Y691" s="1749"/>
      <c r="Z691" s="1749"/>
      <c r="AA691" s="1749"/>
      <c r="AB691" s="1749"/>
      <c r="AC691" s="1749"/>
      <c r="AD691" s="1749"/>
      <c r="AE691" s="1749"/>
      <c r="AF691" s="1749"/>
      <c r="AG691" s="1749"/>
      <c r="AH691" s="1749"/>
      <c r="AI691" s="1749"/>
      <c r="AJ691" s="1749"/>
      <c r="AK691" s="1749"/>
      <c r="AL691" s="1749"/>
      <c r="AM691" s="1749"/>
      <c r="AN691" s="1749"/>
      <c r="AO691" s="1749"/>
      <c r="AP691" s="1749"/>
    </row>
    <row r="692" spans="1:42" ht="12.95" customHeight="1" x14ac:dyDescent="0.5">
      <c r="A692" s="1655"/>
      <c r="B692" s="1655"/>
      <c r="C692" s="1749"/>
      <c r="D692" s="1749"/>
      <c r="E692" s="1749"/>
      <c r="F692" s="1749"/>
      <c r="G692" s="1749"/>
      <c r="H692" s="1749"/>
      <c r="I692" s="1749"/>
      <c r="J692" s="1749"/>
      <c r="K692" s="1749"/>
      <c r="L692" s="1749"/>
      <c r="M692" s="1749"/>
      <c r="N692" s="1749"/>
      <c r="O692" s="1749"/>
      <c r="P692" s="1749"/>
      <c r="Q692" s="1749"/>
      <c r="R692" s="1749"/>
      <c r="S692" s="1749"/>
      <c r="T692" s="1749"/>
      <c r="U692" s="1749"/>
      <c r="V692" s="1749"/>
      <c r="W692" s="1749"/>
      <c r="X692" s="1749"/>
      <c r="Y692" s="1749"/>
      <c r="Z692" s="1749"/>
      <c r="AA692" s="1749"/>
      <c r="AB692" s="1749"/>
      <c r="AC692" s="1749"/>
      <c r="AD692" s="1749"/>
      <c r="AE692" s="1749"/>
      <c r="AF692" s="1749"/>
      <c r="AG692" s="1749"/>
      <c r="AH692" s="1749"/>
      <c r="AI692" s="1749"/>
      <c r="AJ692" s="1749"/>
      <c r="AK692" s="1749"/>
      <c r="AL692" s="1749"/>
      <c r="AM692" s="1749"/>
      <c r="AN692" s="1749"/>
      <c r="AO692" s="1749"/>
      <c r="AP692" s="1749"/>
    </row>
    <row r="693" spans="1:42" ht="12.95" customHeight="1" x14ac:dyDescent="0.5">
      <c r="A693" s="1655"/>
      <c r="B693" s="1655"/>
      <c r="C693" s="1749"/>
      <c r="D693" s="1749"/>
      <c r="E693" s="1749"/>
      <c r="F693" s="1749"/>
      <c r="G693" s="1749"/>
      <c r="H693" s="1749"/>
      <c r="I693" s="1749"/>
      <c r="J693" s="1749"/>
      <c r="K693" s="1749"/>
      <c r="L693" s="1749"/>
      <c r="M693" s="1749"/>
      <c r="N693" s="1749"/>
      <c r="O693" s="1749"/>
      <c r="P693" s="1749"/>
      <c r="Q693" s="1749"/>
      <c r="R693" s="1749"/>
      <c r="S693" s="1749"/>
      <c r="T693" s="1749"/>
      <c r="U693" s="1749"/>
      <c r="V693" s="1749"/>
      <c r="W693" s="1749"/>
      <c r="X693" s="1749"/>
      <c r="Y693" s="1749"/>
      <c r="Z693" s="1749"/>
      <c r="AA693" s="1749"/>
      <c r="AB693" s="1749"/>
      <c r="AC693" s="1749"/>
      <c r="AD693" s="1749"/>
      <c r="AE693" s="1749"/>
      <c r="AF693" s="1749"/>
      <c r="AG693" s="1749"/>
      <c r="AH693" s="1749"/>
      <c r="AI693" s="1749"/>
      <c r="AJ693" s="1749"/>
      <c r="AK693" s="1749"/>
      <c r="AL693" s="1749"/>
      <c r="AM693" s="1749"/>
      <c r="AN693" s="1749"/>
      <c r="AO693" s="1749"/>
      <c r="AP693" s="1749"/>
    </row>
    <row r="694" spans="1:42" ht="12.95" customHeight="1" x14ac:dyDescent="0.5">
      <c r="A694" s="1655"/>
      <c r="B694" s="1655"/>
      <c r="C694" s="1749"/>
      <c r="D694" s="1749"/>
      <c r="E694" s="1749"/>
      <c r="F694" s="1749"/>
      <c r="G694" s="1749"/>
      <c r="H694" s="1749"/>
      <c r="I694" s="1749"/>
      <c r="J694" s="1749"/>
      <c r="K694" s="1749"/>
      <c r="L694" s="1749"/>
      <c r="M694" s="1749"/>
      <c r="N694" s="1749"/>
      <c r="O694" s="1749"/>
      <c r="P694" s="1749"/>
      <c r="Q694" s="1749"/>
      <c r="R694" s="1749"/>
      <c r="S694" s="1749"/>
      <c r="T694" s="1749"/>
      <c r="U694" s="1749"/>
      <c r="V694" s="1749"/>
      <c r="W694" s="1749"/>
      <c r="X694" s="1749"/>
      <c r="Y694" s="1749"/>
      <c r="Z694" s="1749"/>
      <c r="AA694" s="1749"/>
      <c r="AB694" s="1749"/>
      <c r="AC694" s="1749"/>
      <c r="AD694" s="1749"/>
      <c r="AE694" s="1749"/>
      <c r="AF694" s="1749"/>
      <c r="AG694" s="1749"/>
      <c r="AH694" s="1749"/>
      <c r="AI694" s="1749"/>
      <c r="AJ694" s="1749"/>
      <c r="AK694" s="1749"/>
      <c r="AL694" s="1749"/>
      <c r="AM694" s="1749"/>
      <c r="AN694" s="1749"/>
      <c r="AO694" s="1749"/>
      <c r="AP694" s="1749"/>
    </row>
    <row r="695" spans="1:42" ht="12.95" customHeight="1" x14ac:dyDescent="0.5">
      <c r="A695" s="1655"/>
      <c r="B695" s="1655"/>
      <c r="C695" s="1749"/>
      <c r="D695" s="1749"/>
      <c r="E695" s="1749"/>
      <c r="F695" s="1749"/>
      <c r="G695" s="1749"/>
      <c r="H695" s="1749"/>
      <c r="I695" s="1749"/>
      <c r="J695" s="1749"/>
      <c r="K695" s="1749"/>
      <c r="L695" s="1749"/>
      <c r="M695" s="1749"/>
      <c r="N695" s="1749"/>
      <c r="O695" s="1749"/>
      <c r="P695" s="1749"/>
      <c r="Q695" s="1749"/>
      <c r="R695" s="1749"/>
      <c r="S695" s="1749"/>
      <c r="T695" s="1749"/>
      <c r="U695" s="1749"/>
      <c r="V695" s="1749"/>
      <c r="W695" s="1749"/>
      <c r="X695" s="1749"/>
      <c r="Y695" s="1749"/>
      <c r="Z695" s="1749"/>
      <c r="AA695" s="1749"/>
      <c r="AB695" s="1749"/>
      <c r="AC695" s="1749"/>
      <c r="AD695" s="1749"/>
      <c r="AE695" s="1749"/>
      <c r="AF695" s="1749"/>
      <c r="AG695" s="1749"/>
      <c r="AH695" s="1749"/>
      <c r="AI695" s="1749"/>
      <c r="AJ695" s="1749"/>
      <c r="AK695" s="1749"/>
      <c r="AL695" s="1749"/>
      <c r="AM695" s="1749"/>
      <c r="AN695" s="1749"/>
      <c r="AO695" s="1749"/>
      <c r="AP695" s="1749"/>
    </row>
    <row r="696" spans="1:42" ht="12.95" customHeight="1" x14ac:dyDescent="0.5">
      <c r="A696" s="1655"/>
      <c r="B696" s="1655"/>
      <c r="C696" s="1749"/>
      <c r="D696" s="1749"/>
      <c r="E696" s="1749"/>
      <c r="F696" s="1749"/>
      <c r="G696" s="1749"/>
      <c r="H696" s="1749"/>
      <c r="I696" s="1749"/>
      <c r="J696" s="1749"/>
      <c r="K696" s="1749"/>
      <c r="L696" s="1749"/>
      <c r="M696" s="1749"/>
      <c r="N696" s="1749"/>
      <c r="O696" s="1749"/>
      <c r="P696" s="1749"/>
      <c r="Q696" s="1749"/>
      <c r="R696" s="1749"/>
      <c r="S696" s="1749"/>
      <c r="T696" s="1749"/>
      <c r="U696" s="1749"/>
      <c r="V696" s="1749"/>
      <c r="W696" s="1749"/>
      <c r="X696" s="1749"/>
      <c r="Y696" s="1749"/>
      <c r="Z696" s="1749"/>
      <c r="AA696" s="1749"/>
      <c r="AB696" s="1749"/>
      <c r="AC696" s="1749"/>
      <c r="AD696" s="1749"/>
      <c r="AE696" s="1749"/>
      <c r="AF696" s="1749"/>
      <c r="AG696" s="1749"/>
      <c r="AH696" s="1749"/>
      <c r="AI696" s="1749"/>
      <c r="AJ696" s="1749"/>
      <c r="AK696" s="1749"/>
      <c r="AL696" s="1749"/>
      <c r="AM696" s="1749"/>
      <c r="AN696" s="1749"/>
      <c r="AO696" s="1749"/>
      <c r="AP696" s="1749"/>
    </row>
    <row r="697" spans="1:42" ht="12.95" customHeight="1" x14ac:dyDescent="0.5">
      <c r="A697" s="1655"/>
      <c r="B697" s="1655"/>
      <c r="C697" s="1749"/>
      <c r="D697" s="1749"/>
      <c r="E697" s="1749"/>
      <c r="F697" s="1749"/>
      <c r="G697" s="1749"/>
      <c r="H697" s="1749"/>
      <c r="I697" s="1749"/>
      <c r="J697" s="1749"/>
      <c r="K697" s="1749"/>
      <c r="L697" s="1749"/>
      <c r="M697" s="1749"/>
      <c r="N697" s="1749"/>
      <c r="O697" s="1749"/>
      <c r="P697" s="1749"/>
      <c r="Q697" s="1749"/>
      <c r="R697" s="1749"/>
      <c r="S697" s="1749"/>
      <c r="T697" s="1749"/>
      <c r="U697" s="1749"/>
      <c r="V697" s="1749"/>
      <c r="W697" s="1749"/>
      <c r="X697" s="1749"/>
      <c r="Y697" s="1749"/>
      <c r="Z697" s="1749"/>
      <c r="AA697" s="1749"/>
      <c r="AB697" s="1749"/>
      <c r="AC697" s="1749"/>
      <c r="AD697" s="1749"/>
      <c r="AE697" s="1749"/>
      <c r="AF697" s="1749"/>
      <c r="AG697" s="1749"/>
      <c r="AH697" s="1749"/>
      <c r="AI697" s="1749"/>
      <c r="AJ697" s="1749"/>
      <c r="AK697" s="1749"/>
      <c r="AL697" s="1749"/>
      <c r="AM697" s="1749"/>
      <c r="AN697" s="1749"/>
      <c r="AO697" s="1749"/>
      <c r="AP697" s="1749"/>
    </row>
    <row r="698" spans="1:42" ht="12.95" customHeight="1" x14ac:dyDescent="0.5">
      <c r="A698" s="1655"/>
      <c r="B698" s="1655"/>
      <c r="C698" s="1749"/>
      <c r="D698" s="1749"/>
      <c r="E698" s="1749"/>
      <c r="F698" s="1749"/>
      <c r="G698" s="1749"/>
      <c r="H698" s="1749"/>
      <c r="I698" s="1749"/>
      <c r="J698" s="1749"/>
      <c r="K698" s="1749"/>
      <c r="L698" s="1749"/>
      <c r="M698" s="1749"/>
      <c r="N698" s="1749"/>
      <c r="O698" s="1749"/>
      <c r="P698" s="1749"/>
      <c r="Q698" s="1749"/>
      <c r="R698" s="1749"/>
      <c r="S698" s="1749"/>
      <c r="T698" s="1749"/>
      <c r="U698" s="1749"/>
      <c r="V698" s="1749"/>
      <c r="W698" s="1749"/>
      <c r="X698" s="1749"/>
      <c r="Y698" s="1749"/>
      <c r="Z698" s="1749"/>
      <c r="AA698" s="1749"/>
      <c r="AB698" s="1749"/>
      <c r="AC698" s="1749"/>
      <c r="AD698" s="1749"/>
      <c r="AE698" s="1749"/>
      <c r="AF698" s="1749"/>
      <c r="AG698" s="1749"/>
      <c r="AH698" s="1749"/>
      <c r="AI698" s="1749"/>
      <c r="AJ698" s="1749"/>
      <c r="AK698" s="1749"/>
      <c r="AL698" s="1749"/>
      <c r="AM698" s="1749"/>
      <c r="AN698" s="1749"/>
      <c r="AO698" s="1749"/>
      <c r="AP698" s="1749"/>
    </row>
    <row r="699" spans="1:42" ht="12.95" customHeight="1" x14ac:dyDescent="0.5">
      <c r="A699" s="1655"/>
      <c r="B699" s="1655"/>
      <c r="C699" s="1749"/>
      <c r="D699" s="1749"/>
      <c r="E699" s="1749"/>
      <c r="F699" s="1749"/>
      <c r="G699" s="1749"/>
      <c r="H699" s="1749"/>
      <c r="I699" s="1749"/>
      <c r="J699" s="1749"/>
      <c r="K699" s="1749"/>
      <c r="L699" s="1749"/>
      <c r="M699" s="1749"/>
      <c r="N699" s="1749"/>
      <c r="O699" s="1749"/>
      <c r="P699" s="1749"/>
      <c r="Q699" s="1749"/>
      <c r="R699" s="1749"/>
      <c r="S699" s="1749"/>
      <c r="T699" s="1749"/>
      <c r="U699" s="1749"/>
      <c r="V699" s="1749"/>
      <c r="W699" s="1749"/>
      <c r="X699" s="1749"/>
      <c r="Y699" s="1749"/>
      <c r="Z699" s="1749"/>
      <c r="AA699" s="1749"/>
      <c r="AB699" s="1749"/>
      <c r="AC699" s="1749"/>
      <c r="AD699" s="1749"/>
      <c r="AE699" s="1749"/>
      <c r="AF699" s="1749"/>
      <c r="AG699" s="1749"/>
      <c r="AH699" s="1749"/>
      <c r="AI699" s="1749"/>
      <c r="AJ699" s="1749"/>
      <c r="AK699" s="1749"/>
      <c r="AL699" s="1749"/>
      <c r="AM699" s="1749"/>
      <c r="AN699" s="1749"/>
      <c r="AO699" s="1749"/>
      <c r="AP699" s="1749"/>
    </row>
    <row r="700" spans="1:42" ht="12.95" customHeight="1" x14ac:dyDescent="0.5">
      <c r="A700" s="1655"/>
      <c r="B700" s="1655"/>
      <c r="C700" s="1749"/>
      <c r="D700" s="1749"/>
      <c r="E700" s="1749"/>
      <c r="F700" s="1749"/>
      <c r="G700" s="1749"/>
      <c r="H700" s="1749"/>
      <c r="I700" s="1749"/>
      <c r="J700" s="1749"/>
      <c r="K700" s="1749"/>
      <c r="L700" s="1749"/>
      <c r="M700" s="1749"/>
      <c r="N700" s="1749"/>
      <c r="O700" s="1749"/>
      <c r="P700" s="1749"/>
      <c r="Q700" s="1749"/>
      <c r="R700" s="1749"/>
      <c r="S700" s="1749"/>
      <c r="T700" s="1749"/>
      <c r="U700" s="1749"/>
      <c r="V700" s="1749"/>
      <c r="W700" s="1749"/>
      <c r="X700" s="1749"/>
      <c r="Y700" s="1749"/>
      <c r="Z700" s="1749"/>
      <c r="AA700" s="1749"/>
      <c r="AB700" s="1749"/>
      <c r="AC700" s="1749"/>
      <c r="AD700" s="1749"/>
      <c r="AE700" s="1749"/>
      <c r="AF700" s="1749"/>
      <c r="AG700" s="1749"/>
      <c r="AH700" s="1749"/>
      <c r="AI700" s="1749"/>
      <c r="AJ700" s="1749"/>
      <c r="AK700" s="1749"/>
      <c r="AL700" s="1749"/>
      <c r="AM700" s="1749"/>
      <c r="AN700" s="1749"/>
      <c r="AO700" s="1749"/>
      <c r="AP700" s="1749"/>
    </row>
    <row r="701" spans="1:42" ht="12.95" customHeight="1" x14ac:dyDescent="0.5">
      <c r="A701" s="1655"/>
      <c r="B701" s="1655"/>
      <c r="C701" s="1749"/>
      <c r="D701" s="1749"/>
      <c r="E701" s="1749"/>
      <c r="F701" s="1749"/>
      <c r="G701" s="1749"/>
      <c r="H701" s="1749"/>
      <c r="I701" s="1749"/>
      <c r="J701" s="1749"/>
      <c r="K701" s="1749"/>
      <c r="L701" s="1749"/>
      <c r="M701" s="1749"/>
      <c r="N701" s="1749"/>
      <c r="O701" s="1749"/>
      <c r="P701" s="1749"/>
      <c r="Q701" s="1749"/>
      <c r="R701" s="1749"/>
      <c r="S701" s="1749"/>
      <c r="T701" s="1749"/>
      <c r="U701" s="1749"/>
      <c r="V701" s="1749"/>
      <c r="W701" s="1749"/>
      <c r="X701" s="1749"/>
      <c r="Y701" s="1749"/>
      <c r="Z701" s="1749"/>
      <c r="AA701" s="1749"/>
      <c r="AB701" s="1749"/>
      <c r="AC701" s="1749"/>
      <c r="AD701" s="1749"/>
      <c r="AE701" s="1749"/>
      <c r="AF701" s="1749"/>
      <c r="AG701" s="1749"/>
      <c r="AH701" s="1749"/>
      <c r="AI701" s="1749"/>
      <c r="AJ701" s="1749"/>
      <c r="AK701" s="1749"/>
      <c r="AL701" s="1749"/>
      <c r="AM701" s="1749"/>
      <c r="AN701" s="1749"/>
      <c r="AO701" s="1749"/>
      <c r="AP701" s="1749"/>
    </row>
    <row r="702" spans="1:42" ht="12.95" customHeight="1" x14ac:dyDescent="0.5">
      <c r="A702" s="1655"/>
      <c r="B702" s="1655"/>
      <c r="C702" s="1749"/>
      <c r="D702" s="1749"/>
      <c r="E702" s="1749"/>
      <c r="F702" s="1749"/>
      <c r="G702" s="1749"/>
      <c r="H702" s="1749"/>
      <c r="I702" s="1749"/>
      <c r="J702" s="1749"/>
      <c r="K702" s="1749"/>
      <c r="L702" s="1749"/>
      <c r="M702" s="1749"/>
      <c r="N702" s="1749"/>
      <c r="O702" s="1749"/>
      <c r="P702" s="1749"/>
      <c r="Q702" s="1749"/>
      <c r="R702" s="1749"/>
      <c r="S702" s="1749"/>
      <c r="T702" s="1749"/>
      <c r="U702" s="1749"/>
      <c r="V702" s="1749"/>
      <c r="W702" s="1749"/>
      <c r="X702" s="1749"/>
      <c r="Y702" s="1749"/>
      <c r="Z702" s="1749"/>
      <c r="AA702" s="1749"/>
      <c r="AB702" s="1749"/>
      <c r="AC702" s="1749"/>
      <c r="AD702" s="1749"/>
      <c r="AE702" s="1749"/>
      <c r="AF702" s="1749"/>
      <c r="AG702" s="1749"/>
      <c r="AH702" s="1749"/>
      <c r="AI702" s="1749"/>
      <c r="AJ702" s="1749"/>
      <c r="AK702" s="1749"/>
      <c r="AL702" s="1749"/>
      <c r="AM702" s="1749"/>
      <c r="AN702" s="1749"/>
      <c r="AO702" s="1749"/>
      <c r="AP702" s="1749"/>
    </row>
    <row r="703" spans="1:42" ht="12.95" customHeight="1" x14ac:dyDescent="0.5">
      <c r="A703" s="1655"/>
      <c r="B703" s="1655"/>
      <c r="C703" s="1749"/>
      <c r="D703" s="1749"/>
      <c r="E703" s="1749"/>
      <c r="F703" s="1749"/>
      <c r="G703" s="1749"/>
      <c r="H703" s="1749"/>
      <c r="I703" s="1749"/>
      <c r="J703" s="1749"/>
      <c r="K703" s="1749"/>
      <c r="L703" s="1749"/>
      <c r="M703" s="1749"/>
      <c r="N703" s="1749"/>
      <c r="O703" s="1749"/>
      <c r="P703" s="1749"/>
      <c r="Q703" s="1749"/>
      <c r="R703" s="1749"/>
      <c r="S703" s="1749"/>
      <c r="T703" s="1749"/>
      <c r="U703" s="1749"/>
      <c r="V703" s="1749"/>
      <c r="W703" s="1749"/>
      <c r="X703" s="1749"/>
      <c r="Y703" s="1749"/>
      <c r="Z703" s="1749"/>
      <c r="AA703" s="1749"/>
      <c r="AB703" s="1749"/>
      <c r="AC703" s="1749"/>
      <c r="AD703" s="1749"/>
      <c r="AE703" s="1749"/>
      <c r="AF703" s="1749"/>
      <c r="AG703" s="1749"/>
      <c r="AH703" s="1749"/>
      <c r="AI703" s="1749"/>
      <c r="AJ703" s="1749"/>
      <c r="AK703" s="1749"/>
      <c r="AL703" s="1749"/>
      <c r="AM703" s="1749"/>
      <c r="AN703" s="1749"/>
      <c r="AO703" s="1749"/>
      <c r="AP703" s="1749"/>
    </row>
    <row r="704" spans="1:42" ht="12.95" customHeight="1" x14ac:dyDescent="0.5">
      <c r="A704" s="1655"/>
      <c r="B704" s="1655"/>
      <c r="C704" s="1749"/>
      <c r="D704" s="1749"/>
      <c r="E704" s="1749"/>
      <c r="F704" s="1749"/>
      <c r="G704" s="1749"/>
      <c r="H704" s="1749"/>
      <c r="I704" s="1749"/>
      <c r="J704" s="1749"/>
      <c r="K704" s="1749"/>
      <c r="L704" s="1749"/>
      <c r="M704" s="1749"/>
      <c r="N704" s="1749"/>
      <c r="O704" s="1749"/>
      <c r="P704" s="1749"/>
      <c r="Q704" s="1749"/>
      <c r="R704" s="1749"/>
      <c r="S704" s="1749"/>
      <c r="T704" s="1749"/>
      <c r="U704" s="1749"/>
      <c r="V704" s="1749"/>
      <c r="W704" s="1749"/>
      <c r="X704" s="1749"/>
      <c r="Y704" s="1749"/>
      <c r="Z704" s="1749"/>
      <c r="AA704" s="1749"/>
      <c r="AB704" s="1749"/>
      <c r="AC704" s="1749"/>
      <c r="AD704" s="1749"/>
      <c r="AE704" s="1749"/>
      <c r="AF704" s="1749"/>
      <c r="AG704" s="1749"/>
      <c r="AH704" s="1749"/>
      <c r="AI704" s="1749"/>
      <c r="AJ704" s="1749"/>
      <c r="AK704" s="1749"/>
      <c r="AL704" s="1749"/>
      <c r="AM704" s="1749"/>
      <c r="AN704" s="1749"/>
      <c r="AO704" s="1749"/>
      <c r="AP704" s="1749"/>
    </row>
    <row r="705" spans="1:42" ht="12.95" customHeight="1" x14ac:dyDescent="0.5">
      <c r="A705" s="1655"/>
      <c r="B705" s="1655"/>
      <c r="C705" s="1749"/>
      <c r="D705" s="1749"/>
      <c r="E705" s="1749"/>
      <c r="F705" s="1749"/>
      <c r="G705" s="1749"/>
      <c r="H705" s="1749"/>
      <c r="I705" s="1749"/>
      <c r="J705" s="1749"/>
      <c r="K705" s="1749"/>
      <c r="L705" s="1749"/>
      <c r="M705" s="1749"/>
      <c r="N705" s="1749"/>
      <c r="O705" s="1749"/>
      <c r="P705" s="1749"/>
      <c r="Q705" s="1749"/>
      <c r="R705" s="1749"/>
      <c r="S705" s="1749"/>
      <c r="T705" s="1749"/>
      <c r="U705" s="1749"/>
      <c r="V705" s="1749"/>
      <c r="W705" s="1749"/>
      <c r="X705" s="1749"/>
      <c r="Y705" s="1749"/>
      <c r="Z705" s="1749"/>
      <c r="AA705" s="1749"/>
      <c r="AB705" s="1749"/>
      <c r="AC705" s="1749"/>
      <c r="AD705" s="1749"/>
      <c r="AE705" s="1749"/>
      <c r="AF705" s="1749"/>
      <c r="AG705" s="1749"/>
      <c r="AH705" s="1749"/>
      <c r="AI705" s="1749"/>
      <c r="AJ705" s="1749"/>
      <c r="AK705" s="1749"/>
      <c r="AL705" s="1749"/>
      <c r="AM705" s="1749"/>
      <c r="AN705" s="1749"/>
      <c r="AO705" s="1749"/>
      <c r="AP705" s="1749"/>
    </row>
    <row r="706" spans="1:42" ht="12.95" customHeight="1" x14ac:dyDescent="0.5">
      <c r="A706" s="1655"/>
      <c r="B706" s="1655"/>
      <c r="C706" s="1749"/>
      <c r="D706" s="1749"/>
      <c r="E706" s="1749"/>
      <c r="F706" s="1749"/>
      <c r="G706" s="1749"/>
      <c r="H706" s="1749"/>
      <c r="I706" s="1749"/>
      <c r="J706" s="1749"/>
      <c r="K706" s="1749"/>
      <c r="L706" s="1749"/>
      <c r="M706" s="1749"/>
      <c r="N706" s="1749"/>
      <c r="O706" s="1749"/>
      <c r="P706" s="1749"/>
      <c r="Q706" s="1749"/>
      <c r="R706" s="1749"/>
      <c r="S706" s="1749"/>
      <c r="T706" s="1749"/>
      <c r="U706" s="1749"/>
      <c r="V706" s="1749"/>
      <c r="W706" s="1749"/>
      <c r="X706" s="1749"/>
      <c r="Y706" s="1749"/>
      <c r="Z706" s="1749"/>
      <c r="AA706" s="1749"/>
      <c r="AB706" s="1749"/>
      <c r="AC706" s="1749"/>
      <c r="AD706" s="1749"/>
      <c r="AE706" s="1749"/>
      <c r="AF706" s="1749"/>
      <c r="AG706" s="1749"/>
      <c r="AH706" s="1749"/>
      <c r="AI706" s="1749"/>
      <c r="AJ706" s="1749"/>
      <c r="AK706" s="1749"/>
      <c r="AL706" s="1749"/>
      <c r="AM706" s="1749"/>
      <c r="AN706" s="1749"/>
      <c r="AO706" s="1749"/>
      <c r="AP706" s="1749"/>
    </row>
    <row r="707" spans="1:42" ht="12.95" customHeight="1" x14ac:dyDescent="0.5">
      <c r="A707" s="1655"/>
      <c r="B707" s="1655"/>
      <c r="C707" s="1749"/>
      <c r="D707" s="1749"/>
      <c r="E707" s="1749"/>
      <c r="F707" s="1749"/>
      <c r="G707" s="1749"/>
      <c r="H707" s="1749"/>
      <c r="I707" s="1749"/>
      <c r="J707" s="1749"/>
      <c r="K707" s="1749"/>
      <c r="L707" s="1749"/>
      <c r="M707" s="1749"/>
      <c r="N707" s="1749"/>
      <c r="O707" s="1749"/>
      <c r="P707" s="1749"/>
      <c r="Q707" s="1749"/>
      <c r="R707" s="1749"/>
      <c r="S707" s="1749"/>
      <c r="T707" s="1749"/>
      <c r="U707" s="1749"/>
      <c r="V707" s="1749"/>
      <c r="W707" s="1749"/>
      <c r="X707" s="1749"/>
      <c r="Y707" s="1749"/>
      <c r="Z707" s="1749"/>
      <c r="AA707" s="1749"/>
      <c r="AB707" s="1749"/>
      <c r="AC707" s="1749"/>
      <c r="AD707" s="1749"/>
      <c r="AE707" s="1749"/>
      <c r="AF707" s="1749"/>
      <c r="AG707" s="1749"/>
      <c r="AH707" s="1749"/>
      <c r="AI707" s="1749"/>
      <c r="AJ707" s="1749"/>
      <c r="AK707" s="1749"/>
      <c r="AL707" s="1749"/>
      <c r="AM707" s="1749"/>
      <c r="AN707" s="1749"/>
      <c r="AO707" s="1749"/>
      <c r="AP707" s="1749"/>
    </row>
    <row r="708" spans="1:42" ht="12.95" customHeight="1" x14ac:dyDescent="0.5">
      <c r="A708" s="1655"/>
      <c r="B708" s="1655"/>
      <c r="C708" s="1749"/>
      <c r="D708" s="1749"/>
      <c r="E708" s="1749"/>
      <c r="F708" s="1749"/>
      <c r="G708" s="1749"/>
      <c r="H708" s="1749"/>
      <c r="I708" s="1749"/>
      <c r="J708" s="1749"/>
      <c r="K708" s="1749"/>
      <c r="L708" s="1749"/>
      <c r="M708" s="1749"/>
      <c r="N708" s="1749"/>
      <c r="O708" s="1749"/>
      <c r="P708" s="1749"/>
      <c r="Q708" s="1749"/>
      <c r="R708" s="1749"/>
      <c r="S708" s="1749"/>
      <c r="T708" s="1749"/>
      <c r="U708" s="1749"/>
      <c r="V708" s="1749"/>
      <c r="W708" s="1749"/>
      <c r="X708" s="1749"/>
      <c r="Y708" s="1749"/>
      <c r="Z708" s="1749"/>
      <c r="AA708" s="1749"/>
      <c r="AB708" s="1749"/>
      <c r="AC708" s="1749"/>
      <c r="AD708" s="1749"/>
      <c r="AE708" s="1749"/>
      <c r="AF708" s="1749"/>
      <c r="AG708" s="1749"/>
      <c r="AH708" s="1749"/>
      <c r="AI708" s="1749"/>
      <c r="AJ708" s="1749"/>
      <c r="AK708" s="1749"/>
      <c r="AL708" s="1749"/>
      <c r="AM708" s="1749"/>
      <c r="AN708" s="1749"/>
      <c r="AO708" s="1749"/>
      <c r="AP708" s="1749"/>
    </row>
    <row r="709" spans="1:42" ht="12.95" customHeight="1" x14ac:dyDescent="0.5">
      <c r="A709" s="1655"/>
      <c r="B709" s="1655"/>
      <c r="C709" s="1749"/>
      <c r="D709" s="1749"/>
      <c r="E709" s="1749"/>
      <c r="F709" s="1749"/>
      <c r="G709" s="1749"/>
      <c r="H709" s="1749"/>
      <c r="I709" s="1749"/>
      <c r="J709" s="1749"/>
      <c r="K709" s="1749"/>
      <c r="L709" s="1749"/>
      <c r="M709" s="1749"/>
      <c r="N709" s="1749"/>
      <c r="O709" s="1749"/>
      <c r="P709" s="1749"/>
      <c r="Q709" s="1749"/>
      <c r="R709" s="1749"/>
      <c r="S709" s="1749"/>
      <c r="T709" s="1749"/>
      <c r="U709" s="1749"/>
      <c r="V709" s="1749"/>
      <c r="W709" s="1749"/>
      <c r="X709" s="1749"/>
      <c r="Y709" s="1749"/>
      <c r="Z709" s="1749"/>
      <c r="AA709" s="1749"/>
      <c r="AB709" s="1749"/>
      <c r="AC709" s="1749"/>
      <c r="AD709" s="1749"/>
      <c r="AE709" s="1749"/>
      <c r="AF709" s="1749"/>
      <c r="AG709" s="1749"/>
      <c r="AH709" s="1749"/>
      <c r="AI709" s="1749"/>
      <c r="AJ709" s="1749"/>
      <c r="AK709" s="1749"/>
      <c r="AL709" s="1749"/>
      <c r="AM709" s="1749"/>
      <c r="AN709" s="1749"/>
      <c r="AO709" s="1749"/>
      <c r="AP709" s="1749"/>
    </row>
    <row r="710" spans="1:42" ht="12.95" customHeight="1" x14ac:dyDescent="0.5">
      <c r="A710" s="1655"/>
      <c r="B710" s="1655"/>
      <c r="C710" s="1749"/>
      <c r="D710" s="1749"/>
      <c r="E710" s="1749"/>
      <c r="F710" s="1749"/>
      <c r="G710" s="1749"/>
      <c r="H710" s="1749"/>
      <c r="I710" s="1749"/>
      <c r="J710" s="1749"/>
      <c r="K710" s="1749"/>
      <c r="L710" s="1749"/>
      <c r="M710" s="1749"/>
      <c r="N710" s="1749"/>
      <c r="O710" s="1749"/>
      <c r="P710" s="1749"/>
      <c r="Q710" s="1749"/>
      <c r="R710" s="1749"/>
      <c r="S710" s="1749"/>
      <c r="T710" s="1749"/>
      <c r="U710" s="1749"/>
      <c r="V710" s="1749"/>
      <c r="W710" s="1749"/>
      <c r="X710" s="1749"/>
      <c r="Y710" s="1749"/>
      <c r="Z710" s="1749"/>
      <c r="AA710" s="1749"/>
      <c r="AB710" s="1749"/>
      <c r="AC710" s="1749"/>
      <c r="AD710" s="1749"/>
      <c r="AE710" s="1749"/>
      <c r="AF710" s="1749"/>
      <c r="AG710" s="1749"/>
      <c r="AH710" s="1749"/>
      <c r="AI710" s="1749"/>
      <c r="AJ710" s="1749"/>
      <c r="AK710" s="1749"/>
      <c r="AL710" s="1749"/>
      <c r="AM710" s="1749"/>
      <c r="AN710" s="1749"/>
      <c r="AO710" s="1749"/>
      <c r="AP710" s="1749"/>
    </row>
    <row r="711" spans="1:42" ht="12.95" customHeight="1" x14ac:dyDescent="0.5">
      <c r="A711" s="1655"/>
      <c r="B711" s="1655"/>
      <c r="C711" s="1749"/>
      <c r="D711" s="1749"/>
      <c r="E711" s="1749"/>
      <c r="F711" s="1749"/>
      <c r="G711" s="1749"/>
      <c r="H711" s="1749"/>
      <c r="I711" s="1749"/>
      <c r="J711" s="1749"/>
      <c r="K711" s="1749"/>
      <c r="L711" s="1749"/>
      <c r="M711" s="1749"/>
      <c r="N711" s="1749"/>
      <c r="O711" s="1749"/>
      <c r="P711" s="1749"/>
      <c r="Q711" s="1749"/>
      <c r="R711" s="1749"/>
      <c r="S711" s="1749"/>
      <c r="T711" s="1749"/>
      <c r="U711" s="1749"/>
      <c r="V711" s="1749"/>
      <c r="W711" s="1749"/>
      <c r="X711" s="1749"/>
      <c r="Y711" s="1749"/>
      <c r="Z711" s="1749"/>
      <c r="AA711" s="1749"/>
      <c r="AB711" s="1749"/>
      <c r="AC711" s="1749"/>
      <c r="AD711" s="1749"/>
      <c r="AE711" s="1749"/>
      <c r="AF711" s="1749"/>
      <c r="AG711" s="1749"/>
      <c r="AH711" s="1749"/>
      <c r="AI711" s="1749"/>
      <c r="AJ711" s="1749"/>
      <c r="AK711" s="1749"/>
      <c r="AL711" s="1749"/>
      <c r="AM711" s="1749"/>
      <c r="AN711" s="1749"/>
      <c r="AO711" s="1749"/>
      <c r="AP711" s="1749"/>
    </row>
    <row r="712" spans="1:42" ht="12.95" customHeight="1" x14ac:dyDescent="0.5">
      <c r="A712" s="1655"/>
      <c r="B712" s="1655"/>
      <c r="C712" s="1749"/>
      <c r="D712" s="1749"/>
      <c r="E712" s="1749"/>
      <c r="F712" s="1749"/>
      <c r="G712" s="1749"/>
      <c r="H712" s="1749"/>
      <c r="I712" s="1749"/>
      <c r="J712" s="1749"/>
      <c r="K712" s="1749"/>
      <c r="L712" s="1749"/>
      <c r="M712" s="1749"/>
      <c r="N712" s="1749"/>
      <c r="O712" s="1749"/>
      <c r="P712" s="1749"/>
      <c r="Q712" s="1749"/>
      <c r="R712" s="1749"/>
      <c r="S712" s="1749"/>
      <c r="T712" s="1749"/>
      <c r="U712" s="1749"/>
      <c r="V712" s="1749"/>
      <c r="W712" s="1749"/>
      <c r="X712" s="1749"/>
      <c r="Y712" s="1749"/>
      <c r="Z712" s="1749"/>
      <c r="AA712" s="1749"/>
      <c r="AB712" s="1749"/>
      <c r="AC712" s="1749"/>
      <c r="AD712" s="1749"/>
      <c r="AE712" s="1749"/>
      <c r="AF712" s="1749"/>
      <c r="AG712" s="1749"/>
      <c r="AH712" s="1749"/>
      <c r="AI712" s="1749"/>
      <c r="AJ712" s="1749"/>
      <c r="AK712" s="1749"/>
      <c r="AL712" s="1749"/>
      <c r="AM712" s="1749"/>
      <c r="AN712" s="1749"/>
      <c r="AO712" s="1749"/>
      <c r="AP712" s="1749"/>
    </row>
    <row r="713" spans="1:42" ht="12.95" customHeight="1" x14ac:dyDescent="0.5">
      <c r="A713" s="1655"/>
      <c r="B713" s="1655"/>
      <c r="C713" s="1749"/>
      <c r="D713" s="1749"/>
      <c r="E713" s="1749"/>
      <c r="F713" s="1749"/>
      <c r="G713" s="1749"/>
      <c r="H713" s="1749"/>
      <c r="I713" s="1749"/>
      <c r="J713" s="1749"/>
      <c r="K713" s="1749"/>
      <c r="L713" s="1749"/>
      <c r="M713" s="1749"/>
      <c r="N713" s="1749"/>
      <c r="O713" s="1749"/>
      <c r="P713" s="1749"/>
      <c r="Q713" s="1749"/>
      <c r="R713" s="1749"/>
      <c r="S713" s="1749"/>
      <c r="T713" s="1749"/>
      <c r="U713" s="1749"/>
      <c r="V713" s="1749"/>
      <c r="W713" s="1749"/>
      <c r="X713" s="1749"/>
      <c r="Y713" s="1749"/>
      <c r="Z713" s="1749"/>
      <c r="AA713" s="1749"/>
      <c r="AB713" s="1749"/>
      <c r="AC713" s="1749"/>
      <c r="AD713" s="1749"/>
      <c r="AE713" s="1749"/>
      <c r="AF713" s="1749"/>
      <c r="AG713" s="1749"/>
      <c r="AH713" s="1749"/>
      <c r="AI713" s="1749"/>
      <c r="AJ713" s="1749"/>
      <c r="AK713" s="1749"/>
      <c r="AL713" s="1749"/>
      <c r="AM713" s="1749"/>
      <c r="AN713" s="1749"/>
      <c r="AO713" s="1749"/>
      <c r="AP713" s="1749"/>
    </row>
    <row r="714" spans="1:42" ht="12.95" customHeight="1" x14ac:dyDescent="0.5">
      <c r="A714" s="1655"/>
      <c r="B714" s="1655"/>
      <c r="C714" s="1749"/>
      <c r="D714" s="1749"/>
      <c r="E714" s="1749"/>
      <c r="F714" s="1749"/>
      <c r="G714" s="1749"/>
      <c r="H714" s="1749"/>
      <c r="I714" s="1749"/>
      <c r="J714" s="1749"/>
      <c r="K714" s="1749"/>
      <c r="L714" s="1749"/>
      <c r="M714" s="1749"/>
      <c r="N714" s="1749"/>
      <c r="O714" s="1749"/>
      <c r="P714" s="1749"/>
      <c r="Q714" s="1749"/>
      <c r="R714" s="1749"/>
      <c r="S714" s="1749"/>
      <c r="T714" s="1749"/>
      <c r="U714" s="1749"/>
      <c r="V714" s="1749"/>
      <c r="W714" s="1749"/>
      <c r="X714" s="1749"/>
      <c r="Y714" s="1749"/>
      <c r="Z714" s="1749"/>
      <c r="AA714" s="1749"/>
      <c r="AB714" s="1749"/>
      <c r="AC714" s="1749"/>
      <c r="AD714" s="1749"/>
      <c r="AE714" s="1749"/>
      <c r="AF714" s="1749"/>
      <c r="AG714" s="1749"/>
      <c r="AH714" s="1749"/>
      <c r="AI714" s="1749"/>
      <c r="AJ714" s="1749"/>
      <c r="AK714" s="1749"/>
      <c r="AL714" s="1749"/>
      <c r="AM714" s="1749"/>
      <c r="AN714" s="1749"/>
      <c r="AO714" s="1749"/>
      <c r="AP714" s="1749"/>
    </row>
    <row r="715" spans="1:42" ht="12.95" customHeight="1" x14ac:dyDescent="0.5">
      <c r="A715" s="1655"/>
      <c r="B715" s="1655"/>
      <c r="C715" s="1749"/>
      <c r="D715" s="1749"/>
      <c r="E715" s="1749"/>
      <c r="F715" s="1749"/>
      <c r="G715" s="1749"/>
      <c r="H715" s="1749"/>
      <c r="I715" s="1749"/>
      <c r="J715" s="1749"/>
      <c r="K715" s="1749"/>
      <c r="L715" s="1749"/>
      <c r="M715" s="1749"/>
      <c r="N715" s="1749"/>
      <c r="O715" s="1749"/>
      <c r="P715" s="1749"/>
      <c r="Q715" s="1749"/>
      <c r="R715" s="1749"/>
      <c r="S715" s="1749"/>
      <c r="T715" s="1749"/>
      <c r="U715" s="1749"/>
      <c r="V715" s="1749"/>
      <c r="W715" s="1749"/>
      <c r="X715" s="1749"/>
      <c r="Y715" s="1749"/>
      <c r="Z715" s="1749"/>
      <c r="AA715" s="1749"/>
      <c r="AB715" s="1749"/>
      <c r="AC715" s="1749"/>
      <c r="AD715" s="1749"/>
      <c r="AE715" s="1749"/>
      <c r="AF715" s="1749"/>
      <c r="AG715" s="1749"/>
      <c r="AH715" s="1749"/>
      <c r="AI715" s="1749"/>
      <c r="AJ715" s="1749"/>
      <c r="AK715" s="1749"/>
      <c r="AL715" s="1749"/>
      <c r="AM715" s="1749"/>
      <c r="AN715" s="1749"/>
      <c r="AO715" s="1749"/>
      <c r="AP715" s="1749"/>
    </row>
    <row r="716" spans="1:42" ht="12.95" customHeight="1" x14ac:dyDescent="0.5">
      <c r="A716" s="1655"/>
      <c r="B716" s="1655"/>
      <c r="C716" s="1749"/>
      <c r="D716" s="1749"/>
      <c r="E716" s="1749"/>
      <c r="F716" s="1749"/>
      <c r="G716" s="1749"/>
      <c r="H716" s="1749"/>
      <c r="I716" s="1749"/>
      <c r="J716" s="1749"/>
      <c r="K716" s="1749"/>
      <c r="L716" s="1749"/>
      <c r="M716" s="1749"/>
      <c r="N716" s="1749"/>
      <c r="O716" s="1749"/>
      <c r="P716" s="1749"/>
      <c r="Q716" s="1749"/>
      <c r="R716" s="1749"/>
      <c r="S716" s="1749"/>
      <c r="T716" s="1749"/>
      <c r="U716" s="1749"/>
      <c r="V716" s="1749"/>
      <c r="W716" s="1749"/>
      <c r="X716" s="1749"/>
      <c r="Y716" s="1749"/>
      <c r="Z716" s="1749"/>
      <c r="AA716" s="1749"/>
      <c r="AB716" s="1749"/>
      <c r="AC716" s="1749"/>
      <c r="AD716" s="1749"/>
      <c r="AE716" s="1749"/>
      <c r="AF716" s="1749"/>
      <c r="AG716" s="1749"/>
      <c r="AH716" s="1749"/>
      <c r="AI716" s="1749"/>
      <c r="AJ716" s="1749"/>
      <c r="AK716" s="1749"/>
      <c r="AL716" s="1749"/>
      <c r="AM716" s="1749"/>
      <c r="AN716" s="1749"/>
      <c r="AO716" s="1749"/>
      <c r="AP716" s="1749"/>
    </row>
    <row r="717" spans="1:42" ht="12.95" customHeight="1" x14ac:dyDescent="0.5">
      <c r="A717" s="1655"/>
      <c r="B717" s="1655"/>
      <c r="C717" s="1749"/>
      <c r="D717" s="1749"/>
      <c r="E717" s="1749"/>
      <c r="F717" s="1749"/>
      <c r="G717" s="1749"/>
      <c r="H717" s="1749"/>
      <c r="I717" s="1749"/>
      <c r="J717" s="1749"/>
      <c r="K717" s="1749"/>
      <c r="L717" s="1749"/>
      <c r="M717" s="1749"/>
      <c r="N717" s="1749"/>
      <c r="O717" s="1749"/>
      <c r="P717" s="1749"/>
      <c r="Q717" s="1749"/>
      <c r="R717" s="1749"/>
      <c r="S717" s="1749"/>
      <c r="T717" s="1749"/>
      <c r="U717" s="1749"/>
      <c r="V717" s="1749"/>
      <c r="W717" s="1749"/>
      <c r="X717" s="1749"/>
      <c r="Y717" s="1749"/>
      <c r="Z717" s="1749"/>
      <c r="AA717" s="1749"/>
      <c r="AB717" s="1749"/>
      <c r="AC717" s="1749"/>
      <c r="AD717" s="1749"/>
      <c r="AE717" s="1749"/>
      <c r="AF717" s="1749"/>
      <c r="AG717" s="1749"/>
      <c r="AH717" s="1749"/>
      <c r="AI717" s="1749"/>
      <c r="AJ717" s="1749"/>
      <c r="AK717" s="1749"/>
      <c r="AL717" s="1749"/>
      <c r="AM717" s="1749"/>
      <c r="AN717" s="1749"/>
      <c r="AO717" s="1749"/>
      <c r="AP717" s="1749"/>
    </row>
    <row r="718" spans="1:42" ht="12.95" customHeight="1" x14ac:dyDescent="0.5">
      <c r="A718" s="1655"/>
      <c r="B718" s="1655"/>
      <c r="C718" s="1749"/>
      <c r="D718" s="1749"/>
      <c r="E718" s="1749"/>
      <c r="F718" s="1749"/>
      <c r="G718" s="1749"/>
      <c r="H718" s="1749"/>
      <c r="I718" s="1749"/>
      <c r="J718" s="1749"/>
      <c r="K718" s="1749"/>
      <c r="L718" s="1749"/>
      <c r="M718" s="1749"/>
      <c r="N718" s="1749"/>
      <c r="O718" s="1749"/>
      <c r="P718" s="1749"/>
      <c r="Q718" s="1749"/>
      <c r="R718" s="1749"/>
      <c r="S718" s="1749"/>
      <c r="T718" s="1749"/>
      <c r="U718" s="1749"/>
      <c r="V718" s="1749"/>
      <c r="W718" s="1749"/>
      <c r="X718" s="1749"/>
      <c r="Y718" s="1749"/>
      <c r="Z718" s="1749"/>
      <c r="AA718" s="1749"/>
      <c r="AB718" s="1749"/>
      <c r="AC718" s="1749"/>
      <c r="AD718" s="1749"/>
      <c r="AE718" s="1749"/>
      <c r="AF718" s="1749"/>
      <c r="AG718" s="1749"/>
      <c r="AH718" s="1749"/>
      <c r="AI718" s="1749"/>
      <c r="AJ718" s="1749"/>
      <c r="AK718" s="1749"/>
      <c r="AL718" s="1749"/>
      <c r="AM718" s="1749"/>
      <c r="AN718" s="1749"/>
      <c r="AO718" s="1749"/>
      <c r="AP718" s="1749"/>
    </row>
    <row r="719" spans="1:42" ht="12.95" customHeight="1" x14ac:dyDescent="0.5">
      <c r="A719" s="1655"/>
      <c r="B719" s="1655"/>
      <c r="C719" s="1749"/>
      <c r="D719" s="1749"/>
      <c r="E719" s="1749"/>
      <c r="F719" s="1749"/>
      <c r="G719" s="1749"/>
      <c r="H719" s="1749"/>
      <c r="I719" s="1749"/>
      <c r="J719" s="1749"/>
      <c r="K719" s="1749"/>
      <c r="L719" s="1749"/>
      <c r="M719" s="1749"/>
      <c r="N719" s="1749"/>
      <c r="O719" s="1749"/>
      <c r="P719" s="1749"/>
      <c r="Q719" s="1749"/>
      <c r="R719" s="1749"/>
      <c r="S719" s="1749"/>
      <c r="T719" s="1749"/>
      <c r="U719" s="1749"/>
      <c r="V719" s="1749"/>
      <c r="W719" s="1749"/>
      <c r="X719" s="1749"/>
      <c r="Y719" s="1749"/>
      <c r="Z719" s="1749"/>
      <c r="AA719" s="1749"/>
      <c r="AB719" s="1749"/>
      <c r="AC719" s="1749"/>
      <c r="AD719" s="1749"/>
      <c r="AE719" s="1749"/>
      <c r="AF719" s="1749"/>
      <c r="AG719" s="1749"/>
      <c r="AH719" s="1749"/>
      <c r="AI719" s="1749"/>
      <c r="AJ719" s="1749"/>
      <c r="AK719" s="1749"/>
      <c r="AL719" s="1749"/>
      <c r="AM719" s="1749"/>
      <c r="AN719" s="1749"/>
      <c r="AO719" s="1749"/>
      <c r="AP719" s="1749"/>
    </row>
    <row r="720" spans="1:42" ht="12.95" customHeight="1" x14ac:dyDescent="0.5">
      <c r="A720" s="1655"/>
      <c r="B720" s="1655"/>
      <c r="C720" s="1749"/>
      <c r="D720" s="1749"/>
      <c r="E720" s="1749"/>
      <c r="F720" s="1749"/>
      <c r="G720" s="1749"/>
      <c r="H720" s="1749"/>
      <c r="I720" s="1749"/>
      <c r="J720" s="1749"/>
      <c r="K720" s="1749"/>
      <c r="L720" s="1749"/>
      <c r="M720" s="1749"/>
      <c r="N720" s="1749"/>
      <c r="O720" s="1749"/>
      <c r="P720" s="1749"/>
      <c r="Q720" s="1749"/>
      <c r="R720" s="1749"/>
      <c r="S720" s="1749"/>
      <c r="T720" s="1749"/>
      <c r="U720" s="1749"/>
      <c r="V720" s="1749"/>
      <c r="W720" s="1749"/>
      <c r="X720" s="1749"/>
      <c r="Y720" s="1749"/>
      <c r="Z720" s="1749"/>
      <c r="AA720" s="1749"/>
      <c r="AB720" s="1749"/>
      <c r="AC720" s="1749"/>
      <c r="AD720" s="1749"/>
      <c r="AE720" s="1749"/>
      <c r="AF720" s="1749"/>
      <c r="AG720" s="1749"/>
      <c r="AH720" s="1749"/>
      <c r="AI720" s="1749"/>
      <c r="AJ720" s="1749"/>
      <c r="AK720" s="1749"/>
      <c r="AL720" s="1749"/>
      <c r="AM720" s="1749"/>
      <c r="AN720" s="1749"/>
      <c r="AO720" s="1749"/>
      <c r="AP720" s="1749"/>
    </row>
    <row r="721" spans="1:42" ht="12.95" customHeight="1" x14ac:dyDescent="0.5">
      <c r="A721" s="1655"/>
      <c r="B721" s="1655"/>
      <c r="C721" s="1749"/>
      <c r="D721" s="1749"/>
      <c r="E721" s="1749"/>
      <c r="F721" s="1749"/>
      <c r="G721" s="1749"/>
      <c r="H721" s="1749"/>
      <c r="I721" s="1749"/>
      <c r="J721" s="1749"/>
      <c r="K721" s="1749"/>
      <c r="L721" s="1749"/>
      <c r="M721" s="1749"/>
      <c r="N721" s="1749"/>
      <c r="O721" s="1749"/>
      <c r="P721" s="1749"/>
      <c r="Q721" s="1749"/>
      <c r="R721" s="1749"/>
      <c r="S721" s="1749"/>
      <c r="T721" s="1749"/>
      <c r="U721" s="1749"/>
      <c r="V721" s="1749"/>
      <c r="W721" s="1749"/>
      <c r="X721" s="1749"/>
      <c r="Y721" s="1749"/>
      <c r="Z721" s="1749"/>
      <c r="AA721" s="1749"/>
      <c r="AB721" s="1749"/>
      <c r="AC721" s="1749"/>
      <c r="AD721" s="1749"/>
      <c r="AE721" s="1749"/>
      <c r="AF721" s="1749"/>
      <c r="AG721" s="1749"/>
      <c r="AH721" s="1749"/>
      <c r="AI721" s="1749"/>
      <c r="AJ721" s="1749"/>
      <c r="AK721" s="1749"/>
      <c r="AL721" s="1749"/>
      <c r="AM721" s="1749"/>
      <c r="AN721" s="1749"/>
      <c r="AO721" s="1749"/>
      <c r="AP721" s="1749"/>
    </row>
    <row r="722" spans="1:42" ht="12.95" customHeight="1" x14ac:dyDescent="0.5">
      <c r="A722" s="1655"/>
      <c r="B722" s="1655"/>
      <c r="C722" s="1749"/>
      <c r="D722" s="1749"/>
      <c r="E722" s="1749"/>
      <c r="F722" s="1749"/>
      <c r="G722" s="1749"/>
      <c r="H722" s="1749"/>
      <c r="I722" s="1749"/>
      <c r="J722" s="1749"/>
      <c r="K722" s="1749"/>
      <c r="L722" s="1749"/>
      <c r="M722" s="1749"/>
      <c r="N722" s="1749"/>
      <c r="O722" s="1749"/>
      <c r="P722" s="1749"/>
      <c r="Q722" s="1749"/>
      <c r="R722" s="1749"/>
      <c r="S722" s="1749"/>
      <c r="T722" s="1749"/>
      <c r="U722" s="1749"/>
      <c r="V722" s="1749"/>
      <c r="W722" s="1749"/>
      <c r="X722" s="1749"/>
      <c r="Y722" s="1749"/>
      <c r="Z722" s="1749"/>
      <c r="AA722" s="1749"/>
      <c r="AB722" s="1749"/>
      <c r="AC722" s="1749"/>
      <c r="AD722" s="1749"/>
      <c r="AE722" s="1749"/>
      <c r="AF722" s="1749"/>
      <c r="AG722" s="1749"/>
      <c r="AH722" s="1749"/>
      <c r="AI722" s="1749"/>
      <c r="AJ722" s="1749"/>
      <c r="AK722" s="1749"/>
      <c r="AL722" s="1749"/>
      <c r="AM722" s="1749"/>
      <c r="AN722" s="1749"/>
      <c r="AO722" s="1749"/>
      <c r="AP722" s="1749"/>
    </row>
    <row r="723" spans="1:42" ht="12.95" customHeight="1" x14ac:dyDescent="0.5">
      <c r="A723" s="1655"/>
      <c r="B723" s="1655"/>
      <c r="C723" s="1749"/>
      <c r="D723" s="1749"/>
      <c r="E723" s="1749"/>
      <c r="F723" s="1749"/>
      <c r="G723" s="1749"/>
      <c r="H723" s="1749"/>
      <c r="I723" s="1749"/>
      <c r="J723" s="1749"/>
      <c r="K723" s="1749"/>
      <c r="L723" s="1749"/>
      <c r="M723" s="1749"/>
      <c r="N723" s="1749"/>
      <c r="O723" s="1749"/>
      <c r="P723" s="1749"/>
      <c r="Q723" s="1749"/>
      <c r="R723" s="1749"/>
      <c r="S723" s="1749"/>
      <c r="T723" s="1749"/>
      <c r="U723" s="1749"/>
      <c r="V723" s="1749"/>
      <c r="W723" s="1749"/>
      <c r="X723" s="1749"/>
      <c r="Y723" s="1749"/>
      <c r="Z723" s="1749"/>
      <c r="AA723" s="1749"/>
      <c r="AB723" s="1749"/>
      <c r="AC723" s="1749"/>
      <c r="AD723" s="1749"/>
      <c r="AE723" s="1749"/>
      <c r="AF723" s="1749"/>
      <c r="AG723" s="1749"/>
      <c r="AH723" s="1749"/>
      <c r="AI723" s="1749"/>
      <c r="AJ723" s="1749"/>
      <c r="AK723" s="1749"/>
      <c r="AL723" s="1749"/>
      <c r="AM723" s="1749"/>
      <c r="AN723" s="1749"/>
      <c r="AO723" s="1749"/>
      <c r="AP723" s="1749"/>
    </row>
    <row r="724" spans="1:42" ht="12.95" customHeight="1" x14ac:dyDescent="0.5">
      <c r="A724" s="1655"/>
      <c r="B724" s="1655"/>
      <c r="C724" s="1749"/>
      <c r="D724" s="1749"/>
      <c r="E724" s="1749"/>
      <c r="F724" s="1749"/>
      <c r="G724" s="1749"/>
      <c r="H724" s="1749"/>
      <c r="I724" s="1749"/>
      <c r="J724" s="1749"/>
      <c r="K724" s="1749"/>
      <c r="L724" s="1749"/>
      <c r="M724" s="1749"/>
      <c r="N724" s="1749"/>
      <c r="O724" s="1749"/>
      <c r="P724" s="1749"/>
      <c r="Q724" s="1749"/>
      <c r="R724" s="1749"/>
      <c r="S724" s="1749"/>
      <c r="T724" s="1749"/>
      <c r="U724" s="1749"/>
      <c r="V724" s="1749"/>
      <c r="W724" s="1749"/>
      <c r="X724" s="1749"/>
      <c r="Y724" s="1749"/>
      <c r="Z724" s="1749"/>
      <c r="AA724" s="1749"/>
      <c r="AB724" s="1749"/>
      <c r="AC724" s="1749"/>
      <c r="AD724" s="1749"/>
      <c r="AE724" s="1749"/>
      <c r="AF724" s="1749"/>
      <c r="AG724" s="1749"/>
      <c r="AH724" s="1749"/>
      <c r="AI724" s="1749"/>
      <c r="AJ724" s="1749"/>
      <c r="AK724" s="1749"/>
      <c r="AL724" s="1749"/>
      <c r="AM724" s="1749"/>
      <c r="AN724" s="1749"/>
      <c r="AO724" s="1749"/>
      <c r="AP724" s="1749"/>
    </row>
    <row r="725" spans="1:42" ht="12.95" customHeight="1" x14ac:dyDescent="0.5">
      <c r="A725" s="1655"/>
      <c r="B725" s="1655"/>
      <c r="C725" s="1749"/>
      <c r="D725" s="1749"/>
      <c r="E725" s="1749"/>
      <c r="F725" s="1749"/>
      <c r="G725" s="1749"/>
      <c r="H725" s="1749"/>
      <c r="I725" s="1749"/>
      <c r="J725" s="1749"/>
      <c r="K725" s="1749"/>
      <c r="L725" s="1749"/>
      <c r="M725" s="1749"/>
      <c r="N725" s="1749"/>
      <c r="O725" s="1749"/>
      <c r="P725" s="1749"/>
      <c r="Q725" s="1749"/>
      <c r="R725" s="1749"/>
      <c r="S725" s="1749"/>
      <c r="T725" s="1749"/>
      <c r="U725" s="1749"/>
      <c r="V725" s="1749"/>
      <c r="W725" s="1749"/>
      <c r="X725" s="1749"/>
      <c r="Y725" s="1749"/>
      <c r="Z725" s="1749"/>
      <c r="AA725" s="1749"/>
      <c r="AB725" s="1749"/>
      <c r="AC725" s="1749"/>
      <c r="AD725" s="1749"/>
      <c r="AE725" s="1749"/>
      <c r="AF725" s="1749"/>
      <c r="AG725" s="1749"/>
      <c r="AH725" s="1749"/>
      <c r="AI725" s="1749"/>
      <c r="AJ725" s="1749"/>
      <c r="AK725" s="1749"/>
      <c r="AL725" s="1749"/>
      <c r="AM725" s="1749"/>
      <c r="AN725" s="1749"/>
      <c r="AO725" s="1749"/>
      <c r="AP725" s="1749"/>
    </row>
    <row r="726" spans="1:42" ht="12.95" customHeight="1" x14ac:dyDescent="0.5">
      <c r="A726" s="1655"/>
      <c r="B726" s="1655"/>
      <c r="C726" s="1749"/>
      <c r="D726" s="1749"/>
      <c r="E726" s="1749"/>
      <c r="F726" s="1749"/>
      <c r="G726" s="1749"/>
      <c r="H726" s="1749"/>
      <c r="I726" s="1749"/>
      <c r="J726" s="1749"/>
      <c r="K726" s="1749"/>
      <c r="L726" s="1749"/>
      <c r="M726" s="1749"/>
      <c r="N726" s="1749"/>
      <c r="O726" s="1749"/>
      <c r="P726" s="1749"/>
      <c r="Q726" s="1749"/>
      <c r="R726" s="1749"/>
      <c r="S726" s="1749"/>
      <c r="T726" s="1749"/>
      <c r="U726" s="1749"/>
      <c r="V726" s="1749"/>
      <c r="W726" s="1749"/>
      <c r="X726" s="1749"/>
      <c r="Y726" s="1749"/>
      <c r="Z726" s="1749"/>
      <c r="AA726" s="1749"/>
      <c r="AB726" s="1749"/>
      <c r="AC726" s="1749"/>
      <c r="AD726" s="1749"/>
      <c r="AE726" s="1749"/>
      <c r="AF726" s="1749"/>
      <c r="AG726" s="1749"/>
      <c r="AH726" s="1749"/>
      <c r="AI726" s="1749"/>
      <c r="AJ726" s="1749"/>
      <c r="AK726" s="1749"/>
      <c r="AL726" s="1749"/>
      <c r="AM726" s="1749"/>
      <c r="AN726" s="1749"/>
      <c r="AO726" s="1749"/>
      <c r="AP726" s="1749"/>
    </row>
    <row r="727" spans="1:42" ht="12.95" customHeight="1" x14ac:dyDescent="0.5">
      <c r="A727" s="1655"/>
      <c r="B727" s="1655"/>
      <c r="C727" s="1749"/>
      <c r="D727" s="1749"/>
      <c r="E727" s="1749"/>
      <c r="F727" s="1749"/>
      <c r="G727" s="1749"/>
      <c r="H727" s="1749"/>
      <c r="I727" s="1749"/>
      <c r="J727" s="1749"/>
      <c r="K727" s="1749"/>
      <c r="L727" s="1749"/>
      <c r="M727" s="1749"/>
      <c r="N727" s="1749"/>
      <c r="O727" s="1749"/>
      <c r="P727" s="1749"/>
      <c r="Q727" s="1749"/>
      <c r="R727" s="1749"/>
      <c r="S727" s="1749"/>
      <c r="T727" s="1749"/>
      <c r="U727" s="1749"/>
      <c r="V727" s="1749"/>
      <c r="W727" s="1749"/>
      <c r="X727" s="1749"/>
      <c r="Y727" s="1749"/>
      <c r="Z727" s="1749"/>
      <c r="AA727" s="1749"/>
      <c r="AB727" s="1749"/>
      <c r="AC727" s="1749"/>
      <c r="AD727" s="1749"/>
      <c r="AE727" s="1749"/>
      <c r="AF727" s="1749"/>
      <c r="AG727" s="1749"/>
      <c r="AH727" s="1749"/>
      <c r="AI727" s="1749"/>
      <c r="AJ727" s="1749"/>
      <c r="AK727" s="1749"/>
      <c r="AL727" s="1749"/>
      <c r="AM727" s="1749"/>
      <c r="AN727" s="1749"/>
      <c r="AO727" s="1749"/>
      <c r="AP727" s="1749"/>
    </row>
    <row r="728" spans="1:42" ht="12.95" customHeight="1" x14ac:dyDescent="0.5">
      <c r="A728" s="1655"/>
      <c r="B728" s="1655"/>
      <c r="C728" s="1749"/>
      <c r="D728" s="1749"/>
      <c r="E728" s="1749"/>
      <c r="F728" s="1749"/>
      <c r="G728" s="1749"/>
      <c r="H728" s="1749"/>
      <c r="I728" s="1749"/>
      <c r="J728" s="1749"/>
      <c r="K728" s="1749"/>
      <c r="L728" s="1749"/>
      <c r="M728" s="1749"/>
      <c r="N728" s="1749"/>
      <c r="O728" s="1749"/>
      <c r="P728" s="1749"/>
      <c r="Q728" s="1749"/>
      <c r="R728" s="1749"/>
      <c r="S728" s="1749"/>
      <c r="T728" s="1749"/>
      <c r="U728" s="1749"/>
      <c r="V728" s="1749"/>
      <c r="W728" s="1749"/>
      <c r="X728" s="1749"/>
      <c r="Y728" s="1749"/>
      <c r="Z728" s="1749"/>
      <c r="AA728" s="1749"/>
      <c r="AB728" s="1749"/>
      <c r="AC728" s="1749"/>
      <c r="AD728" s="1749"/>
      <c r="AE728" s="1749"/>
      <c r="AF728" s="1749"/>
      <c r="AG728" s="1749"/>
      <c r="AH728" s="1749"/>
      <c r="AI728" s="1749"/>
      <c r="AJ728" s="1749"/>
      <c r="AK728" s="1749"/>
      <c r="AL728" s="1749"/>
      <c r="AM728" s="1749"/>
      <c r="AN728" s="1749"/>
      <c r="AO728" s="1749"/>
      <c r="AP728" s="1749"/>
    </row>
    <row r="729" spans="1:42" ht="12.95" customHeight="1" x14ac:dyDescent="0.5">
      <c r="A729" s="1655"/>
      <c r="B729" s="1655"/>
      <c r="C729" s="1749"/>
      <c r="D729" s="1749"/>
      <c r="E729" s="1749"/>
      <c r="F729" s="1749"/>
      <c r="G729" s="1749"/>
      <c r="H729" s="1749"/>
      <c r="I729" s="1749"/>
      <c r="J729" s="1749"/>
      <c r="K729" s="1749"/>
      <c r="L729" s="1749"/>
      <c r="M729" s="1749"/>
      <c r="N729" s="1749"/>
      <c r="O729" s="1749"/>
      <c r="P729" s="1749"/>
      <c r="Q729" s="1749"/>
      <c r="R729" s="1749"/>
      <c r="S729" s="1749"/>
      <c r="T729" s="1749"/>
      <c r="U729" s="1749"/>
      <c r="V729" s="1749"/>
      <c r="W729" s="1749"/>
      <c r="X729" s="1749"/>
      <c r="Y729" s="1749"/>
      <c r="Z729" s="1749"/>
      <c r="AA729" s="1749"/>
      <c r="AB729" s="1749"/>
      <c r="AC729" s="1749"/>
      <c r="AD729" s="1749"/>
      <c r="AE729" s="1749"/>
      <c r="AF729" s="1749"/>
      <c r="AG729" s="1749"/>
      <c r="AH729" s="1749"/>
      <c r="AI729" s="1749"/>
      <c r="AJ729" s="1749"/>
      <c r="AK729" s="1749"/>
      <c r="AL729" s="1749"/>
      <c r="AM729" s="1749"/>
      <c r="AN729" s="1749"/>
      <c r="AO729" s="1749"/>
      <c r="AP729" s="1749"/>
    </row>
    <row r="730" spans="1:42" ht="12.95" customHeight="1" x14ac:dyDescent="0.5">
      <c r="A730" s="1655"/>
      <c r="B730" s="1655"/>
      <c r="C730" s="1749"/>
      <c r="D730" s="1749"/>
      <c r="E730" s="1749"/>
      <c r="F730" s="1749"/>
      <c r="G730" s="1749"/>
      <c r="H730" s="1749"/>
      <c r="I730" s="1749"/>
      <c r="J730" s="1749"/>
      <c r="K730" s="1749"/>
      <c r="L730" s="1749"/>
      <c r="M730" s="1749"/>
      <c r="N730" s="1749"/>
      <c r="O730" s="1749"/>
      <c r="P730" s="1749"/>
      <c r="Q730" s="1749"/>
      <c r="R730" s="1749"/>
      <c r="S730" s="1749"/>
      <c r="T730" s="1749"/>
      <c r="U730" s="1749"/>
      <c r="V730" s="1749"/>
      <c r="W730" s="1749"/>
      <c r="X730" s="1749"/>
      <c r="Y730" s="1749"/>
      <c r="Z730" s="1749"/>
      <c r="AA730" s="1749"/>
      <c r="AB730" s="1749"/>
      <c r="AC730" s="1749"/>
      <c r="AD730" s="1749"/>
      <c r="AE730" s="1749"/>
      <c r="AF730" s="1749"/>
      <c r="AG730" s="1749"/>
      <c r="AH730" s="1749"/>
      <c r="AI730" s="1749"/>
      <c r="AJ730" s="1749"/>
      <c r="AK730" s="1749"/>
      <c r="AL730" s="1749"/>
      <c r="AM730" s="1749"/>
      <c r="AN730" s="1749"/>
      <c r="AO730" s="1749"/>
      <c r="AP730" s="1749"/>
    </row>
    <row r="731" spans="1:42" ht="12.95" customHeight="1" x14ac:dyDescent="0.5">
      <c r="A731" s="1655"/>
      <c r="B731" s="1655"/>
      <c r="C731" s="1749"/>
      <c r="D731" s="1749"/>
      <c r="E731" s="1749"/>
      <c r="F731" s="1749"/>
      <c r="G731" s="1749"/>
      <c r="H731" s="1749"/>
      <c r="I731" s="1749"/>
      <c r="J731" s="1749"/>
      <c r="K731" s="1749"/>
      <c r="L731" s="1749"/>
      <c r="M731" s="1749"/>
      <c r="N731" s="1749"/>
      <c r="O731" s="1749"/>
      <c r="P731" s="1749"/>
      <c r="Q731" s="1749"/>
      <c r="R731" s="1749"/>
      <c r="S731" s="1749"/>
      <c r="T731" s="1749"/>
      <c r="U731" s="1749"/>
      <c r="V731" s="1749"/>
      <c r="W731" s="1749"/>
      <c r="X731" s="1749"/>
      <c r="Y731" s="1749"/>
      <c r="Z731" s="1749"/>
      <c r="AA731" s="1749"/>
      <c r="AB731" s="1749"/>
      <c r="AC731" s="1749"/>
      <c r="AD731" s="1749"/>
      <c r="AE731" s="1749"/>
      <c r="AF731" s="1749"/>
      <c r="AG731" s="1749"/>
      <c r="AH731" s="1749"/>
      <c r="AI731" s="1749"/>
      <c r="AJ731" s="1749"/>
      <c r="AK731" s="1749"/>
      <c r="AL731" s="1749"/>
      <c r="AM731" s="1749"/>
      <c r="AN731" s="1749"/>
      <c r="AO731" s="1749"/>
      <c r="AP731" s="1749"/>
    </row>
    <row r="732" spans="1:42" ht="12.95" customHeight="1" x14ac:dyDescent="0.5">
      <c r="A732" s="1655"/>
      <c r="B732" s="1655"/>
      <c r="C732" s="1749"/>
      <c r="D732" s="1749"/>
      <c r="E732" s="1749"/>
      <c r="F732" s="1749"/>
      <c r="G732" s="1749"/>
      <c r="H732" s="1749"/>
      <c r="I732" s="1749"/>
      <c r="J732" s="1749"/>
      <c r="K732" s="1749"/>
      <c r="L732" s="1749"/>
      <c r="M732" s="1749"/>
      <c r="N732" s="1749"/>
      <c r="O732" s="1749"/>
      <c r="P732" s="1749"/>
      <c r="Q732" s="1749"/>
      <c r="R732" s="1749"/>
      <c r="S732" s="1749"/>
      <c r="T732" s="1749"/>
      <c r="U732" s="1749"/>
      <c r="V732" s="1749"/>
      <c r="W732" s="1749"/>
      <c r="X732" s="1749"/>
      <c r="Y732" s="1749"/>
      <c r="Z732" s="1749"/>
      <c r="AA732" s="1749"/>
      <c r="AB732" s="1749"/>
      <c r="AC732" s="1749"/>
      <c r="AD732" s="1749"/>
      <c r="AE732" s="1749"/>
      <c r="AF732" s="1749"/>
      <c r="AG732" s="1749"/>
      <c r="AH732" s="1749"/>
      <c r="AI732" s="1749"/>
      <c r="AJ732" s="1749"/>
      <c r="AK732" s="1749"/>
      <c r="AL732" s="1749"/>
      <c r="AM732" s="1749"/>
      <c r="AN732" s="1749"/>
      <c r="AO732" s="1749"/>
      <c r="AP732" s="1749"/>
    </row>
    <row r="733" spans="1:42" ht="12.95" customHeight="1" x14ac:dyDescent="0.5">
      <c r="A733" s="1655"/>
      <c r="B733" s="1655"/>
      <c r="C733" s="1749"/>
      <c r="D733" s="1749"/>
      <c r="E733" s="1749"/>
      <c r="F733" s="1749"/>
      <c r="G733" s="1749"/>
      <c r="H733" s="1749"/>
      <c r="I733" s="1749"/>
      <c r="J733" s="1749"/>
      <c r="K733" s="1749"/>
      <c r="L733" s="1749"/>
      <c r="M733" s="1749"/>
      <c r="N733" s="1749"/>
      <c r="O733" s="1749"/>
      <c r="P733" s="1749"/>
      <c r="Q733" s="1749"/>
      <c r="R733" s="1749"/>
      <c r="S733" s="1749"/>
      <c r="T733" s="1749"/>
      <c r="U733" s="1749"/>
      <c r="V733" s="1749"/>
      <c r="W733" s="1749"/>
      <c r="X733" s="1749"/>
      <c r="Y733" s="1749"/>
      <c r="Z733" s="1749"/>
      <c r="AA733" s="1749"/>
      <c r="AB733" s="1749"/>
      <c r="AC733" s="1749"/>
      <c r="AD733" s="1749"/>
      <c r="AE733" s="1749"/>
      <c r="AF733" s="1749"/>
      <c r="AG733" s="1749"/>
      <c r="AH733" s="1749"/>
      <c r="AI733" s="1749"/>
      <c r="AJ733" s="1749"/>
      <c r="AK733" s="1749"/>
      <c r="AL733" s="1749"/>
      <c r="AM733" s="1749"/>
      <c r="AN733" s="1749"/>
      <c r="AO733" s="1749"/>
      <c r="AP733" s="1749"/>
    </row>
    <row r="734" spans="1:42" ht="12.95" customHeight="1" x14ac:dyDescent="0.5">
      <c r="A734" s="1655"/>
      <c r="B734" s="1655"/>
      <c r="C734" s="1749"/>
      <c r="D734" s="1749"/>
      <c r="E734" s="1749"/>
      <c r="F734" s="1749"/>
      <c r="G734" s="1749"/>
      <c r="H734" s="1749"/>
      <c r="I734" s="1749"/>
      <c r="J734" s="1749"/>
      <c r="K734" s="1749"/>
      <c r="L734" s="1749"/>
      <c r="M734" s="1749"/>
      <c r="N734" s="1749"/>
      <c r="O734" s="1749"/>
      <c r="P734" s="1749"/>
      <c r="Q734" s="1749"/>
      <c r="R734" s="1749"/>
      <c r="S734" s="1749"/>
      <c r="T734" s="1749"/>
      <c r="U734" s="1749"/>
      <c r="V734" s="1749"/>
      <c r="W734" s="1749"/>
      <c r="X734" s="1749"/>
      <c r="Y734" s="1749"/>
      <c r="Z734" s="1749"/>
      <c r="AA734" s="1749"/>
      <c r="AB734" s="1749"/>
      <c r="AC734" s="1749"/>
      <c r="AD734" s="1749"/>
      <c r="AE734" s="1749"/>
      <c r="AF734" s="1749"/>
      <c r="AG734" s="1749"/>
      <c r="AH734" s="1749"/>
      <c r="AI734" s="1749"/>
      <c r="AJ734" s="1749"/>
      <c r="AK734" s="1749"/>
      <c r="AL734" s="1749"/>
      <c r="AM734" s="1749"/>
      <c r="AN734" s="1749"/>
      <c r="AO734" s="1749"/>
      <c r="AP734" s="1749"/>
    </row>
    <row r="735" spans="1:42" ht="12.95" customHeight="1" x14ac:dyDescent="0.5">
      <c r="A735" s="1655"/>
      <c r="B735" s="1655"/>
      <c r="C735" s="1749"/>
      <c r="D735" s="1749"/>
      <c r="E735" s="1749"/>
      <c r="F735" s="1749"/>
      <c r="G735" s="1749"/>
      <c r="H735" s="1749"/>
      <c r="I735" s="1749"/>
      <c r="J735" s="1749"/>
      <c r="K735" s="1749"/>
      <c r="L735" s="1749"/>
      <c r="M735" s="1749"/>
      <c r="N735" s="1749"/>
      <c r="O735" s="1749"/>
      <c r="P735" s="1749"/>
      <c r="Q735" s="1749"/>
      <c r="R735" s="1749"/>
      <c r="S735" s="1749"/>
      <c r="T735" s="1749"/>
      <c r="U735" s="1749"/>
      <c r="V735" s="1749"/>
      <c r="W735" s="1749"/>
      <c r="X735" s="1749"/>
      <c r="Y735" s="1749"/>
      <c r="Z735" s="1749"/>
      <c r="AA735" s="1749"/>
      <c r="AB735" s="1749"/>
      <c r="AC735" s="1749"/>
      <c r="AD735" s="1749"/>
      <c r="AE735" s="1749"/>
      <c r="AF735" s="1749"/>
      <c r="AG735" s="1749"/>
      <c r="AH735" s="1749"/>
      <c r="AI735" s="1749"/>
      <c r="AJ735" s="1749"/>
      <c r="AK735" s="1749"/>
      <c r="AL735" s="1749"/>
      <c r="AM735" s="1749"/>
      <c r="AN735" s="1749"/>
      <c r="AO735" s="1749"/>
      <c r="AP735" s="1749"/>
    </row>
    <row r="736" spans="1:42" ht="12.95" customHeight="1" x14ac:dyDescent="0.5">
      <c r="A736" s="1655"/>
      <c r="B736" s="1655"/>
      <c r="C736" s="1749"/>
      <c r="D736" s="1749"/>
      <c r="E736" s="1749"/>
      <c r="F736" s="1749"/>
      <c r="G736" s="1749"/>
      <c r="H736" s="1749"/>
      <c r="I736" s="1749"/>
      <c r="J736" s="1749"/>
      <c r="K736" s="1749"/>
      <c r="L736" s="1749"/>
      <c r="M736" s="1749"/>
      <c r="N736" s="1749"/>
      <c r="O736" s="1749"/>
      <c r="P736" s="1749"/>
      <c r="Q736" s="1749"/>
      <c r="R736" s="1749"/>
      <c r="S736" s="1749"/>
      <c r="T736" s="1749"/>
      <c r="U736" s="1749"/>
      <c r="V736" s="1749"/>
      <c r="W736" s="1749"/>
      <c r="X736" s="1749"/>
      <c r="Y736" s="1749"/>
      <c r="Z736" s="1749"/>
      <c r="AA736" s="1749"/>
      <c r="AB736" s="1749"/>
      <c r="AC736" s="1749"/>
      <c r="AD736" s="1749"/>
      <c r="AE736" s="1749"/>
      <c r="AF736" s="1749"/>
      <c r="AG736" s="1749"/>
      <c r="AH736" s="1749"/>
      <c r="AI736" s="1749"/>
      <c r="AJ736" s="1749"/>
      <c r="AK736" s="1749"/>
      <c r="AL736" s="1749"/>
      <c r="AM736" s="1749"/>
      <c r="AN736" s="1749"/>
      <c r="AO736" s="1749"/>
      <c r="AP736" s="1749"/>
    </row>
    <row r="737" spans="1:42" ht="12.95" customHeight="1" x14ac:dyDescent="0.5">
      <c r="A737" s="1655"/>
      <c r="B737" s="1655"/>
      <c r="C737" s="1749"/>
      <c r="D737" s="1749"/>
      <c r="E737" s="1749"/>
      <c r="F737" s="1749"/>
      <c r="G737" s="1749"/>
      <c r="H737" s="1749"/>
      <c r="I737" s="1749"/>
      <c r="J737" s="1749"/>
      <c r="K737" s="1749"/>
      <c r="L737" s="1749"/>
      <c r="M737" s="1749"/>
      <c r="N737" s="1749"/>
      <c r="O737" s="1749"/>
      <c r="P737" s="1749"/>
      <c r="Q737" s="1749"/>
      <c r="R737" s="1749"/>
      <c r="S737" s="1749"/>
      <c r="T737" s="1749"/>
      <c r="U737" s="1749"/>
      <c r="V737" s="1749"/>
      <c r="W737" s="1749"/>
      <c r="X737" s="1749"/>
      <c r="Y737" s="1749"/>
      <c r="Z737" s="1749"/>
      <c r="AA737" s="1749"/>
      <c r="AB737" s="1749"/>
      <c r="AC737" s="1749"/>
      <c r="AD737" s="1749"/>
      <c r="AE737" s="1749"/>
      <c r="AF737" s="1749"/>
      <c r="AG737" s="1749"/>
      <c r="AH737" s="1749"/>
      <c r="AI737" s="1749"/>
      <c r="AJ737" s="1749"/>
      <c r="AK737" s="1749"/>
      <c r="AL737" s="1749"/>
      <c r="AM737" s="1749"/>
      <c r="AN737" s="1749"/>
      <c r="AO737" s="1749"/>
      <c r="AP737" s="1749"/>
    </row>
    <row r="738" spans="1:42" ht="12.95" customHeight="1" x14ac:dyDescent="0.5">
      <c r="A738" s="1655"/>
      <c r="B738" s="1655"/>
      <c r="C738" s="1749"/>
      <c r="D738" s="1749"/>
      <c r="E738" s="1749"/>
      <c r="F738" s="1749"/>
      <c r="G738" s="1749"/>
      <c r="H738" s="1749"/>
      <c r="I738" s="1749"/>
      <c r="J738" s="1749"/>
      <c r="K738" s="1749"/>
      <c r="L738" s="1749"/>
      <c r="M738" s="1749"/>
      <c r="N738" s="1749"/>
      <c r="O738" s="1749"/>
      <c r="P738" s="1749"/>
      <c r="Q738" s="1749"/>
      <c r="R738" s="1749"/>
      <c r="S738" s="1749"/>
      <c r="T738" s="1749"/>
      <c r="U738" s="1749"/>
      <c r="V738" s="1749"/>
      <c r="W738" s="1749"/>
      <c r="X738" s="1749"/>
      <c r="Y738" s="1749"/>
      <c r="Z738" s="1749"/>
      <c r="AA738" s="1749"/>
      <c r="AB738" s="1749"/>
      <c r="AC738" s="1749"/>
      <c r="AD738" s="1749"/>
      <c r="AE738" s="1749"/>
      <c r="AF738" s="1749"/>
      <c r="AG738" s="1749"/>
      <c r="AH738" s="1749"/>
      <c r="AI738" s="1749"/>
      <c r="AJ738" s="1749"/>
      <c r="AK738" s="1749"/>
      <c r="AL738" s="1749"/>
      <c r="AM738" s="1749"/>
      <c r="AN738" s="1749"/>
      <c r="AO738" s="1749"/>
      <c r="AP738" s="1749"/>
    </row>
    <row r="739" spans="1:42" ht="12.95" customHeight="1" x14ac:dyDescent="0.5">
      <c r="A739" s="1655"/>
      <c r="B739" s="1655"/>
      <c r="C739" s="1749"/>
      <c r="D739" s="1749"/>
      <c r="E739" s="1749"/>
      <c r="F739" s="1749"/>
      <c r="G739" s="1749"/>
      <c r="H739" s="1749"/>
      <c r="I739" s="1749"/>
      <c r="J739" s="1749"/>
      <c r="K739" s="1749"/>
      <c r="L739" s="1749"/>
      <c r="M739" s="1749"/>
      <c r="N739" s="1749"/>
      <c r="O739" s="1749"/>
      <c r="P739" s="1749"/>
      <c r="Q739" s="1749"/>
      <c r="R739" s="1749"/>
      <c r="S739" s="1749"/>
      <c r="T739" s="1749"/>
      <c r="U739" s="1749"/>
      <c r="V739" s="1749"/>
      <c r="W739" s="1749"/>
      <c r="X739" s="1749"/>
      <c r="Y739" s="1749"/>
      <c r="Z739" s="1749"/>
      <c r="AA739" s="1749"/>
      <c r="AB739" s="1749"/>
      <c r="AC739" s="1749"/>
      <c r="AD739" s="1749"/>
      <c r="AE739" s="1749"/>
      <c r="AF739" s="1749"/>
      <c r="AG739" s="1749"/>
      <c r="AH739" s="1749"/>
      <c r="AI739" s="1749"/>
      <c r="AJ739" s="1749"/>
      <c r="AK739" s="1749"/>
      <c r="AL739" s="1749"/>
      <c r="AM739" s="1749"/>
      <c r="AN739" s="1749"/>
      <c r="AO739" s="1749"/>
      <c r="AP739" s="1749"/>
    </row>
    <row r="740" spans="1:42" ht="12.95" customHeight="1" x14ac:dyDescent="0.5">
      <c r="A740" s="1655"/>
      <c r="B740" s="1655"/>
      <c r="C740" s="1749"/>
      <c r="D740" s="1749"/>
      <c r="E740" s="1749"/>
      <c r="F740" s="1749"/>
      <c r="G740" s="1749"/>
      <c r="H740" s="1749"/>
      <c r="I740" s="1749"/>
      <c r="J740" s="1749"/>
      <c r="K740" s="1749"/>
      <c r="L740" s="1749"/>
      <c r="M740" s="1749"/>
      <c r="N740" s="1749"/>
      <c r="O740" s="1749"/>
      <c r="P740" s="1749"/>
      <c r="Q740" s="1749"/>
      <c r="R740" s="1749"/>
      <c r="S740" s="1749"/>
      <c r="T740" s="1749"/>
      <c r="U740" s="1749"/>
      <c r="V740" s="1749"/>
      <c r="W740" s="1749"/>
      <c r="X740" s="1749"/>
      <c r="Y740" s="1749"/>
      <c r="Z740" s="1749"/>
      <c r="AA740" s="1749"/>
      <c r="AB740" s="1749"/>
      <c r="AC740" s="1749"/>
      <c r="AD740" s="1749"/>
      <c r="AE740" s="1749"/>
      <c r="AF740" s="1749"/>
      <c r="AG740" s="1749"/>
      <c r="AH740" s="1749"/>
      <c r="AI740" s="1749"/>
      <c r="AJ740" s="1749"/>
      <c r="AK740" s="1749"/>
      <c r="AL740" s="1749"/>
      <c r="AM740" s="1749"/>
      <c r="AN740" s="1749"/>
      <c r="AO740" s="1749"/>
      <c r="AP740" s="1749"/>
    </row>
    <row r="741" spans="1:42" ht="12.95" customHeight="1" x14ac:dyDescent="0.5">
      <c r="A741" s="1655"/>
      <c r="B741" s="1655"/>
      <c r="C741" s="1749"/>
      <c r="D741" s="1749"/>
      <c r="E741" s="1749"/>
      <c r="F741" s="1749"/>
      <c r="G741" s="1749"/>
      <c r="H741" s="1749"/>
      <c r="I741" s="1749"/>
      <c r="J741" s="1749"/>
      <c r="K741" s="1749"/>
      <c r="L741" s="1749"/>
      <c r="M741" s="1749"/>
      <c r="N741" s="1749"/>
      <c r="O741" s="1749"/>
      <c r="P741" s="1749"/>
      <c r="Q741" s="1749"/>
      <c r="R741" s="1749"/>
      <c r="S741" s="1749"/>
      <c r="T741" s="1749"/>
      <c r="U741" s="1749"/>
      <c r="V741" s="1749"/>
      <c r="W741" s="1749"/>
      <c r="X741" s="1749"/>
      <c r="Y741" s="1749"/>
      <c r="Z741" s="1749"/>
      <c r="AA741" s="1749"/>
      <c r="AB741" s="1749"/>
      <c r="AC741" s="1749"/>
      <c r="AD741" s="1749"/>
      <c r="AE741" s="1749"/>
      <c r="AF741" s="1749"/>
      <c r="AG741" s="1749"/>
      <c r="AH741" s="1749"/>
      <c r="AI741" s="1749"/>
      <c r="AJ741" s="1749"/>
      <c r="AK741" s="1749"/>
      <c r="AL741" s="1749"/>
      <c r="AM741" s="1749"/>
      <c r="AN741" s="1749"/>
      <c r="AO741" s="1749"/>
      <c r="AP741" s="1749"/>
    </row>
    <row r="742" spans="1:42" ht="12.95" customHeight="1" x14ac:dyDescent="0.5">
      <c r="A742" s="1655"/>
      <c r="B742" s="1655"/>
      <c r="C742" s="1749"/>
      <c r="D742" s="1749"/>
      <c r="E742" s="1749"/>
      <c r="F742" s="1749"/>
      <c r="G742" s="1749"/>
      <c r="H742" s="1749"/>
      <c r="I742" s="1749"/>
      <c r="J742" s="1749"/>
      <c r="K742" s="1749"/>
      <c r="L742" s="1749"/>
      <c r="M742" s="1749"/>
      <c r="N742" s="1749"/>
      <c r="O742" s="1749"/>
      <c r="P742" s="1749"/>
      <c r="Q742" s="1749"/>
      <c r="R742" s="1749"/>
      <c r="S742" s="1749"/>
      <c r="T742" s="1749"/>
      <c r="U742" s="1749"/>
      <c r="V742" s="1749"/>
      <c r="W742" s="1749"/>
      <c r="X742" s="1749"/>
      <c r="Y742" s="1749"/>
      <c r="Z742" s="1749"/>
      <c r="AA742" s="1749"/>
      <c r="AB742" s="1749"/>
      <c r="AC742" s="1749"/>
      <c r="AD742" s="1749"/>
      <c r="AE742" s="1749"/>
      <c r="AF742" s="1749"/>
      <c r="AG742" s="1749"/>
      <c r="AH742" s="1749"/>
      <c r="AI742" s="1749"/>
      <c r="AJ742" s="1749"/>
      <c r="AK742" s="1749"/>
      <c r="AL742" s="1749"/>
      <c r="AM742" s="1749"/>
      <c r="AN742" s="1749"/>
      <c r="AO742" s="1749"/>
      <c r="AP742" s="1749"/>
    </row>
    <row r="743" spans="1:42" ht="12.95" customHeight="1" x14ac:dyDescent="0.5">
      <c r="A743" s="1655"/>
      <c r="B743" s="1655"/>
      <c r="C743" s="1749"/>
      <c r="D743" s="1749"/>
      <c r="E743" s="1749"/>
      <c r="F743" s="1749"/>
      <c r="G743" s="1749"/>
      <c r="H743" s="1749"/>
      <c r="I743" s="1749"/>
      <c r="J743" s="1749"/>
      <c r="K743" s="1749"/>
      <c r="L743" s="1749"/>
      <c r="M743" s="1749"/>
      <c r="N743" s="1749"/>
      <c r="O743" s="1749"/>
      <c r="P743" s="1749"/>
      <c r="Q743" s="1749"/>
      <c r="R743" s="1749"/>
      <c r="S743" s="1749"/>
      <c r="T743" s="1749"/>
      <c r="U743" s="1749"/>
      <c r="V743" s="1749"/>
      <c r="W743" s="1749"/>
      <c r="X743" s="1749"/>
      <c r="Y743" s="1749"/>
      <c r="Z743" s="1749"/>
      <c r="AA743" s="1749"/>
      <c r="AB743" s="1749"/>
      <c r="AC743" s="1749"/>
      <c r="AD743" s="1749"/>
      <c r="AE743" s="1749"/>
      <c r="AF743" s="1749"/>
      <c r="AG743" s="1749"/>
      <c r="AH743" s="1749"/>
      <c r="AI743" s="1749"/>
      <c r="AJ743" s="1749"/>
      <c r="AK743" s="1749"/>
      <c r="AL743" s="1749"/>
      <c r="AM743" s="1749"/>
      <c r="AN743" s="1749"/>
      <c r="AO743" s="1749"/>
      <c r="AP743" s="1749"/>
    </row>
    <row r="744" spans="1:42" ht="12.95" customHeight="1" x14ac:dyDescent="0.5">
      <c r="A744" s="1655"/>
      <c r="B744" s="1655"/>
      <c r="C744" s="1749"/>
      <c r="D744" s="1749"/>
      <c r="E744" s="1749"/>
      <c r="F744" s="1749"/>
      <c r="G744" s="1749"/>
      <c r="H744" s="1749"/>
      <c r="I744" s="1749"/>
      <c r="J744" s="1749"/>
      <c r="K744" s="1749"/>
      <c r="L744" s="1749"/>
      <c r="M744" s="1749"/>
      <c r="N744" s="1749"/>
      <c r="O744" s="1749"/>
      <c r="P744" s="1749"/>
      <c r="Q744" s="1749"/>
      <c r="R744" s="1749"/>
      <c r="S744" s="1749"/>
      <c r="T744" s="1749"/>
      <c r="U744" s="1749"/>
      <c r="V744" s="1749"/>
      <c r="W744" s="1749"/>
      <c r="X744" s="1749"/>
      <c r="Y744" s="1749"/>
      <c r="Z744" s="1749"/>
      <c r="AA744" s="1749"/>
      <c r="AB744" s="1749"/>
      <c r="AC744" s="1749"/>
      <c r="AD744" s="1749"/>
      <c r="AE744" s="1749"/>
      <c r="AF744" s="1749"/>
      <c r="AG744" s="1749"/>
      <c r="AH744" s="1749"/>
      <c r="AI744" s="1749"/>
      <c r="AJ744" s="1749"/>
      <c r="AK744" s="1749"/>
      <c r="AL744" s="1749"/>
      <c r="AM744" s="1749"/>
      <c r="AN744" s="1749"/>
      <c r="AO744" s="1749"/>
      <c r="AP744" s="1749"/>
    </row>
    <row r="745" spans="1:42" ht="12.95" customHeight="1" x14ac:dyDescent="0.5">
      <c r="A745" s="1655"/>
      <c r="B745" s="1655"/>
      <c r="C745" s="1749"/>
      <c r="D745" s="1749"/>
      <c r="E745" s="1749"/>
      <c r="F745" s="1749"/>
      <c r="G745" s="1749"/>
      <c r="H745" s="1749"/>
      <c r="I745" s="1749"/>
      <c r="J745" s="1749"/>
      <c r="K745" s="1749"/>
      <c r="L745" s="1749"/>
      <c r="M745" s="1749"/>
      <c r="N745" s="1749"/>
      <c r="O745" s="1749"/>
      <c r="P745" s="1749"/>
      <c r="Q745" s="1749"/>
      <c r="R745" s="1749"/>
      <c r="S745" s="1749"/>
      <c r="T745" s="1749"/>
      <c r="U745" s="1749"/>
      <c r="V745" s="1749"/>
      <c r="W745" s="1749"/>
      <c r="X745" s="1749"/>
      <c r="Y745" s="1749"/>
      <c r="Z745" s="1749"/>
      <c r="AA745" s="1749"/>
      <c r="AB745" s="1749"/>
      <c r="AC745" s="1749"/>
      <c r="AD745" s="1749"/>
      <c r="AE745" s="1749"/>
      <c r="AF745" s="1749"/>
      <c r="AG745" s="1749"/>
      <c r="AH745" s="1749"/>
      <c r="AI745" s="1749"/>
      <c r="AJ745" s="1749"/>
      <c r="AK745" s="1749"/>
      <c r="AL745" s="1749"/>
      <c r="AM745" s="1749"/>
      <c r="AN745" s="1749"/>
      <c r="AO745" s="1749"/>
      <c r="AP745" s="1749"/>
    </row>
    <row r="746" spans="1:42" ht="12.95" customHeight="1" x14ac:dyDescent="0.5">
      <c r="A746" s="1655"/>
      <c r="B746" s="1655"/>
      <c r="C746" s="1749"/>
      <c r="D746" s="1749"/>
      <c r="E746" s="1749"/>
      <c r="F746" s="1749"/>
      <c r="G746" s="1749"/>
      <c r="H746" s="1749"/>
      <c r="I746" s="1749"/>
      <c r="J746" s="1749"/>
      <c r="K746" s="1749"/>
      <c r="L746" s="1749"/>
      <c r="M746" s="1749"/>
      <c r="N746" s="1749"/>
      <c r="O746" s="1749"/>
      <c r="P746" s="1749"/>
      <c r="Q746" s="1749"/>
      <c r="R746" s="1749"/>
      <c r="S746" s="1749"/>
      <c r="T746" s="1749"/>
      <c r="U746" s="1749"/>
      <c r="V746" s="1749"/>
      <c r="W746" s="1749"/>
      <c r="X746" s="1749"/>
      <c r="Y746" s="1749"/>
      <c r="Z746" s="1749"/>
      <c r="AA746" s="1749"/>
      <c r="AB746" s="1749"/>
      <c r="AC746" s="1749"/>
      <c r="AD746" s="1749"/>
      <c r="AE746" s="1749"/>
      <c r="AF746" s="1749"/>
      <c r="AG746" s="1749"/>
      <c r="AH746" s="1749"/>
      <c r="AI746" s="1749"/>
      <c r="AJ746" s="1749"/>
      <c r="AK746" s="1749"/>
      <c r="AL746" s="1749"/>
      <c r="AM746" s="1749"/>
      <c r="AN746" s="1749"/>
      <c r="AO746" s="1749"/>
      <c r="AP746" s="1749"/>
    </row>
    <row r="747" spans="1:42" ht="12.95" customHeight="1" x14ac:dyDescent="0.5">
      <c r="A747" s="1655"/>
      <c r="B747" s="1655"/>
      <c r="C747" s="1749"/>
      <c r="D747" s="1749"/>
      <c r="E747" s="1749"/>
      <c r="F747" s="1749"/>
      <c r="G747" s="1749"/>
      <c r="H747" s="1749"/>
      <c r="I747" s="1749"/>
      <c r="J747" s="1749"/>
      <c r="K747" s="1749"/>
      <c r="L747" s="1749"/>
      <c r="M747" s="1749"/>
      <c r="N747" s="1749"/>
      <c r="O747" s="1749"/>
      <c r="P747" s="1749"/>
      <c r="Q747" s="1749"/>
      <c r="R747" s="1749"/>
      <c r="S747" s="1749"/>
      <c r="T747" s="1749"/>
      <c r="U747" s="1749"/>
      <c r="V747" s="1749"/>
      <c r="W747" s="1749"/>
      <c r="X747" s="1749"/>
      <c r="Y747" s="1749"/>
      <c r="Z747" s="1749"/>
      <c r="AA747" s="1749"/>
      <c r="AB747" s="1749"/>
      <c r="AC747" s="1749"/>
      <c r="AD747" s="1749"/>
      <c r="AE747" s="1749"/>
      <c r="AF747" s="1749"/>
      <c r="AG747" s="1749"/>
      <c r="AH747" s="1749"/>
      <c r="AI747" s="1749"/>
      <c r="AJ747" s="1749"/>
      <c r="AK747" s="1749"/>
      <c r="AL747" s="1749"/>
      <c r="AM747" s="1749"/>
      <c r="AN747" s="1749"/>
      <c r="AO747" s="1749"/>
      <c r="AP747" s="1749"/>
    </row>
    <row r="748" spans="1:42" ht="12.95" customHeight="1" x14ac:dyDescent="0.5">
      <c r="A748" s="1655"/>
      <c r="B748" s="1655"/>
      <c r="C748" s="1749"/>
      <c r="D748" s="1749"/>
      <c r="E748" s="1749"/>
      <c r="F748" s="1749"/>
      <c r="G748" s="1749"/>
      <c r="H748" s="1749"/>
      <c r="I748" s="1749"/>
      <c r="J748" s="1749"/>
      <c r="K748" s="1749"/>
      <c r="L748" s="1749"/>
      <c r="M748" s="1749"/>
      <c r="N748" s="1749"/>
      <c r="O748" s="1749"/>
      <c r="P748" s="1749"/>
      <c r="Q748" s="1749"/>
      <c r="R748" s="1749"/>
      <c r="S748" s="1749"/>
      <c r="T748" s="1749"/>
      <c r="U748" s="1749"/>
      <c r="V748" s="1749"/>
      <c r="W748" s="1749"/>
      <c r="X748" s="1749"/>
      <c r="Y748" s="1749"/>
      <c r="Z748" s="1749"/>
      <c r="AA748" s="1749"/>
      <c r="AB748" s="1749"/>
      <c r="AC748" s="1749"/>
      <c r="AD748" s="1749"/>
      <c r="AE748" s="1749"/>
      <c r="AF748" s="1749"/>
      <c r="AG748" s="1749"/>
      <c r="AH748" s="1749"/>
      <c r="AI748" s="1749"/>
      <c r="AJ748" s="1749"/>
      <c r="AK748" s="1749"/>
      <c r="AL748" s="1749"/>
      <c r="AM748" s="1749"/>
      <c r="AN748" s="1749"/>
      <c r="AO748" s="1749"/>
      <c r="AP748" s="1749"/>
    </row>
    <row r="749" spans="1:42" ht="12.95" customHeight="1" x14ac:dyDescent="0.5">
      <c r="A749" s="1655"/>
      <c r="B749" s="1655"/>
      <c r="C749" s="1749"/>
      <c r="D749" s="1749"/>
      <c r="E749" s="1749"/>
      <c r="F749" s="1749"/>
      <c r="G749" s="1749"/>
      <c r="H749" s="1749"/>
      <c r="I749" s="1749"/>
      <c r="J749" s="1749"/>
      <c r="K749" s="1749"/>
      <c r="L749" s="1749"/>
      <c r="M749" s="1749"/>
      <c r="N749" s="1749"/>
      <c r="O749" s="1749"/>
      <c r="P749" s="1749"/>
      <c r="Q749" s="1749"/>
      <c r="R749" s="1749"/>
      <c r="S749" s="1749"/>
      <c r="T749" s="1749"/>
      <c r="U749" s="1749"/>
      <c r="V749" s="1749"/>
      <c r="W749" s="1749"/>
      <c r="X749" s="1749"/>
      <c r="Y749" s="1749"/>
      <c r="Z749" s="1749"/>
      <c r="AA749" s="1749"/>
      <c r="AB749" s="1749"/>
      <c r="AC749" s="1749"/>
      <c r="AD749" s="1749"/>
      <c r="AE749" s="1749"/>
      <c r="AF749" s="1749"/>
      <c r="AG749" s="1749"/>
      <c r="AH749" s="1749"/>
      <c r="AI749" s="1749"/>
      <c r="AJ749" s="1749"/>
      <c r="AK749" s="1749"/>
      <c r="AL749" s="1749"/>
      <c r="AM749" s="1749"/>
      <c r="AN749" s="1749"/>
      <c r="AO749" s="1749"/>
      <c r="AP749" s="1749"/>
    </row>
    <row r="750" spans="1:42" ht="12.95" customHeight="1" x14ac:dyDescent="0.5">
      <c r="A750" s="1655"/>
      <c r="B750" s="1655"/>
      <c r="C750" s="1749"/>
      <c r="D750" s="1749"/>
      <c r="E750" s="1749"/>
      <c r="F750" s="1749"/>
      <c r="G750" s="1749"/>
      <c r="H750" s="1749"/>
      <c r="I750" s="1749"/>
      <c r="J750" s="1749"/>
      <c r="K750" s="1749"/>
      <c r="L750" s="1749"/>
      <c r="M750" s="1749"/>
      <c r="N750" s="1749"/>
      <c r="O750" s="1749"/>
      <c r="P750" s="1749"/>
      <c r="Q750" s="1749"/>
      <c r="R750" s="1749"/>
      <c r="S750" s="1749"/>
      <c r="T750" s="1749"/>
      <c r="U750" s="1749"/>
      <c r="V750" s="1749"/>
      <c r="W750" s="1749"/>
      <c r="X750" s="1749"/>
      <c r="Y750" s="1749"/>
      <c r="Z750" s="1749"/>
      <c r="AA750" s="1749"/>
      <c r="AB750" s="1749"/>
      <c r="AC750" s="1749"/>
      <c r="AD750" s="1749"/>
      <c r="AE750" s="1749"/>
      <c r="AF750" s="1749"/>
      <c r="AG750" s="1749"/>
      <c r="AH750" s="1749"/>
      <c r="AI750" s="1749"/>
      <c r="AJ750" s="1749"/>
      <c r="AK750" s="1749"/>
      <c r="AL750" s="1749"/>
      <c r="AM750" s="1749"/>
      <c r="AN750" s="1749"/>
      <c r="AO750" s="1749"/>
      <c r="AP750" s="1749"/>
    </row>
    <row r="751" spans="1:42" ht="12.95" customHeight="1" x14ac:dyDescent="0.5">
      <c r="A751" s="1655"/>
      <c r="B751" s="1655"/>
      <c r="C751" s="1749"/>
      <c r="D751" s="1749"/>
      <c r="E751" s="1749"/>
      <c r="F751" s="1749"/>
      <c r="G751" s="1749"/>
      <c r="H751" s="1749"/>
      <c r="I751" s="1749"/>
      <c r="J751" s="1749"/>
      <c r="K751" s="1749"/>
      <c r="L751" s="1749"/>
      <c r="M751" s="1749"/>
      <c r="N751" s="1749"/>
      <c r="O751" s="1749"/>
      <c r="P751" s="1749"/>
      <c r="Q751" s="1749"/>
      <c r="R751" s="1749"/>
      <c r="S751" s="1749"/>
      <c r="T751" s="1749"/>
      <c r="U751" s="1749"/>
      <c r="V751" s="1749"/>
      <c r="W751" s="1749"/>
      <c r="X751" s="1749"/>
      <c r="Y751" s="1749"/>
      <c r="Z751" s="1749"/>
      <c r="AA751" s="1749"/>
      <c r="AB751" s="1749"/>
      <c r="AC751" s="1749"/>
      <c r="AD751" s="1749"/>
      <c r="AE751" s="1749"/>
      <c r="AF751" s="1749"/>
      <c r="AG751" s="1749"/>
      <c r="AH751" s="1749"/>
      <c r="AI751" s="1749"/>
      <c r="AJ751" s="1749"/>
      <c r="AK751" s="1749"/>
      <c r="AL751" s="1749"/>
      <c r="AM751" s="1749"/>
      <c r="AN751" s="1749"/>
      <c r="AO751" s="1749"/>
      <c r="AP751" s="1749"/>
    </row>
    <row r="752" spans="1:42" ht="12.95" customHeight="1" x14ac:dyDescent="0.5">
      <c r="A752" s="1655"/>
      <c r="B752" s="1655"/>
      <c r="C752" s="1749"/>
      <c r="D752" s="1749"/>
      <c r="E752" s="1749"/>
      <c r="F752" s="1749"/>
      <c r="G752" s="1749"/>
      <c r="H752" s="1749"/>
      <c r="I752" s="1749"/>
      <c r="J752" s="1749"/>
      <c r="K752" s="1749"/>
      <c r="L752" s="1749"/>
      <c r="M752" s="1749"/>
      <c r="N752" s="1749"/>
      <c r="O752" s="1749"/>
      <c r="P752" s="1749"/>
      <c r="Q752" s="1749"/>
      <c r="R752" s="1749"/>
      <c r="S752" s="1749"/>
      <c r="T752" s="1749"/>
      <c r="U752" s="1749"/>
      <c r="V752" s="1749"/>
      <c r="W752" s="1749"/>
      <c r="X752" s="1749"/>
      <c r="Y752" s="1749"/>
      <c r="Z752" s="1749"/>
      <c r="AA752" s="1749"/>
      <c r="AB752" s="1749"/>
      <c r="AC752" s="1749"/>
      <c r="AD752" s="1749"/>
      <c r="AE752" s="1749"/>
      <c r="AF752" s="1749"/>
      <c r="AG752" s="1749"/>
      <c r="AH752" s="1749"/>
      <c r="AI752" s="1749"/>
      <c r="AJ752" s="1749"/>
      <c r="AK752" s="1749"/>
      <c r="AL752" s="1749"/>
      <c r="AM752" s="1749"/>
      <c r="AN752" s="1749"/>
      <c r="AO752" s="1749"/>
      <c r="AP752" s="1749"/>
    </row>
    <row r="753" spans="1:42" ht="12.95" customHeight="1" x14ac:dyDescent="0.5">
      <c r="A753" s="1655"/>
      <c r="B753" s="1655"/>
      <c r="C753" s="1749"/>
      <c r="D753" s="1749"/>
      <c r="E753" s="1749"/>
      <c r="F753" s="1749"/>
      <c r="G753" s="1749"/>
      <c r="H753" s="1749"/>
      <c r="I753" s="1749"/>
      <c r="J753" s="1749"/>
      <c r="K753" s="1749"/>
      <c r="L753" s="1749"/>
      <c r="M753" s="1749"/>
      <c r="N753" s="1749"/>
      <c r="O753" s="1749"/>
      <c r="P753" s="1749"/>
      <c r="Q753" s="1749"/>
      <c r="R753" s="1749"/>
      <c r="S753" s="1749"/>
      <c r="T753" s="1749"/>
      <c r="U753" s="1749"/>
      <c r="V753" s="1749"/>
      <c r="W753" s="1749"/>
      <c r="X753" s="1749"/>
      <c r="Y753" s="1749"/>
      <c r="Z753" s="1749"/>
      <c r="AA753" s="1749"/>
      <c r="AB753" s="1749"/>
      <c r="AC753" s="1749"/>
      <c r="AD753" s="1749"/>
      <c r="AE753" s="1749"/>
      <c r="AF753" s="1749"/>
      <c r="AG753" s="1749"/>
      <c r="AH753" s="1749"/>
      <c r="AI753" s="1749"/>
      <c r="AJ753" s="1749"/>
      <c r="AK753" s="1749"/>
      <c r="AL753" s="1749"/>
      <c r="AM753" s="1749"/>
      <c r="AN753" s="1749"/>
      <c r="AO753" s="1749"/>
      <c r="AP753" s="1749"/>
    </row>
    <row r="754" spans="1:42" ht="12.95" customHeight="1" x14ac:dyDescent="0.5">
      <c r="A754" s="1655"/>
      <c r="B754" s="1655"/>
      <c r="C754" s="1749"/>
      <c r="D754" s="1749"/>
      <c r="E754" s="1749"/>
      <c r="F754" s="1749"/>
      <c r="G754" s="1749"/>
      <c r="H754" s="1749"/>
      <c r="I754" s="1749"/>
      <c r="J754" s="1749"/>
      <c r="K754" s="1749"/>
      <c r="L754" s="1749"/>
      <c r="M754" s="1749"/>
      <c r="N754" s="1749"/>
      <c r="O754" s="1749"/>
      <c r="P754" s="1749"/>
      <c r="Q754" s="1749"/>
      <c r="R754" s="1749"/>
      <c r="S754" s="1749"/>
      <c r="T754" s="1749"/>
      <c r="U754" s="1749"/>
      <c r="V754" s="1749"/>
      <c r="W754" s="1749"/>
      <c r="X754" s="1749"/>
      <c r="Y754" s="1749"/>
      <c r="Z754" s="1749"/>
      <c r="AA754" s="1749"/>
      <c r="AB754" s="1749"/>
      <c r="AC754" s="1749"/>
      <c r="AD754" s="1749"/>
      <c r="AE754" s="1749"/>
      <c r="AF754" s="1749"/>
      <c r="AG754" s="1749"/>
      <c r="AH754" s="1749"/>
      <c r="AI754" s="1749"/>
      <c r="AJ754" s="1749"/>
      <c r="AK754" s="1749"/>
      <c r="AL754" s="1749"/>
      <c r="AM754" s="1749"/>
      <c r="AN754" s="1749"/>
      <c r="AO754" s="1749"/>
      <c r="AP754" s="1749"/>
    </row>
    <row r="755" spans="1:42" ht="12.95" customHeight="1" x14ac:dyDescent="0.5">
      <c r="A755" s="1655"/>
      <c r="B755" s="1655"/>
      <c r="C755" s="1749"/>
      <c r="D755" s="1749"/>
      <c r="E755" s="1749"/>
      <c r="F755" s="1749"/>
      <c r="G755" s="1749"/>
      <c r="H755" s="1749"/>
      <c r="I755" s="1749"/>
      <c r="J755" s="1749"/>
      <c r="K755" s="1749"/>
      <c r="L755" s="1749"/>
      <c r="M755" s="1749"/>
      <c r="N755" s="1749"/>
      <c r="O755" s="1749"/>
      <c r="P755" s="1749"/>
      <c r="Q755" s="1749"/>
      <c r="R755" s="1749"/>
      <c r="S755" s="1749"/>
      <c r="T755" s="1749"/>
      <c r="U755" s="1749"/>
      <c r="V755" s="1749"/>
      <c r="W755" s="1749"/>
      <c r="X755" s="1749"/>
      <c r="Y755" s="1749"/>
      <c r="Z755" s="1749"/>
      <c r="AA755" s="1749"/>
      <c r="AB755" s="1749"/>
      <c r="AC755" s="1749"/>
      <c r="AD755" s="1749"/>
      <c r="AE755" s="1749"/>
      <c r="AF755" s="1749"/>
      <c r="AG755" s="1749"/>
      <c r="AH755" s="1749"/>
      <c r="AI755" s="1749"/>
      <c r="AJ755" s="1749"/>
      <c r="AK755" s="1749"/>
      <c r="AL755" s="1749"/>
      <c r="AM755" s="1749"/>
      <c r="AN755" s="1749"/>
      <c r="AO755" s="1749"/>
      <c r="AP755" s="1749"/>
    </row>
    <row r="756" spans="1:42" ht="12.95" customHeight="1" x14ac:dyDescent="0.5">
      <c r="A756" s="1655"/>
      <c r="B756" s="1655"/>
      <c r="C756" s="1749"/>
      <c r="D756" s="1749"/>
      <c r="E756" s="1749"/>
      <c r="F756" s="1749"/>
      <c r="G756" s="1749"/>
      <c r="H756" s="1749"/>
      <c r="I756" s="1749"/>
      <c r="J756" s="1749"/>
      <c r="K756" s="1749"/>
      <c r="L756" s="1749"/>
      <c r="M756" s="1749"/>
      <c r="N756" s="1749"/>
      <c r="O756" s="1749"/>
      <c r="P756" s="1749"/>
      <c r="Q756" s="1749"/>
      <c r="R756" s="1749"/>
      <c r="S756" s="1749"/>
      <c r="T756" s="1749"/>
      <c r="U756" s="1749"/>
      <c r="V756" s="1749"/>
      <c r="W756" s="1749"/>
      <c r="X756" s="1749"/>
      <c r="Y756" s="1749"/>
      <c r="Z756" s="1749"/>
      <c r="AA756" s="1749"/>
      <c r="AB756" s="1749"/>
      <c r="AC756" s="1749"/>
      <c r="AD756" s="1749"/>
      <c r="AE756" s="1749"/>
      <c r="AF756" s="1749"/>
      <c r="AG756" s="1749"/>
      <c r="AH756" s="1749"/>
      <c r="AI756" s="1749"/>
      <c r="AJ756" s="1749"/>
      <c r="AK756" s="1749"/>
      <c r="AL756" s="1749"/>
      <c r="AM756" s="1749"/>
      <c r="AN756" s="1749"/>
      <c r="AO756" s="1749"/>
      <c r="AP756" s="1749"/>
    </row>
    <row r="757" spans="1:42" ht="12.95" customHeight="1" x14ac:dyDescent="0.5">
      <c r="A757" s="1655"/>
      <c r="B757" s="1655"/>
      <c r="C757" s="1749"/>
      <c r="D757" s="1749"/>
      <c r="E757" s="1749"/>
      <c r="F757" s="1749"/>
      <c r="G757" s="1749"/>
      <c r="H757" s="1749"/>
      <c r="I757" s="1749"/>
      <c r="J757" s="1749"/>
      <c r="K757" s="1749"/>
      <c r="L757" s="1749"/>
      <c r="M757" s="1749"/>
      <c r="N757" s="1749"/>
      <c r="O757" s="1749"/>
      <c r="P757" s="1749"/>
      <c r="Q757" s="1749"/>
      <c r="R757" s="1749"/>
      <c r="S757" s="1749"/>
      <c r="T757" s="1749"/>
      <c r="U757" s="1749"/>
      <c r="V757" s="1749"/>
      <c r="W757" s="1749"/>
      <c r="X757" s="1749"/>
      <c r="Y757" s="1749"/>
      <c r="Z757" s="1749"/>
      <c r="AA757" s="1749"/>
      <c r="AB757" s="1749"/>
      <c r="AC757" s="1749"/>
      <c r="AD757" s="1749"/>
      <c r="AE757" s="1749"/>
      <c r="AF757" s="1749"/>
      <c r="AG757" s="1749"/>
      <c r="AH757" s="1749"/>
      <c r="AI757" s="1749"/>
      <c r="AJ757" s="1749"/>
      <c r="AK757" s="1749"/>
      <c r="AL757" s="1749"/>
      <c r="AM757" s="1749"/>
      <c r="AN757" s="1749"/>
      <c r="AO757" s="1749"/>
      <c r="AP757" s="1749"/>
    </row>
    <row r="758" spans="1:42" ht="12.95" customHeight="1" x14ac:dyDescent="0.5">
      <c r="A758" s="1655"/>
      <c r="B758" s="1655"/>
      <c r="C758" s="1749"/>
      <c r="D758" s="1749"/>
      <c r="E758" s="1749"/>
      <c r="F758" s="1749"/>
      <c r="G758" s="1749"/>
      <c r="H758" s="1749"/>
      <c r="I758" s="1749"/>
      <c r="J758" s="1749"/>
      <c r="K758" s="1749"/>
      <c r="L758" s="1749"/>
      <c r="M758" s="1749"/>
      <c r="N758" s="1749"/>
      <c r="O758" s="1749"/>
      <c r="P758" s="1749"/>
      <c r="Q758" s="1749"/>
      <c r="R758" s="1749"/>
      <c r="S758" s="1749"/>
      <c r="T758" s="1749"/>
      <c r="U758" s="1749"/>
      <c r="V758" s="1749"/>
      <c r="W758" s="1749"/>
      <c r="X758" s="1749"/>
      <c r="Y758" s="1749"/>
      <c r="Z758" s="1749"/>
      <c r="AA758" s="1749"/>
      <c r="AB758" s="1749"/>
      <c r="AC758" s="1749"/>
      <c r="AD758" s="1749"/>
      <c r="AE758" s="1749"/>
      <c r="AF758" s="1749"/>
      <c r="AG758" s="1749"/>
      <c r="AH758" s="1749"/>
      <c r="AI758" s="1749"/>
      <c r="AJ758" s="1749"/>
      <c r="AK758" s="1749"/>
      <c r="AL758" s="1749"/>
      <c r="AM758" s="1749"/>
      <c r="AN758" s="1749"/>
      <c r="AO758" s="1749"/>
      <c r="AP758" s="1749"/>
    </row>
    <row r="759" spans="1:42" ht="12.95" customHeight="1" x14ac:dyDescent="0.5">
      <c r="A759" s="1655"/>
      <c r="B759" s="1655"/>
      <c r="C759" s="1749"/>
      <c r="D759" s="1749"/>
      <c r="E759" s="1749"/>
      <c r="F759" s="1749"/>
      <c r="G759" s="1749"/>
      <c r="H759" s="1749"/>
      <c r="I759" s="1749"/>
      <c r="J759" s="1749"/>
      <c r="K759" s="1749"/>
      <c r="L759" s="1749"/>
      <c r="M759" s="1749"/>
      <c r="N759" s="1749"/>
      <c r="O759" s="1749"/>
      <c r="P759" s="1749"/>
      <c r="Q759" s="1749"/>
      <c r="R759" s="1749"/>
      <c r="S759" s="1749"/>
      <c r="T759" s="1749"/>
      <c r="U759" s="1749"/>
      <c r="V759" s="1749"/>
      <c r="W759" s="1749"/>
      <c r="X759" s="1749"/>
      <c r="Y759" s="1749"/>
      <c r="Z759" s="1749"/>
      <c r="AA759" s="1749"/>
      <c r="AB759" s="1749"/>
      <c r="AC759" s="1749"/>
      <c r="AD759" s="1749"/>
      <c r="AE759" s="1749"/>
      <c r="AF759" s="1749"/>
      <c r="AG759" s="1749"/>
      <c r="AH759" s="1749"/>
      <c r="AI759" s="1749"/>
      <c r="AJ759" s="1749"/>
      <c r="AK759" s="1749"/>
      <c r="AL759" s="1749"/>
      <c r="AM759" s="1749"/>
      <c r="AN759" s="1749"/>
      <c r="AO759" s="1749"/>
      <c r="AP759" s="1749"/>
    </row>
    <row r="760" spans="1:42" ht="12.95" customHeight="1" x14ac:dyDescent="0.5">
      <c r="A760" s="1655"/>
      <c r="B760" s="1655"/>
      <c r="C760" s="1749"/>
      <c r="D760" s="1749"/>
      <c r="E760" s="1749"/>
      <c r="F760" s="1749"/>
      <c r="G760" s="1749"/>
      <c r="H760" s="1749"/>
      <c r="I760" s="1749"/>
      <c r="J760" s="1749"/>
      <c r="K760" s="1749"/>
      <c r="L760" s="1749"/>
      <c r="M760" s="1749"/>
      <c r="N760" s="1749"/>
      <c r="O760" s="1749"/>
      <c r="P760" s="1749"/>
      <c r="Q760" s="1749"/>
      <c r="R760" s="1749"/>
      <c r="S760" s="1749"/>
      <c r="T760" s="1749"/>
      <c r="U760" s="1749"/>
      <c r="V760" s="1749"/>
      <c r="W760" s="1749"/>
      <c r="X760" s="1749"/>
      <c r="Y760" s="1749"/>
      <c r="Z760" s="1749"/>
      <c r="AA760" s="1749"/>
      <c r="AB760" s="1749"/>
      <c r="AC760" s="1749"/>
      <c r="AD760" s="1749"/>
      <c r="AE760" s="1749"/>
      <c r="AF760" s="1749"/>
      <c r="AG760" s="1749"/>
      <c r="AH760" s="1749"/>
      <c r="AI760" s="1749"/>
      <c r="AJ760" s="1749"/>
      <c r="AK760" s="1749"/>
      <c r="AL760" s="1749"/>
      <c r="AM760" s="1749"/>
      <c r="AN760" s="1749"/>
      <c r="AO760" s="1749"/>
      <c r="AP760" s="1749"/>
    </row>
    <row r="761" spans="1:42" ht="12.95" customHeight="1" x14ac:dyDescent="0.5">
      <c r="A761" s="1655"/>
      <c r="B761" s="1655"/>
      <c r="C761" s="1749"/>
      <c r="D761" s="1749"/>
      <c r="E761" s="1749"/>
      <c r="F761" s="1749"/>
      <c r="G761" s="1749"/>
      <c r="H761" s="1749"/>
      <c r="I761" s="1749"/>
      <c r="J761" s="1749"/>
      <c r="K761" s="1749"/>
      <c r="L761" s="1749"/>
      <c r="M761" s="1749"/>
      <c r="N761" s="1749"/>
      <c r="O761" s="1749"/>
      <c r="P761" s="1749"/>
      <c r="Q761" s="1749"/>
      <c r="R761" s="1749"/>
      <c r="S761" s="1749"/>
      <c r="T761" s="1749"/>
      <c r="U761" s="1749"/>
      <c r="V761" s="1749"/>
      <c r="W761" s="1749"/>
      <c r="X761" s="1749"/>
      <c r="Y761" s="1749"/>
      <c r="Z761" s="1749"/>
      <c r="AA761" s="1749"/>
      <c r="AB761" s="1749"/>
      <c r="AC761" s="1749"/>
      <c r="AD761" s="1749"/>
      <c r="AE761" s="1749"/>
      <c r="AF761" s="1749"/>
      <c r="AG761" s="1749"/>
      <c r="AH761" s="1749"/>
      <c r="AI761" s="1749"/>
      <c r="AJ761" s="1749"/>
      <c r="AK761" s="1749"/>
      <c r="AL761" s="1749"/>
      <c r="AM761" s="1749"/>
      <c r="AN761" s="1749"/>
      <c r="AO761" s="1749"/>
      <c r="AP761" s="1749"/>
    </row>
    <row r="762" spans="1:42" ht="12.95" customHeight="1" x14ac:dyDescent="0.5">
      <c r="A762" s="1655"/>
      <c r="B762" s="1655"/>
      <c r="C762" s="1749"/>
      <c r="D762" s="1749"/>
      <c r="E762" s="1749"/>
      <c r="F762" s="1749"/>
      <c r="G762" s="1749"/>
      <c r="H762" s="1749"/>
      <c r="I762" s="1749"/>
      <c r="J762" s="1749"/>
      <c r="K762" s="1749"/>
      <c r="L762" s="1749"/>
      <c r="M762" s="1749"/>
      <c r="N762" s="1749"/>
      <c r="O762" s="1749"/>
      <c r="P762" s="1749"/>
      <c r="Q762" s="1749"/>
      <c r="R762" s="1749"/>
      <c r="S762" s="1749"/>
      <c r="T762" s="1749"/>
      <c r="U762" s="1749"/>
      <c r="V762" s="1749"/>
      <c r="W762" s="1749"/>
      <c r="X762" s="1749"/>
      <c r="Y762" s="1749"/>
      <c r="Z762" s="1749"/>
      <c r="AA762" s="1749"/>
      <c r="AB762" s="1749"/>
      <c r="AC762" s="1749"/>
      <c r="AD762" s="1749"/>
      <c r="AE762" s="1749"/>
      <c r="AF762" s="1749"/>
      <c r="AG762" s="1749"/>
      <c r="AH762" s="1749"/>
      <c r="AI762" s="1749"/>
      <c r="AJ762" s="1749"/>
      <c r="AK762" s="1749"/>
      <c r="AL762" s="1749"/>
      <c r="AM762" s="1749"/>
      <c r="AN762" s="1749"/>
      <c r="AO762" s="1749"/>
      <c r="AP762" s="1749"/>
    </row>
    <row r="763" spans="1:42" ht="12.95" customHeight="1" x14ac:dyDescent="0.5">
      <c r="A763" s="1655"/>
      <c r="B763" s="1655"/>
      <c r="C763" s="1749"/>
      <c r="D763" s="1749"/>
      <c r="E763" s="1749"/>
      <c r="F763" s="1749"/>
      <c r="G763" s="1749"/>
      <c r="H763" s="1749"/>
      <c r="I763" s="1749"/>
      <c r="J763" s="1749"/>
      <c r="K763" s="1749"/>
      <c r="L763" s="1749"/>
      <c r="M763" s="1749"/>
      <c r="N763" s="1749"/>
      <c r="O763" s="1749"/>
      <c r="P763" s="1749"/>
      <c r="Q763" s="1749"/>
      <c r="R763" s="1749"/>
      <c r="S763" s="1749"/>
      <c r="T763" s="1749"/>
      <c r="U763" s="1749"/>
      <c r="V763" s="1749"/>
      <c r="W763" s="1749"/>
      <c r="X763" s="1749"/>
      <c r="Y763" s="1749"/>
      <c r="Z763" s="1749"/>
      <c r="AA763" s="1749"/>
      <c r="AB763" s="1749"/>
      <c r="AC763" s="1749"/>
      <c r="AD763" s="1749"/>
      <c r="AE763" s="1749"/>
      <c r="AF763" s="1749"/>
      <c r="AG763" s="1749"/>
      <c r="AH763" s="1749"/>
      <c r="AI763" s="1749"/>
      <c r="AJ763" s="1749"/>
      <c r="AK763" s="1749"/>
      <c r="AL763" s="1749"/>
      <c r="AM763" s="1749"/>
      <c r="AN763" s="1749"/>
      <c r="AO763" s="1749"/>
      <c r="AP763" s="1749"/>
    </row>
    <row r="764" spans="1:42" ht="12.95" customHeight="1" x14ac:dyDescent="0.5">
      <c r="A764" s="1655"/>
      <c r="B764" s="1655"/>
      <c r="C764" s="1749"/>
      <c r="D764" s="1749"/>
      <c r="E764" s="1749"/>
      <c r="F764" s="1749"/>
      <c r="G764" s="1749"/>
      <c r="H764" s="1749"/>
      <c r="I764" s="1749"/>
      <c r="J764" s="1749"/>
      <c r="K764" s="1749"/>
      <c r="L764" s="1749"/>
      <c r="M764" s="1749"/>
      <c r="N764" s="1749"/>
      <c r="O764" s="1749"/>
      <c r="P764" s="1749"/>
      <c r="Q764" s="1749"/>
      <c r="R764" s="1749"/>
      <c r="S764" s="1749"/>
      <c r="T764" s="1749"/>
      <c r="U764" s="1749"/>
      <c r="V764" s="1749"/>
      <c r="W764" s="1749"/>
      <c r="X764" s="1749"/>
      <c r="Y764" s="1749"/>
      <c r="Z764" s="1749"/>
      <c r="AA764" s="1749"/>
      <c r="AB764" s="1749"/>
      <c r="AC764" s="1749"/>
      <c r="AD764" s="1749"/>
      <c r="AE764" s="1749"/>
      <c r="AF764" s="1749"/>
      <c r="AG764" s="1749"/>
      <c r="AH764" s="1749"/>
      <c r="AI764" s="1749"/>
      <c r="AJ764" s="1749"/>
      <c r="AK764" s="1749"/>
      <c r="AL764" s="1749"/>
      <c r="AM764" s="1749"/>
      <c r="AN764" s="1749"/>
      <c r="AO764" s="1749"/>
      <c r="AP764" s="1749"/>
    </row>
    <row r="765" spans="1:42" ht="12.95" customHeight="1" x14ac:dyDescent="0.5">
      <c r="A765" s="1655"/>
      <c r="B765" s="1655"/>
      <c r="C765" s="1749"/>
      <c r="D765" s="1749"/>
      <c r="E765" s="1749"/>
      <c r="F765" s="1749"/>
      <c r="G765" s="1749"/>
      <c r="H765" s="1749"/>
      <c r="I765" s="1749"/>
      <c r="J765" s="1749"/>
      <c r="K765" s="1749"/>
      <c r="L765" s="1749"/>
      <c r="M765" s="1749"/>
      <c r="N765" s="1749"/>
      <c r="O765" s="1749"/>
      <c r="P765" s="1749"/>
      <c r="Q765" s="1749"/>
      <c r="R765" s="1749"/>
      <c r="S765" s="1749"/>
      <c r="T765" s="1749"/>
      <c r="U765" s="1749"/>
      <c r="V765" s="1749"/>
      <c r="W765" s="1749"/>
      <c r="X765" s="1749"/>
      <c r="Y765" s="1749"/>
      <c r="Z765" s="1749"/>
      <c r="AA765" s="1749"/>
      <c r="AB765" s="1749"/>
      <c r="AC765" s="1749"/>
      <c r="AD765" s="1749"/>
      <c r="AE765" s="1749"/>
      <c r="AF765" s="1749"/>
      <c r="AG765" s="1749"/>
      <c r="AH765" s="1749"/>
      <c r="AI765" s="1749"/>
      <c r="AJ765" s="1749"/>
      <c r="AK765" s="1749"/>
      <c r="AL765" s="1749"/>
      <c r="AM765" s="1749"/>
      <c r="AN765" s="1749"/>
      <c r="AO765" s="1749"/>
      <c r="AP765" s="1749"/>
    </row>
    <row r="766" spans="1:42" ht="12.95" customHeight="1" x14ac:dyDescent="0.5">
      <c r="A766" s="1655"/>
      <c r="B766" s="1655"/>
      <c r="C766" s="1749"/>
      <c r="D766" s="1749"/>
      <c r="E766" s="1749"/>
      <c r="F766" s="1749"/>
      <c r="G766" s="1749"/>
      <c r="H766" s="1749"/>
      <c r="I766" s="1749"/>
      <c r="J766" s="1749"/>
      <c r="K766" s="1749"/>
      <c r="L766" s="1749"/>
      <c r="M766" s="1749"/>
      <c r="N766" s="1749"/>
      <c r="O766" s="1749"/>
      <c r="P766" s="1749"/>
      <c r="Q766" s="1749"/>
      <c r="R766" s="1749"/>
      <c r="S766" s="1749"/>
      <c r="T766" s="1749"/>
      <c r="U766" s="1749"/>
      <c r="V766" s="1749"/>
      <c r="W766" s="1749"/>
      <c r="X766" s="1749"/>
      <c r="Y766" s="1749"/>
      <c r="Z766" s="1749"/>
      <c r="AA766" s="1749"/>
      <c r="AB766" s="1749"/>
      <c r="AC766" s="1749"/>
      <c r="AD766" s="1749"/>
      <c r="AE766" s="1749"/>
      <c r="AF766" s="1749"/>
      <c r="AG766" s="1749"/>
      <c r="AH766" s="1749"/>
      <c r="AI766" s="1749"/>
      <c r="AJ766" s="1749"/>
      <c r="AK766" s="1749"/>
      <c r="AL766" s="1749"/>
      <c r="AM766" s="1749"/>
      <c r="AN766" s="1749"/>
      <c r="AO766" s="1749"/>
      <c r="AP766" s="1749"/>
    </row>
    <row r="767" spans="1:42" ht="12.95" customHeight="1" x14ac:dyDescent="0.5">
      <c r="A767" s="1655"/>
      <c r="B767" s="1655"/>
      <c r="C767" s="1749"/>
      <c r="D767" s="1749"/>
      <c r="E767" s="1749"/>
      <c r="F767" s="1749"/>
      <c r="G767" s="1749"/>
      <c r="H767" s="1749"/>
      <c r="I767" s="1749"/>
      <c r="J767" s="1749"/>
      <c r="K767" s="1749"/>
      <c r="L767" s="1749"/>
      <c r="M767" s="1749"/>
      <c r="N767" s="1749"/>
      <c r="O767" s="1749"/>
      <c r="P767" s="1749"/>
      <c r="Q767" s="1749"/>
      <c r="R767" s="1749"/>
      <c r="S767" s="1749"/>
      <c r="T767" s="1749"/>
      <c r="U767" s="1749"/>
      <c r="V767" s="1749"/>
      <c r="W767" s="1749"/>
      <c r="X767" s="1749"/>
      <c r="Y767" s="1749"/>
      <c r="Z767" s="1749"/>
      <c r="AA767" s="1749"/>
      <c r="AB767" s="1749"/>
      <c r="AC767" s="1749"/>
      <c r="AD767" s="1749"/>
      <c r="AE767" s="1749"/>
      <c r="AF767" s="1749"/>
      <c r="AG767" s="1749"/>
      <c r="AH767" s="1749"/>
      <c r="AI767" s="1749"/>
      <c r="AJ767" s="1749"/>
      <c r="AK767" s="1749"/>
      <c r="AL767" s="1749"/>
      <c r="AM767" s="1749"/>
      <c r="AN767" s="1749"/>
      <c r="AO767" s="1749"/>
      <c r="AP767" s="1749"/>
    </row>
    <row r="768" spans="1:42" ht="12.95" customHeight="1" x14ac:dyDescent="0.5">
      <c r="A768" s="1655"/>
      <c r="B768" s="1655"/>
      <c r="C768" s="1749"/>
      <c r="D768" s="1749"/>
      <c r="E768" s="1749"/>
      <c r="F768" s="1749"/>
      <c r="G768" s="1749"/>
      <c r="H768" s="1749"/>
      <c r="I768" s="1749"/>
      <c r="J768" s="1749"/>
      <c r="K768" s="1749"/>
      <c r="L768" s="1749"/>
      <c r="M768" s="1749"/>
      <c r="N768" s="1749"/>
      <c r="O768" s="1749"/>
      <c r="P768" s="1749"/>
      <c r="Q768" s="1749"/>
      <c r="R768" s="1749"/>
      <c r="S768" s="1749"/>
      <c r="T768" s="1749"/>
      <c r="U768" s="1749"/>
      <c r="V768" s="1749"/>
      <c r="W768" s="1749"/>
      <c r="X768" s="1749"/>
      <c r="Y768" s="1749"/>
      <c r="Z768" s="1749"/>
      <c r="AA768" s="1749"/>
      <c r="AB768" s="1749"/>
      <c r="AC768" s="1749"/>
      <c r="AD768" s="1749"/>
      <c r="AE768" s="1749"/>
      <c r="AF768" s="1749"/>
      <c r="AG768" s="1749"/>
      <c r="AH768" s="1749"/>
      <c r="AI768" s="1749"/>
      <c r="AJ768" s="1749"/>
      <c r="AK768" s="1749"/>
      <c r="AL768" s="1749"/>
      <c r="AM768" s="1749"/>
      <c r="AN768" s="1749"/>
      <c r="AO768" s="1749"/>
      <c r="AP768" s="1749"/>
    </row>
    <row r="769" spans="1:42" ht="12.95" customHeight="1" x14ac:dyDescent="0.5">
      <c r="A769" s="1655"/>
      <c r="B769" s="1655"/>
      <c r="C769" s="1749"/>
      <c r="D769" s="1749"/>
      <c r="E769" s="1749"/>
      <c r="F769" s="1749"/>
      <c r="G769" s="1749"/>
      <c r="H769" s="1749"/>
      <c r="I769" s="1749"/>
      <c r="J769" s="1749"/>
      <c r="K769" s="1749"/>
      <c r="L769" s="1749"/>
      <c r="M769" s="1749"/>
      <c r="N769" s="1749"/>
      <c r="O769" s="1749"/>
      <c r="P769" s="1749"/>
      <c r="Q769" s="1749"/>
      <c r="R769" s="1749"/>
      <c r="S769" s="1749"/>
      <c r="T769" s="1749"/>
      <c r="U769" s="1749"/>
      <c r="V769" s="1749"/>
      <c r="W769" s="1749"/>
      <c r="X769" s="1749"/>
      <c r="Y769" s="1749"/>
      <c r="Z769" s="1749"/>
      <c r="AA769" s="1749"/>
      <c r="AB769" s="1749"/>
      <c r="AC769" s="1749"/>
      <c r="AD769" s="1749"/>
      <c r="AE769" s="1749"/>
      <c r="AF769" s="1749"/>
      <c r="AG769" s="1749"/>
      <c r="AH769" s="1749"/>
      <c r="AI769" s="1749"/>
      <c r="AJ769" s="1749"/>
      <c r="AK769" s="1749"/>
      <c r="AL769" s="1749"/>
      <c r="AM769" s="1749"/>
      <c r="AN769" s="1749"/>
      <c r="AO769" s="1749"/>
      <c r="AP769" s="1749"/>
    </row>
    <row r="770" spans="1:42" ht="12.95" customHeight="1" x14ac:dyDescent="0.5">
      <c r="A770" s="1655"/>
      <c r="B770" s="1655"/>
      <c r="C770" s="1749"/>
      <c r="D770" s="1749"/>
      <c r="E770" s="1749"/>
      <c r="F770" s="1749"/>
      <c r="G770" s="1749"/>
      <c r="H770" s="1749"/>
      <c r="I770" s="1749"/>
      <c r="J770" s="1749"/>
      <c r="K770" s="1749"/>
      <c r="L770" s="1749"/>
      <c r="M770" s="1749"/>
      <c r="N770" s="1749"/>
      <c r="O770" s="1749"/>
      <c r="P770" s="1749"/>
      <c r="Q770" s="1749"/>
      <c r="R770" s="1749"/>
      <c r="S770" s="1749"/>
      <c r="T770" s="1749"/>
      <c r="U770" s="1749"/>
      <c r="V770" s="1749"/>
      <c r="W770" s="1749"/>
      <c r="X770" s="1749"/>
      <c r="Y770" s="1749"/>
      <c r="Z770" s="1749"/>
      <c r="AA770" s="1749"/>
      <c r="AB770" s="1749"/>
      <c r="AC770" s="1749"/>
      <c r="AD770" s="1749"/>
      <c r="AE770" s="1749"/>
      <c r="AF770" s="1749"/>
      <c r="AG770" s="1749"/>
      <c r="AH770" s="1749"/>
      <c r="AI770" s="1749"/>
      <c r="AJ770" s="1749"/>
      <c r="AK770" s="1749"/>
      <c r="AL770" s="1749"/>
      <c r="AM770" s="1749"/>
      <c r="AN770" s="1749"/>
      <c r="AO770" s="1749"/>
      <c r="AP770" s="1749"/>
    </row>
    <row r="771" spans="1:42" ht="12.95" customHeight="1" x14ac:dyDescent="0.5">
      <c r="A771" s="1655"/>
      <c r="B771" s="1655"/>
      <c r="C771" s="1749"/>
      <c r="D771" s="1749"/>
      <c r="E771" s="1749"/>
      <c r="F771" s="1749"/>
      <c r="G771" s="1749"/>
      <c r="H771" s="1749"/>
      <c r="I771" s="1749"/>
      <c r="J771" s="1749"/>
      <c r="K771" s="1749"/>
      <c r="L771" s="1749"/>
      <c r="M771" s="1749"/>
      <c r="N771" s="1749"/>
      <c r="O771" s="1749"/>
      <c r="P771" s="1749"/>
      <c r="Q771" s="1749"/>
      <c r="R771" s="1749"/>
      <c r="S771" s="1749"/>
      <c r="T771" s="1749"/>
      <c r="U771" s="1749"/>
      <c r="V771" s="1749"/>
      <c r="W771" s="1749"/>
      <c r="X771" s="1749"/>
      <c r="Y771" s="1749"/>
      <c r="Z771" s="1749"/>
      <c r="AA771" s="1749"/>
      <c r="AB771" s="1749"/>
      <c r="AC771" s="1749"/>
      <c r="AD771" s="1749"/>
      <c r="AE771" s="1749"/>
      <c r="AF771" s="1749"/>
      <c r="AG771" s="1749"/>
      <c r="AH771" s="1749"/>
      <c r="AI771" s="1749"/>
      <c r="AJ771" s="1749"/>
      <c r="AK771" s="1749"/>
      <c r="AL771" s="1749"/>
      <c r="AM771" s="1749"/>
      <c r="AN771" s="1749"/>
      <c r="AO771" s="1749"/>
      <c r="AP771" s="1749"/>
    </row>
    <row r="772" spans="1:42" ht="12.95" customHeight="1" x14ac:dyDescent="0.5">
      <c r="A772" s="1655"/>
      <c r="B772" s="1655"/>
      <c r="C772" s="1749"/>
      <c r="D772" s="1749"/>
      <c r="E772" s="1749"/>
      <c r="F772" s="1749"/>
      <c r="G772" s="1749"/>
      <c r="H772" s="1749"/>
      <c r="I772" s="1749"/>
      <c r="J772" s="1749"/>
      <c r="K772" s="1749"/>
      <c r="L772" s="1749"/>
      <c r="M772" s="1749"/>
      <c r="N772" s="1749"/>
      <c r="O772" s="1749"/>
      <c r="P772" s="1749"/>
      <c r="Q772" s="1749"/>
      <c r="R772" s="1749"/>
      <c r="S772" s="1749"/>
      <c r="T772" s="1749"/>
      <c r="U772" s="1749"/>
      <c r="V772" s="1749"/>
      <c r="W772" s="1749"/>
      <c r="X772" s="1749"/>
      <c r="Y772" s="1749"/>
      <c r="Z772" s="1749"/>
      <c r="AA772" s="1749"/>
      <c r="AB772" s="1749"/>
      <c r="AC772" s="1749"/>
      <c r="AD772" s="1749"/>
      <c r="AE772" s="1749"/>
      <c r="AF772" s="1749"/>
      <c r="AG772" s="1749"/>
      <c r="AH772" s="1749"/>
      <c r="AI772" s="1749"/>
      <c r="AJ772" s="1749"/>
      <c r="AK772" s="1749"/>
      <c r="AL772" s="1749"/>
      <c r="AM772" s="1749"/>
      <c r="AN772" s="1749"/>
      <c r="AO772" s="1749"/>
      <c r="AP772" s="1749"/>
    </row>
    <row r="773" spans="1:42" ht="12.95" customHeight="1" x14ac:dyDescent="0.5">
      <c r="A773" s="1655"/>
      <c r="B773" s="1655"/>
      <c r="C773" s="1749"/>
      <c r="D773" s="1749"/>
      <c r="E773" s="1749"/>
      <c r="F773" s="1749"/>
      <c r="G773" s="1749"/>
      <c r="H773" s="1749"/>
      <c r="I773" s="1749"/>
      <c r="J773" s="1749"/>
      <c r="K773" s="1749"/>
      <c r="L773" s="1749"/>
      <c r="M773" s="1749"/>
      <c r="N773" s="1749"/>
      <c r="O773" s="1749"/>
      <c r="P773" s="1749"/>
      <c r="Q773" s="1749"/>
      <c r="R773" s="1749"/>
      <c r="S773" s="1749"/>
      <c r="T773" s="1749"/>
      <c r="U773" s="1749"/>
      <c r="V773" s="1749"/>
      <c r="W773" s="1749"/>
      <c r="X773" s="1749"/>
      <c r="Y773" s="1749"/>
      <c r="Z773" s="1749"/>
      <c r="AA773" s="1749"/>
      <c r="AB773" s="1749"/>
      <c r="AC773" s="1749"/>
      <c r="AD773" s="1749"/>
      <c r="AE773" s="1749"/>
      <c r="AF773" s="1749"/>
      <c r="AG773" s="1749"/>
      <c r="AH773" s="1749"/>
      <c r="AI773" s="1749"/>
      <c r="AJ773" s="1749"/>
      <c r="AK773" s="1749"/>
      <c r="AL773" s="1749"/>
      <c r="AM773" s="1749"/>
      <c r="AN773" s="1749"/>
      <c r="AO773" s="1749"/>
      <c r="AP773" s="1749"/>
    </row>
    <row r="774" spans="1:42" ht="12.95" customHeight="1" x14ac:dyDescent="0.5">
      <c r="A774" s="1655"/>
      <c r="B774" s="1655"/>
      <c r="C774" s="1749"/>
      <c r="D774" s="1749"/>
      <c r="E774" s="1749"/>
      <c r="F774" s="1749"/>
      <c r="G774" s="1749"/>
      <c r="H774" s="1749"/>
      <c r="I774" s="1749"/>
      <c r="J774" s="1749"/>
      <c r="K774" s="1749"/>
      <c r="L774" s="1749"/>
      <c r="M774" s="1749"/>
      <c r="N774" s="1749"/>
      <c r="O774" s="1749"/>
      <c r="P774" s="1749"/>
      <c r="Q774" s="1749"/>
      <c r="R774" s="1749"/>
      <c r="S774" s="1749"/>
      <c r="T774" s="1749"/>
      <c r="U774" s="1749"/>
      <c r="V774" s="1749"/>
      <c r="W774" s="1749"/>
      <c r="X774" s="1749"/>
      <c r="Y774" s="1749"/>
      <c r="Z774" s="1749"/>
      <c r="AA774" s="1749"/>
      <c r="AB774" s="1749"/>
      <c r="AC774" s="1749"/>
      <c r="AD774" s="1749"/>
      <c r="AE774" s="1749"/>
      <c r="AF774" s="1749"/>
      <c r="AG774" s="1749"/>
      <c r="AH774" s="1749"/>
      <c r="AI774" s="1749"/>
      <c r="AJ774" s="1749"/>
      <c r="AK774" s="1749"/>
      <c r="AL774" s="1749"/>
      <c r="AM774" s="1749"/>
      <c r="AN774" s="1749"/>
      <c r="AO774" s="1749"/>
      <c r="AP774" s="1749"/>
    </row>
    <row r="775" spans="1:42" ht="12.95" customHeight="1" x14ac:dyDescent="0.5">
      <c r="A775" s="1655"/>
      <c r="B775" s="1655"/>
      <c r="C775" s="1749"/>
      <c r="D775" s="1749"/>
      <c r="E775" s="1749"/>
      <c r="F775" s="1749"/>
      <c r="G775" s="1749"/>
      <c r="H775" s="1749"/>
      <c r="I775" s="1749"/>
      <c r="J775" s="1749"/>
      <c r="K775" s="1749"/>
      <c r="L775" s="1749"/>
      <c r="M775" s="1749"/>
      <c r="N775" s="1749"/>
      <c r="O775" s="1749"/>
      <c r="P775" s="1749"/>
      <c r="Q775" s="1749"/>
      <c r="R775" s="1749"/>
      <c r="S775" s="1749"/>
      <c r="T775" s="1749"/>
      <c r="U775" s="1749"/>
      <c r="V775" s="1749"/>
      <c r="W775" s="1749"/>
      <c r="X775" s="1749"/>
      <c r="Y775" s="1749"/>
      <c r="Z775" s="1749"/>
      <c r="AA775" s="1749"/>
      <c r="AB775" s="1749"/>
      <c r="AC775" s="1749"/>
      <c r="AD775" s="1749"/>
      <c r="AE775" s="1749"/>
      <c r="AF775" s="1749"/>
      <c r="AG775" s="1749"/>
      <c r="AH775" s="1749"/>
      <c r="AI775" s="1749"/>
      <c r="AJ775" s="1749"/>
      <c r="AK775" s="1749"/>
      <c r="AL775" s="1749"/>
      <c r="AM775" s="1749"/>
      <c r="AN775" s="1749"/>
      <c r="AO775" s="1749"/>
      <c r="AP775" s="1749"/>
    </row>
    <row r="776" spans="1:42" ht="12.95" customHeight="1" x14ac:dyDescent="0.5">
      <c r="A776" s="1655"/>
      <c r="B776" s="1655"/>
      <c r="C776" s="1749"/>
      <c r="D776" s="1749"/>
      <c r="E776" s="1749"/>
      <c r="F776" s="1749"/>
      <c r="G776" s="1749"/>
      <c r="H776" s="1749"/>
      <c r="I776" s="1749"/>
      <c r="J776" s="1749"/>
      <c r="K776" s="1749"/>
      <c r="L776" s="1749"/>
      <c r="M776" s="1749"/>
      <c r="N776" s="1749"/>
      <c r="O776" s="1749"/>
      <c r="P776" s="1749"/>
      <c r="Q776" s="1749"/>
      <c r="R776" s="1749"/>
      <c r="S776" s="1749"/>
      <c r="T776" s="1749"/>
      <c r="U776" s="1749"/>
      <c r="V776" s="1749"/>
      <c r="W776" s="1749"/>
      <c r="X776" s="1749"/>
      <c r="Y776" s="1749"/>
      <c r="Z776" s="1749"/>
      <c r="AA776" s="1749"/>
      <c r="AB776" s="1749"/>
      <c r="AC776" s="1749"/>
      <c r="AD776" s="1749"/>
      <c r="AE776" s="1749"/>
      <c r="AF776" s="1749"/>
      <c r="AG776" s="1749"/>
      <c r="AH776" s="1749"/>
      <c r="AI776" s="1749"/>
      <c r="AJ776" s="1749"/>
      <c r="AK776" s="1749"/>
      <c r="AL776" s="1749"/>
      <c r="AM776" s="1749"/>
      <c r="AN776" s="1749"/>
      <c r="AO776" s="1749"/>
      <c r="AP776" s="1749"/>
    </row>
    <row r="777" spans="1:42" ht="12.95" customHeight="1" x14ac:dyDescent="0.5">
      <c r="A777" s="1655"/>
      <c r="B777" s="1655"/>
      <c r="C777" s="1749"/>
      <c r="D777" s="1749"/>
      <c r="E777" s="1749"/>
      <c r="F777" s="1749"/>
      <c r="G777" s="1749"/>
      <c r="H777" s="1749"/>
      <c r="I777" s="1749"/>
      <c r="J777" s="1749"/>
      <c r="K777" s="1749"/>
      <c r="L777" s="1749"/>
      <c r="M777" s="1749"/>
      <c r="N777" s="1749"/>
      <c r="O777" s="1749"/>
      <c r="P777" s="1749"/>
      <c r="Q777" s="1749"/>
      <c r="R777" s="1749"/>
      <c r="S777" s="1749"/>
      <c r="T777" s="1749"/>
      <c r="U777" s="1749"/>
      <c r="V777" s="1749"/>
      <c r="W777" s="1749"/>
      <c r="X777" s="1749"/>
      <c r="Y777" s="1749"/>
      <c r="Z777" s="1749"/>
      <c r="AA777" s="1749"/>
      <c r="AB777" s="1749"/>
      <c r="AC777" s="1749"/>
      <c r="AD777" s="1749"/>
      <c r="AE777" s="1749"/>
      <c r="AF777" s="1749"/>
      <c r="AG777" s="1749"/>
      <c r="AH777" s="1749"/>
      <c r="AI777" s="1749"/>
      <c r="AJ777" s="1749"/>
      <c r="AK777" s="1749"/>
      <c r="AL777" s="1749"/>
      <c r="AM777" s="1749"/>
      <c r="AN777" s="1749"/>
      <c r="AO777" s="1749"/>
      <c r="AP777" s="1749"/>
    </row>
    <row r="778" spans="1:42" ht="12.95" customHeight="1" x14ac:dyDescent="0.5">
      <c r="A778" s="1655"/>
      <c r="B778" s="1655"/>
      <c r="C778" s="1749"/>
      <c r="D778" s="1749"/>
      <c r="E778" s="1749"/>
      <c r="F778" s="1749"/>
      <c r="G778" s="1749"/>
      <c r="H778" s="1749"/>
      <c r="I778" s="1749"/>
      <c r="J778" s="1749"/>
      <c r="K778" s="1749"/>
      <c r="L778" s="1749"/>
      <c r="M778" s="1749"/>
      <c r="N778" s="1749"/>
      <c r="O778" s="1749"/>
      <c r="P778" s="1749"/>
      <c r="Q778" s="1749"/>
      <c r="R778" s="1749"/>
      <c r="S778" s="1749"/>
      <c r="T778" s="1749"/>
      <c r="U778" s="1749"/>
      <c r="V778" s="1749"/>
      <c r="W778" s="1749"/>
      <c r="X778" s="1749"/>
      <c r="Y778" s="1749"/>
      <c r="Z778" s="1749"/>
      <c r="AA778" s="1749"/>
      <c r="AB778" s="1749"/>
      <c r="AC778" s="1749"/>
      <c r="AD778" s="1749"/>
      <c r="AE778" s="1749"/>
      <c r="AF778" s="1749"/>
      <c r="AG778" s="1749"/>
      <c r="AH778" s="1749"/>
      <c r="AI778" s="1749"/>
      <c r="AJ778" s="1749"/>
      <c r="AK778" s="1749"/>
      <c r="AL778" s="1749"/>
      <c r="AM778" s="1749"/>
      <c r="AN778" s="1749"/>
      <c r="AO778" s="1749"/>
      <c r="AP778" s="1749"/>
    </row>
    <row r="779" spans="1:42" ht="12.95" customHeight="1" x14ac:dyDescent="0.5">
      <c r="A779" s="1655"/>
      <c r="B779" s="1655"/>
      <c r="C779" s="1749"/>
      <c r="D779" s="1749"/>
      <c r="E779" s="1749"/>
      <c r="F779" s="1749"/>
      <c r="G779" s="1749"/>
      <c r="H779" s="1749"/>
      <c r="I779" s="1749"/>
      <c r="J779" s="1749"/>
      <c r="K779" s="1749"/>
      <c r="L779" s="1749"/>
      <c r="M779" s="1749"/>
      <c r="N779" s="1749"/>
      <c r="O779" s="1749"/>
      <c r="P779" s="1749"/>
      <c r="Q779" s="1749"/>
      <c r="R779" s="1749"/>
      <c r="S779" s="1749"/>
      <c r="T779" s="1749"/>
      <c r="U779" s="1749"/>
      <c r="V779" s="1749"/>
      <c r="W779" s="1749"/>
      <c r="X779" s="1749"/>
      <c r="Y779" s="1749"/>
      <c r="Z779" s="1749"/>
      <c r="AA779" s="1749"/>
      <c r="AB779" s="1749"/>
      <c r="AC779" s="1749"/>
      <c r="AD779" s="1749"/>
      <c r="AE779" s="1749"/>
      <c r="AF779" s="1749"/>
      <c r="AG779" s="1749"/>
      <c r="AH779" s="1749"/>
      <c r="AI779" s="1749"/>
      <c r="AJ779" s="1749"/>
      <c r="AK779" s="1749"/>
      <c r="AL779" s="1749"/>
      <c r="AM779" s="1749"/>
      <c r="AN779" s="1749"/>
      <c r="AO779" s="1749"/>
      <c r="AP779" s="1749"/>
    </row>
    <row r="780" spans="1:42" ht="12.95" customHeight="1" x14ac:dyDescent="0.5">
      <c r="A780" s="1655"/>
      <c r="B780" s="1655"/>
      <c r="C780" s="1749"/>
      <c r="D780" s="1749"/>
      <c r="E780" s="1749"/>
      <c r="F780" s="1749"/>
      <c r="G780" s="1749"/>
      <c r="H780" s="1749"/>
      <c r="I780" s="1749"/>
      <c r="J780" s="1749"/>
      <c r="K780" s="1749"/>
      <c r="L780" s="1749"/>
      <c r="M780" s="1749"/>
      <c r="N780" s="1749"/>
      <c r="O780" s="1749"/>
      <c r="P780" s="1749"/>
      <c r="Q780" s="1749"/>
      <c r="R780" s="1749"/>
      <c r="S780" s="1749"/>
      <c r="T780" s="1749"/>
      <c r="U780" s="1749"/>
      <c r="V780" s="1749"/>
      <c r="W780" s="1749"/>
      <c r="X780" s="1749"/>
      <c r="Y780" s="1749"/>
      <c r="Z780" s="1749"/>
      <c r="AA780" s="1749"/>
      <c r="AB780" s="1749"/>
      <c r="AC780" s="1749"/>
      <c r="AD780" s="1749"/>
      <c r="AE780" s="1749"/>
      <c r="AF780" s="1749"/>
      <c r="AG780" s="1749"/>
      <c r="AH780" s="1749"/>
      <c r="AI780" s="1749"/>
      <c r="AJ780" s="1749"/>
      <c r="AK780" s="1749"/>
      <c r="AL780" s="1749"/>
      <c r="AM780" s="1749"/>
      <c r="AN780" s="1749"/>
      <c r="AO780" s="1749"/>
      <c r="AP780" s="1749"/>
    </row>
    <row r="781" spans="1:42" ht="12.95" customHeight="1" x14ac:dyDescent="0.5">
      <c r="A781" s="1655"/>
      <c r="B781" s="1655"/>
      <c r="C781" s="1749"/>
      <c r="D781" s="1749"/>
      <c r="E781" s="1749"/>
      <c r="F781" s="1749"/>
      <c r="G781" s="1749"/>
      <c r="H781" s="1749"/>
      <c r="I781" s="1749"/>
      <c r="J781" s="1749"/>
      <c r="K781" s="1749"/>
      <c r="L781" s="1749"/>
      <c r="M781" s="1749"/>
      <c r="N781" s="1749"/>
      <c r="O781" s="1749"/>
      <c r="P781" s="1749"/>
      <c r="Q781" s="1749"/>
      <c r="R781" s="1749"/>
      <c r="S781" s="1749"/>
      <c r="T781" s="1749"/>
      <c r="U781" s="1749"/>
      <c r="V781" s="1749"/>
      <c r="W781" s="1749"/>
      <c r="X781" s="1749"/>
      <c r="Y781" s="1749"/>
      <c r="Z781" s="1749"/>
      <c r="AA781" s="1749"/>
      <c r="AB781" s="1749"/>
      <c r="AC781" s="1749"/>
      <c r="AD781" s="1749"/>
      <c r="AE781" s="1749"/>
      <c r="AF781" s="1749"/>
      <c r="AG781" s="1749"/>
      <c r="AH781" s="1749"/>
      <c r="AI781" s="1749"/>
      <c r="AJ781" s="1749"/>
      <c r="AK781" s="1749"/>
      <c r="AL781" s="1749"/>
      <c r="AM781" s="1749"/>
      <c r="AN781" s="1749"/>
      <c r="AO781" s="1749"/>
      <c r="AP781" s="1749"/>
    </row>
    <row r="782" spans="1:42" ht="12.95" customHeight="1" x14ac:dyDescent="0.5">
      <c r="A782" s="1655"/>
      <c r="B782" s="1655"/>
      <c r="C782" s="1749"/>
      <c r="D782" s="1749"/>
      <c r="E782" s="1749"/>
      <c r="F782" s="1749"/>
      <c r="G782" s="1749"/>
      <c r="H782" s="1749"/>
      <c r="I782" s="1749"/>
      <c r="J782" s="1749"/>
      <c r="K782" s="1749"/>
      <c r="L782" s="1749"/>
      <c r="M782" s="1749"/>
      <c r="N782" s="1749"/>
      <c r="O782" s="1749"/>
      <c r="P782" s="1749"/>
      <c r="Q782" s="1749"/>
      <c r="R782" s="1749"/>
      <c r="S782" s="1749"/>
      <c r="T782" s="1749"/>
      <c r="U782" s="1749"/>
      <c r="V782" s="1749"/>
      <c r="W782" s="1749"/>
      <c r="X782" s="1749"/>
      <c r="Y782" s="1749"/>
      <c r="Z782" s="1749"/>
      <c r="AA782" s="1749"/>
      <c r="AB782" s="1749"/>
      <c r="AC782" s="1749"/>
      <c r="AD782" s="1749"/>
      <c r="AE782" s="1749"/>
      <c r="AF782" s="1749"/>
      <c r="AG782" s="1749"/>
      <c r="AH782" s="1749"/>
      <c r="AI782" s="1749"/>
      <c r="AJ782" s="1749"/>
      <c r="AK782" s="1749"/>
      <c r="AL782" s="1749"/>
      <c r="AM782" s="1749"/>
      <c r="AN782" s="1749"/>
      <c r="AO782" s="1749"/>
      <c r="AP782" s="1749"/>
    </row>
    <row r="783" spans="1:42" ht="12.95" customHeight="1" x14ac:dyDescent="0.5">
      <c r="A783" s="1655"/>
      <c r="B783" s="1655"/>
      <c r="C783" s="1749"/>
      <c r="D783" s="1749"/>
      <c r="E783" s="1749"/>
      <c r="F783" s="1749"/>
      <c r="G783" s="1749"/>
      <c r="H783" s="1749"/>
      <c r="I783" s="1749"/>
      <c r="J783" s="1749"/>
      <c r="K783" s="1749"/>
      <c r="L783" s="1749"/>
      <c r="M783" s="1749"/>
      <c r="N783" s="1749"/>
      <c r="O783" s="1749"/>
      <c r="P783" s="1749"/>
      <c r="Q783" s="1749"/>
      <c r="R783" s="1749"/>
      <c r="S783" s="1749"/>
      <c r="T783" s="1749"/>
      <c r="U783" s="1749"/>
      <c r="V783" s="1749"/>
      <c r="W783" s="1749"/>
      <c r="X783" s="1749"/>
      <c r="Y783" s="1749"/>
      <c r="Z783" s="1749"/>
      <c r="AA783" s="1749"/>
      <c r="AB783" s="1749"/>
      <c r="AC783" s="1749"/>
      <c r="AD783" s="1749"/>
      <c r="AE783" s="1749"/>
      <c r="AF783" s="1749"/>
      <c r="AG783" s="1749"/>
      <c r="AH783" s="1749"/>
      <c r="AI783" s="1749"/>
      <c r="AJ783" s="1749"/>
      <c r="AK783" s="1749"/>
      <c r="AL783" s="1749"/>
      <c r="AM783" s="1749"/>
      <c r="AN783" s="1749"/>
      <c r="AO783" s="1749"/>
      <c r="AP783" s="1749"/>
    </row>
    <row r="784" spans="1:42" ht="12.95" customHeight="1" x14ac:dyDescent="0.5">
      <c r="A784" s="1655"/>
      <c r="B784" s="1655"/>
      <c r="C784" s="1749"/>
      <c r="D784" s="1749"/>
      <c r="E784" s="1749"/>
      <c r="F784" s="1749"/>
      <c r="G784" s="1749"/>
      <c r="H784" s="1749"/>
      <c r="I784" s="1749"/>
      <c r="J784" s="1749"/>
      <c r="K784" s="1749"/>
      <c r="L784" s="1749"/>
      <c r="M784" s="1749"/>
      <c r="N784" s="1749"/>
      <c r="O784" s="1749"/>
      <c r="P784" s="1749"/>
      <c r="Q784" s="1749"/>
      <c r="R784" s="1749"/>
      <c r="S784" s="1749"/>
      <c r="T784" s="1749"/>
      <c r="U784" s="1749"/>
      <c r="V784" s="1749"/>
      <c r="W784" s="1749"/>
      <c r="X784" s="1749"/>
      <c r="Y784" s="1749"/>
      <c r="Z784" s="1749"/>
      <c r="AA784" s="1749"/>
      <c r="AB784" s="1749"/>
      <c r="AC784" s="1749"/>
      <c r="AD784" s="1749"/>
      <c r="AE784" s="1749"/>
      <c r="AF784" s="1749"/>
      <c r="AG784" s="1749"/>
      <c r="AH784" s="1749"/>
      <c r="AI784" s="1749"/>
      <c r="AJ784" s="1749"/>
      <c r="AK784" s="1749"/>
      <c r="AL784" s="1749"/>
      <c r="AM784" s="1749"/>
      <c r="AN784" s="1749"/>
      <c r="AO784" s="1749"/>
      <c r="AP784" s="1749"/>
    </row>
    <row r="785" spans="1:42" ht="12.95" customHeight="1" x14ac:dyDescent="0.5">
      <c r="A785" s="1655"/>
      <c r="B785" s="1655"/>
      <c r="C785" s="1749"/>
      <c r="D785" s="1749"/>
      <c r="E785" s="1749"/>
      <c r="F785" s="1749"/>
      <c r="G785" s="1749"/>
      <c r="H785" s="1749"/>
      <c r="I785" s="1749"/>
      <c r="J785" s="1749"/>
      <c r="K785" s="1749"/>
      <c r="L785" s="1749"/>
      <c r="M785" s="1749"/>
      <c r="N785" s="1749"/>
      <c r="O785" s="1749"/>
      <c r="P785" s="1749"/>
      <c r="Q785" s="1749"/>
      <c r="R785" s="1749"/>
      <c r="S785" s="1749"/>
      <c r="T785" s="1749"/>
      <c r="U785" s="1749"/>
      <c r="V785" s="1749"/>
      <c r="W785" s="1749"/>
      <c r="X785" s="1749"/>
      <c r="Y785" s="1749"/>
      <c r="Z785" s="1749"/>
      <c r="AA785" s="1749"/>
      <c r="AB785" s="1749"/>
      <c r="AC785" s="1749"/>
      <c r="AD785" s="1749"/>
      <c r="AE785" s="1749"/>
      <c r="AF785" s="1749"/>
      <c r="AG785" s="1749"/>
      <c r="AH785" s="1749"/>
      <c r="AI785" s="1749"/>
      <c r="AJ785" s="1749"/>
      <c r="AK785" s="1749"/>
      <c r="AL785" s="1749"/>
      <c r="AM785" s="1749"/>
      <c r="AN785" s="1749"/>
      <c r="AO785" s="1749"/>
      <c r="AP785" s="1749"/>
    </row>
    <row r="786" spans="1:42" ht="12.95" customHeight="1" x14ac:dyDescent="0.5">
      <c r="A786" s="1655"/>
      <c r="B786" s="1655"/>
      <c r="C786" s="1749"/>
      <c r="D786" s="1749"/>
      <c r="E786" s="1749"/>
      <c r="F786" s="1749"/>
      <c r="G786" s="1749"/>
      <c r="H786" s="1749"/>
      <c r="I786" s="1749"/>
      <c r="J786" s="1749"/>
      <c r="K786" s="1749"/>
      <c r="L786" s="1749"/>
      <c r="M786" s="1749"/>
      <c r="N786" s="1749"/>
      <c r="O786" s="1749"/>
      <c r="P786" s="1749"/>
      <c r="Q786" s="1749"/>
      <c r="R786" s="1749"/>
      <c r="S786" s="1749"/>
      <c r="T786" s="1749"/>
      <c r="U786" s="1749"/>
      <c r="V786" s="1749"/>
      <c r="W786" s="1749"/>
      <c r="X786" s="1749"/>
      <c r="Y786" s="1749"/>
      <c r="Z786" s="1749"/>
      <c r="AA786" s="1749"/>
      <c r="AB786" s="1749"/>
      <c r="AC786" s="1749"/>
      <c r="AD786" s="1749"/>
      <c r="AE786" s="1749"/>
      <c r="AF786" s="1749"/>
      <c r="AG786" s="1749"/>
      <c r="AH786" s="1749"/>
      <c r="AI786" s="1749"/>
      <c r="AJ786" s="1749"/>
      <c r="AK786" s="1749"/>
      <c r="AL786" s="1749"/>
      <c r="AM786" s="1749"/>
      <c r="AN786" s="1749"/>
      <c r="AO786" s="1749"/>
      <c r="AP786" s="1749"/>
    </row>
    <row r="787" spans="1:42" ht="12.95" customHeight="1" x14ac:dyDescent="0.5">
      <c r="A787" s="1655"/>
      <c r="B787" s="1655"/>
      <c r="C787" s="1749"/>
      <c r="D787" s="1749"/>
      <c r="E787" s="1749"/>
      <c r="F787" s="1749"/>
      <c r="G787" s="1749"/>
      <c r="H787" s="1749"/>
      <c r="I787" s="1749"/>
      <c r="J787" s="1749"/>
      <c r="K787" s="1749"/>
      <c r="L787" s="1749"/>
      <c r="M787" s="1749"/>
      <c r="N787" s="1749"/>
      <c r="O787" s="1749"/>
      <c r="P787" s="1749"/>
      <c r="Q787" s="1749"/>
      <c r="R787" s="1749"/>
      <c r="S787" s="1749"/>
      <c r="T787" s="1749"/>
      <c r="U787" s="1749"/>
      <c r="V787" s="1749"/>
      <c r="W787" s="1749"/>
      <c r="X787" s="1749"/>
      <c r="Y787" s="1749"/>
      <c r="Z787" s="1749"/>
      <c r="AA787" s="1749"/>
      <c r="AB787" s="1749"/>
      <c r="AC787" s="1749"/>
      <c r="AD787" s="1749"/>
      <c r="AE787" s="1749"/>
      <c r="AF787" s="1749"/>
      <c r="AG787" s="1749"/>
      <c r="AH787" s="1749"/>
      <c r="AI787" s="1749"/>
      <c r="AJ787" s="1749"/>
      <c r="AK787" s="1749"/>
      <c r="AL787" s="1749"/>
      <c r="AM787" s="1749"/>
      <c r="AN787" s="1749"/>
      <c r="AO787" s="1749"/>
      <c r="AP787" s="1749"/>
    </row>
    <row r="788" spans="1:42" ht="12.95" customHeight="1" x14ac:dyDescent="0.5">
      <c r="A788" s="1655"/>
      <c r="B788" s="1655"/>
      <c r="C788" s="1749"/>
      <c r="D788" s="1749"/>
      <c r="E788" s="1749"/>
      <c r="F788" s="1749"/>
      <c r="G788" s="1749"/>
      <c r="H788" s="1749"/>
      <c r="I788" s="1749"/>
      <c r="J788" s="1749"/>
      <c r="K788" s="1749"/>
      <c r="L788" s="1749"/>
      <c r="M788" s="1749"/>
      <c r="N788" s="1749"/>
      <c r="O788" s="1749"/>
      <c r="P788" s="1749"/>
      <c r="Q788" s="1749"/>
      <c r="R788" s="1749"/>
      <c r="S788" s="1749"/>
      <c r="T788" s="1749"/>
      <c r="U788" s="1749"/>
      <c r="V788" s="1749"/>
      <c r="W788" s="1749"/>
      <c r="X788" s="1749"/>
      <c r="Y788" s="1749"/>
      <c r="Z788" s="1749"/>
      <c r="AA788" s="1749"/>
      <c r="AB788" s="1749"/>
      <c r="AC788" s="1749"/>
      <c r="AD788" s="1749"/>
      <c r="AE788" s="1749"/>
      <c r="AF788" s="1749"/>
      <c r="AG788" s="1749"/>
      <c r="AH788" s="1749"/>
      <c r="AI788" s="1749"/>
      <c r="AJ788" s="1749"/>
      <c r="AK788" s="1749"/>
      <c r="AL788" s="1749"/>
      <c r="AM788" s="1749"/>
      <c r="AN788" s="1749"/>
      <c r="AO788" s="1749"/>
      <c r="AP788" s="1749"/>
    </row>
    <row r="789" spans="1:42" ht="12.95" customHeight="1" x14ac:dyDescent="0.5">
      <c r="A789" s="1655"/>
      <c r="B789" s="1655"/>
      <c r="C789" s="1749"/>
      <c r="D789" s="1749"/>
      <c r="E789" s="1749"/>
      <c r="F789" s="1749"/>
      <c r="G789" s="1749"/>
      <c r="H789" s="1749"/>
      <c r="I789" s="1749"/>
      <c r="J789" s="1749"/>
      <c r="K789" s="1749"/>
      <c r="L789" s="1749"/>
      <c r="M789" s="1749"/>
      <c r="N789" s="1749"/>
      <c r="O789" s="1749"/>
      <c r="P789" s="1749"/>
      <c r="Q789" s="1749"/>
      <c r="R789" s="1749"/>
      <c r="S789" s="1749"/>
      <c r="T789" s="1749"/>
      <c r="U789" s="1749"/>
      <c r="V789" s="1749"/>
      <c r="W789" s="1749"/>
      <c r="X789" s="1749"/>
      <c r="Y789" s="1749"/>
      <c r="Z789" s="1749"/>
      <c r="AA789" s="1749"/>
      <c r="AB789" s="1749"/>
      <c r="AC789" s="1749"/>
      <c r="AD789" s="1749"/>
      <c r="AE789" s="1749"/>
      <c r="AF789" s="1749"/>
      <c r="AG789" s="1749"/>
      <c r="AH789" s="1749"/>
      <c r="AI789" s="1749"/>
      <c r="AJ789" s="1749"/>
      <c r="AK789" s="1749"/>
      <c r="AL789" s="1749"/>
      <c r="AM789" s="1749"/>
      <c r="AN789" s="1749"/>
      <c r="AO789" s="1749"/>
      <c r="AP789" s="1749"/>
    </row>
    <row r="790" spans="1:42" ht="12.95" customHeight="1" x14ac:dyDescent="0.5">
      <c r="A790" s="1655"/>
      <c r="B790" s="1655"/>
      <c r="C790" s="1749"/>
      <c r="D790" s="1749"/>
      <c r="E790" s="1749"/>
      <c r="F790" s="1749"/>
      <c r="G790" s="1749"/>
      <c r="H790" s="1749"/>
      <c r="I790" s="1749"/>
      <c r="J790" s="1749"/>
      <c r="K790" s="1749"/>
      <c r="L790" s="1749"/>
      <c r="M790" s="1749"/>
      <c r="N790" s="1749"/>
      <c r="O790" s="1749"/>
      <c r="P790" s="1749"/>
      <c r="Q790" s="1749"/>
      <c r="R790" s="1749"/>
      <c r="S790" s="1749"/>
      <c r="T790" s="1749"/>
      <c r="U790" s="1749"/>
      <c r="V790" s="1749"/>
      <c r="W790" s="1749"/>
      <c r="X790" s="1749"/>
      <c r="Y790" s="1749"/>
      <c r="Z790" s="1749"/>
      <c r="AA790" s="1749"/>
      <c r="AB790" s="1749"/>
      <c r="AC790" s="1749"/>
      <c r="AD790" s="1749"/>
      <c r="AE790" s="1749"/>
      <c r="AF790" s="1749"/>
      <c r="AG790" s="1749"/>
      <c r="AH790" s="1749"/>
      <c r="AI790" s="1749"/>
      <c r="AJ790" s="1749"/>
      <c r="AK790" s="1749"/>
      <c r="AL790" s="1749"/>
      <c r="AM790" s="1749"/>
      <c r="AN790" s="1749"/>
      <c r="AO790" s="1749"/>
      <c r="AP790" s="1749"/>
    </row>
    <row r="791" spans="1:42" ht="12.95" customHeight="1" x14ac:dyDescent="0.5">
      <c r="A791" s="1655"/>
      <c r="B791" s="1655"/>
      <c r="C791" s="1749"/>
      <c r="D791" s="1749"/>
      <c r="E791" s="1749"/>
      <c r="F791" s="1749"/>
      <c r="G791" s="1749"/>
      <c r="H791" s="1749"/>
      <c r="I791" s="1749"/>
      <c r="J791" s="1749"/>
      <c r="K791" s="1749"/>
      <c r="L791" s="1749"/>
      <c r="M791" s="1749"/>
      <c r="N791" s="1749"/>
      <c r="O791" s="1749"/>
      <c r="P791" s="1749"/>
      <c r="Q791" s="1749"/>
      <c r="R791" s="1749"/>
      <c r="S791" s="1749"/>
      <c r="T791" s="1749"/>
      <c r="U791" s="1749"/>
      <c r="V791" s="1749"/>
      <c r="W791" s="1749"/>
      <c r="X791" s="1749"/>
      <c r="Y791" s="1749"/>
      <c r="Z791" s="1749"/>
      <c r="AA791" s="1749"/>
      <c r="AB791" s="1749"/>
      <c r="AC791" s="1749"/>
      <c r="AD791" s="1749"/>
      <c r="AE791" s="1749"/>
      <c r="AF791" s="1749"/>
      <c r="AG791" s="1749"/>
      <c r="AH791" s="1749"/>
      <c r="AI791" s="1749"/>
      <c r="AJ791" s="1749"/>
      <c r="AK791" s="1749"/>
      <c r="AL791" s="1749"/>
      <c r="AM791" s="1749"/>
      <c r="AN791" s="1749"/>
      <c r="AO791" s="1749"/>
      <c r="AP791" s="1749"/>
    </row>
    <row r="792" spans="1:42" ht="12.95" customHeight="1" x14ac:dyDescent="0.5">
      <c r="A792" s="1655"/>
      <c r="B792" s="1655"/>
      <c r="C792" s="1749"/>
      <c r="D792" s="1749"/>
      <c r="E792" s="1749"/>
      <c r="F792" s="1749"/>
      <c r="G792" s="1749"/>
      <c r="H792" s="1749"/>
      <c r="I792" s="1749"/>
      <c r="J792" s="1749"/>
      <c r="K792" s="1749"/>
      <c r="L792" s="1749"/>
      <c r="M792" s="1749"/>
      <c r="N792" s="1749"/>
      <c r="O792" s="1749"/>
      <c r="P792" s="1749"/>
      <c r="Q792" s="1749"/>
      <c r="R792" s="1749"/>
      <c r="S792" s="1749"/>
      <c r="T792" s="1749"/>
      <c r="U792" s="1749"/>
      <c r="V792" s="1749"/>
      <c r="W792" s="1749"/>
      <c r="X792" s="1749"/>
      <c r="Y792" s="1749"/>
      <c r="Z792" s="1749"/>
      <c r="AA792" s="1749"/>
      <c r="AB792" s="1749"/>
      <c r="AC792" s="1749"/>
      <c r="AD792" s="1749"/>
      <c r="AE792" s="1749"/>
      <c r="AF792" s="1749"/>
      <c r="AG792" s="1749"/>
      <c r="AH792" s="1749"/>
      <c r="AI792" s="1749"/>
      <c r="AJ792" s="1749"/>
      <c r="AK792" s="1749"/>
      <c r="AL792" s="1749"/>
      <c r="AM792" s="1749"/>
      <c r="AN792" s="1749"/>
      <c r="AO792" s="1749"/>
      <c r="AP792" s="1749"/>
    </row>
    <row r="793" spans="1:42" ht="12.95" customHeight="1" x14ac:dyDescent="0.5">
      <c r="A793" s="1655"/>
      <c r="B793" s="1655"/>
      <c r="C793" s="1749"/>
      <c r="D793" s="1749"/>
      <c r="E793" s="1749"/>
      <c r="F793" s="1749"/>
      <c r="G793" s="1749"/>
      <c r="H793" s="1749"/>
      <c r="I793" s="1749"/>
      <c r="J793" s="1749"/>
      <c r="K793" s="1749"/>
      <c r="L793" s="1749"/>
      <c r="M793" s="1749"/>
      <c r="N793" s="1749"/>
      <c r="O793" s="1749"/>
      <c r="P793" s="1749"/>
      <c r="Q793" s="1749"/>
      <c r="R793" s="1749"/>
      <c r="S793" s="1749"/>
      <c r="T793" s="1749"/>
      <c r="U793" s="1749"/>
      <c r="V793" s="1749"/>
      <c r="W793" s="1749"/>
      <c r="X793" s="1749"/>
      <c r="Y793" s="1749"/>
      <c r="Z793" s="1749"/>
      <c r="AA793" s="1749"/>
      <c r="AB793" s="1749"/>
      <c r="AC793" s="1749"/>
      <c r="AD793" s="1749"/>
      <c r="AE793" s="1749"/>
      <c r="AF793" s="1749"/>
      <c r="AG793" s="1749"/>
      <c r="AH793" s="1749"/>
      <c r="AI793" s="1749"/>
      <c r="AJ793" s="1749"/>
      <c r="AK793" s="1749"/>
      <c r="AL793" s="1749"/>
      <c r="AM793" s="1749"/>
      <c r="AN793" s="1749"/>
      <c r="AO793" s="1749"/>
      <c r="AP793" s="1749"/>
    </row>
    <row r="794" spans="1:42" ht="12.95" customHeight="1" x14ac:dyDescent="0.5">
      <c r="A794" s="1655"/>
      <c r="B794" s="1655"/>
      <c r="C794" s="1749"/>
      <c r="D794" s="1749"/>
      <c r="E794" s="1749"/>
      <c r="F794" s="1749"/>
      <c r="G794" s="1749"/>
      <c r="H794" s="1749"/>
      <c r="I794" s="1749"/>
      <c r="J794" s="1749"/>
      <c r="K794" s="1749"/>
      <c r="L794" s="1749"/>
      <c r="M794" s="1749"/>
      <c r="N794" s="1749"/>
      <c r="O794" s="1749"/>
      <c r="P794" s="1749"/>
      <c r="Q794" s="1749"/>
      <c r="R794" s="1749"/>
      <c r="S794" s="1749"/>
      <c r="T794" s="1749"/>
      <c r="U794" s="1749"/>
      <c r="V794" s="1749"/>
      <c r="W794" s="1749"/>
      <c r="X794" s="1749"/>
      <c r="Y794" s="1749"/>
      <c r="Z794" s="1749"/>
      <c r="AA794" s="1749"/>
      <c r="AB794" s="1749"/>
      <c r="AC794" s="1749"/>
      <c r="AD794" s="1749"/>
      <c r="AE794" s="1749"/>
      <c r="AF794" s="1749"/>
      <c r="AG794" s="1749"/>
      <c r="AH794" s="1749"/>
      <c r="AI794" s="1749"/>
      <c r="AJ794" s="1749"/>
      <c r="AK794" s="1749"/>
      <c r="AL794" s="1749"/>
      <c r="AM794" s="1749"/>
      <c r="AN794" s="1749"/>
      <c r="AO794" s="1749"/>
      <c r="AP794" s="1749"/>
    </row>
    <row r="795" spans="1:42" ht="12.95" customHeight="1" x14ac:dyDescent="0.5">
      <c r="A795" s="1655"/>
      <c r="B795" s="1655"/>
      <c r="C795" s="1749"/>
      <c r="D795" s="1749"/>
      <c r="E795" s="1749"/>
      <c r="F795" s="1749"/>
      <c r="G795" s="1749"/>
      <c r="H795" s="1749"/>
      <c r="I795" s="1749"/>
      <c r="J795" s="1749"/>
      <c r="K795" s="1749"/>
      <c r="L795" s="1749"/>
      <c r="M795" s="1749"/>
      <c r="N795" s="1749"/>
      <c r="O795" s="1749"/>
      <c r="P795" s="1749"/>
      <c r="Q795" s="1749"/>
      <c r="R795" s="1749"/>
      <c r="S795" s="1749"/>
      <c r="T795" s="1749"/>
      <c r="U795" s="1749"/>
      <c r="V795" s="1749"/>
      <c r="W795" s="1749"/>
      <c r="X795" s="1749"/>
      <c r="Y795" s="1749"/>
      <c r="Z795" s="1749"/>
      <c r="AA795" s="1749"/>
      <c r="AB795" s="1749"/>
      <c r="AC795" s="1749"/>
      <c r="AD795" s="1749"/>
      <c r="AE795" s="1749"/>
      <c r="AF795" s="1749"/>
      <c r="AG795" s="1749"/>
      <c r="AH795" s="1749"/>
      <c r="AI795" s="1749"/>
      <c r="AJ795" s="1749"/>
      <c r="AK795" s="1749"/>
      <c r="AL795" s="1749"/>
      <c r="AM795" s="1749"/>
      <c r="AN795" s="1749"/>
      <c r="AO795" s="1749"/>
      <c r="AP795" s="1749"/>
    </row>
    <row r="796" spans="1:42" ht="12.95" customHeight="1" x14ac:dyDescent="0.5">
      <c r="A796" s="1655"/>
      <c r="B796" s="1655"/>
      <c r="C796" s="1749"/>
      <c r="D796" s="1749"/>
      <c r="E796" s="1749"/>
      <c r="F796" s="1749"/>
      <c r="G796" s="1749"/>
      <c r="H796" s="1749"/>
      <c r="I796" s="1749"/>
      <c r="J796" s="1749"/>
      <c r="K796" s="1749"/>
      <c r="L796" s="1749"/>
      <c r="M796" s="1749"/>
      <c r="N796" s="1749"/>
      <c r="O796" s="1749"/>
      <c r="P796" s="1749"/>
      <c r="Q796" s="1749"/>
      <c r="R796" s="1749"/>
      <c r="S796" s="1749"/>
      <c r="T796" s="1749"/>
      <c r="U796" s="1749"/>
      <c r="V796" s="1749"/>
      <c r="W796" s="1749"/>
      <c r="X796" s="1749"/>
      <c r="Y796" s="1749"/>
      <c r="Z796" s="1749"/>
      <c r="AA796" s="1749"/>
      <c r="AB796" s="1749"/>
      <c r="AC796" s="1749"/>
      <c r="AD796" s="1749"/>
      <c r="AE796" s="1749"/>
      <c r="AF796" s="1749"/>
      <c r="AG796" s="1749"/>
      <c r="AH796" s="1749"/>
      <c r="AI796" s="1749"/>
      <c r="AJ796" s="1749"/>
      <c r="AK796" s="1749"/>
      <c r="AL796" s="1749"/>
      <c r="AM796" s="1749"/>
      <c r="AN796" s="1749"/>
      <c r="AO796" s="1749"/>
      <c r="AP796" s="1749"/>
    </row>
    <row r="797" spans="1:42" ht="12.95" customHeight="1" x14ac:dyDescent="0.5">
      <c r="A797" s="1655"/>
      <c r="B797" s="1655"/>
      <c r="C797" s="1749"/>
      <c r="D797" s="1749"/>
      <c r="E797" s="1749"/>
      <c r="F797" s="1749"/>
      <c r="G797" s="1749"/>
      <c r="H797" s="1749"/>
      <c r="I797" s="1749"/>
      <c r="J797" s="1749"/>
      <c r="K797" s="1749"/>
      <c r="L797" s="1749"/>
      <c r="M797" s="1749"/>
      <c r="N797" s="1749"/>
      <c r="O797" s="1749"/>
      <c r="P797" s="1749"/>
      <c r="Q797" s="1749"/>
      <c r="R797" s="1749"/>
      <c r="S797" s="1749"/>
      <c r="T797" s="1749"/>
      <c r="U797" s="1749"/>
      <c r="V797" s="1749"/>
      <c r="W797" s="1749"/>
      <c r="X797" s="1749"/>
      <c r="Y797" s="1749"/>
      <c r="Z797" s="1749"/>
      <c r="AA797" s="1749"/>
      <c r="AB797" s="1749"/>
      <c r="AC797" s="1749"/>
      <c r="AD797" s="1749"/>
      <c r="AE797" s="1749"/>
      <c r="AF797" s="1749"/>
      <c r="AG797" s="1749"/>
      <c r="AH797" s="1749"/>
      <c r="AI797" s="1749"/>
      <c r="AJ797" s="1749"/>
      <c r="AK797" s="1749"/>
      <c r="AL797" s="1749"/>
      <c r="AM797" s="1749"/>
      <c r="AN797" s="1749"/>
      <c r="AO797" s="1749"/>
      <c r="AP797" s="1749"/>
    </row>
    <row r="798" spans="1:42" ht="12.95" customHeight="1" x14ac:dyDescent="0.5">
      <c r="A798" s="1655"/>
      <c r="B798" s="1655"/>
      <c r="C798" s="1749"/>
      <c r="D798" s="1749"/>
      <c r="E798" s="1749"/>
      <c r="F798" s="1749"/>
      <c r="G798" s="1749"/>
      <c r="H798" s="1749"/>
      <c r="I798" s="1749"/>
      <c r="J798" s="1749"/>
      <c r="K798" s="1749"/>
      <c r="L798" s="1749"/>
      <c r="M798" s="1749"/>
      <c r="N798" s="1749"/>
      <c r="O798" s="1749"/>
      <c r="P798" s="1749"/>
      <c r="Q798" s="1749"/>
      <c r="R798" s="1749"/>
      <c r="S798" s="1749"/>
      <c r="T798" s="1749"/>
      <c r="U798" s="1749"/>
      <c r="V798" s="1749"/>
      <c r="W798" s="1749"/>
      <c r="X798" s="1749"/>
      <c r="Y798" s="1749"/>
      <c r="Z798" s="1749"/>
      <c r="AA798" s="1749"/>
      <c r="AB798" s="1749"/>
      <c r="AC798" s="1749"/>
      <c r="AD798" s="1749"/>
      <c r="AE798" s="1749"/>
      <c r="AF798" s="1749"/>
      <c r="AG798" s="1749"/>
      <c r="AH798" s="1749"/>
      <c r="AI798" s="1749"/>
      <c r="AJ798" s="1749"/>
      <c r="AK798" s="1749"/>
      <c r="AL798" s="1749"/>
      <c r="AM798" s="1749"/>
      <c r="AN798" s="1749"/>
      <c r="AO798" s="1749"/>
      <c r="AP798" s="1749"/>
    </row>
    <row r="799" spans="1:42" ht="12.95" customHeight="1" x14ac:dyDescent="0.5">
      <c r="A799" s="1655"/>
      <c r="B799" s="1655"/>
      <c r="C799" s="1749"/>
      <c r="D799" s="1749"/>
      <c r="E799" s="1749"/>
      <c r="F799" s="1749"/>
      <c r="G799" s="1749"/>
      <c r="H799" s="1749"/>
      <c r="I799" s="1749"/>
      <c r="J799" s="1749"/>
      <c r="K799" s="1749"/>
      <c r="L799" s="1749"/>
      <c r="M799" s="1749"/>
      <c r="N799" s="1749"/>
      <c r="O799" s="1749"/>
      <c r="P799" s="1749"/>
      <c r="Q799" s="1749"/>
      <c r="R799" s="1749"/>
      <c r="S799" s="1749"/>
      <c r="T799" s="1749"/>
      <c r="U799" s="1749"/>
      <c r="V799" s="1749"/>
      <c r="W799" s="1749"/>
      <c r="X799" s="1749"/>
      <c r="Y799" s="1749"/>
      <c r="Z799" s="1749"/>
      <c r="AA799" s="1749"/>
      <c r="AB799" s="1749"/>
      <c r="AC799" s="1749"/>
      <c r="AD799" s="1749"/>
      <c r="AE799" s="1749"/>
      <c r="AF799" s="1749"/>
      <c r="AG799" s="1749"/>
      <c r="AH799" s="1749"/>
      <c r="AI799" s="1749"/>
      <c r="AJ799" s="1749"/>
      <c r="AK799" s="1749"/>
      <c r="AL799" s="1749"/>
      <c r="AM799" s="1749"/>
      <c r="AN799" s="1749"/>
      <c r="AO799" s="1749"/>
      <c r="AP799" s="1749"/>
    </row>
    <row r="800" spans="1:42" ht="12.95" customHeight="1" x14ac:dyDescent="0.5">
      <c r="A800" s="1655"/>
      <c r="B800" s="1655"/>
      <c r="C800" s="1749"/>
      <c r="D800" s="1749"/>
      <c r="E800" s="1749"/>
      <c r="F800" s="1749"/>
      <c r="G800" s="1749"/>
      <c r="H800" s="1749"/>
      <c r="I800" s="1749"/>
      <c r="J800" s="1749"/>
      <c r="K800" s="1749"/>
      <c r="L800" s="1749"/>
      <c r="M800" s="1749"/>
      <c r="N800" s="1749"/>
      <c r="O800" s="1749"/>
      <c r="P800" s="1749"/>
      <c r="Q800" s="1749"/>
      <c r="R800" s="1749"/>
      <c r="S800" s="1749"/>
      <c r="T800" s="1749"/>
      <c r="U800" s="1749"/>
      <c r="V800" s="1749"/>
      <c r="W800" s="1749"/>
      <c r="X800" s="1749"/>
      <c r="Y800" s="1749"/>
      <c r="Z800" s="1749"/>
      <c r="AA800" s="1749"/>
      <c r="AB800" s="1749"/>
      <c r="AC800" s="1749"/>
      <c r="AD800" s="1749"/>
      <c r="AE800" s="1749"/>
      <c r="AF800" s="1749"/>
      <c r="AG800" s="1749"/>
      <c r="AH800" s="1749"/>
      <c r="AI800" s="1749"/>
      <c r="AJ800" s="1749"/>
      <c r="AK800" s="1749"/>
      <c r="AL800" s="1749"/>
      <c r="AM800" s="1749"/>
      <c r="AN800" s="1749"/>
      <c r="AO800" s="1749"/>
      <c r="AP800" s="1749"/>
    </row>
    <row r="801" spans="1:42" ht="12.95" customHeight="1" x14ac:dyDescent="0.5">
      <c r="A801" s="1655"/>
      <c r="B801" s="1655"/>
      <c r="C801" s="1749"/>
      <c r="D801" s="1749"/>
      <c r="E801" s="1749"/>
      <c r="F801" s="1749"/>
      <c r="G801" s="1749"/>
      <c r="H801" s="1749"/>
      <c r="I801" s="1749"/>
      <c r="J801" s="1749"/>
      <c r="K801" s="1749"/>
      <c r="L801" s="1749"/>
      <c r="M801" s="1749"/>
      <c r="N801" s="1749"/>
      <c r="O801" s="1749"/>
      <c r="P801" s="1749"/>
      <c r="Q801" s="1749"/>
      <c r="R801" s="1749"/>
      <c r="S801" s="1749"/>
      <c r="T801" s="1749"/>
      <c r="U801" s="1749"/>
      <c r="V801" s="1749"/>
      <c r="W801" s="1749"/>
      <c r="X801" s="1749"/>
      <c r="Y801" s="1749"/>
      <c r="Z801" s="1749"/>
      <c r="AA801" s="1749"/>
      <c r="AB801" s="1749"/>
      <c r="AC801" s="1749"/>
      <c r="AD801" s="1749"/>
      <c r="AE801" s="1749"/>
      <c r="AF801" s="1749"/>
      <c r="AG801" s="1749"/>
      <c r="AH801" s="1749"/>
      <c r="AI801" s="1749"/>
      <c r="AJ801" s="1749"/>
      <c r="AK801" s="1749"/>
      <c r="AL801" s="1749"/>
      <c r="AM801" s="1749"/>
      <c r="AN801" s="1749"/>
      <c r="AO801" s="1749"/>
      <c r="AP801" s="1749"/>
    </row>
    <row r="802" spans="1:42" ht="12.95" customHeight="1" x14ac:dyDescent="0.5">
      <c r="A802" s="1655"/>
      <c r="B802" s="1655"/>
      <c r="C802" s="1749"/>
      <c r="D802" s="1749"/>
      <c r="E802" s="1749"/>
      <c r="F802" s="1749"/>
      <c r="G802" s="1749"/>
      <c r="H802" s="1749"/>
      <c r="I802" s="1749"/>
      <c r="J802" s="1749"/>
      <c r="K802" s="1749"/>
      <c r="L802" s="1749"/>
      <c r="M802" s="1749"/>
      <c r="N802" s="1749"/>
      <c r="O802" s="1749"/>
      <c r="P802" s="1749"/>
      <c r="Q802" s="1749"/>
      <c r="R802" s="1749"/>
      <c r="S802" s="1749"/>
      <c r="T802" s="1749"/>
      <c r="U802" s="1749"/>
      <c r="V802" s="1749"/>
      <c r="W802" s="1749"/>
      <c r="X802" s="1749"/>
      <c r="Y802" s="1749"/>
      <c r="Z802" s="1749"/>
      <c r="AA802" s="1749"/>
      <c r="AB802" s="1749"/>
      <c r="AC802" s="1749"/>
      <c r="AD802" s="1749"/>
      <c r="AE802" s="1749"/>
      <c r="AF802" s="1749"/>
      <c r="AG802" s="1749"/>
      <c r="AH802" s="1749"/>
      <c r="AI802" s="1749"/>
      <c r="AJ802" s="1749"/>
      <c r="AK802" s="1749"/>
      <c r="AL802" s="1749"/>
      <c r="AM802" s="1749"/>
      <c r="AN802" s="1749"/>
      <c r="AO802" s="1749"/>
      <c r="AP802" s="1749"/>
    </row>
    <row r="803" spans="1:42" ht="12.95" customHeight="1" x14ac:dyDescent="0.5">
      <c r="A803" s="1655"/>
      <c r="B803" s="1655"/>
      <c r="C803" s="1749"/>
      <c r="D803" s="1749"/>
      <c r="E803" s="1749"/>
      <c r="F803" s="1749"/>
      <c r="G803" s="1749"/>
      <c r="H803" s="1749"/>
      <c r="I803" s="1749"/>
      <c r="J803" s="1749"/>
      <c r="K803" s="1749"/>
      <c r="L803" s="1749"/>
      <c r="M803" s="1749"/>
      <c r="N803" s="1749"/>
      <c r="O803" s="1749"/>
      <c r="P803" s="1749"/>
      <c r="Q803" s="1749"/>
      <c r="R803" s="1749"/>
      <c r="S803" s="1749"/>
      <c r="T803" s="1749"/>
      <c r="U803" s="1749"/>
      <c r="V803" s="1749"/>
      <c r="W803" s="1749"/>
      <c r="X803" s="1749"/>
      <c r="Y803" s="1749"/>
      <c r="Z803" s="1749"/>
      <c r="AA803" s="1749"/>
      <c r="AB803" s="1749"/>
      <c r="AC803" s="1749"/>
      <c r="AD803" s="1749"/>
      <c r="AE803" s="1749"/>
      <c r="AF803" s="1749"/>
      <c r="AG803" s="1749"/>
      <c r="AH803" s="1749"/>
      <c r="AI803" s="1749"/>
      <c r="AJ803" s="1749"/>
      <c r="AK803" s="1749"/>
      <c r="AL803" s="1749"/>
      <c r="AM803" s="1749"/>
      <c r="AN803" s="1749"/>
      <c r="AO803" s="1749"/>
      <c r="AP803" s="1749"/>
    </row>
    <row r="804" spans="1:42" ht="12.95" customHeight="1" x14ac:dyDescent="0.5">
      <c r="A804" s="1655"/>
      <c r="B804" s="1655"/>
      <c r="C804" s="1749"/>
      <c r="D804" s="1749"/>
      <c r="E804" s="1749"/>
      <c r="F804" s="1749"/>
      <c r="G804" s="1749"/>
      <c r="H804" s="1749"/>
      <c r="I804" s="1749"/>
      <c r="J804" s="1749"/>
      <c r="K804" s="1749"/>
      <c r="L804" s="1749"/>
      <c r="M804" s="1749"/>
      <c r="N804" s="1749"/>
      <c r="O804" s="1749"/>
      <c r="P804" s="1749"/>
      <c r="Q804" s="1749"/>
      <c r="R804" s="1749"/>
      <c r="S804" s="1749"/>
      <c r="T804" s="1749"/>
      <c r="U804" s="1749"/>
      <c r="V804" s="1749"/>
      <c r="W804" s="1749"/>
      <c r="X804" s="1749"/>
      <c r="Y804" s="1749"/>
      <c r="Z804" s="1749"/>
      <c r="AA804" s="1749"/>
      <c r="AB804" s="1749"/>
      <c r="AC804" s="1749"/>
      <c r="AD804" s="1749"/>
      <c r="AE804" s="1749"/>
      <c r="AF804" s="1749"/>
      <c r="AG804" s="1749"/>
      <c r="AH804" s="1749"/>
      <c r="AI804" s="1749"/>
      <c r="AJ804" s="1749"/>
      <c r="AK804" s="1749"/>
      <c r="AL804" s="1749"/>
      <c r="AM804" s="1749"/>
      <c r="AN804" s="1749"/>
      <c r="AO804" s="1749"/>
      <c r="AP804" s="1749"/>
    </row>
    <row r="805" spans="1:42" ht="12.95" customHeight="1" x14ac:dyDescent="0.5">
      <c r="A805" s="1655"/>
      <c r="B805" s="1655"/>
      <c r="C805" s="1749"/>
      <c r="D805" s="1749"/>
      <c r="E805" s="1749"/>
      <c r="F805" s="1749"/>
      <c r="G805" s="1749"/>
      <c r="H805" s="1749"/>
      <c r="I805" s="1749"/>
      <c r="J805" s="1749"/>
      <c r="K805" s="1749"/>
      <c r="L805" s="1749"/>
      <c r="M805" s="1749"/>
      <c r="N805" s="1749"/>
      <c r="O805" s="1749"/>
      <c r="P805" s="1749"/>
      <c r="Q805" s="1749"/>
      <c r="R805" s="1749"/>
      <c r="S805" s="1749"/>
      <c r="T805" s="1749"/>
      <c r="U805" s="1749"/>
      <c r="V805" s="1749"/>
      <c r="W805" s="1749"/>
      <c r="X805" s="1749"/>
      <c r="Y805" s="1749"/>
      <c r="Z805" s="1749"/>
      <c r="AA805" s="1749"/>
      <c r="AB805" s="1749"/>
      <c r="AC805" s="1749"/>
      <c r="AD805" s="1749"/>
      <c r="AE805" s="1749"/>
      <c r="AF805" s="1749"/>
      <c r="AG805" s="1749"/>
      <c r="AH805" s="1749"/>
      <c r="AI805" s="1749"/>
      <c r="AJ805" s="1749"/>
      <c r="AK805" s="1749"/>
      <c r="AL805" s="1749"/>
      <c r="AM805" s="1749"/>
      <c r="AN805" s="1749"/>
      <c r="AO805" s="1749"/>
      <c r="AP805" s="1749"/>
    </row>
    <row r="806" spans="1:42" ht="12.95" customHeight="1" x14ac:dyDescent="0.5">
      <c r="A806" s="1655"/>
      <c r="B806" s="1655"/>
      <c r="C806" s="1749"/>
      <c r="D806" s="1749"/>
      <c r="E806" s="1749"/>
      <c r="F806" s="1749"/>
      <c r="G806" s="1749"/>
      <c r="H806" s="1749"/>
      <c r="I806" s="1749"/>
      <c r="J806" s="1749"/>
      <c r="K806" s="1749"/>
      <c r="L806" s="1749"/>
      <c r="M806" s="1749"/>
      <c r="N806" s="1749"/>
      <c r="O806" s="1749"/>
      <c r="P806" s="1749"/>
      <c r="Q806" s="1749"/>
      <c r="R806" s="1749"/>
      <c r="S806" s="1749"/>
      <c r="T806" s="1749"/>
      <c r="U806" s="1749"/>
      <c r="V806" s="1749"/>
      <c r="W806" s="1749"/>
      <c r="X806" s="1749"/>
      <c r="Y806" s="1749"/>
      <c r="Z806" s="1749"/>
      <c r="AA806" s="1749"/>
      <c r="AB806" s="1749"/>
      <c r="AC806" s="1749"/>
      <c r="AD806" s="1749"/>
      <c r="AE806" s="1749"/>
      <c r="AF806" s="1749"/>
      <c r="AG806" s="1749"/>
      <c r="AH806" s="1749"/>
      <c r="AI806" s="1749"/>
      <c r="AJ806" s="1749"/>
      <c r="AK806" s="1749"/>
      <c r="AL806" s="1749"/>
      <c r="AM806" s="1749"/>
      <c r="AN806" s="1749"/>
      <c r="AO806" s="1749"/>
      <c r="AP806" s="1749"/>
    </row>
    <row r="807" spans="1:42" ht="12.95" customHeight="1" x14ac:dyDescent="0.5">
      <c r="A807" s="1655"/>
      <c r="B807" s="1655"/>
      <c r="C807" s="1749"/>
      <c r="D807" s="1749"/>
      <c r="E807" s="1749"/>
      <c r="F807" s="1749"/>
      <c r="G807" s="1749"/>
      <c r="H807" s="1749"/>
      <c r="I807" s="1749"/>
      <c r="J807" s="1749"/>
      <c r="K807" s="1749"/>
      <c r="L807" s="1749"/>
      <c r="M807" s="1749"/>
      <c r="N807" s="1749"/>
      <c r="O807" s="1749"/>
      <c r="P807" s="1749"/>
      <c r="Q807" s="1749"/>
      <c r="R807" s="1749"/>
      <c r="S807" s="1749"/>
      <c r="T807" s="1749"/>
      <c r="U807" s="1749"/>
      <c r="V807" s="1749"/>
      <c r="W807" s="1749"/>
      <c r="X807" s="1749"/>
      <c r="Y807" s="1749"/>
      <c r="Z807" s="1749"/>
      <c r="AA807" s="1749"/>
      <c r="AB807" s="1749"/>
      <c r="AC807" s="1749"/>
      <c r="AD807" s="1749"/>
      <c r="AE807" s="1749"/>
      <c r="AF807" s="1749"/>
      <c r="AG807" s="1749"/>
      <c r="AH807" s="1749"/>
      <c r="AI807" s="1749"/>
      <c r="AJ807" s="1749"/>
      <c r="AK807" s="1749"/>
      <c r="AL807" s="1749"/>
      <c r="AM807" s="1749"/>
      <c r="AN807" s="1749"/>
      <c r="AO807" s="1749"/>
      <c r="AP807" s="1749"/>
    </row>
    <row r="808" spans="1:42" ht="12.95" customHeight="1" x14ac:dyDescent="0.5">
      <c r="A808" s="1655"/>
      <c r="B808" s="1655"/>
      <c r="C808" s="1749"/>
      <c r="D808" s="1749"/>
      <c r="E808" s="1749"/>
      <c r="F808" s="1749"/>
      <c r="G808" s="1749"/>
      <c r="H808" s="1749"/>
      <c r="I808" s="1749"/>
      <c r="J808" s="1749"/>
      <c r="K808" s="1749"/>
      <c r="L808" s="1749"/>
      <c r="M808" s="1749"/>
      <c r="N808" s="1749"/>
      <c r="O808" s="1749"/>
      <c r="P808" s="1749"/>
      <c r="Q808" s="1749"/>
      <c r="R808" s="1749"/>
      <c r="S808" s="1749"/>
      <c r="T808" s="1749"/>
      <c r="U808" s="1749"/>
      <c r="V808" s="1749"/>
      <c r="W808" s="1749"/>
      <c r="X808" s="1749"/>
      <c r="Y808" s="1749"/>
      <c r="Z808" s="1749"/>
      <c r="AA808" s="1749"/>
      <c r="AB808" s="1749"/>
      <c r="AC808" s="1749"/>
      <c r="AD808" s="1749"/>
      <c r="AE808" s="1749"/>
      <c r="AF808" s="1749"/>
      <c r="AG808" s="1749"/>
      <c r="AH808" s="1749"/>
      <c r="AI808" s="1749"/>
      <c r="AJ808" s="1749"/>
      <c r="AK808" s="1749"/>
      <c r="AL808" s="1749"/>
      <c r="AM808" s="1749"/>
      <c r="AN808" s="1749"/>
      <c r="AO808" s="1749"/>
      <c r="AP808" s="1749"/>
    </row>
    <row r="809" spans="1:42" ht="12.95" customHeight="1" x14ac:dyDescent="0.5">
      <c r="A809" s="1655"/>
      <c r="B809" s="1655"/>
      <c r="C809" s="1749"/>
      <c r="D809" s="1749"/>
      <c r="E809" s="1749"/>
      <c r="F809" s="1749"/>
      <c r="G809" s="1749"/>
      <c r="H809" s="1749"/>
      <c r="I809" s="1749"/>
      <c r="J809" s="1749"/>
      <c r="K809" s="1749"/>
      <c r="L809" s="1749"/>
      <c r="M809" s="1749"/>
      <c r="N809" s="1749"/>
      <c r="O809" s="1749"/>
      <c r="P809" s="1749"/>
      <c r="Q809" s="1749"/>
      <c r="R809" s="1749"/>
      <c r="S809" s="1749"/>
      <c r="T809" s="1749"/>
      <c r="U809" s="1749"/>
      <c r="V809" s="1749"/>
      <c r="W809" s="1749"/>
      <c r="X809" s="1749"/>
      <c r="Y809" s="1749"/>
      <c r="Z809" s="1749"/>
      <c r="AA809" s="1749"/>
      <c r="AB809" s="1749"/>
      <c r="AC809" s="1749"/>
      <c r="AD809" s="1749"/>
      <c r="AE809" s="1749"/>
      <c r="AF809" s="1749"/>
      <c r="AG809" s="1749"/>
      <c r="AH809" s="1749"/>
      <c r="AI809" s="1749"/>
      <c r="AJ809" s="1749"/>
      <c r="AK809" s="1749"/>
      <c r="AL809" s="1749"/>
      <c r="AM809" s="1749"/>
      <c r="AN809" s="1749"/>
      <c r="AO809" s="1749"/>
      <c r="AP809" s="1749"/>
    </row>
    <row r="810" spans="1:42" ht="12.95" customHeight="1" x14ac:dyDescent="0.5">
      <c r="A810" s="1655"/>
      <c r="B810" s="1655"/>
      <c r="C810" s="1749"/>
      <c r="D810" s="1749"/>
      <c r="E810" s="1749"/>
      <c r="F810" s="1749"/>
      <c r="G810" s="1749"/>
      <c r="H810" s="1749"/>
      <c r="I810" s="1749"/>
      <c r="J810" s="1749"/>
      <c r="K810" s="1749"/>
      <c r="L810" s="1749"/>
      <c r="M810" s="1749"/>
      <c r="N810" s="1749"/>
      <c r="O810" s="1749"/>
      <c r="P810" s="1749"/>
      <c r="Q810" s="1749"/>
      <c r="R810" s="1749"/>
      <c r="S810" s="1749"/>
      <c r="T810" s="1749"/>
      <c r="U810" s="1749"/>
      <c r="V810" s="1749"/>
      <c r="W810" s="1749"/>
      <c r="X810" s="1749"/>
      <c r="Y810" s="1749"/>
      <c r="Z810" s="1749"/>
      <c r="AA810" s="1749"/>
      <c r="AB810" s="1749"/>
      <c r="AC810" s="1749"/>
      <c r="AD810" s="1749"/>
      <c r="AE810" s="1749"/>
      <c r="AF810" s="1749"/>
      <c r="AG810" s="1749"/>
      <c r="AH810" s="1749"/>
      <c r="AI810" s="1749"/>
      <c r="AJ810" s="1749"/>
      <c r="AK810" s="1749"/>
      <c r="AL810" s="1749"/>
      <c r="AM810" s="1749"/>
      <c r="AN810" s="1749"/>
      <c r="AO810" s="1749"/>
      <c r="AP810" s="1749"/>
    </row>
    <row r="811" spans="1:42" ht="12.95" customHeight="1" x14ac:dyDescent="0.5">
      <c r="A811" s="1655"/>
      <c r="B811" s="1655"/>
      <c r="C811" s="1749"/>
      <c r="D811" s="1749"/>
      <c r="E811" s="1749"/>
      <c r="F811" s="1749"/>
      <c r="G811" s="1749"/>
      <c r="H811" s="1749"/>
      <c r="I811" s="1749"/>
      <c r="J811" s="1749"/>
      <c r="K811" s="1749"/>
      <c r="L811" s="1749"/>
      <c r="M811" s="1749"/>
      <c r="N811" s="1749"/>
      <c r="O811" s="1749"/>
      <c r="P811" s="1749"/>
      <c r="Q811" s="1749"/>
      <c r="R811" s="1749"/>
      <c r="S811" s="1749"/>
      <c r="T811" s="1749"/>
      <c r="U811" s="1749"/>
      <c r="V811" s="1749"/>
      <c r="W811" s="1749"/>
      <c r="X811" s="1749"/>
      <c r="Y811" s="1749"/>
      <c r="Z811" s="1749"/>
      <c r="AA811" s="1749"/>
      <c r="AB811" s="1749"/>
      <c r="AC811" s="1749"/>
      <c r="AD811" s="1749"/>
      <c r="AE811" s="1749"/>
      <c r="AF811" s="1749"/>
      <c r="AG811" s="1749"/>
      <c r="AH811" s="1749"/>
      <c r="AI811" s="1749"/>
      <c r="AJ811" s="1749"/>
      <c r="AK811" s="1749"/>
      <c r="AL811" s="1749"/>
      <c r="AM811" s="1749"/>
      <c r="AN811" s="1749"/>
      <c r="AO811" s="1749"/>
      <c r="AP811" s="1749"/>
    </row>
    <row r="812" spans="1:42" ht="12.95" customHeight="1" x14ac:dyDescent="0.5">
      <c r="A812" s="1655"/>
      <c r="B812" s="1655"/>
      <c r="C812" s="1749"/>
      <c r="D812" s="1749"/>
      <c r="E812" s="1749"/>
      <c r="F812" s="1749"/>
      <c r="G812" s="1749"/>
      <c r="H812" s="1749"/>
      <c r="I812" s="1749"/>
      <c r="J812" s="1749"/>
      <c r="K812" s="1749"/>
      <c r="L812" s="1749"/>
      <c r="M812" s="1749"/>
      <c r="N812" s="1749"/>
      <c r="O812" s="1749"/>
      <c r="P812" s="1749"/>
      <c r="Q812" s="1749"/>
      <c r="R812" s="1749"/>
      <c r="S812" s="1749"/>
      <c r="T812" s="1749"/>
      <c r="U812" s="1749"/>
      <c r="V812" s="1749"/>
      <c r="W812" s="1749"/>
      <c r="X812" s="1749"/>
      <c r="Y812" s="1749"/>
      <c r="Z812" s="1749"/>
      <c r="AA812" s="1749"/>
      <c r="AB812" s="1749"/>
      <c r="AC812" s="1749"/>
      <c r="AD812" s="1749"/>
      <c r="AE812" s="1749"/>
      <c r="AF812" s="1749"/>
      <c r="AG812" s="1749"/>
      <c r="AH812" s="1749"/>
      <c r="AI812" s="1749"/>
      <c r="AJ812" s="1749"/>
      <c r="AK812" s="1749"/>
      <c r="AL812" s="1749"/>
      <c r="AM812" s="1749"/>
      <c r="AN812" s="1749"/>
      <c r="AO812" s="1749"/>
      <c r="AP812" s="1749"/>
    </row>
    <row r="813" spans="1:42" ht="12.95" customHeight="1" x14ac:dyDescent="0.5">
      <c r="A813" s="1655"/>
      <c r="B813" s="1655"/>
      <c r="C813" s="1749"/>
      <c r="D813" s="1749"/>
      <c r="E813" s="1749"/>
      <c r="F813" s="1749"/>
      <c r="G813" s="1749"/>
      <c r="H813" s="1749"/>
      <c r="I813" s="1749"/>
      <c r="J813" s="1749"/>
      <c r="K813" s="1749"/>
      <c r="L813" s="1749"/>
      <c r="M813" s="1749"/>
      <c r="N813" s="1749"/>
      <c r="O813" s="1749"/>
      <c r="P813" s="1749"/>
      <c r="Q813" s="1749"/>
      <c r="R813" s="1749"/>
      <c r="S813" s="1749"/>
      <c r="T813" s="1749"/>
      <c r="U813" s="1749"/>
      <c r="V813" s="1749"/>
      <c r="W813" s="1749"/>
      <c r="X813" s="1749"/>
      <c r="Y813" s="1749"/>
      <c r="Z813" s="1749"/>
      <c r="AA813" s="1749"/>
      <c r="AB813" s="1749"/>
      <c r="AC813" s="1749"/>
      <c r="AD813" s="1749"/>
      <c r="AE813" s="1749"/>
      <c r="AF813" s="1749"/>
      <c r="AG813" s="1749"/>
      <c r="AH813" s="1749"/>
      <c r="AI813" s="1749"/>
      <c r="AJ813" s="1749"/>
      <c r="AK813" s="1749"/>
      <c r="AL813" s="1749"/>
      <c r="AM813" s="1749"/>
      <c r="AN813" s="1749"/>
      <c r="AO813" s="1749"/>
      <c r="AP813" s="1749"/>
    </row>
    <row r="814" spans="1:42" ht="12.95" customHeight="1" x14ac:dyDescent="0.5">
      <c r="A814" s="1655"/>
      <c r="B814" s="1655"/>
      <c r="C814" s="1749"/>
      <c r="D814" s="1749"/>
      <c r="E814" s="1749"/>
      <c r="F814" s="1749"/>
      <c r="G814" s="1749"/>
      <c r="H814" s="1749"/>
      <c r="I814" s="1749"/>
      <c r="J814" s="1749"/>
      <c r="K814" s="1749"/>
      <c r="L814" s="1749"/>
      <c r="M814" s="1749"/>
      <c r="N814" s="1749"/>
      <c r="O814" s="1749"/>
      <c r="P814" s="1749"/>
      <c r="Q814" s="1749"/>
      <c r="R814" s="1749"/>
      <c r="S814" s="1749"/>
      <c r="T814" s="1749"/>
      <c r="U814" s="1749"/>
      <c r="V814" s="1749"/>
      <c r="W814" s="1749"/>
      <c r="X814" s="1749"/>
      <c r="Y814" s="1749"/>
      <c r="Z814" s="1749"/>
      <c r="AA814" s="1749"/>
      <c r="AB814" s="1749"/>
      <c r="AC814" s="1749"/>
      <c r="AD814" s="1749"/>
      <c r="AE814" s="1749"/>
      <c r="AF814" s="1749"/>
      <c r="AG814" s="1749"/>
      <c r="AH814" s="1749"/>
      <c r="AI814" s="1749"/>
      <c r="AJ814" s="1749"/>
      <c r="AK814" s="1749"/>
      <c r="AL814" s="1749"/>
      <c r="AM814" s="1749"/>
      <c r="AN814" s="1749"/>
      <c r="AO814" s="1749"/>
      <c r="AP814" s="1749"/>
    </row>
    <row r="815" spans="1:42" ht="12.95" customHeight="1" x14ac:dyDescent="0.5">
      <c r="A815" s="1655"/>
      <c r="B815" s="1655"/>
      <c r="C815" s="1749"/>
      <c r="D815" s="1749"/>
      <c r="E815" s="1749"/>
      <c r="F815" s="1749"/>
      <c r="G815" s="1749"/>
      <c r="H815" s="1749"/>
      <c r="I815" s="1749"/>
      <c r="J815" s="1749"/>
      <c r="K815" s="1749"/>
      <c r="L815" s="1749"/>
      <c r="M815" s="1749"/>
      <c r="N815" s="1749"/>
      <c r="O815" s="1749"/>
      <c r="P815" s="1749"/>
      <c r="Q815" s="1749"/>
      <c r="R815" s="1749"/>
      <c r="S815" s="1749"/>
      <c r="T815" s="1749"/>
      <c r="U815" s="1749"/>
      <c r="V815" s="1749"/>
      <c r="W815" s="1749"/>
      <c r="X815" s="1749"/>
      <c r="Y815" s="1749"/>
      <c r="Z815" s="1749"/>
      <c r="AA815" s="1749"/>
      <c r="AB815" s="1749"/>
      <c r="AC815" s="1749"/>
      <c r="AD815" s="1749"/>
      <c r="AE815" s="1749"/>
      <c r="AF815" s="1749"/>
      <c r="AG815" s="1749"/>
      <c r="AH815" s="1749"/>
      <c r="AI815" s="1749"/>
      <c r="AJ815" s="1749"/>
      <c r="AK815" s="1749"/>
      <c r="AL815" s="1749"/>
      <c r="AM815" s="1749"/>
      <c r="AN815" s="1749"/>
      <c r="AO815" s="1749"/>
      <c r="AP815" s="1749"/>
    </row>
    <row r="816" spans="1:42" ht="12.95" customHeight="1" x14ac:dyDescent="0.5">
      <c r="A816" s="1655"/>
      <c r="B816" s="1655"/>
      <c r="C816" s="1749"/>
      <c r="D816" s="1749"/>
      <c r="E816" s="1749"/>
      <c r="F816" s="1749"/>
      <c r="G816" s="1749"/>
      <c r="H816" s="1749"/>
      <c r="I816" s="1749"/>
      <c r="J816" s="1749"/>
      <c r="K816" s="1749"/>
      <c r="L816" s="1749"/>
      <c r="M816" s="1749"/>
      <c r="N816" s="1749"/>
      <c r="O816" s="1749"/>
      <c r="P816" s="1749"/>
      <c r="Q816" s="1749"/>
      <c r="R816" s="1749"/>
      <c r="S816" s="1749"/>
      <c r="T816" s="1749"/>
      <c r="U816" s="1749"/>
      <c r="V816" s="1749"/>
      <c r="W816" s="1749"/>
      <c r="X816" s="1749"/>
      <c r="Y816" s="1749"/>
      <c r="Z816" s="1749"/>
      <c r="AA816" s="1749"/>
      <c r="AB816" s="1749"/>
      <c r="AC816" s="1749"/>
      <c r="AD816" s="1749"/>
      <c r="AE816" s="1749"/>
      <c r="AF816" s="1749"/>
      <c r="AG816" s="1749"/>
      <c r="AH816" s="1749"/>
      <c r="AI816" s="1749"/>
      <c r="AJ816" s="1749"/>
      <c r="AK816" s="1749"/>
      <c r="AL816" s="1749"/>
      <c r="AM816" s="1749"/>
      <c r="AN816" s="1749"/>
      <c r="AO816" s="1749"/>
      <c r="AP816" s="1749"/>
    </row>
    <row r="817" spans="1:42" ht="12.95" customHeight="1" x14ac:dyDescent="0.5">
      <c r="A817" s="1655"/>
      <c r="B817" s="1655"/>
      <c r="C817" s="1749"/>
      <c r="D817" s="1749"/>
      <c r="E817" s="1749"/>
      <c r="F817" s="1749"/>
      <c r="G817" s="1749"/>
      <c r="H817" s="1749"/>
      <c r="I817" s="1749"/>
      <c r="J817" s="1749"/>
      <c r="K817" s="1749"/>
      <c r="L817" s="1749"/>
      <c r="M817" s="1749"/>
      <c r="N817" s="1749"/>
      <c r="O817" s="1749"/>
      <c r="P817" s="1749"/>
      <c r="Q817" s="1749"/>
      <c r="R817" s="1749"/>
      <c r="S817" s="1749"/>
      <c r="T817" s="1749"/>
      <c r="U817" s="1749"/>
      <c r="V817" s="1749"/>
      <c r="W817" s="1749"/>
      <c r="X817" s="1749"/>
      <c r="Y817" s="1749"/>
      <c r="Z817" s="1749"/>
      <c r="AA817" s="1749"/>
      <c r="AB817" s="1749"/>
      <c r="AC817" s="1749"/>
      <c r="AD817" s="1749"/>
      <c r="AE817" s="1749"/>
      <c r="AF817" s="1749"/>
      <c r="AG817" s="1749"/>
      <c r="AH817" s="1749"/>
      <c r="AI817" s="1749"/>
      <c r="AJ817" s="1749"/>
      <c r="AK817" s="1749"/>
      <c r="AL817" s="1749"/>
      <c r="AM817" s="1749"/>
      <c r="AN817" s="1749"/>
      <c r="AO817" s="1749"/>
      <c r="AP817" s="1749"/>
    </row>
    <row r="818" spans="1:42" ht="12.95" customHeight="1" x14ac:dyDescent="0.5">
      <c r="A818" s="1655"/>
      <c r="B818" s="1655"/>
      <c r="C818" s="1749"/>
      <c r="D818" s="1749"/>
      <c r="E818" s="1749"/>
      <c r="F818" s="1749"/>
      <c r="G818" s="1749"/>
      <c r="H818" s="1749"/>
      <c r="I818" s="1749"/>
      <c r="J818" s="1749"/>
      <c r="K818" s="1749"/>
      <c r="L818" s="1749"/>
      <c r="M818" s="1749"/>
      <c r="N818" s="1749"/>
      <c r="O818" s="1749"/>
      <c r="P818" s="1749"/>
      <c r="Q818" s="1749"/>
      <c r="R818" s="1749"/>
      <c r="S818" s="1749"/>
      <c r="T818" s="1749"/>
      <c r="U818" s="1749"/>
      <c r="V818" s="1749"/>
      <c r="W818" s="1749"/>
      <c r="X818" s="1749"/>
      <c r="Y818" s="1749"/>
      <c r="Z818" s="1749"/>
      <c r="AA818" s="1749"/>
      <c r="AB818" s="1749"/>
      <c r="AC818" s="1749"/>
      <c r="AD818" s="1749"/>
      <c r="AE818" s="1749"/>
      <c r="AF818" s="1749"/>
      <c r="AG818" s="1749"/>
      <c r="AH818" s="1749"/>
      <c r="AI818" s="1749"/>
      <c r="AJ818" s="1749"/>
      <c r="AK818" s="1749"/>
      <c r="AL818" s="1749"/>
      <c r="AM818" s="1749"/>
      <c r="AN818" s="1749"/>
      <c r="AO818" s="1749"/>
      <c r="AP818" s="1749"/>
    </row>
    <row r="819" spans="1:42" ht="12.95" customHeight="1" x14ac:dyDescent="0.5">
      <c r="A819" s="1655"/>
      <c r="B819" s="1655"/>
      <c r="C819" s="1749"/>
      <c r="D819" s="1749"/>
      <c r="E819" s="1749"/>
      <c r="F819" s="1749"/>
      <c r="G819" s="1749"/>
      <c r="H819" s="1749"/>
      <c r="I819" s="1749"/>
      <c r="J819" s="1749"/>
      <c r="K819" s="1749"/>
      <c r="L819" s="1749"/>
      <c r="M819" s="1749"/>
      <c r="N819" s="1749"/>
      <c r="O819" s="1749"/>
      <c r="P819" s="1749"/>
      <c r="Q819" s="1749"/>
      <c r="R819" s="1749"/>
      <c r="S819" s="1749"/>
      <c r="T819" s="1749"/>
      <c r="U819" s="1749"/>
      <c r="V819" s="1749"/>
      <c r="W819" s="1749"/>
      <c r="X819" s="1749"/>
      <c r="Y819" s="1749"/>
      <c r="Z819" s="1749"/>
      <c r="AA819" s="1749"/>
      <c r="AB819" s="1749"/>
      <c r="AC819" s="1749"/>
      <c r="AD819" s="1749"/>
      <c r="AE819" s="1749"/>
      <c r="AF819" s="1749"/>
      <c r="AG819" s="1749"/>
      <c r="AH819" s="1749"/>
      <c r="AI819" s="1749"/>
      <c r="AJ819" s="1749"/>
      <c r="AK819" s="1749"/>
      <c r="AL819" s="1749"/>
      <c r="AM819" s="1749"/>
      <c r="AN819" s="1749"/>
      <c r="AO819" s="1749"/>
      <c r="AP819" s="1749"/>
    </row>
    <row r="820" spans="1:42" ht="12.95" customHeight="1" x14ac:dyDescent="0.5">
      <c r="A820" s="1655"/>
      <c r="B820" s="1655"/>
      <c r="C820" s="1749"/>
      <c r="D820" s="1749"/>
      <c r="E820" s="1749"/>
      <c r="F820" s="1749"/>
      <c r="G820" s="1749"/>
      <c r="H820" s="1749"/>
      <c r="I820" s="1749"/>
      <c r="J820" s="1749"/>
      <c r="K820" s="1749"/>
      <c r="L820" s="1749"/>
      <c r="M820" s="1749"/>
      <c r="N820" s="1749"/>
      <c r="O820" s="1749"/>
      <c r="P820" s="1749"/>
      <c r="Q820" s="1749"/>
      <c r="R820" s="1749"/>
      <c r="S820" s="1749"/>
      <c r="T820" s="1749"/>
      <c r="U820" s="1749"/>
      <c r="V820" s="1749"/>
      <c r="W820" s="1749"/>
      <c r="X820" s="1749"/>
      <c r="Y820" s="1749"/>
      <c r="Z820" s="1749"/>
      <c r="AA820" s="1749"/>
      <c r="AB820" s="1749"/>
      <c r="AC820" s="1749"/>
      <c r="AD820" s="1749"/>
      <c r="AE820" s="1749"/>
      <c r="AF820" s="1749"/>
      <c r="AG820" s="1749"/>
      <c r="AH820" s="1749"/>
      <c r="AI820" s="1749"/>
      <c r="AJ820" s="1749"/>
      <c r="AK820" s="1749"/>
      <c r="AL820" s="1749"/>
      <c r="AM820" s="1749"/>
      <c r="AN820" s="1749"/>
      <c r="AO820" s="1749"/>
      <c r="AP820" s="1749"/>
    </row>
    <row r="821" spans="1:42" ht="12.95" customHeight="1" x14ac:dyDescent="0.5">
      <c r="A821" s="1655"/>
      <c r="B821" s="1655"/>
      <c r="C821" s="1749"/>
      <c r="D821" s="1749"/>
      <c r="E821" s="1749"/>
      <c r="F821" s="1749"/>
      <c r="G821" s="1749"/>
      <c r="H821" s="1749"/>
      <c r="I821" s="1749"/>
      <c r="J821" s="1749"/>
      <c r="K821" s="1749"/>
      <c r="L821" s="1749"/>
      <c r="M821" s="1749"/>
      <c r="N821" s="1749"/>
      <c r="O821" s="1749"/>
      <c r="P821" s="1749"/>
      <c r="Q821" s="1749"/>
      <c r="R821" s="1749"/>
      <c r="S821" s="1749"/>
      <c r="T821" s="1749"/>
      <c r="U821" s="1749"/>
      <c r="V821" s="1749"/>
      <c r="W821" s="1749"/>
      <c r="X821" s="1749"/>
      <c r="Y821" s="1749"/>
      <c r="Z821" s="1749"/>
      <c r="AA821" s="1749"/>
      <c r="AB821" s="1749"/>
      <c r="AC821" s="1749"/>
      <c r="AD821" s="1749"/>
      <c r="AE821" s="1749"/>
      <c r="AF821" s="1749"/>
      <c r="AG821" s="1749"/>
      <c r="AH821" s="1749"/>
      <c r="AI821" s="1749"/>
      <c r="AJ821" s="1749"/>
      <c r="AK821" s="1749"/>
      <c r="AL821" s="1749"/>
      <c r="AM821" s="1749"/>
      <c r="AN821" s="1749"/>
      <c r="AO821" s="1749"/>
      <c r="AP821" s="1749"/>
    </row>
    <row r="822" spans="1:42" ht="12.95" customHeight="1" x14ac:dyDescent="0.5">
      <c r="A822" s="1655"/>
      <c r="B822" s="1655"/>
      <c r="C822" s="1749"/>
      <c r="D822" s="1749"/>
      <c r="E822" s="1749"/>
      <c r="F822" s="1749"/>
      <c r="G822" s="1749"/>
      <c r="H822" s="1749"/>
      <c r="I822" s="1749"/>
      <c r="J822" s="1749"/>
      <c r="K822" s="1749"/>
      <c r="L822" s="1749"/>
      <c r="M822" s="1749"/>
      <c r="N822" s="1749"/>
      <c r="O822" s="1749"/>
      <c r="P822" s="1749"/>
      <c r="Q822" s="1749"/>
      <c r="R822" s="1749"/>
      <c r="S822" s="1749"/>
      <c r="T822" s="1749"/>
      <c r="U822" s="1749"/>
      <c r="V822" s="1749"/>
      <c r="W822" s="1749"/>
      <c r="X822" s="1749"/>
      <c r="Y822" s="1749"/>
      <c r="Z822" s="1749"/>
      <c r="AA822" s="1749"/>
      <c r="AB822" s="1749"/>
      <c r="AC822" s="1749"/>
      <c r="AD822" s="1749"/>
      <c r="AE822" s="1749"/>
      <c r="AF822" s="1749"/>
      <c r="AG822" s="1749"/>
      <c r="AH822" s="1749"/>
      <c r="AI822" s="1749"/>
      <c r="AJ822" s="1749"/>
      <c r="AK822" s="1749"/>
      <c r="AL822" s="1749"/>
      <c r="AM822" s="1749"/>
      <c r="AN822" s="1749"/>
      <c r="AO822" s="1749"/>
      <c r="AP822" s="1749"/>
    </row>
    <row r="823" spans="1:42" ht="12.95" customHeight="1" x14ac:dyDescent="0.5">
      <c r="A823" s="1655"/>
      <c r="B823" s="1655"/>
      <c r="C823" s="1749"/>
      <c r="D823" s="1749"/>
      <c r="E823" s="1749"/>
      <c r="F823" s="1749"/>
      <c r="G823" s="1749"/>
      <c r="H823" s="1749"/>
      <c r="I823" s="1749"/>
      <c r="J823" s="1749"/>
      <c r="K823" s="1749"/>
      <c r="L823" s="1749"/>
      <c r="M823" s="1749"/>
      <c r="N823" s="1749"/>
      <c r="O823" s="1749"/>
      <c r="P823" s="1749"/>
      <c r="Q823" s="1749"/>
      <c r="R823" s="1749"/>
      <c r="S823" s="1749"/>
      <c r="T823" s="1749"/>
      <c r="U823" s="1749"/>
      <c r="V823" s="1749"/>
      <c r="W823" s="1749"/>
      <c r="X823" s="1749"/>
      <c r="Y823" s="1749"/>
      <c r="Z823" s="1749"/>
      <c r="AA823" s="1749"/>
      <c r="AB823" s="1749"/>
      <c r="AC823" s="1749"/>
      <c r="AD823" s="1749"/>
      <c r="AE823" s="1749"/>
      <c r="AF823" s="1749"/>
      <c r="AG823" s="1749"/>
      <c r="AH823" s="1749"/>
      <c r="AI823" s="1749"/>
      <c r="AJ823" s="1749"/>
      <c r="AK823" s="1749"/>
      <c r="AL823" s="1749"/>
      <c r="AM823" s="1749"/>
      <c r="AN823" s="1749"/>
      <c r="AO823" s="1749"/>
      <c r="AP823" s="1749"/>
    </row>
    <row r="824" spans="1:42" ht="12.95" customHeight="1" x14ac:dyDescent="0.5">
      <c r="A824" s="1655"/>
      <c r="B824" s="1655"/>
      <c r="C824" s="1749"/>
      <c r="D824" s="1749"/>
      <c r="E824" s="1749"/>
      <c r="F824" s="1749"/>
      <c r="G824" s="1749"/>
      <c r="H824" s="1749"/>
      <c r="I824" s="1749"/>
      <c r="J824" s="1749"/>
      <c r="K824" s="1749"/>
      <c r="L824" s="1749"/>
      <c r="M824" s="1749"/>
      <c r="N824" s="1749"/>
      <c r="O824" s="1749"/>
      <c r="P824" s="1749"/>
      <c r="Q824" s="1749"/>
      <c r="R824" s="1749"/>
      <c r="S824" s="1749"/>
      <c r="T824" s="1749"/>
      <c r="U824" s="1749"/>
      <c r="V824" s="1749"/>
      <c r="W824" s="1749"/>
      <c r="X824" s="1749"/>
      <c r="Y824" s="1749"/>
      <c r="Z824" s="1749"/>
      <c r="AA824" s="1749"/>
      <c r="AB824" s="1749"/>
      <c r="AC824" s="1749"/>
      <c r="AD824" s="1749"/>
      <c r="AE824" s="1749"/>
      <c r="AF824" s="1749"/>
      <c r="AG824" s="1749"/>
      <c r="AH824" s="1749"/>
      <c r="AI824" s="1749"/>
      <c r="AJ824" s="1749"/>
      <c r="AK824" s="1749"/>
      <c r="AL824" s="1749"/>
      <c r="AM824" s="1749"/>
      <c r="AN824" s="1749"/>
      <c r="AO824" s="1749"/>
      <c r="AP824" s="1749"/>
    </row>
    <row r="825" spans="1:42" ht="12.95" customHeight="1" x14ac:dyDescent="0.5">
      <c r="A825" s="1655"/>
      <c r="B825" s="1655"/>
      <c r="C825" s="1749"/>
      <c r="D825" s="1749"/>
      <c r="E825" s="1749"/>
      <c r="F825" s="1749"/>
      <c r="G825" s="1749"/>
      <c r="H825" s="1749"/>
      <c r="I825" s="1749"/>
      <c r="J825" s="1749"/>
      <c r="K825" s="1749"/>
      <c r="L825" s="1749"/>
      <c r="M825" s="1749"/>
      <c r="N825" s="1749"/>
      <c r="O825" s="1749"/>
      <c r="P825" s="1749"/>
      <c r="Q825" s="1749"/>
      <c r="R825" s="1749"/>
      <c r="S825" s="1749"/>
      <c r="T825" s="1749"/>
      <c r="U825" s="1749"/>
      <c r="V825" s="1749"/>
      <c r="W825" s="1749"/>
      <c r="X825" s="1749"/>
      <c r="Y825" s="1749"/>
      <c r="Z825" s="1749"/>
      <c r="AA825" s="1749"/>
      <c r="AB825" s="1749"/>
      <c r="AC825" s="1749"/>
      <c r="AD825" s="1749"/>
      <c r="AE825" s="1749"/>
      <c r="AF825" s="1749"/>
      <c r="AG825" s="1749"/>
      <c r="AH825" s="1749"/>
      <c r="AI825" s="1749"/>
      <c r="AJ825" s="1749"/>
      <c r="AK825" s="1749"/>
      <c r="AL825" s="1749"/>
      <c r="AM825" s="1749"/>
      <c r="AN825" s="1749"/>
      <c r="AO825" s="1749"/>
      <c r="AP825" s="1749"/>
    </row>
    <row r="826" spans="1:42" ht="12.95" customHeight="1" x14ac:dyDescent="0.5">
      <c r="A826" s="1655"/>
      <c r="B826" s="1655"/>
      <c r="C826" s="1749"/>
      <c r="D826" s="1749"/>
      <c r="E826" s="1749"/>
      <c r="F826" s="1749"/>
      <c r="G826" s="1749"/>
      <c r="H826" s="1749"/>
      <c r="I826" s="1749"/>
      <c r="J826" s="1749"/>
      <c r="K826" s="1749"/>
      <c r="L826" s="1749"/>
      <c r="M826" s="1749"/>
      <c r="N826" s="1749"/>
      <c r="O826" s="1749"/>
      <c r="P826" s="1749"/>
      <c r="Q826" s="1749"/>
      <c r="R826" s="1749"/>
      <c r="S826" s="1749"/>
      <c r="T826" s="1749"/>
      <c r="U826" s="1749"/>
      <c r="V826" s="1749"/>
      <c r="W826" s="1749"/>
      <c r="X826" s="1749"/>
      <c r="Y826" s="1749"/>
      <c r="Z826" s="1749"/>
      <c r="AA826" s="1749"/>
      <c r="AB826" s="1749"/>
      <c r="AC826" s="1749"/>
      <c r="AD826" s="1749"/>
      <c r="AE826" s="1749"/>
      <c r="AF826" s="1749"/>
      <c r="AG826" s="1749"/>
      <c r="AH826" s="1749"/>
      <c r="AI826" s="1749"/>
      <c r="AJ826" s="1749"/>
      <c r="AK826" s="1749"/>
      <c r="AL826" s="1749"/>
      <c r="AM826" s="1749"/>
      <c r="AN826" s="1749"/>
      <c r="AO826" s="1749"/>
      <c r="AP826" s="1749"/>
    </row>
    <row r="827" spans="1:42" ht="12.95" customHeight="1" x14ac:dyDescent="0.5">
      <c r="A827" s="1655"/>
      <c r="B827" s="1655"/>
      <c r="C827" s="1749"/>
      <c r="D827" s="1749"/>
      <c r="E827" s="1749"/>
      <c r="F827" s="1749"/>
      <c r="G827" s="1749"/>
      <c r="H827" s="1749"/>
      <c r="I827" s="1749"/>
      <c r="J827" s="1749"/>
      <c r="K827" s="1749"/>
      <c r="L827" s="1749"/>
      <c r="M827" s="1749"/>
      <c r="N827" s="1749"/>
      <c r="O827" s="1749"/>
      <c r="P827" s="1749"/>
      <c r="Q827" s="1749"/>
      <c r="R827" s="1749"/>
      <c r="S827" s="1749"/>
      <c r="T827" s="1749"/>
      <c r="U827" s="1749"/>
      <c r="V827" s="1749"/>
      <c r="W827" s="1749"/>
      <c r="X827" s="1749"/>
      <c r="Y827" s="1749"/>
      <c r="Z827" s="1749"/>
      <c r="AA827" s="1749"/>
      <c r="AB827" s="1749"/>
      <c r="AC827" s="1749"/>
      <c r="AD827" s="1749"/>
      <c r="AE827" s="1749"/>
      <c r="AF827" s="1749"/>
      <c r="AG827" s="1749"/>
      <c r="AH827" s="1749"/>
      <c r="AI827" s="1749"/>
      <c r="AJ827" s="1749"/>
      <c r="AK827" s="1749"/>
      <c r="AL827" s="1749"/>
      <c r="AM827" s="1749"/>
      <c r="AN827" s="1749"/>
      <c r="AO827" s="1749"/>
      <c r="AP827" s="1749"/>
    </row>
  </sheetData>
  <mergeCells count="236">
    <mergeCell ref="P138:Q138"/>
    <mergeCell ref="H121:I121"/>
    <mergeCell ref="H122:I122"/>
    <mergeCell ref="H123:I123"/>
    <mergeCell ref="T124:V124"/>
    <mergeCell ref="AB125:AC125"/>
    <mergeCell ref="AB127:AC127"/>
    <mergeCell ref="AB128:AC128"/>
    <mergeCell ref="X129:Y129"/>
    <mergeCell ref="X130:Y130"/>
    <mergeCell ref="AB124:AC124"/>
    <mergeCell ref="X131:Y131"/>
    <mergeCell ref="T132:V132"/>
    <mergeCell ref="P135:Q135"/>
    <mergeCell ref="P136:Q136"/>
    <mergeCell ref="T129:V129"/>
    <mergeCell ref="AJ132:AK132"/>
    <mergeCell ref="T133:V133"/>
    <mergeCell ref="P137:Q137"/>
    <mergeCell ref="A106:A107"/>
    <mergeCell ref="B106:B107"/>
    <mergeCell ref="C106:J106"/>
    <mergeCell ref="K106:R106"/>
    <mergeCell ref="S106:Z106"/>
    <mergeCell ref="AA106:AH106"/>
    <mergeCell ref="AI106:AP106"/>
    <mergeCell ref="AI108:AI149"/>
    <mergeCell ref="AJ108:AK108"/>
    <mergeCell ref="AJ109:AK109"/>
    <mergeCell ref="P110:Q110"/>
    <mergeCell ref="T110:V110"/>
    <mergeCell ref="P111:Q111"/>
    <mergeCell ref="P112:Q112"/>
    <mergeCell ref="P113:Q113"/>
    <mergeCell ref="T117:V117"/>
    <mergeCell ref="AJ149:AK149"/>
    <mergeCell ref="P139:Q139"/>
    <mergeCell ref="P140:Q140"/>
    <mergeCell ref="P133:Q133"/>
    <mergeCell ref="P134:Q134"/>
    <mergeCell ref="E104:G104"/>
    <mergeCell ref="H104:J104"/>
    <mergeCell ref="K104:M104"/>
    <mergeCell ref="N104:P104"/>
    <mergeCell ref="Q104:S104"/>
    <mergeCell ref="T104:V104"/>
    <mergeCell ref="E103:G103"/>
    <mergeCell ref="H103:J103"/>
    <mergeCell ref="K103:M103"/>
    <mergeCell ref="N103:P103"/>
    <mergeCell ref="Q103:S103"/>
    <mergeCell ref="T103:V103"/>
    <mergeCell ref="A99:AP99"/>
    <mergeCell ref="A100:AP100"/>
    <mergeCell ref="E102:G102"/>
    <mergeCell ref="H102:J102"/>
    <mergeCell ref="K102:M102"/>
    <mergeCell ref="N102:P102"/>
    <mergeCell ref="Q102:S102"/>
    <mergeCell ref="T102:V102"/>
    <mergeCell ref="W102:Y102"/>
    <mergeCell ref="Z102:AB102"/>
    <mergeCell ref="AJ94:AK94"/>
    <mergeCell ref="AJ95:AK95"/>
    <mergeCell ref="AJ96:AK96"/>
    <mergeCell ref="H68:I68"/>
    <mergeCell ref="T71:V71"/>
    <mergeCell ref="H74:I74"/>
    <mergeCell ref="H75:I75"/>
    <mergeCell ref="T75:V75"/>
    <mergeCell ref="T76:V76"/>
    <mergeCell ref="H69:I69"/>
    <mergeCell ref="H71:I71"/>
    <mergeCell ref="H72:I72"/>
    <mergeCell ref="H73:I73"/>
    <mergeCell ref="AI57:AP57"/>
    <mergeCell ref="T59:V59"/>
    <mergeCell ref="AI59:AI96"/>
    <mergeCell ref="AJ59:AK59"/>
    <mergeCell ref="AJ60:AK60"/>
    <mergeCell ref="P62:Q62"/>
    <mergeCell ref="P63:Q63"/>
    <mergeCell ref="T65:V65"/>
    <mergeCell ref="AB76:AC76"/>
    <mergeCell ref="AB79:AC79"/>
    <mergeCell ref="P86:Q86"/>
    <mergeCell ref="P87:Q87"/>
    <mergeCell ref="P88:Q88"/>
    <mergeCell ref="X81:Y81"/>
    <mergeCell ref="P85:Q85"/>
    <mergeCell ref="AB80:AC80"/>
    <mergeCell ref="T81:V81"/>
    <mergeCell ref="X82:Y82"/>
    <mergeCell ref="X83:Y83"/>
    <mergeCell ref="AB77:AC77"/>
    <mergeCell ref="T79:V79"/>
    <mergeCell ref="AJ84:AK84"/>
    <mergeCell ref="P89:Q89"/>
    <mergeCell ref="P90:Q90"/>
    <mergeCell ref="A57:A58"/>
    <mergeCell ref="B57:B58"/>
    <mergeCell ref="C57:J57"/>
    <mergeCell ref="K57:R57"/>
    <mergeCell ref="S57:Z57"/>
    <mergeCell ref="AA57:AH57"/>
    <mergeCell ref="E55:G55"/>
    <mergeCell ref="H55:J55"/>
    <mergeCell ref="K55:M55"/>
    <mergeCell ref="N55:P55"/>
    <mergeCell ref="Q55:S55"/>
    <mergeCell ref="T55:V55"/>
    <mergeCell ref="A50:AP50"/>
    <mergeCell ref="A51:AP51"/>
    <mergeCell ref="E54:G54"/>
    <mergeCell ref="H54:J54"/>
    <mergeCell ref="K54:M54"/>
    <mergeCell ref="N54:P54"/>
    <mergeCell ref="Q54:S54"/>
    <mergeCell ref="T54:V54"/>
    <mergeCell ref="W54:Y54"/>
    <mergeCell ref="Z54:AB54"/>
    <mergeCell ref="H115:I115"/>
    <mergeCell ref="T115:V115"/>
    <mergeCell ref="H117:I117"/>
    <mergeCell ref="H118:I118"/>
    <mergeCell ref="H119:I119"/>
    <mergeCell ref="H116:I116"/>
    <mergeCell ref="T119:V119"/>
    <mergeCell ref="AC102:AE102"/>
    <mergeCell ref="AF102:AH102"/>
    <mergeCell ref="W103:Y103"/>
    <mergeCell ref="Z103:AB103"/>
    <mergeCell ref="AC103:AE103"/>
    <mergeCell ref="AF103:AH103"/>
    <mergeCell ref="W104:Y104"/>
    <mergeCell ref="Z104:AB104"/>
    <mergeCell ref="AC104:AE104"/>
    <mergeCell ref="AF104:AH104"/>
    <mergeCell ref="H65:I65"/>
    <mergeCell ref="H66:I66"/>
    <mergeCell ref="H67:I67"/>
    <mergeCell ref="P61:Q61"/>
    <mergeCell ref="AC53:AE53"/>
    <mergeCell ref="AF53:AH53"/>
    <mergeCell ref="AC54:AE54"/>
    <mergeCell ref="AF54:AH54"/>
    <mergeCell ref="E53:G53"/>
    <mergeCell ref="H53:J53"/>
    <mergeCell ref="K53:M53"/>
    <mergeCell ref="N53:P53"/>
    <mergeCell ref="Q53:S53"/>
    <mergeCell ref="T53:V53"/>
    <mergeCell ref="W53:Y53"/>
    <mergeCell ref="Z53:AB53"/>
    <mergeCell ref="W55:Y55"/>
    <mergeCell ref="Z55:AB55"/>
    <mergeCell ref="AC55:AE55"/>
    <mergeCell ref="AF55:AH55"/>
    <mergeCell ref="P39:Q39"/>
    <mergeCell ref="P40:Q40"/>
    <mergeCell ref="P41:Q41"/>
    <mergeCell ref="P42:Q42"/>
    <mergeCell ref="P43:Q43"/>
    <mergeCell ref="AI10:AI47"/>
    <mergeCell ref="AJ47:AK47"/>
    <mergeCell ref="X34:Y34"/>
    <mergeCell ref="T35:V35"/>
    <mergeCell ref="AJ35:AK35"/>
    <mergeCell ref="AJ36:AK36"/>
    <mergeCell ref="P37:Q37"/>
    <mergeCell ref="P38:Q38"/>
    <mergeCell ref="AB27:AC27"/>
    <mergeCell ref="AB28:AC28"/>
    <mergeCell ref="AB30:AC30"/>
    <mergeCell ref="AB31:AC31"/>
    <mergeCell ref="X32:Y32"/>
    <mergeCell ref="X33:Y33"/>
    <mergeCell ref="H20:I20"/>
    <mergeCell ref="H21:I21"/>
    <mergeCell ref="H23:I23"/>
    <mergeCell ref="T23:V23"/>
    <mergeCell ref="H24:I24"/>
    <mergeCell ref="H25:I25"/>
    <mergeCell ref="H16:I16"/>
    <mergeCell ref="T16:V16"/>
    <mergeCell ref="H17:I17"/>
    <mergeCell ref="H18:I18"/>
    <mergeCell ref="H19:I19"/>
    <mergeCell ref="T19:V19"/>
    <mergeCell ref="AI8:AP8"/>
    <mergeCell ref="AJ10:AK10"/>
    <mergeCell ref="AJ11:AK11"/>
    <mergeCell ref="P12:Q12"/>
    <mergeCell ref="P13:Q13"/>
    <mergeCell ref="P14:Q14"/>
    <mergeCell ref="T14:V14"/>
    <mergeCell ref="T26:V26"/>
    <mergeCell ref="AB26:AC26"/>
    <mergeCell ref="A8:A9"/>
    <mergeCell ref="B8:B9"/>
    <mergeCell ref="C8:J8"/>
    <mergeCell ref="K8:R8"/>
    <mergeCell ref="S8:Z8"/>
    <mergeCell ref="AA8:AH8"/>
    <mergeCell ref="AC5:AE5"/>
    <mergeCell ref="AF5:AH5"/>
    <mergeCell ref="E6:G6"/>
    <mergeCell ref="H6:J6"/>
    <mergeCell ref="K6:M6"/>
    <mergeCell ref="N6:P6"/>
    <mergeCell ref="Q6:S6"/>
    <mergeCell ref="T6:V6"/>
    <mergeCell ref="W6:Y6"/>
    <mergeCell ref="Z6:AB6"/>
    <mergeCell ref="E5:G5"/>
    <mergeCell ref="H5:J5"/>
    <mergeCell ref="K5:M5"/>
    <mergeCell ref="N5:P5"/>
    <mergeCell ref="Q5:S5"/>
    <mergeCell ref="T5:V5"/>
    <mergeCell ref="W5:Y5"/>
    <mergeCell ref="Z5:AB5"/>
    <mergeCell ref="AC6:AE6"/>
    <mergeCell ref="A1:AP1"/>
    <mergeCell ref="A2:AP2"/>
    <mergeCell ref="E4:G4"/>
    <mergeCell ref="H4:J4"/>
    <mergeCell ref="K4:M4"/>
    <mergeCell ref="N4:P4"/>
    <mergeCell ref="Q4:S4"/>
    <mergeCell ref="T4:V4"/>
    <mergeCell ref="W4:Y4"/>
    <mergeCell ref="Z4:AB4"/>
    <mergeCell ref="AC4:AE4"/>
    <mergeCell ref="AF4:AH4"/>
    <mergeCell ref="AF6:AH6"/>
  </mergeCells>
  <printOptions horizontalCentered="1"/>
  <pageMargins left="0.118110236220472" right="3.9370078740157501E-2" top="0.21496062992126" bottom="7.8740157480315001E-2" header="0.118110236220472" footer="7.8740157480315001E-2"/>
  <pageSetup paperSize="9" orientation="landscape" r:id="rId1"/>
  <headerFooter>
    <oddHeader>&amp;R&amp;"TH SarabunPSK,ธรรมดา"&amp;11 12/6/2566 [1]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493"/>
  <sheetViews>
    <sheetView showGridLines="0" zoomScale="120" zoomScaleNormal="120" workbookViewId="0">
      <selection activeCell="F24" sqref="F24"/>
    </sheetView>
  </sheetViews>
  <sheetFormatPr defaultColWidth="9.140625" defaultRowHeight="12.95" customHeight="1" x14ac:dyDescent="0.5"/>
  <cols>
    <col min="1" max="1" width="10.85546875" style="1657" customWidth="1"/>
    <col min="2" max="2" width="11.140625" style="1208" customWidth="1"/>
    <col min="3" max="34" width="3.42578125" style="781" customWidth="1"/>
    <col min="35" max="35" width="2.5703125" style="781" customWidth="1"/>
    <col min="36" max="42" width="3.42578125" style="781" customWidth="1"/>
    <col min="43" max="16384" width="9.140625" style="1207"/>
  </cols>
  <sheetData>
    <row r="1" spans="1:43" s="433" customFormat="1" ht="23.25" customHeight="1" x14ac:dyDescent="0.5">
      <c r="A1" s="2379" t="s">
        <v>0</v>
      </c>
      <c r="B1" s="2380"/>
      <c r="C1" s="2380"/>
      <c r="D1" s="2380"/>
      <c r="E1" s="2380"/>
      <c r="F1" s="2380"/>
      <c r="G1" s="2380"/>
      <c r="H1" s="2380"/>
      <c r="I1" s="2380"/>
      <c r="J1" s="2380"/>
      <c r="K1" s="2380"/>
      <c r="L1" s="2380"/>
      <c r="M1" s="2380"/>
      <c r="N1" s="2380"/>
      <c r="O1" s="2380"/>
      <c r="P1" s="2380"/>
      <c r="Q1" s="2380"/>
      <c r="R1" s="2380"/>
      <c r="S1" s="2380"/>
      <c r="T1" s="2380"/>
      <c r="U1" s="2380"/>
      <c r="V1" s="2380"/>
      <c r="W1" s="2380"/>
      <c r="X1" s="2380"/>
      <c r="Y1" s="2380"/>
      <c r="Z1" s="2380"/>
      <c r="AA1" s="2380"/>
      <c r="AB1" s="2380"/>
      <c r="AC1" s="2380"/>
      <c r="AD1" s="2380"/>
      <c r="AE1" s="2380"/>
      <c r="AF1" s="2380"/>
      <c r="AG1" s="2380"/>
      <c r="AH1" s="2380"/>
      <c r="AI1" s="2380"/>
      <c r="AJ1" s="2380"/>
      <c r="AK1" s="2380"/>
      <c r="AL1" s="2380"/>
      <c r="AM1" s="2380"/>
      <c r="AN1" s="2380"/>
      <c r="AO1" s="2380"/>
      <c r="AP1" s="2380"/>
    </row>
    <row r="2" spans="1:43" s="433" customFormat="1" ht="23.25" customHeight="1" x14ac:dyDescent="0.5">
      <c r="A2" s="2379" t="s">
        <v>1669</v>
      </c>
      <c r="B2" s="2380"/>
      <c r="C2" s="2380"/>
      <c r="D2" s="2380"/>
      <c r="E2" s="2380"/>
      <c r="F2" s="2380"/>
      <c r="G2" s="2380"/>
      <c r="H2" s="2380"/>
      <c r="I2" s="2380"/>
      <c r="J2" s="2380"/>
      <c r="K2" s="2380"/>
      <c r="L2" s="2380"/>
      <c r="M2" s="2380"/>
      <c r="N2" s="2380"/>
      <c r="O2" s="2380"/>
      <c r="P2" s="2380"/>
      <c r="Q2" s="2380"/>
      <c r="R2" s="2380"/>
      <c r="S2" s="2380"/>
      <c r="T2" s="2380"/>
      <c r="U2" s="2380"/>
      <c r="V2" s="2380"/>
      <c r="W2" s="2380"/>
      <c r="X2" s="2380"/>
      <c r="Y2" s="2380"/>
      <c r="Z2" s="2380"/>
      <c r="AA2" s="2380"/>
      <c r="AB2" s="2380"/>
      <c r="AC2" s="2380"/>
      <c r="AD2" s="2380"/>
      <c r="AE2" s="2380"/>
      <c r="AF2" s="2380"/>
      <c r="AG2" s="2380"/>
      <c r="AH2" s="2380"/>
      <c r="AI2" s="2380"/>
      <c r="AJ2" s="2380"/>
      <c r="AK2" s="2380"/>
      <c r="AL2" s="2380"/>
      <c r="AM2" s="2380"/>
      <c r="AN2" s="2380"/>
      <c r="AO2" s="2380"/>
      <c r="AP2" s="2380"/>
    </row>
    <row r="3" spans="1:43" s="433" customFormat="1" ht="6" customHeight="1" x14ac:dyDescent="0.5">
      <c r="A3" s="1655"/>
      <c r="B3" s="1193"/>
      <c r="C3" s="1194"/>
      <c r="D3" s="1194"/>
      <c r="E3" s="1194"/>
      <c r="F3" s="1194"/>
      <c r="G3" s="1194"/>
      <c r="H3" s="1194"/>
      <c r="I3" s="1194"/>
      <c r="J3" s="1194"/>
      <c r="K3" s="1194"/>
      <c r="L3" s="1194"/>
      <c r="M3" s="1194"/>
      <c r="N3" s="1194"/>
      <c r="O3" s="1194"/>
      <c r="P3" s="1194"/>
      <c r="Q3" s="1194"/>
      <c r="R3" s="1194"/>
      <c r="S3" s="1194"/>
      <c r="T3" s="1194"/>
      <c r="U3" s="1194"/>
      <c r="V3" s="1194"/>
      <c r="W3" s="1194"/>
      <c r="X3" s="1194"/>
      <c r="Y3" s="1194"/>
      <c r="Z3" s="1194"/>
      <c r="AA3" s="1194"/>
      <c r="AB3" s="1194"/>
      <c r="AC3" s="1194"/>
      <c r="AD3" s="1194"/>
      <c r="AE3" s="1194"/>
      <c r="AF3" s="1194"/>
      <c r="AG3" s="1194"/>
      <c r="AH3" s="1194"/>
      <c r="AI3" s="1194"/>
      <c r="AJ3" s="1194"/>
      <c r="AK3" s="1194"/>
      <c r="AL3" s="1194"/>
      <c r="AM3" s="1194"/>
      <c r="AN3" s="1194"/>
      <c r="AO3" s="1194"/>
      <c r="AP3" s="1194"/>
    </row>
    <row r="4" spans="1:43" s="433" customFormat="1" ht="13.5" customHeight="1" x14ac:dyDescent="0.5">
      <c r="A4" s="1655"/>
      <c r="B4" s="1193"/>
      <c r="C4" s="1194"/>
      <c r="D4" s="1194"/>
      <c r="E4" s="2364" t="s">
        <v>477</v>
      </c>
      <c r="F4" s="2365"/>
      <c r="G4" s="2366"/>
      <c r="H4" s="2364" t="s">
        <v>1118</v>
      </c>
      <c r="I4" s="2365"/>
      <c r="J4" s="2366"/>
      <c r="K4" s="2364" t="s">
        <v>110</v>
      </c>
      <c r="L4" s="2365"/>
      <c r="M4" s="2366"/>
      <c r="N4" s="2364" t="s">
        <v>458</v>
      </c>
      <c r="O4" s="2365"/>
      <c r="P4" s="2366"/>
      <c r="Q4" s="2364" t="s">
        <v>427</v>
      </c>
      <c r="R4" s="2365"/>
      <c r="S4" s="2366"/>
      <c r="T4" s="2364" t="s">
        <v>532</v>
      </c>
      <c r="U4" s="2365"/>
      <c r="V4" s="2366"/>
      <c r="W4" s="2364" t="s">
        <v>443</v>
      </c>
      <c r="X4" s="2365"/>
      <c r="Y4" s="2366"/>
      <c r="Z4" s="2364" t="s">
        <v>1092</v>
      </c>
      <c r="AA4" s="2365"/>
      <c r="AB4" s="2366"/>
      <c r="AC4" s="2364" t="s">
        <v>463</v>
      </c>
      <c r="AD4" s="2365"/>
      <c r="AE4" s="2366"/>
      <c r="AF4" s="2364" t="s">
        <v>430</v>
      </c>
      <c r="AG4" s="2365"/>
      <c r="AH4" s="2366"/>
      <c r="AI4" s="1194"/>
      <c r="AJ4" s="1194"/>
      <c r="AK4" s="1194"/>
      <c r="AL4" s="1194"/>
      <c r="AM4" s="1194"/>
      <c r="AN4" s="1194"/>
      <c r="AO4" s="1194"/>
      <c r="AP4" s="1194"/>
    </row>
    <row r="5" spans="1:43" s="862" customFormat="1" ht="13.5" customHeight="1" x14ac:dyDescent="0.5">
      <c r="A5" s="1656"/>
      <c r="B5" s="1195"/>
      <c r="C5" s="1194"/>
      <c r="D5" s="1194"/>
      <c r="E5" s="2367" t="s">
        <v>1119</v>
      </c>
      <c r="F5" s="2368"/>
      <c r="G5" s="2371"/>
      <c r="H5" s="2367" t="s">
        <v>1120</v>
      </c>
      <c r="I5" s="2368"/>
      <c r="J5" s="2371"/>
      <c r="K5" s="2367" t="s">
        <v>1121</v>
      </c>
      <c r="L5" s="2368"/>
      <c r="M5" s="2371"/>
      <c r="N5" s="2367" t="s">
        <v>1122</v>
      </c>
      <c r="O5" s="2368"/>
      <c r="P5" s="2369"/>
      <c r="Q5" s="2381" t="s">
        <v>1123</v>
      </c>
      <c r="R5" s="2368"/>
      <c r="S5" s="2369"/>
      <c r="T5" s="2370" t="s">
        <v>1124</v>
      </c>
      <c r="U5" s="2368"/>
      <c r="V5" s="2371"/>
      <c r="W5" s="2367" t="s">
        <v>1125</v>
      </c>
      <c r="X5" s="2368"/>
      <c r="Y5" s="2369"/>
      <c r="Z5" s="2370" t="s">
        <v>1126</v>
      </c>
      <c r="AA5" s="2368"/>
      <c r="AB5" s="2371"/>
      <c r="AC5" s="2367" t="s">
        <v>1127</v>
      </c>
      <c r="AD5" s="2368"/>
      <c r="AE5" s="2371"/>
      <c r="AF5" s="2367" t="s">
        <v>1128</v>
      </c>
      <c r="AG5" s="2368"/>
      <c r="AH5" s="2371"/>
      <c r="AI5" s="1194"/>
      <c r="AJ5" s="1194"/>
      <c r="AK5" s="1194"/>
      <c r="AL5" s="1194"/>
      <c r="AM5" s="1194"/>
      <c r="AN5" s="1194"/>
      <c r="AO5" s="1194"/>
      <c r="AP5" s="1194"/>
    </row>
    <row r="6" spans="1:43" s="862" customFormat="1" ht="13.5" customHeight="1" x14ac:dyDescent="0.5">
      <c r="A6" s="1656"/>
      <c r="B6" s="1195"/>
      <c r="C6" s="1194"/>
      <c r="D6" s="1194"/>
      <c r="E6" s="2374" t="s">
        <v>1129</v>
      </c>
      <c r="F6" s="2375"/>
      <c r="G6" s="2376"/>
      <c r="H6" s="2358" t="s">
        <v>1120</v>
      </c>
      <c r="I6" s="2356"/>
      <c r="J6" s="2357"/>
      <c r="K6" s="2358" t="s">
        <v>1121</v>
      </c>
      <c r="L6" s="2356"/>
      <c r="M6" s="2357"/>
      <c r="N6" s="2358" t="s">
        <v>1122</v>
      </c>
      <c r="O6" s="2356"/>
      <c r="P6" s="2359"/>
      <c r="Q6" s="2355" t="s">
        <v>1123</v>
      </c>
      <c r="R6" s="2356"/>
      <c r="S6" s="2357"/>
      <c r="T6" s="2358" t="s">
        <v>1130</v>
      </c>
      <c r="U6" s="2356"/>
      <c r="V6" s="2359"/>
      <c r="W6" s="2355" t="s">
        <v>1125</v>
      </c>
      <c r="X6" s="2356"/>
      <c r="Y6" s="2359"/>
      <c r="Z6" s="2355" t="s">
        <v>1126</v>
      </c>
      <c r="AA6" s="2356"/>
      <c r="AB6" s="2357"/>
      <c r="AC6" s="2358" t="s">
        <v>1127</v>
      </c>
      <c r="AD6" s="2356"/>
      <c r="AE6" s="2357"/>
      <c r="AF6" s="2358" t="s">
        <v>48</v>
      </c>
      <c r="AG6" s="2356"/>
      <c r="AH6" s="2357"/>
      <c r="AI6" s="1194"/>
      <c r="AJ6" s="1194"/>
      <c r="AK6" s="1194"/>
      <c r="AL6" s="1194"/>
      <c r="AM6" s="1194"/>
      <c r="AN6" s="1194"/>
      <c r="AO6" s="1194"/>
      <c r="AP6" s="1194"/>
    </row>
    <row r="7" spans="1:43" s="433" customFormat="1" ht="10.5" customHeight="1" thickBot="1" x14ac:dyDescent="0.55000000000000004">
      <c r="A7" s="1655"/>
      <c r="B7" s="1193"/>
      <c r="C7" s="1194"/>
      <c r="D7" s="1194"/>
      <c r="E7" s="1194"/>
      <c r="F7" s="1194"/>
      <c r="G7" s="1194"/>
      <c r="H7" s="1194"/>
      <c r="I7" s="1194"/>
      <c r="J7" s="1194"/>
      <c r="K7" s="1194"/>
      <c r="L7" s="1194"/>
      <c r="M7" s="1194"/>
      <c r="N7" s="1194"/>
      <c r="O7" s="1194"/>
      <c r="P7" s="1194"/>
      <c r="Q7" s="1194"/>
      <c r="R7" s="1194"/>
      <c r="S7" s="1194"/>
      <c r="T7" s="1194"/>
      <c r="U7" s="1194"/>
      <c r="V7" s="1194"/>
      <c r="W7" s="1194"/>
      <c r="X7" s="1194"/>
      <c r="Y7" s="1194"/>
      <c r="Z7" s="1194"/>
      <c r="AA7" s="1194"/>
      <c r="AB7" s="1194"/>
      <c r="AC7" s="1194"/>
      <c r="AD7" s="1194"/>
      <c r="AE7" s="1194"/>
      <c r="AF7" s="1194"/>
      <c r="AG7" s="1194"/>
      <c r="AH7" s="1194"/>
      <c r="AI7" s="1194"/>
      <c r="AJ7" s="1194"/>
      <c r="AK7" s="1194"/>
      <c r="AL7" s="1194"/>
      <c r="AM7" s="1194"/>
      <c r="AN7" s="1194"/>
      <c r="AO7" s="1194"/>
      <c r="AP7" s="1194"/>
    </row>
    <row r="8" spans="1:43" s="1196" customFormat="1" ht="13.5" customHeight="1" x14ac:dyDescent="0.5">
      <c r="A8" s="2389" t="s">
        <v>481</v>
      </c>
      <c r="B8" s="2372" t="s">
        <v>946</v>
      </c>
      <c r="C8" s="2360" t="s">
        <v>1131</v>
      </c>
      <c r="D8" s="2361"/>
      <c r="E8" s="2361"/>
      <c r="F8" s="2361"/>
      <c r="G8" s="2361"/>
      <c r="H8" s="2361"/>
      <c r="I8" s="2361"/>
      <c r="J8" s="2362"/>
      <c r="K8" s="2360" t="s">
        <v>1132</v>
      </c>
      <c r="L8" s="2361"/>
      <c r="M8" s="2361"/>
      <c r="N8" s="2361"/>
      <c r="O8" s="2361"/>
      <c r="P8" s="2361"/>
      <c r="Q8" s="2361"/>
      <c r="R8" s="2362"/>
      <c r="S8" s="2363" t="s">
        <v>1133</v>
      </c>
      <c r="T8" s="2361"/>
      <c r="U8" s="2361"/>
      <c r="V8" s="2361"/>
      <c r="W8" s="2361"/>
      <c r="X8" s="2361"/>
      <c r="Y8" s="2361"/>
      <c r="Z8" s="2362"/>
      <c r="AA8" s="2363" t="s">
        <v>1134</v>
      </c>
      <c r="AB8" s="2361"/>
      <c r="AC8" s="2361"/>
      <c r="AD8" s="2361"/>
      <c r="AE8" s="2361"/>
      <c r="AF8" s="2361"/>
      <c r="AG8" s="2361"/>
      <c r="AH8" s="2361"/>
      <c r="AI8" s="2360" t="s">
        <v>1135</v>
      </c>
      <c r="AJ8" s="2361"/>
      <c r="AK8" s="2361"/>
      <c r="AL8" s="2361"/>
      <c r="AM8" s="2361"/>
      <c r="AN8" s="2361"/>
      <c r="AO8" s="2361"/>
      <c r="AP8" s="2362"/>
    </row>
    <row r="9" spans="1:43" s="1196" customFormat="1" ht="13.5" customHeight="1" thickBot="1" x14ac:dyDescent="0.55000000000000004">
      <c r="A9" s="2390"/>
      <c r="B9" s="2373"/>
      <c r="C9" s="1197">
        <v>1</v>
      </c>
      <c r="D9" s="1198">
        <v>2</v>
      </c>
      <c r="E9" s="1199">
        <v>3</v>
      </c>
      <c r="F9" s="1200">
        <v>4</v>
      </c>
      <c r="G9" s="1198">
        <v>5</v>
      </c>
      <c r="H9" s="1198">
        <v>6</v>
      </c>
      <c r="I9" s="1198">
        <v>7</v>
      </c>
      <c r="J9" s="1201">
        <v>8</v>
      </c>
      <c r="K9" s="1197">
        <v>1</v>
      </c>
      <c r="L9" s="1198">
        <v>2</v>
      </c>
      <c r="M9" s="1199">
        <v>3</v>
      </c>
      <c r="N9" s="1200">
        <v>4</v>
      </c>
      <c r="O9" s="1198">
        <v>5</v>
      </c>
      <c r="P9" s="1198">
        <v>6</v>
      </c>
      <c r="Q9" s="1198">
        <v>7</v>
      </c>
      <c r="R9" s="1201">
        <v>8</v>
      </c>
      <c r="S9" s="1202">
        <v>1</v>
      </c>
      <c r="T9" s="1203">
        <v>2</v>
      </c>
      <c r="U9" s="1199">
        <v>3</v>
      </c>
      <c r="V9" s="1200">
        <v>4</v>
      </c>
      <c r="W9" s="1198">
        <v>5</v>
      </c>
      <c r="X9" s="1198">
        <v>6</v>
      </c>
      <c r="Y9" s="1198">
        <v>7</v>
      </c>
      <c r="Z9" s="1201">
        <v>8</v>
      </c>
      <c r="AA9" s="1202">
        <v>1</v>
      </c>
      <c r="AB9" s="1203">
        <v>2</v>
      </c>
      <c r="AC9" s="1199">
        <v>3</v>
      </c>
      <c r="AD9" s="1200" t="s">
        <v>532</v>
      </c>
      <c r="AE9" s="1203" t="s">
        <v>443</v>
      </c>
      <c r="AF9" s="1198">
        <v>6</v>
      </c>
      <c r="AG9" s="1198" t="s">
        <v>463</v>
      </c>
      <c r="AH9" s="1204">
        <v>8</v>
      </c>
      <c r="AI9" s="1197">
        <v>1</v>
      </c>
      <c r="AJ9" s="1203">
        <v>2</v>
      </c>
      <c r="AK9" s="1199">
        <v>3</v>
      </c>
      <c r="AL9" s="1200">
        <v>4</v>
      </c>
      <c r="AM9" s="1200">
        <v>5</v>
      </c>
      <c r="AN9" s="1198">
        <v>6</v>
      </c>
      <c r="AO9" s="1200">
        <v>7</v>
      </c>
      <c r="AP9" s="1201">
        <v>8</v>
      </c>
    </row>
    <row r="10" spans="1:43" s="433" customFormat="1" ht="13.5" customHeight="1" x14ac:dyDescent="0.5">
      <c r="A10" s="1711" t="s">
        <v>1666</v>
      </c>
      <c r="B10" s="1712"/>
      <c r="C10" s="1713"/>
      <c r="D10" s="1714"/>
      <c r="E10" s="1714"/>
      <c r="F10" s="1715"/>
      <c r="G10" s="1714"/>
      <c r="H10" s="1714" t="s">
        <v>463</v>
      </c>
      <c r="I10" s="1714" t="s">
        <v>430</v>
      </c>
      <c r="J10" s="1716"/>
      <c r="K10" s="1713"/>
      <c r="L10" s="1714"/>
      <c r="M10" s="1714"/>
      <c r="N10" s="1715"/>
      <c r="O10" s="1714" t="s">
        <v>430</v>
      </c>
      <c r="P10" s="1717"/>
      <c r="Q10" s="1717" t="s">
        <v>463</v>
      </c>
      <c r="R10" s="1718"/>
      <c r="S10" s="1715"/>
      <c r="T10" s="1714"/>
      <c r="U10" s="1714" t="s">
        <v>463</v>
      </c>
      <c r="V10" s="1715"/>
      <c r="W10" s="1714"/>
      <c r="X10" s="1714" t="s">
        <v>430</v>
      </c>
      <c r="Y10" s="1714"/>
      <c r="Z10" s="1716"/>
      <c r="AA10" s="1715"/>
      <c r="AB10" s="1714"/>
      <c r="AC10" s="1714" t="s">
        <v>430</v>
      </c>
      <c r="AD10" s="1719"/>
      <c r="AE10" s="1717"/>
      <c r="AF10" s="1714" t="s">
        <v>463</v>
      </c>
      <c r="AG10" s="1720"/>
      <c r="AH10" s="1718"/>
      <c r="AI10" s="1740"/>
      <c r="AJ10" s="1714"/>
      <c r="AK10" s="1715" t="s">
        <v>463</v>
      </c>
      <c r="AL10" s="1715"/>
      <c r="AM10" s="1714" t="s">
        <v>430</v>
      </c>
      <c r="AN10" s="1714"/>
      <c r="AO10" s="1714"/>
      <c r="AP10" s="1718"/>
    </row>
    <row r="11" spans="1:43" s="1205" customFormat="1" ht="13.5" customHeight="1" x14ac:dyDescent="0.5">
      <c r="A11" s="1733" t="s">
        <v>1670</v>
      </c>
      <c r="B11" s="1734"/>
      <c r="C11" s="1735"/>
      <c r="D11" s="1736"/>
      <c r="E11" s="1736" t="s">
        <v>463</v>
      </c>
      <c r="F11" s="1737"/>
      <c r="G11" s="1736" t="s">
        <v>7</v>
      </c>
      <c r="H11" s="1736" t="s">
        <v>430</v>
      </c>
      <c r="I11" s="1736"/>
      <c r="J11" s="1738"/>
      <c r="K11" s="1737"/>
      <c r="L11" s="1736" t="s">
        <v>430</v>
      </c>
      <c r="M11" s="1736"/>
      <c r="N11" s="1737"/>
      <c r="O11" s="1736" t="s">
        <v>463</v>
      </c>
      <c r="P11" s="1736"/>
      <c r="Q11" s="1736"/>
      <c r="R11" s="1732"/>
      <c r="S11" s="1735"/>
      <c r="T11" s="1736"/>
      <c r="U11" s="1736" t="s">
        <v>463</v>
      </c>
      <c r="V11" s="1737"/>
      <c r="W11" s="1736" t="s">
        <v>430</v>
      </c>
      <c r="X11" s="1736"/>
      <c r="Y11" s="1736"/>
      <c r="Z11" s="1738"/>
      <c r="AA11" s="1737"/>
      <c r="AB11" s="1736"/>
      <c r="AC11" s="1736" t="s">
        <v>430</v>
      </c>
      <c r="AD11" s="1736"/>
      <c r="AE11" s="1736"/>
      <c r="AF11" s="1736" t="s">
        <v>463</v>
      </c>
      <c r="AG11" s="1737"/>
      <c r="AH11" s="1738"/>
      <c r="AI11" s="1732"/>
      <c r="AJ11" s="1736"/>
      <c r="AK11" s="1737" t="s">
        <v>463</v>
      </c>
      <c r="AL11" s="1737"/>
      <c r="AM11" s="1736" t="s">
        <v>430</v>
      </c>
      <c r="AN11" s="1736"/>
      <c r="AO11" s="1736"/>
      <c r="AP11" s="1739"/>
    </row>
    <row r="12" spans="1:43" s="433" customFormat="1" ht="13.5" customHeight="1" thickBot="1" x14ac:dyDescent="0.55000000000000004">
      <c r="A12" s="1721" t="s">
        <v>1665</v>
      </c>
      <c r="B12" s="1722"/>
      <c r="C12" s="1723"/>
      <c r="D12" s="1724" t="s">
        <v>463</v>
      </c>
      <c r="E12" s="1724"/>
      <c r="F12" s="1725" t="s">
        <v>1092</v>
      </c>
      <c r="G12" s="1724" t="s">
        <v>430</v>
      </c>
      <c r="H12" s="1724"/>
      <c r="I12" s="1724"/>
      <c r="J12" s="1726"/>
      <c r="K12" s="1725"/>
      <c r="L12" s="1724"/>
      <c r="M12" s="1724" t="s">
        <v>430</v>
      </c>
      <c r="N12" s="1725" t="s">
        <v>463</v>
      </c>
      <c r="O12" s="1724"/>
      <c r="P12" s="1724" t="s">
        <v>1092</v>
      </c>
      <c r="Q12" s="1724"/>
      <c r="R12" s="1710"/>
      <c r="S12" s="1723"/>
      <c r="T12" s="1724" t="s">
        <v>430</v>
      </c>
      <c r="U12" s="1724"/>
      <c r="V12" s="1725" t="s">
        <v>1092</v>
      </c>
      <c r="W12" s="1724" t="s">
        <v>463</v>
      </c>
      <c r="X12" s="1724"/>
      <c r="Y12" s="1724"/>
      <c r="Z12" s="1726"/>
      <c r="AA12" s="1723"/>
      <c r="AB12" s="1724" t="s">
        <v>430</v>
      </c>
      <c r="AC12" s="1724"/>
      <c r="AD12" s="1724" t="s">
        <v>463</v>
      </c>
      <c r="AE12" s="1727" t="s">
        <v>1092</v>
      </c>
      <c r="AF12" s="1728"/>
      <c r="AG12" s="1729"/>
      <c r="AH12" s="1730"/>
      <c r="AI12" s="1710"/>
      <c r="AJ12" s="1724"/>
      <c r="AK12" s="1725"/>
      <c r="AL12" s="1725" t="s">
        <v>1092</v>
      </c>
      <c r="AM12" s="1724"/>
      <c r="AN12" s="1724" t="s">
        <v>463</v>
      </c>
      <c r="AO12" s="1724" t="s">
        <v>430</v>
      </c>
      <c r="AP12" s="1731"/>
    </row>
    <row r="13" spans="1:43" s="1654" customFormat="1" ht="13.5" customHeight="1" x14ac:dyDescent="0.5">
      <c r="A13" s="1673" t="s">
        <v>1654</v>
      </c>
      <c r="B13" s="1674" t="s">
        <v>1668</v>
      </c>
      <c r="C13" s="1675"/>
      <c r="D13" s="1676"/>
      <c r="E13" s="1676"/>
      <c r="F13" s="1677"/>
      <c r="G13" s="1676"/>
      <c r="H13" s="1706" t="s">
        <v>1173</v>
      </c>
      <c r="I13" s="1706" t="s">
        <v>1175</v>
      </c>
      <c r="J13" s="1678"/>
      <c r="K13" s="1675"/>
      <c r="L13" s="1676"/>
      <c r="M13" s="1676"/>
      <c r="N13" s="1701" t="s">
        <v>1155</v>
      </c>
      <c r="O13" s="1706" t="s">
        <v>1175</v>
      </c>
      <c r="P13" s="1679"/>
      <c r="Q13" s="1708" t="s">
        <v>1173</v>
      </c>
      <c r="R13" s="1680"/>
      <c r="S13" s="1677"/>
      <c r="T13" s="1676"/>
      <c r="U13" s="1706" t="s">
        <v>1173</v>
      </c>
      <c r="V13" s="1677"/>
      <c r="W13" s="1702" t="s">
        <v>1155</v>
      </c>
      <c r="X13" s="1706" t="s">
        <v>1175</v>
      </c>
      <c r="Y13" s="1676"/>
      <c r="Z13" s="1681"/>
      <c r="AA13" s="1677"/>
      <c r="AB13" s="1676"/>
      <c r="AC13" s="1706" t="s">
        <v>1175</v>
      </c>
      <c r="AD13" s="1676"/>
      <c r="AE13" s="1679"/>
      <c r="AF13" s="1706" t="s">
        <v>1173</v>
      </c>
      <c r="AG13" s="1682"/>
      <c r="AH13" s="1680"/>
      <c r="AI13" s="1693"/>
      <c r="AJ13" s="1676"/>
      <c r="AK13" s="1706" t="s">
        <v>1173</v>
      </c>
      <c r="AL13" s="1677"/>
      <c r="AM13" s="1706" t="s">
        <v>1175</v>
      </c>
      <c r="AN13" s="1702" t="s">
        <v>1155</v>
      </c>
      <c r="AO13" s="1676"/>
      <c r="AP13" s="1683"/>
      <c r="AQ13" s="1653"/>
    </row>
    <row r="14" spans="1:43" s="1654" customFormat="1" ht="13.5" customHeight="1" x14ac:dyDescent="0.5">
      <c r="A14" s="1669" t="s">
        <v>1655</v>
      </c>
      <c r="B14" s="1658" t="s">
        <v>1656</v>
      </c>
      <c r="C14" s="1659"/>
      <c r="D14" s="1697" t="s">
        <v>1155</v>
      </c>
      <c r="E14" s="1660"/>
      <c r="F14" s="1661"/>
      <c r="G14" s="1697" t="s">
        <v>1143</v>
      </c>
      <c r="H14" s="1707" t="s">
        <v>1173</v>
      </c>
      <c r="I14" s="1707" t="s">
        <v>1175</v>
      </c>
      <c r="J14" s="1662"/>
      <c r="K14" s="1661"/>
      <c r="L14" s="1660"/>
      <c r="M14" s="1697" t="s">
        <v>1143</v>
      </c>
      <c r="N14" s="1661"/>
      <c r="O14" s="1707" t="s">
        <v>1175</v>
      </c>
      <c r="P14" s="1663"/>
      <c r="Q14" s="1709" t="s">
        <v>1173</v>
      </c>
      <c r="R14" s="1666"/>
      <c r="S14" s="1659"/>
      <c r="T14" s="1660"/>
      <c r="U14" s="1707" t="s">
        <v>1173</v>
      </c>
      <c r="V14" s="1661"/>
      <c r="W14" s="1660"/>
      <c r="X14" s="1707" t="s">
        <v>1175</v>
      </c>
      <c r="Y14" s="1660"/>
      <c r="Z14" s="1665"/>
      <c r="AA14" s="1659"/>
      <c r="AB14" s="1697" t="s">
        <v>1143</v>
      </c>
      <c r="AC14" s="1707" t="s">
        <v>1175</v>
      </c>
      <c r="AD14" s="1660"/>
      <c r="AE14" s="1663"/>
      <c r="AF14" s="1707" t="s">
        <v>1173</v>
      </c>
      <c r="AG14" s="1667"/>
      <c r="AH14" s="1664"/>
      <c r="AI14" s="1694"/>
      <c r="AJ14" s="1660"/>
      <c r="AK14" s="1707" t="s">
        <v>1173</v>
      </c>
      <c r="AL14" s="1661"/>
      <c r="AM14" s="1707" t="s">
        <v>1175</v>
      </c>
      <c r="AN14" s="1660"/>
      <c r="AO14" s="1697" t="s">
        <v>1143</v>
      </c>
      <c r="AP14" s="1672"/>
      <c r="AQ14" s="1653"/>
    </row>
    <row r="15" spans="1:43" s="1654" customFormat="1" ht="13.5" customHeight="1" x14ac:dyDescent="0.5">
      <c r="A15" s="1669" t="s">
        <v>1657</v>
      </c>
      <c r="B15" s="1658" t="s">
        <v>1656</v>
      </c>
      <c r="C15" s="1659"/>
      <c r="D15" s="1660"/>
      <c r="E15" s="1660"/>
      <c r="F15" s="1661"/>
      <c r="G15" s="1697" t="s">
        <v>1143</v>
      </c>
      <c r="H15" s="1707" t="s">
        <v>1173</v>
      </c>
      <c r="I15" s="1707" t="s">
        <v>1175</v>
      </c>
      <c r="J15" s="1662"/>
      <c r="K15" s="1661"/>
      <c r="L15" s="1660"/>
      <c r="M15" s="1660"/>
      <c r="N15" s="1699" t="s">
        <v>1155</v>
      </c>
      <c r="O15" s="1707" t="s">
        <v>1175</v>
      </c>
      <c r="P15" s="1663"/>
      <c r="Q15" s="1709" t="s">
        <v>1173</v>
      </c>
      <c r="R15" s="1666"/>
      <c r="S15" s="1659"/>
      <c r="T15" s="1697" t="s">
        <v>1143</v>
      </c>
      <c r="U15" s="1707" t="s">
        <v>1173</v>
      </c>
      <c r="V15" s="1661"/>
      <c r="W15" s="1697" t="s">
        <v>1155</v>
      </c>
      <c r="X15" s="1707" t="s">
        <v>1175</v>
      </c>
      <c r="Y15" s="1660"/>
      <c r="Z15" s="1665"/>
      <c r="AA15" s="1659"/>
      <c r="AB15" s="1697" t="s">
        <v>1143</v>
      </c>
      <c r="AC15" s="1707" t="s">
        <v>1175</v>
      </c>
      <c r="AD15" s="1697" t="s">
        <v>1155</v>
      </c>
      <c r="AE15" s="1668"/>
      <c r="AF15" s="1707" t="s">
        <v>1173</v>
      </c>
      <c r="AG15" s="1667"/>
      <c r="AH15" s="1664"/>
      <c r="AI15" s="1694"/>
      <c r="AJ15" s="1660"/>
      <c r="AK15" s="1707" t="s">
        <v>1173</v>
      </c>
      <c r="AL15" s="1661"/>
      <c r="AM15" s="1707" t="s">
        <v>1175</v>
      </c>
      <c r="AN15" s="1697" t="s">
        <v>1155</v>
      </c>
      <c r="AO15" s="1697" t="s">
        <v>1143</v>
      </c>
      <c r="AP15" s="1672"/>
      <c r="AQ15" s="1653"/>
    </row>
    <row r="16" spans="1:43" s="1654" customFormat="1" ht="13.5" customHeight="1" x14ac:dyDescent="0.5">
      <c r="A16" s="1669" t="s">
        <v>1658</v>
      </c>
      <c r="B16" s="1658" t="s">
        <v>1659</v>
      </c>
      <c r="C16" s="1659"/>
      <c r="D16" s="1660"/>
      <c r="E16" s="1696" t="s">
        <v>1146</v>
      </c>
      <c r="F16" s="1661"/>
      <c r="G16" s="1660" t="s">
        <v>7</v>
      </c>
      <c r="H16" s="1696" t="s">
        <v>1144</v>
      </c>
      <c r="I16" s="1660"/>
      <c r="J16" s="1662"/>
      <c r="K16" s="1661"/>
      <c r="L16" s="1696" t="s">
        <v>1144</v>
      </c>
      <c r="M16" s="1660"/>
      <c r="N16" s="1661"/>
      <c r="O16" s="1696" t="s">
        <v>1146</v>
      </c>
      <c r="P16" s="1697" t="s">
        <v>1156</v>
      </c>
      <c r="Q16" s="1660"/>
      <c r="R16" s="1666"/>
      <c r="S16" s="1659"/>
      <c r="T16" s="1660"/>
      <c r="U16" s="1696" t="s">
        <v>1146</v>
      </c>
      <c r="V16" s="1699" t="s">
        <v>1156</v>
      </c>
      <c r="W16" s="1696" t="s">
        <v>1144</v>
      </c>
      <c r="X16" s="1660"/>
      <c r="Y16" s="1660"/>
      <c r="Z16" s="1665"/>
      <c r="AA16" s="1661"/>
      <c r="AB16" s="1660"/>
      <c r="AC16" s="1696" t="s">
        <v>1144</v>
      </c>
      <c r="AD16" s="1660"/>
      <c r="AE16" s="1697" t="s">
        <v>1156</v>
      </c>
      <c r="AF16" s="1696" t="s">
        <v>1146</v>
      </c>
      <c r="AG16" s="1661"/>
      <c r="AH16" s="1664"/>
      <c r="AI16" s="1694"/>
      <c r="AJ16" s="1660"/>
      <c r="AK16" s="1705" t="s">
        <v>1146</v>
      </c>
      <c r="AL16" s="1699" t="s">
        <v>1156</v>
      </c>
      <c r="AM16" s="1696" t="s">
        <v>1144</v>
      </c>
      <c r="AN16" s="1660"/>
      <c r="AO16" s="1660"/>
      <c r="AP16" s="1670"/>
      <c r="AQ16" s="1653"/>
    </row>
    <row r="17" spans="1:43" s="1654" customFormat="1" ht="13.5" customHeight="1" x14ac:dyDescent="0.5">
      <c r="A17" s="1669" t="s">
        <v>1660</v>
      </c>
      <c r="B17" s="1658" t="s">
        <v>1659</v>
      </c>
      <c r="C17" s="1659"/>
      <c r="D17" s="1660"/>
      <c r="E17" s="1696" t="s">
        <v>1146</v>
      </c>
      <c r="F17" s="1699" t="s">
        <v>1156</v>
      </c>
      <c r="G17" s="1660" t="s">
        <v>7</v>
      </c>
      <c r="H17" s="1696" t="s">
        <v>1144</v>
      </c>
      <c r="I17" s="1660"/>
      <c r="J17" s="1662"/>
      <c r="K17" s="1661"/>
      <c r="L17" s="1696" t="s">
        <v>1144</v>
      </c>
      <c r="M17" s="1660"/>
      <c r="N17" s="1661"/>
      <c r="O17" s="1696" t="s">
        <v>1146</v>
      </c>
      <c r="P17" s="1697" t="s">
        <v>1156</v>
      </c>
      <c r="Q17" s="1660"/>
      <c r="R17" s="1666"/>
      <c r="S17" s="1659"/>
      <c r="T17" s="1660"/>
      <c r="U17" s="1696" t="s">
        <v>1146</v>
      </c>
      <c r="V17" s="1661"/>
      <c r="W17" s="1696" t="s">
        <v>1144</v>
      </c>
      <c r="X17" s="1660"/>
      <c r="Y17" s="1660"/>
      <c r="Z17" s="1665"/>
      <c r="AA17" s="1661"/>
      <c r="AB17" s="1660"/>
      <c r="AC17" s="1696" t="s">
        <v>1144</v>
      </c>
      <c r="AD17" s="1660"/>
      <c r="AE17" s="1660"/>
      <c r="AF17" s="1696" t="s">
        <v>1146</v>
      </c>
      <c r="AG17" s="1661"/>
      <c r="AH17" s="1662"/>
      <c r="AI17" s="1694"/>
      <c r="AJ17" s="1660"/>
      <c r="AK17" s="1705" t="s">
        <v>1146</v>
      </c>
      <c r="AL17" s="1699" t="s">
        <v>1156</v>
      </c>
      <c r="AM17" s="1696" t="s">
        <v>1144</v>
      </c>
      <c r="AN17" s="1660"/>
      <c r="AO17" s="1660"/>
      <c r="AP17" s="1670"/>
      <c r="AQ17" s="1653"/>
    </row>
    <row r="18" spans="1:43" s="1654" customFormat="1" ht="13.5" customHeight="1" x14ac:dyDescent="0.5">
      <c r="A18" s="1669" t="s">
        <v>1661</v>
      </c>
      <c r="B18" s="1658" t="s">
        <v>1659</v>
      </c>
      <c r="C18" s="1659"/>
      <c r="D18" s="1660"/>
      <c r="E18" s="1696" t="s">
        <v>1146</v>
      </c>
      <c r="F18" s="1699" t="s">
        <v>1156</v>
      </c>
      <c r="G18" s="1660" t="s">
        <v>7</v>
      </c>
      <c r="H18" s="1696" t="s">
        <v>1144</v>
      </c>
      <c r="I18" s="1660"/>
      <c r="J18" s="1662"/>
      <c r="K18" s="1661"/>
      <c r="L18" s="1696" t="s">
        <v>1144</v>
      </c>
      <c r="M18" s="1660"/>
      <c r="N18" s="1661"/>
      <c r="O18" s="1696" t="s">
        <v>1146</v>
      </c>
      <c r="P18" s="1697" t="s">
        <v>1156</v>
      </c>
      <c r="Q18" s="1660"/>
      <c r="R18" s="1666"/>
      <c r="S18" s="1659"/>
      <c r="T18" s="1660"/>
      <c r="U18" s="1696" t="s">
        <v>1146</v>
      </c>
      <c r="V18" s="1699" t="s">
        <v>1156</v>
      </c>
      <c r="W18" s="1696" t="s">
        <v>1144</v>
      </c>
      <c r="X18" s="1660"/>
      <c r="Y18" s="1660"/>
      <c r="Z18" s="1665"/>
      <c r="AA18" s="1661"/>
      <c r="AB18" s="1660"/>
      <c r="AC18" s="1696" t="s">
        <v>1144</v>
      </c>
      <c r="AD18" s="1660"/>
      <c r="AE18" s="1660"/>
      <c r="AF18" s="1696" t="s">
        <v>1146</v>
      </c>
      <c r="AG18" s="1661"/>
      <c r="AH18" s="1662"/>
      <c r="AI18" s="1694"/>
      <c r="AJ18" s="1660"/>
      <c r="AK18" s="1705" t="s">
        <v>1146</v>
      </c>
      <c r="AL18" s="1699" t="s">
        <v>1156</v>
      </c>
      <c r="AM18" s="1696" t="s">
        <v>1144</v>
      </c>
      <c r="AN18" s="1660"/>
      <c r="AO18" s="1660"/>
      <c r="AP18" s="1670"/>
      <c r="AQ18" s="1653"/>
    </row>
    <row r="19" spans="1:43" s="1654" customFormat="1" ht="13.5" customHeight="1" x14ac:dyDescent="0.5">
      <c r="A19" s="1669" t="s">
        <v>1662</v>
      </c>
      <c r="B19" s="1658" t="s">
        <v>1663</v>
      </c>
      <c r="C19" s="1659"/>
      <c r="D19" s="1697" t="s">
        <v>1155</v>
      </c>
      <c r="E19" s="1660"/>
      <c r="F19" s="1661"/>
      <c r="G19" s="1660"/>
      <c r="H19" s="1660"/>
      <c r="I19" s="1660"/>
      <c r="J19" s="1664"/>
      <c r="K19" s="1661"/>
      <c r="L19" s="1660"/>
      <c r="M19" s="1697" t="s">
        <v>1143</v>
      </c>
      <c r="N19" s="1699" t="s">
        <v>1155</v>
      </c>
      <c r="O19" s="1660"/>
      <c r="P19" s="1660"/>
      <c r="Q19" s="1660"/>
      <c r="R19" s="1664"/>
      <c r="S19" s="1659"/>
      <c r="T19" s="1697" t="s">
        <v>1143</v>
      </c>
      <c r="U19" s="1660"/>
      <c r="V19" s="1699" t="s">
        <v>1156</v>
      </c>
      <c r="W19" s="1697" t="s">
        <v>1155</v>
      </c>
      <c r="X19" s="1660"/>
      <c r="Y19" s="1660"/>
      <c r="Z19" s="1665"/>
      <c r="AA19" s="1659"/>
      <c r="AB19" s="1660"/>
      <c r="AC19" s="1660"/>
      <c r="AD19" s="1697" t="s">
        <v>1155</v>
      </c>
      <c r="AE19" s="1703" t="s">
        <v>1156</v>
      </c>
      <c r="AF19" s="1671"/>
      <c r="AG19" s="1667"/>
      <c r="AH19" s="1664"/>
      <c r="AI19" s="1694"/>
      <c r="AJ19" s="1660"/>
      <c r="AK19" s="1661"/>
      <c r="AL19" s="1661"/>
      <c r="AM19" s="1660"/>
      <c r="AN19" s="1697" t="s">
        <v>1155</v>
      </c>
      <c r="AO19" s="1660"/>
      <c r="AP19" s="1672"/>
      <c r="AQ19" s="1653"/>
    </row>
    <row r="20" spans="1:43" s="1654" customFormat="1" ht="13.5" customHeight="1" thickBot="1" x14ac:dyDescent="0.55000000000000004">
      <c r="A20" s="1684" t="s">
        <v>1664</v>
      </c>
      <c r="B20" s="1685" t="s">
        <v>1667</v>
      </c>
      <c r="C20" s="1686"/>
      <c r="D20" s="1698" t="s">
        <v>1155</v>
      </c>
      <c r="E20" s="1687"/>
      <c r="F20" s="1700" t="s">
        <v>1156</v>
      </c>
      <c r="G20" s="1698" t="s">
        <v>1143</v>
      </c>
      <c r="H20" s="1687"/>
      <c r="I20" s="1687"/>
      <c r="J20" s="1689"/>
      <c r="K20" s="1688"/>
      <c r="L20" s="1687"/>
      <c r="M20" s="1698" t="s">
        <v>1143</v>
      </c>
      <c r="N20" s="1688"/>
      <c r="O20" s="1687"/>
      <c r="P20" s="1687"/>
      <c r="Q20" s="1687"/>
      <c r="R20" s="1689"/>
      <c r="S20" s="1686"/>
      <c r="T20" s="1698" t="s">
        <v>1143</v>
      </c>
      <c r="U20" s="1687"/>
      <c r="V20" s="1688"/>
      <c r="W20" s="1687"/>
      <c r="X20" s="1687"/>
      <c r="Y20" s="1687"/>
      <c r="Z20" s="1689"/>
      <c r="AA20" s="1686"/>
      <c r="AB20" s="1698" t="s">
        <v>1143</v>
      </c>
      <c r="AC20" s="1687"/>
      <c r="AD20" s="1698" t="s">
        <v>1155</v>
      </c>
      <c r="AE20" s="1704" t="s">
        <v>1156</v>
      </c>
      <c r="AF20" s="1690"/>
      <c r="AG20" s="1691"/>
      <c r="AH20" s="1689"/>
      <c r="AI20" s="1695"/>
      <c r="AJ20" s="1687"/>
      <c r="AK20" s="1688"/>
      <c r="AL20" s="1688"/>
      <c r="AM20" s="1687"/>
      <c r="AN20" s="1687"/>
      <c r="AO20" s="1698" t="s">
        <v>1143</v>
      </c>
      <c r="AP20" s="1692"/>
      <c r="AQ20" s="1653"/>
    </row>
    <row r="21" spans="1:43" ht="12.95" customHeight="1" x14ac:dyDescent="0.5">
      <c r="A21" s="1655"/>
      <c r="B21" s="1193"/>
      <c r="C21" s="1194"/>
      <c r="D21" s="1194"/>
      <c r="E21" s="1194"/>
      <c r="F21" s="1194"/>
      <c r="G21" s="1194"/>
      <c r="H21" s="1194"/>
      <c r="I21" s="1194"/>
      <c r="J21" s="1194"/>
      <c r="K21" s="1194"/>
      <c r="L21" s="1194"/>
      <c r="M21" s="1194"/>
      <c r="N21" s="1194"/>
      <c r="O21" s="1194"/>
      <c r="P21" s="1194"/>
      <c r="Q21" s="1194"/>
      <c r="R21" s="1194"/>
      <c r="S21" s="1194"/>
      <c r="T21" s="1194"/>
      <c r="U21" s="1194"/>
      <c r="V21" s="1194"/>
      <c r="W21" s="1194"/>
      <c r="X21" s="1194"/>
      <c r="Y21" s="1194"/>
      <c r="Z21" s="1194"/>
      <c r="AA21" s="1194"/>
      <c r="AB21" s="1194"/>
      <c r="AC21" s="1194"/>
      <c r="AD21" s="1194"/>
      <c r="AE21" s="1194"/>
      <c r="AF21" s="1194"/>
      <c r="AG21" s="1194"/>
      <c r="AH21" s="1194"/>
      <c r="AI21" s="1194"/>
      <c r="AJ21" s="1194"/>
      <c r="AK21" s="1194"/>
      <c r="AL21" s="1194"/>
      <c r="AM21" s="1194"/>
      <c r="AN21" s="1194"/>
      <c r="AO21" s="1194"/>
      <c r="AP21" s="1194"/>
    </row>
    <row r="22" spans="1:43" ht="12.95" customHeight="1" x14ac:dyDescent="0.5">
      <c r="A22" s="1655"/>
      <c r="B22" s="1193"/>
      <c r="C22" s="1194"/>
      <c r="D22" s="1194"/>
      <c r="E22" s="1194"/>
      <c r="F22" s="1194"/>
      <c r="G22" s="1194"/>
      <c r="H22" s="1194"/>
      <c r="I22" s="1194"/>
      <c r="J22" s="1194"/>
      <c r="K22" s="1194"/>
      <c r="L22" s="1194"/>
      <c r="M22" s="1194"/>
      <c r="N22" s="1194"/>
      <c r="O22" s="1194"/>
      <c r="P22" s="1194"/>
      <c r="Q22" s="1194"/>
      <c r="R22" s="1194"/>
      <c r="S22" s="1194"/>
      <c r="T22" s="1194"/>
      <c r="U22" s="1194"/>
      <c r="V22" s="1194"/>
      <c r="W22" s="1194"/>
      <c r="X22" s="1194"/>
      <c r="Y22" s="1194"/>
      <c r="Z22" s="1194"/>
      <c r="AA22" s="1194"/>
      <c r="AB22" s="1194"/>
      <c r="AC22" s="1194"/>
      <c r="AD22" s="1194"/>
      <c r="AE22" s="1194"/>
      <c r="AF22" s="1194"/>
      <c r="AG22" s="1194"/>
      <c r="AH22" s="1194"/>
      <c r="AI22" s="1194"/>
      <c r="AJ22" s="1194"/>
      <c r="AK22" s="1194"/>
      <c r="AL22" s="1194"/>
      <c r="AM22" s="1194"/>
      <c r="AN22" s="1194"/>
      <c r="AO22" s="1194"/>
      <c r="AP22" s="1194"/>
    </row>
    <row r="23" spans="1:43" ht="12.95" customHeight="1" x14ac:dyDescent="0.5">
      <c r="A23" s="1655"/>
      <c r="B23" s="1193"/>
      <c r="C23" s="1194"/>
      <c r="D23" s="1194"/>
      <c r="E23" s="1194"/>
      <c r="F23" s="1194"/>
      <c r="G23" s="1194"/>
      <c r="H23" s="1194"/>
      <c r="I23" s="1194"/>
      <c r="J23" s="1194"/>
      <c r="K23" s="1194"/>
      <c r="L23" s="1194"/>
      <c r="M23" s="1194"/>
      <c r="N23" s="1194"/>
      <c r="O23" s="1194"/>
      <c r="P23" s="1194"/>
      <c r="Q23" s="1194"/>
      <c r="R23" s="1194"/>
      <c r="S23" s="1194"/>
      <c r="T23" s="1194"/>
      <c r="U23" s="1194"/>
      <c r="V23" s="1194"/>
      <c r="W23" s="1194"/>
      <c r="X23" s="1194"/>
      <c r="Y23" s="1194"/>
      <c r="Z23" s="1194"/>
      <c r="AA23" s="1194"/>
      <c r="AB23" s="1194"/>
      <c r="AC23" s="1194"/>
      <c r="AD23" s="1194"/>
      <c r="AE23" s="1194"/>
      <c r="AF23" s="1194"/>
      <c r="AG23" s="1194"/>
      <c r="AH23" s="1194"/>
      <c r="AI23" s="1194"/>
      <c r="AJ23" s="1194"/>
      <c r="AK23" s="1194"/>
      <c r="AL23" s="1194"/>
      <c r="AM23" s="1194"/>
      <c r="AN23" s="1194"/>
      <c r="AO23" s="1194"/>
      <c r="AP23" s="1194"/>
    </row>
    <row r="24" spans="1:43" ht="12.95" customHeight="1" x14ac:dyDescent="0.5">
      <c r="A24" s="1655"/>
      <c r="B24" s="1193"/>
      <c r="C24" s="1194"/>
      <c r="D24" s="1194"/>
      <c r="E24" s="1194"/>
      <c r="F24" s="1194"/>
      <c r="G24" s="1194"/>
      <c r="H24" s="1194"/>
      <c r="I24" s="1194"/>
      <c r="J24" s="1194"/>
      <c r="K24" s="1194"/>
      <c r="L24" s="1194"/>
      <c r="M24" s="1194"/>
      <c r="N24" s="1194"/>
      <c r="O24" s="1194"/>
      <c r="P24" s="1194"/>
      <c r="Q24" s="1194"/>
      <c r="R24" s="1194"/>
      <c r="S24" s="1194"/>
      <c r="T24" s="1194"/>
      <c r="U24" s="1194"/>
      <c r="V24" s="1194"/>
      <c r="W24" s="1194"/>
      <c r="X24" s="1194"/>
      <c r="Y24" s="1194"/>
      <c r="Z24" s="1194"/>
      <c r="AA24" s="1194"/>
      <c r="AB24" s="1194"/>
      <c r="AC24" s="1194"/>
      <c r="AD24" s="1194"/>
      <c r="AE24" s="1194"/>
      <c r="AF24" s="1194"/>
      <c r="AG24" s="1194"/>
      <c r="AH24" s="1194"/>
      <c r="AI24" s="1194"/>
      <c r="AJ24" s="1194"/>
      <c r="AK24" s="1194"/>
      <c r="AL24" s="1194"/>
      <c r="AM24" s="1194"/>
      <c r="AN24" s="1194"/>
      <c r="AO24" s="1194"/>
      <c r="AP24" s="1194"/>
    </row>
    <row r="25" spans="1:43" ht="12.95" customHeight="1" x14ac:dyDescent="0.5">
      <c r="A25" s="1655"/>
      <c r="B25" s="1193"/>
      <c r="C25" s="1194"/>
      <c r="D25" s="1194"/>
      <c r="E25" s="1194"/>
      <c r="F25" s="1194"/>
      <c r="G25" s="1194"/>
      <c r="H25" s="1194"/>
      <c r="I25" s="1194"/>
      <c r="J25" s="1194"/>
      <c r="K25" s="1194"/>
      <c r="L25" s="1194"/>
      <c r="M25" s="1194"/>
      <c r="N25" s="1194"/>
      <c r="O25" s="1194"/>
      <c r="P25" s="1194"/>
      <c r="Q25" s="1194"/>
      <c r="R25" s="1194"/>
      <c r="S25" s="1194"/>
      <c r="T25" s="1194"/>
      <c r="U25" s="1194"/>
      <c r="V25" s="1194"/>
      <c r="W25" s="1194"/>
      <c r="X25" s="1194"/>
      <c r="Y25" s="1194"/>
      <c r="Z25" s="1194"/>
      <c r="AA25" s="1194"/>
      <c r="AB25" s="1194"/>
      <c r="AC25" s="1194"/>
      <c r="AD25" s="1194"/>
      <c r="AE25" s="1194"/>
      <c r="AF25" s="1194"/>
      <c r="AG25" s="1194"/>
      <c r="AH25" s="1194"/>
      <c r="AI25" s="1194"/>
      <c r="AJ25" s="1194"/>
      <c r="AK25" s="1194"/>
      <c r="AL25" s="1194"/>
      <c r="AM25" s="1194"/>
      <c r="AN25" s="1194"/>
      <c r="AO25" s="1194"/>
      <c r="AP25" s="1194"/>
    </row>
    <row r="26" spans="1:43" ht="12.95" customHeight="1" x14ac:dyDescent="0.5">
      <c r="A26" s="1655"/>
      <c r="B26" s="1193"/>
      <c r="C26" s="1194"/>
      <c r="D26" s="1194"/>
      <c r="E26" s="1194"/>
      <c r="F26" s="1194"/>
      <c r="G26" s="1194"/>
      <c r="H26" s="1194"/>
      <c r="I26" s="1194"/>
      <c r="J26" s="1194"/>
      <c r="K26" s="1194"/>
      <c r="L26" s="1194"/>
      <c r="M26" s="1194"/>
      <c r="N26" s="1194"/>
      <c r="O26" s="1194"/>
      <c r="P26" s="1194"/>
      <c r="Q26" s="1194"/>
      <c r="R26" s="1194"/>
      <c r="S26" s="1194"/>
      <c r="T26" s="1194"/>
      <c r="U26" s="1194"/>
      <c r="V26" s="1194"/>
      <c r="W26" s="1194"/>
      <c r="X26" s="1194"/>
      <c r="Y26" s="1194"/>
      <c r="Z26" s="1194"/>
      <c r="AA26" s="1194"/>
      <c r="AB26" s="1194"/>
      <c r="AC26" s="1194"/>
      <c r="AD26" s="1194"/>
      <c r="AE26" s="1194"/>
      <c r="AF26" s="1194"/>
      <c r="AG26" s="1194"/>
      <c r="AH26" s="1194"/>
      <c r="AI26" s="1194"/>
      <c r="AJ26" s="1194"/>
      <c r="AK26" s="1194"/>
      <c r="AL26" s="1194"/>
      <c r="AM26" s="1194"/>
      <c r="AN26" s="1194"/>
      <c r="AO26" s="1194"/>
      <c r="AP26" s="1194"/>
    </row>
    <row r="27" spans="1:43" ht="12.95" customHeight="1" x14ac:dyDescent="0.5">
      <c r="A27" s="1655"/>
      <c r="B27" s="1193"/>
      <c r="C27" s="1194"/>
      <c r="D27" s="1194"/>
      <c r="E27" s="1194"/>
      <c r="F27" s="1194"/>
      <c r="G27" s="1194"/>
      <c r="H27" s="1194"/>
      <c r="I27" s="1194"/>
      <c r="J27" s="1194"/>
      <c r="K27" s="1194"/>
      <c r="L27" s="1194"/>
      <c r="M27" s="1194"/>
      <c r="N27" s="1194"/>
      <c r="O27" s="1194"/>
      <c r="P27" s="1194"/>
      <c r="Q27" s="1194"/>
      <c r="R27" s="1194"/>
      <c r="S27" s="1194"/>
      <c r="T27" s="1194"/>
      <c r="U27" s="1194"/>
      <c r="V27" s="1194"/>
      <c r="W27" s="1194"/>
      <c r="X27" s="1194"/>
      <c r="Y27" s="1194"/>
      <c r="Z27" s="1194"/>
      <c r="AA27" s="1194"/>
      <c r="AB27" s="1194"/>
      <c r="AC27" s="1194"/>
      <c r="AD27" s="1194"/>
      <c r="AE27" s="1194"/>
      <c r="AF27" s="1194"/>
      <c r="AG27" s="1194"/>
      <c r="AH27" s="1194"/>
      <c r="AI27" s="1194"/>
      <c r="AJ27" s="1194"/>
      <c r="AK27" s="1194"/>
      <c r="AL27" s="1194"/>
      <c r="AM27" s="1194"/>
      <c r="AN27" s="1194"/>
      <c r="AO27" s="1194"/>
      <c r="AP27" s="1194"/>
    </row>
    <row r="28" spans="1:43" ht="12.95" customHeight="1" x14ac:dyDescent="0.5">
      <c r="A28" s="1655"/>
      <c r="B28" s="1193"/>
      <c r="C28" s="1194"/>
      <c r="D28" s="1194"/>
      <c r="E28" s="1194"/>
      <c r="F28" s="1194"/>
      <c r="G28" s="1194"/>
      <c r="H28" s="1194"/>
      <c r="I28" s="1194"/>
      <c r="J28" s="1194"/>
      <c r="K28" s="1194"/>
      <c r="L28" s="1194"/>
      <c r="M28" s="1194"/>
      <c r="N28" s="1194"/>
      <c r="O28" s="1194"/>
      <c r="P28" s="1194"/>
      <c r="Q28" s="1194"/>
      <c r="R28" s="1194"/>
      <c r="S28" s="1194"/>
      <c r="T28" s="1194"/>
      <c r="U28" s="1194"/>
      <c r="V28" s="1194"/>
      <c r="W28" s="1194"/>
      <c r="X28" s="1194"/>
      <c r="Y28" s="1194"/>
      <c r="Z28" s="1194"/>
      <c r="AA28" s="1194"/>
      <c r="AB28" s="1194"/>
      <c r="AC28" s="1194"/>
      <c r="AD28" s="1194"/>
      <c r="AE28" s="1194"/>
      <c r="AF28" s="1194"/>
      <c r="AG28" s="1194"/>
      <c r="AH28" s="1194"/>
      <c r="AI28" s="1194"/>
      <c r="AJ28" s="1194"/>
      <c r="AK28" s="1194"/>
      <c r="AL28" s="1194"/>
      <c r="AM28" s="1194"/>
      <c r="AN28" s="1194"/>
      <c r="AO28" s="1194"/>
      <c r="AP28" s="1194"/>
    </row>
    <row r="29" spans="1:43" ht="12.95" customHeight="1" x14ac:dyDescent="0.5">
      <c r="A29" s="1655"/>
      <c r="B29" s="1193"/>
      <c r="C29" s="1194"/>
      <c r="D29" s="1194"/>
      <c r="E29" s="1194"/>
      <c r="F29" s="1194"/>
      <c r="G29" s="1194"/>
      <c r="H29" s="1194"/>
      <c r="I29" s="1194"/>
      <c r="J29" s="1194"/>
      <c r="K29" s="1194"/>
      <c r="L29" s="1194"/>
      <c r="M29" s="1194"/>
      <c r="N29" s="1194"/>
      <c r="O29" s="1194"/>
      <c r="P29" s="1194"/>
      <c r="Q29" s="1194"/>
      <c r="R29" s="1194"/>
      <c r="S29" s="1194"/>
      <c r="T29" s="1194"/>
      <c r="U29" s="1194"/>
      <c r="V29" s="1194"/>
      <c r="W29" s="1194"/>
      <c r="X29" s="1194"/>
      <c r="Y29" s="1194"/>
      <c r="Z29" s="1194"/>
      <c r="AA29" s="1194"/>
      <c r="AB29" s="1194"/>
      <c r="AC29" s="1194"/>
      <c r="AD29" s="1194"/>
      <c r="AE29" s="1194"/>
      <c r="AF29" s="1194"/>
      <c r="AG29" s="1194"/>
      <c r="AH29" s="1194"/>
      <c r="AI29" s="1194"/>
      <c r="AJ29" s="1194"/>
      <c r="AK29" s="1194"/>
      <c r="AL29" s="1194"/>
      <c r="AM29" s="1194"/>
      <c r="AN29" s="1194"/>
      <c r="AO29" s="1194"/>
      <c r="AP29" s="1194"/>
    </row>
    <row r="30" spans="1:43" ht="12.95" customHeight="1" x14ac:dyDescent="0.5">
      <c r="A30" s="1655"/>
      <c r="B30" s="1193"/>
      <c r="C30" s="1194"/>
      <c r="D30" s="1194"/>
      <c r="E30" s="1194"/>
      <c r="F30" s="1194"/>
      <c r="G30" s="1194"/>
      <c r="H30" s="1194"/>
      <c r="I30" s="1194"/>
      <c r="J30" s="1194"/>
      <c r="K30" s="1194"/>
      <c r="L30" s="1194"/>
      <c r="M30" s="1194"/>
      <c r="N30" s="1194"/>
      <c r="O30" s="1194"/>
      <c r="P30" s="1194"/>
      <c r="Q30" s="1194"/>
      <c r="R30" s="1194"/>
      <c r="S30" s="1194"/>
      <c r="T30" s="1194"/>
      <c r="U30" s="1194"/>
      <c r="V30" s="1194"/>
      <c r="W30" s="1194"/>
      <c r="X30" s="1194"/>
      <c r="Y30" s="1194"/>
      <c r="Z30" s="1194"/>
      <c r="AA30" s="1194"/>
      <c r="AB30" s="1194"/>
      <c r="AC30" s="1194"/>
      <c r="AD30" s="1194"/>
      <c r="AE30" s="1194"/>
      <c r="AF30" s="1194"/>
      <c r="AG30" s="1194"/>
      <c r="AH30" s="1194"/>
      <c r="AI30" s="1194"/>
      <c r="AJ30" s="1194"/>
      <c r="AK30" s="1194"/>
      <c r="AL30" s="1194"/>
      <c r="AM30" s="1194"/>
      <c r="AN30" s="1194"/>
      <c r="AO30" s="1194"/>
      <c r="AP30" s="1194"/>
    </row>
    <row r="31" spans="1:43" ht="12.95" customHeight="1" x14ac:dyDescent="0.5">
      <c r="A31" s="1655"/>
      <c r="B31" s="1193"/>
      <c r="C31" s="1194"/>
      <c r="D31" s="1194"/>
      <c r="E31" s="1194"/>
      <c r="F31" s="1194"/>
      <c r="G31" s="1194"/>
      <c r="H31" s="1194"/>
      <c r="I31" s="1194"/>
      <c r="J31" s="1194"/>
      <c r="K31" s="1194"/>
      <c r="L31" s="1194"/>
      <c r="M31" s="1194"/>
      <c r="N31" s="1194"/>
      <c r="O31" s="1194"/>
      <c r="P31" s="1194"/>
      <c r="Q31" s="1194"/>
      <c r="R31" s="1194"/>
      <c r="S31" s="1194"/>
      <c r="T31" s="1194"/>
      <c r="U31" s="1194"/>
      <c r="V31" s="1194"/>
      <c r="W31" s="1194"/>
      <c r="X31" s="1194"/>
      <c r="Y31" s="1194"/>
      <c r="Z31" s="1194"/>
      <c r="AA31" s="1194"/>
      <c r="AB31" s="1194"/>
      <c r="AC31" s="1194"/>
      <c r="AD31" s="1194"/>
      <c r="AE31" s="1194"/>
      <c r="AF31" s="1194"/>
      <c r="AG31" s="1194"/>
      <c r="AH31" s="1194"/>
      <c r="AI31" s="1194"/>
      <c r="AJ31" s="1194"/>
      <c r="AK31" s="1194"/>
      <c r="AL31" s="1194"/>
      <c r="AM31" s="1194"/>
      <c r="AN31" s="1194"/>
      <c r="AO31" s="1194"/>
      <c r="AP31" s="1194"/>
    </row>
    <row r="32" spans="1:43" ht="12.95" customHeight="1" x14ac:dyDescent="0.5">
      <c r="A32" s="1655"/>
      <c r="B32" s="1193"/>
      <c r="C32" s="1194"/>
      <c r="D32" s="1194"/>
      <c r="E32" s="1194"/>
      <c r="F32" s="1194"/>
      <c r="G32" s="1194"/>
      <c r="H32" s="1194"/>
      <c r="I32" s="1194"/>
      <c r="J32" s="1194"/>
      <c r="K32" s="1194"/>
      <c r="L32" s="1194"/>
      <c r="M32" s="1194"/>
      <c r="N32" s="1194"/>
      <c r="O32" s="1194"/>
      <c r="P32" s="1194"/>
      <c r="Q32" s="1194"/>
      <c r="R32" s="1194"/>
      <c r="S32" s="1194"/>
      <c r="T32" s="1194"/>
      <c r="U32" s="1194"/>
      <c r="V32" s="1194"/>
      <c r="W32" s="1194"/>
      <c r="X32" s="1194"/>
      <c r="Y32" s="1194"/>
      <c r="Z32" s="1194"/>
      <c r="AA32" s="1194"/>
      <c r="AB32" s="1194"/>
      <c r="AC32" s="1194"/>
      <c r="AD32" s="1194"/>
      <c r="AE32" s="1194"/>
      <c r="AF32" s="1194"/>
      <c r="AG32" s="1194"/>
      <c r="AH32" s="1194"/>
      <c r="AI32" s="1194"/>
      <c r="AJ32" s="1194"/>
      <c r="AK32" s="1194"/>
      <c r="AL32" s="1194"/>
      <c r="AM32" s="1194"/>
      <c r="AN32" s="1194"/>
      <c r="AO32" s="1194"/>
      <c r="AP32" s="1194"/>
    </row>
    <row r="33" spans="1:42" ht="12.95" customHeight="1" x14ac:dyDescent="0.5">
      <c r="A33" s="1655"/>
      <c r="B33" s="1193"/>
      <c r="C33" s="1194"/>
      <c r="D33" s="1194"/>
      <c r="E33" s="1194"/>
      <c r="F33" s="1194"/>
      <c r="G33" s="1194"/>
      <c r="H33" s="1194"/>
      <c r="I33" s="1194"/>
      <c r="J33" s="1194"/>
      <c r="K33" s="1194"/>
      <c r="L33" s="1194"/>
      <c r="M33" s="1194"/>
      <c r="N33" s="1194"/>
      <c r="O33" s="1194"/>
      <c r="P33" s="1194"/>
      <c r="Q33" s="1194"/>
      <c r="R33" s="1194"/>
      <c r="S33" s="1194"/>
      <c r="T33" s="1194"/>
      <c r="U33" s="1194"/>
      <c r="V33" s="1194"/>
      <c r="W33" s="1194"/>
      <c r="X33" s="1194"/>
      <c r="Y33" s="1194"/>
      <c r="Z33" s="1194"/>
      <c r="AA33" s="1194"/>
      <c r="AB33" s="1194"/>
      <c r="AC33" s="1194"/>
      <c r="AD33" s="1194"/>
      <c r="AE33" s="1194"/>
      <c r="AF33" s="1194"/>
      <c r="AG33" s="1194"/>
      <c r="AH33" s="1194"/>
      <c r="AI33" s="1194"/>
      <c r="AJ33" s="1194"/>
      <c r="AK33" s="1194"/>
      <c r="AL33" s="1194"/>
      <c r="AM33" s="1194"/>
      <c r="AN33" s="1194"/>
      <c r="AO33" s="1194"/>
      <c r="AP33" s="1194"/>
    </row>
    <row r="34" spans="1:42" ht="12.95" customHeight="1" x14ac:dyDescent="0.5">
      <c r="A34" s="1655"/>
      <c r="B34" s="1193"/>
      <c r="C34" s="1194"/>
      <c r="D34" s="1194"/>
      <c r="E34" s="1194"/>
      <c r="F34" s="1194"/>
      <c r="G34" s="1194"/>
      <c r="H34" s="1194"/>
      <c r="I34" s="1194"/>
      <c r="J34" s="1194"/>
      <c r="K34" s="1194"/>
      <c r="L34" s="1194"/>
      <c r="M34" s="1194"/>
      <c r="N34" s="1194"/>
      <c r="O34" s="1194"/>
      <c r="P34" s="1194"/>
      <c r="Q34" s="1194"/>
      <c r="R34" s="1194"/>
      <c r="S34" s="1194"/>
      <c r="T34" s="1194"/>
      <c r="U34" s="1194"/>
      <c r="V34" s="1194"/>
      <c r="W34" s="1194"/>
      <c r="X34" s="1194"/>
      <c r="Y34" s="1194"/>
      <c r="Z34" s="1194"/>
      <c r="AA34" s="1194"/>
      <c r="AB34" s="1194"/>
      <c r="AC34" s="1194"/>
      <c r="AD34" s="1194"/>
      <c r="AE34" s="1194"/>
      <c r="AF34" s="1194"/>
      <c r="AG34" s="1194"/>
      <c r="AH34" s="1194"/>
      <c r="AI34" s="1194"/>
      <c r="AJ34" s="1194"/>
      <c r="AK34" s="1194"/>
      <c r="AL34" s="1194"/>
      <c r="AM34" s="1194"/>
      <c r="AN34" s="1194"/>
      <c r="AO34" s="1194"/>
      <c r="AP34" s="1194"/>
    </row>
    <row r="35" spans="1:42" ht="12.95" customHeight="1" x14ac:dyDescent="0.5">
      <c r="A35" s="1655"/>
      <c r="B35" s="1193"/>
      <c r="C35" s="1194"/>
      <c r="D35" s="1194"/>
      <c r="E35" s="1194"/>
      <c r="F35" s="1194"/>
      <c r="G35" s="1194"/>
      <c r="H35" s="1194"/>
      <c r="I35" s="1194"/>
      <c r="J35" s="1194"/>
      <c r="K35" s="1194"/>
      <c r="L35" s="1194"/>
      <c r="M35" s="1194"/>
      <c r="N35" s="1194"/>
      <c r="O35" s="1194"/>
      <c r="P35" s="1194"/>
      <c r="Q35" s="1194"/>
      <c r="R35" s="1194"/>
      <c r="S35" s="1194"/>
      <c r="T35" s="1194"/>
      <c r="U35" s="1194"/>
      <c r="V35" s="1194"/>
      <c r="W35" s="1194"/>
      <c r="X35" s="1194"/>
      <c r="Y35" s="1194"/>
      <c r="Z35" s="1194"/>
      <c r="AA35" s="1194"/>
      <c r="AB35" s="1194"/>
      <c r="AC35" s="1194"/>
      <c r="AD35" s="1194"/>
      <c r="AE35" s="1194"/>
      <c r="AF35" s="1194"/>
      <c r="AG35" s="1194"/>
      <c r="AH35" s="1194"/>
      <c r="AI35" s="1194"/>
      <c r="AJ35" s="1194"/>
      <c r="AK35" s="1194"/>
      <c r="AL35" s="1194"/>
      <c r="AM35" s="1194"/>
      <c r="AN35" s="1194"/>
      <c r="AO35" s="1194"/>
      <c r="AP35" s="1194"/>
    </row>
    <row r="36" spans="1:42" ht="12.95" customHeight="1" x14ac:dyDescent="0.5">
      <c r="A36" s="1655"/>
      <c r="B36" s="1193"/>
      <c r="C36" s="1194"/>
      <c r="D36" s="1194"/>
      <c r="E36" s="1194"/>
      <c r="F36" s="1194"/>
      <c r="G36" s="1194"/>
      <c r="H36" s="1194"/>
      <c r="I36" s="1194"/>
      <c r="J36" s="1194"/>
      <c r="K36" s="1194"/>
      <c r="L36" s="1194"/>
      <c r="M36" s="1194"/>
      <c r="N36" s="1194"/>
      <c r="O36" s="1194"/>
      <c r="P36" s="1194"/>
      <c r="Q36" s="1194"/>
      <c r="R36" s="1194"/>
      <c r="S36" s="1194"/>
      <c r="T36" s="1194"/>
      <c r="U36" s="1194"/>
      <c r="V36" s="1194"/>
      <c r="W36" s="1194"/>
      <c r="X36" s="1194"/>
      <c r="Y36" s="1194"/>
      <c r="Z36" s="1194"/>
      <c r="AA36" s="1194"/>
      <c r="AB36" s="1194"/>
      <c r="AC36" s="1194"/>
      <c r="AD36" s="1194"/>
      <c r="AE36" s="1194"/>
      <c r="AF36" s="1194"/>
      <c r="AG36" s="1194"/>
      <c r="AH36" s="1194"/>
      <c r="AI36" s="1194"/>
      <c r="AJ36" s="1194"/>
      <c r="AK36" s="1194"/>
      <c r="AL36" s="1194"/>
      <c r="AM36" s="1194"/>
      <c r="AN36" s="1194"/>
      <c r="AO36" s="1194"/>
      <c r="AP36" s="1194"/>
    </row>
    <row r="37" spans="1:42" ht="12.95" customHeight="1" x14ac:dyDescent="0.5">
      <c r="A37" s="1655"/>
      <c r="B37" s="1193"/>
      <c r="C37" s="1194"/>
      <c r="D37" s="1194"/>
      <c r="E37" s="1194"/>
      <c r="F37" s="1194"/>
      <c r="G37" s="1194"/>
      <c r="H37" s="1194"/>
      <c r="I37" s="1194"/>
      <c r="J37" s="1194"/>
      <c r="K37" s="1194"/>
      <c r="L37" s="1194"/>
      <c r="M37" s="1194"/>
      <c r="N37" s="1194"/>
      <c r="O37" s="1194"/>
      <c r="P37" s="1194"/>
      <c r="Q37" s="1194"/>
      <c r="R37" s="1194"/>
      <c r="S37" s="1194"/>
      <c r="T37" s="1194"/>
      <c r="U37" s="1194"/>
      <c r="V37" s="1194"/>
      <c r="W37" s="1194"/>
      <c r="X37" s="1194"/>
      <c r="Y37" s="1194"/>
      <c r="Z37" s="1194"/>
      <c r="AA37" s="1194"/>
      <c r="AB37" s="1194"/>
      <c r="AC37" s="1194"/>
      <c r="AD37" s="1194"/>
      <c r="AE37" s="1194"/>
      <c r="AF37" s="1194"/>
      <c r="AG37" s="1194"/>
      <c r="AH37" s="1194"/>
      <c r="AI37" s="1194"/>
      <c r="AJ37" s="1194"/>
      <c r="AK37" s="1194"/>
      <c r="AL37" s="1194"/>
      <c r="AM37" s="1194"/>
      <c r="AN37" s="1194"/>
      <c r="AO37" s="1194"/>
      <c r="AP37" s="1194"/>
    </row>
    <row r="38" spans="1:42" ht="12.95" customHeight="1" x14ac:dyDescent="0.5">
      <c r="A38" s="1655"/>
      <c r="B38" s="1193"/>
      <c r="C38" s="1194"/>
      <c r="D38" s="1194"/>
      <c r="E38" s="1194"/>
      <c r="F38" s="1194"/>
      <c r="G38" s="1194"/>
      <c r="H38" s="1194"/>
      <c r="I38" s="1194"/>
      <c r="J38" s="1194"/>
      <c r="K38" s="1194"/>
      <c r="L38" s="1194"/>
      <c r="M38" s="1194"/>
      <c r="N38" s="1194"/>
      <c r="O38" s="1194"/>
      <c r="P38" s="1194"/>
      <c r="Q38" s="1194"/>
      <c r="R38" s="1194"/>
      <c r="S38" s="1194"/>
      <c r="T38" s="1194"/>
      <c r="U38" s="1194"/>
      <c r="V38" s="1194"/>
      <c r="W38" s="1194"/>
      <c r="X38" s="1194"/>
      <c r="Y38" s="1194"/>
      <c r="Z38" s="1194"/>
      <c r="AA38" s="1194"/>
      <c r="AB38" s="1194"/>
      <c r="AC38" s="1194"/>
      <c r="AD38" s="1194"/>
      <c r="AE38" s="1194"/>
      <c r="AF38" s="1194"/>
      <c r="AG38" s="1194"/>
      <c r="AH38" s="1194"/>
      <c r="AI38" s="1194"/>
      <c r="AJ38" s="1194"/>
      <c r="AK38" s="1194"/>
      <c r="AL38" s="1194"/>
      <c r="AM38" s="1194"/>
      <c r="AN38" s="1194"/>
      <c r="AO38" s="1194"/>
      <c r="AP38" s="1194"/>
    </row>
    <row r="39" spans="1:42" ht="12.95" customHeight="1" x14ac:dyDescent="0.5">
      <c r="A39" s="1655"/>
      <c r="B39" s="1193"/>
      <c r="C39" s="1194"/>
      <c r="D39" s="1194"/>
      <c r="E39" s="1194"/>
      <c r="F39" s="1194"/>
      <c r="G39" s="1194"/>
      <c r="H39" s="1194"/>
      <c r="I39" s="1194"/>
      <c r="J39" s="1194"/>
      <c r="K39" s="1194"/>
      <c r="L39" s="1194"/>
      <c r="M39" s="1194"/>
      <c r="N39" s="1194"/>
      <c r="O39" s="1194"/>
      <c r="P39" s="1194"/>
      <c r="Q39" s="1194"/>
      <c r="R39" s="1194"/>
      <c r="S39" s="1194"/>
      <c r="T39" s="1194"/>
      <c r="U39" s="1194"/>
      <c r="V39" s="1194"/>
      <c r="W39" s="1194"/>
      <c r="X39" s="1194"/>
      <c r="Y39" s="1194"/>
      <c r="Z39" s="1194"/>
      <c r="AA39" s="1194"/>
      <c r="AB39" s="1194"/>
      <c r="AC39" s="1194"/>
      <c r="AD39" s="1194"/>
      <c r="AE39" s="1194"/>
      <c r="AF39" s="1194"/>
      <c r="AG39" s="1194"/>
      <c r="AH39" s="1194"/>
      <c r="AI39" s="1194"/>
      <c r="AJ39" s="1194"/>
      <c r="AK39" s="1194"/>
      <c r="AL39" s="1194"/>
      <c r="AM39" s="1194"/>
      <c r="AN39" s="1194"/>
      <c r="AO39" s="1194"/>
      <c r="AP39" s="1194"/>
    </row>
    <row r="40" spans="1:42" ht="12.95" customHeight="1" x14ac:dyDescent="0.5">
      <c r="A40" s="1655"/>
      <c r="B40" s="1193"/>
      <c r="C40" s="1194"/>
      <c r="D40" s="1194"/>
      <c r="E40" s="1194"/>
      <c r="F40" s="1194"/>
      <c r="G40" s="1194"/>
      <c r="H40" s="1194"/>
      <c r="I40" s="1194"/>
      <c r="J40" s="1194"/>
      <c r="K40" s="1194"/>
      <c r="L40" s="1194"/>
      <c r="M40" s="1194"/>
      <c r="N40" s="1194"/>
      <c r="O40" s="1194"/>
      <c r="P40" s="1194"/>
      <c r="Q40" s="1194"/>
      <c r="R40" s="1194"/>
      <c r="S40" s="1194"/>
      <c r="T40" s="1194"/>
      <c r="U40" s="1194"/>
      <c r="V40" s="1194"/>
      <c r="W40" s="1194"/>
      <c r="X40" s="1194"/>
      <c r="Y40" s="1194"/>
      <c r="Z40" s="1194"/>
      <c r="AA40" s="1194"/>
      <c r="AB40" s="1194"/>
      <c r="AC40" s="1194"/>
      <c r="AD40" s="1194"/>
      <c r="AE40" s="1194"/>
      <c r="AF40" s="1194"/>
      <c r="AG40" s="1194"/>
      <c r="AH40" s="1194"/>
      <c r="AI40" s="1194"/>
      <c r="AJ40" s="1194"/>
      <c r="AK40" s="1194"/>
      <c r="AL40" s="1194"/>
      <c r="AM40" s="1194"/>
      <c r="AN40" s="1194"/>
      <c r="AO40" s="1194"/>
      <c r="AP40" s="1194"/>
    </row>
    <row r="41" spans="1:42" ht="12.95" customHeight="1" x14ac:dyDescent="0.5">
      <c r="A41" s="1655"/>
      <c r="B41" s="1193"/>
      <c r="C41" s="1194"/>
      <c r="D41" s="1194"/>
      <c r="E41" s="1194"/>
      <c r="F41" s="1194"/>
      <c r="G41" s="1194"/>
      <c r="H41" s="1194"/>
      <c r="I41" s="1194"/>
      <c r="J41" s="1194"/>
      <c r="K41" s="1194"/>
      <c r="L41" s="1194"/>
      <c r="M41" s="1194"/>
      <c r="N41" s="1194"/>
      <c r="O41" s="1194"/>
      <c r="P41" s="1194"/>
      <c r="Q41" s="1194"/>
      <c r="R41" s="1194"/>
      <c r="S41" s="1194"/>
      <c r="T41" s="1194"/>
      <c r="U41" s="1194"/>
      <c r="V41" s="1194"/>
      <c r="W41" s="1194"/>
      <c r="X41" s="1194"/>
      <c r="Y41" s="1194"/>
      <c r="Z41" s="1194"/>
      <c r="AA41" s="1194"/>
      <c r="AB41" s="1194"/>
      <c r="AC41" s="1194"/>
      <c r="AD41" s="1194"/>
      <c r="AE41" s="1194"/>
      <c r="AF41" s="1194"/>
      <c r="AG41" s="1194"/>
      <c r="AH41" s="1194"/>
      <c r="AI41" s="1194"/>
      <c r="AJ41" s="1194"/>
      <c r="AK41" s="1194"/>
      <c r="AL41" s="1194"/>
      <c r="AM41" s="1194"/>
      <c r="AN41" s="1194"/>
      <c r="AO41" s="1194"/>
      <c r="AP41" s="1194"/>
    </row>
    <row r="42" spans="1:42" ht="12.95" customHeight="1" x14ac:dyDescent="0.5">
      <c r="A42" s="1655"/>
      <c r="B42" s="1193"/>
      <c r="C42" s="1194"/>
      <c r="D42" s="1194"/>
      <c r="E42" s="1194"/>
      <c r="F42" s="1194"/>
      <c r="G42" s="1194"/>
      <c r="H42" s="1194"/>
      <c r="I42" s="1194"/>
      <c r="J42" s="1194"/>
      <c r="K42" s="1194"/>
      <c r="L42" s="1194"/>
      <c r="M42" s="1194"/>
      <c r="N42" s="1194"/>
      <c r="O42" s="1194"/>
      <c r="P42" s="1194"/>
      <c r="Q42" s="1194"/>
      <c r="R42" s="1194"/>
      <c r="S42" s="1194"/>
      <c r="T42" s="1194"/>
      <c r="U42" s="1194"/>
      <c r="V42" s="1194"/>
      <c r="W42" s="1194"/>
      <c r="X42" s="1194"/>
      <c r="Y42" s="1194"/>
      <c r="Z42" s="1194"/>
      <c r="AA42" s="1194"/>
      <c r="AB42" s="1194"/>
      <c r="AC42" s="1194"/>
      <c r="AD42" s="1194"/>
      <c r="AE42" s="1194"/>
      <c r="AF42" s="1194"/>
      <c r="AG42" s="1194"/>
      <c r="AH42" s="1194"/>
      <c r="AI42" s="1194"/>
      <c r="AJ42" s="1194"/>
      <c r="AK42" s="1194"/>
      <c r="AL42" s="1194"/>
      <c r="AM42" s="1194"/>
      <c r="AN42" s="1194"/>
      <c r="AO42" s="1194"/>
      <c r="AP42" s="1194"/>
    </row>
    <row r="43" spans="1:42" ht="12.95" customHeight="1" x14ac:dyDescent="0.5">
      <c r="A43" s="1655"/>
      <c r="B43" s="1193"/>
      <c r="C43" s="1194"/>
      <c r="D43" s="1194"/>
      <c r="E43" s="1194"/>
      <c r="F43" s="1194"/>
      <c r="G43" s="1194"/>
      <c r="H43" s="1194"/>
      <c r="I43" s="1194"/>
      <c r="J43" s="1194"/>
      <c r="K43" s="1194"/>
      <c r="L43" s="1194"/>
      <c r="M43" s="1194"/>
      <c r="N43" s="1194"/>
      <c r="O43" s="1194"/>
      <c r="P43" s="1194"/>
      <c r="Q43" s="1194"/>
      <c r="R43" s="1194"/>
      <c r="S43" s="1194"/>
      <c r="T43" s="1194"/>
      <c r="U43" s="1194"/>
      <c r="V43" s="1194"/>
      <c r="W43" s="1194"/>
      <c r="X43" s="1194"/>
      <c r="Y43" s="1194"/>
      <c r="Z43" s="1194"/>
      <c r="AA43" s="1194"/>
      <c r="AB43" s="1194"/>
      <c r="AC43" s="1194"/>
      <c r="AD43" s="1194"/>
      <c r="AE43" s="1194"/>
      <c r="AF43" s="1194"/>
      <c r="AG43" s="1194"/>
      <c r="AH43" s="1194"/>
      <c r="AI43" s="1194"/>
      <c r="AJ43" s="1194"/>
      <c r="AK43" s="1194"/>
      <c r="AL43" s="1194"/>
      <c r="AM43" s="1194"/>
      <c r="AN43" s="1194"/>
      <c r="AO43" s="1194"/>
      <c r="AP43" s="1194"/>
    </row>
    <row r="44" spans="1:42" ht="12.95" customHeight="1" x14ac:dyDescent="0.5">
      <c r="A44" s="1655"/>
      <c r="B44" s="1193"/>
      <c r="C44" s="1194"/>
      <c r="D44" s="1194"/>
      <c r="E44" s="1194"/>
      <c r="F44" s="1194"/>
      <c r="G44" s="1194"/>
      <c r="H44" s="1194"/>
      <c r="I44" s="1194"/>
      <c r="J44" s="1194"/>
      <c r="K44" s="1194"/>
      <c r="L44" s="1194"/>
      <c r="M44" s="1194"/>
      <c r="N44" s="1194"/>
      <c r="O44" s="1194"/>
      <c r="P44" s="1194"/>
      <c r="Q44" s="1194"/>
      <c r="R44" s="1194"/>
      <c r="S44" s="1194"/>
      <c r="T44" s="1194"/>
      <c r="U44" s="1194"/>
      <c r="V44" s="1194"/>
      <c r="W44" s="1194"/>
      <c r="X44" s="1194"/>
      <c r="Y44" s="1194"/>
      <c r="Z44" s="1194"/>
      <c r="AA44" s="1194"/>
      <c r="AB44" s="1194"/>
      <c r="AC44" s="1194"/>
      <c r="AD44" s="1194"/>
      <c r="AE44" s="1194"/>
      <c r="AF44" s="1194"/>
      <c r="AG44" s="1194"/>
      <c r="AH44" s="1194"/>
      <c r="AI44" s="1194"/>
      <c r="AJ44" s="1194"/>
      <c r="AK44" s="1194"/>
      <c r="AL44" s="1194"/>
      <c r="AM44" s="1194"/>
      <c r="AN44" s="1194"/>
      <c r="AO44" s="1194"/>
      <c r="AP44" s="1194"/>
    </row>
    <row r="45" spans="1:42" ht="12.95" customHeight="1" x14ac:dyDescent="0.5">
      <c r="A45" s="1655"/>
      <c r="B45" s="1193"/>
      <c r="C45" s="1194"/>
      <c r="D45" s="1194"/>
      <c r="E45" s="1194"/>
      <c r="F45" s="1194"/>
      <c r="G45" s="1194"/>
      <c r="H45" s="1194"/>
      <c r="I45" s="1194"/>
      <c r="J45" s="1194"/>
      <c r="K45" s="1194"/>
      <c r="L45" s="1194"/>
      <c r="M45" s="1194"/>
      <c r="N45" s="1194"/>
      <c r="O45" s="1194"/>
      <c r="P45" s="1194"/>
      <c r="Q45" s="1194"/>
      <c r="R45" s="1194"/>
      <c r="S45" s="1194"/>
      <c r="T45" s="1194"/>
      <c r="U45" s="1194"/>
      <c r="V45" s="1194"/>
      <c r="W45" s="1194"/>
      <c r="X45" s="1194"/>
      <c r="Y45" s="1194"/>
      <c r="Z45" s="1194"/>
      <c r="AA45" s="1194"/>
      <c r="AB45" s="1194"/>
      <c r="AC45" s="1194"/>
      <c r="AD45" s="1194"/>
      <c r="AE45" s="1194"/>
      <c r="AF45" s="1194"/>
      <c r="AG45" s="1194"/>
      <c r="AH45" s="1194"/>
      <c r="AI45" s="1194"/>
      <c r="AJ45" s="1194"/>
      <c r="AK45" s="1194"/>
      <c r="AL45" s="1194"/>
      <c r="AM45" s="1194"/>
      <c r="AN45" s="1194"/>
      <c r="AO45" s="1194"/>
      <c r="AP45" s="1194"/>
    </row>
    <row r="46" spans="1:42" ht="12.95" customHeight="1" x14ac:dyDescent="0.5">
      <c r="A46" s="1655"/>
      <c r="B46" s="1193"/>
      <c r="C46" s="1194"/>
      <c r="D46" s="1194"/>
      <c r="E46" s="1194"/>
      <c r="F46" s="1194"/>
      <c r="G46" s="1194"/>
      <c r="H46" s="1194"/>
      <c r="I46" s="1194"/>
      <c r="J46" s="1194"/>
      <c r="K46" s="1194"/>
      <c r="L46" s="1194"/>
      <c r="M46" s="1194"/>
      <c r="N46" s="1194"/>
      <c r="O46" s="1194"/>
      <c r="P46" s="1194"/>
      <c r="Q46" s="1194"/>
      <c r="R46" s="1194"/>
      <c r="S46" s="1194"/>
      <c r="T46" s="1194"/>
      <c r="U46" s="1194"/>
      <c r="V46" s="1194"/>
      <c r="W46" s="1194"/>
      <c r="X46" s="1194"/>
      <c r="Y46" s="1194"/>
      <c r="Z46" s="1194"/>
      <c r="AA46" s="1194"/>
      <c r="AB46" s="1194"/>
      <c r="AC46" s="1194"/>
      <c r="AD46" s="1194"/>
      <c r="AE46" s="1194"/>
      <c r="AF46" s="1194"/>
      <c r="AG46" s="1194"/>
      <c r="AH46" s="1194"/>
      <c r="AI46" s="1194"/>
      <c r="AJ46" s="1194"/>
      <c r="AK46" s="1194"/>
      <c r="AL46" s="1194"/>
      <c r="AM46" s="1194"/>
      <c r="AN46" s="1194"/>
      <c r="AO46" s="1194"/>
      <c r="AP46" s="1194"/>
    </row>
    <row r="47" spans="1:42" ht="12.95" customHeight="1" x14ac:dyDescent="0.5">
      <c r="A47" s="1655"/>
      <c r="B47" s="1193"/>
      <c r="C47" s="1194"/>
      <c r="D47" s="1194"/>
      <c r="E47" s="1194"/>
      <c r="F47" s="1194"/>
      <c r="G47" s="1194"/>
      <c r="H47" s="1194"/>
      <c r="I47" s="1194"/>
      <c r="J47" s="1194"/>
      <c r="K47" s="1194"/>
      <c r="L47" s="1194"/>
      <c r="M47" s="1194"/>
      <c r="N47" s="1194"/>
      <c r="O47" s="1194"/>
      <c r="P47" s="1194"/>
      <c r="Q47" s="1194"/>
      <c r="R47" s="1194"/>
      <c r="S47" s="1194"/>
      <c r="T47" s="1194"/>
      <c r="U47" s="1194"/>
      <c r="V47" s="1194"/>
      <c r="W47" s="1194"/>
      <c r="X47" s="1194"/>
      <c r="Y47" s="1194"/>
      <c r="Z47" s="1194"/>
      <c r="AA47" s="1194"/>
      <c r="AB47" s="1194"/>
      <c r="AC47" s="1194"/>
      <c r="AD47" s="1194"/>
      <c r="AE47" s="1194"/>
      <c r="AF47" s="1194"/>
      <c r="AG47" s="1194"/>
      <c r="AH47" s="1194"/>
      <c r="AI47" s="1194"/>
      <c r="AJ47" s="1194"/>
      <c r="AK47" s="1194"/>
      <c r="AL47" s="1194"/>
      <c r="AM47" s="1194"/>
      <c r="AN47" s="1194"/>
      <c r="AO47" s="1194"/>
      <c r="AP47" s="1194"/>
    </row>
    <row r="48" spans="1:42" ht="12.95" customHeight="1" x14ac:dyDescent="0.5">
      <c r="A48" s="1655"/>
      <c r="B48" s="1193"/>
      <c r="C48" s="1194"/>
      <c r="D48" s="1194"/>
      <c r="E48" s="1194"/>
      <c r="F48" s="1194"/>
      <c r="G48" s="1194"/>
      <c r="H48" s="1194"/>
      <c r="I48" s="1194"/>
      <c r="J48" s="1194"/>
      <c r="K48" s="1194"/>
      <c r="L48" s="1194"/>
      <c r="M48" s="1194"/>
      <c r="N48" s="1194"/>
      <c r="O48" s="1194"/>
      <c r="P48" s="1194"/>
      <c r="Q48" s="1194"/>
      <c r="R48" s="1194"/>
      <c r="S48" s="1194"/>
      <c r="T48" s="1194"/>
      <c r="U48" s="1194"/>
      <c r="V48" s="1194"/>
      <c r="W48" s="1194"/>
      <c r="X48" s="1194"/>
      <c r="Y48" s="1194"/>
      <c r="Z48" s="1194"/>
      <c r="AA48" s="1194"/>
      <c r="AB48" s="1194"/>
      <c r="AC48" s="1194"/>
      <c r="AD48" s="1194"/>
      <c r="AE48" s="1194"/>
      <c r="AF48" s="1194"/>
      <c r="AG48" s="1194"/>
      <c r="AH48" s="1194"/>
      <c r="AI48" s="1194"/>
      <c r="AJ48" s="1194"/>
      <c r="AK48" s="1194"/>
      <c r="AL48" s="1194"/>
      <c r="AM48" s="1194"/>
      <c r="AN48" s="1194"/>
      <c r="AO48" s="1194"/>
      <c r="AP48" s="1194"/>
    </row>
    <row r="49" spans="1:42" ht="12.95" customHeight="1" x14ac:dyDescent="0.5">
      <c r="A49" s="1655"/>
      <c r="B49" s="1193"/>
      <c r="C49" s="1194"/>
      <c r="D49" s="1194"/>
      <c r="E49" s="1194"/>
      <c r="F49" s="1194"/>
      <c r="G49" s="1194"/>
      <c r="H49" s="1194"/>
      <c r="I49" s="1194"/>
      <c r="J49" s="1194"/>
      <c r="K49" s="1194"/>
      <c r="L49" s="1194"/>
      <c r="M49" s="1194"/>
      <c r="N49" s="1194"/>
      <c r="O49" s="1194"/>
      <c r="P49" s="1194"/>
      <c r="Q49" s="1194"/>
      <c r="R49" s="1194"/>
      <c r="S49" s="1194"/>
      <c r="T49" s="1194"/>
      <c r="U49" s="1194"/>
      <c r="V49" s="1194"/>
      <c r="W49" s="1194"/>
      <c r="X49" s="1194"/>
      <c r="Y49" s="1194"/>
      <c r="Z49" s="1194"/>
      <c r="AA49" s="1194"/>
      <c r="AB49" s="1194"/>
      <c r="AC49" s="1194"/>
      <c r="AD49" s="1194"/>
      <c r="AE49" s="1194"/>
      <c r="AF49" s="1194"/>
      <c r="AG49" s="1194"/>
      <c r="AH49" s="1194"/>
      <c r="AI49" s="1194"/>
      <c r="AJ49" s="1194"/>
      <c r="AK49" s="1194"/>
      <c r="AL49" s="1194"/>
      <c r="AM49" s="1194"/>
      <c r="AN49" s="1194"/>
      <c r="AO49" s="1194"/>
      <c r="AP49" s="1194"/>
    </row>
    <row r="50" spans="1:42" ht="12.95" customHeight="1" x14ac:dyDescent="0.5">
      <c r="A50" s="1655"/>
      <c r="B50" s="1193"/>
      <c r="C50" s="1194"/>
      <c r="D50" s="1194"/>
      <c r="E50" s="1194"/>
      <c r="F50" s="1194"/>
      <c r="G50" s="1194"/>
      <c r="H50" s="1194"/>
      <c r="I50" s="1194"/>
      <c r="J50" s="1194"/>
      <c r="K50" s="1194"/>
      <c r="L50" s="1194"/>
      <c r="M50" s="1194"/>
      <c r="N50" s="1194"/>
      <c r="O50" s="1194"/>
      <c r="P50" s="1194"/>
      <c r="Q50" s="1194"/>
      <c r="R50" s="1194"/>
      <c r="S50" s="1194"/>
      <c r="T50" s="1194"/>
      <c r="U50" s="1194"/>
      <c r="V50" s="1194"/>
      <c r="W50" s="1194"/>
      <c r="X50" s="1194"/>
      <c r="Y50" s="1194"/>
      <c r="Z50" s="1194"/>
      <c r="AA50" s="1194"/>
      <c r="AB50" s="1194"/>
      <c r="AC50" s="1194"/>
      <c r="AD50" s="1194"/>
      <c r="AE50" s="1194"/>
      <c r="AF50" s="1194"/>
      <c r="AG50" s="1194"/>
      <c r="AH50" s="1194"/>
      <c r="AI50" s="1194"/>
      <c r="AJ50" s="1194"/>
      <c r="AK50" s="1194"/>
      <c r="AL50" s="1194"/>
      <c r="AM50" s="1194"/>
      <c r="AN50" s="1194"/>
      <c r="AO50" s="1194"/>
      <c r="AP50" s="1194"/>
    </row>
    <row r="51" spans="1:42" ht="12.95" customHeight="1" x14ac:dyDescent="0.5">
      <c r="A51" s="1655"/>
      <c r="B51" s="1193"/>
      <c r="C51" s="1194"/>
      <c r="D51" s="1194"/>
      <c r="E51" s="1194"/>
      <c r="F51" s="1194"/>
      <c r="G51" s="1194"/>
      <c r="H51" s="1194"/>
      <c r="I51" s="1194"/>
      <c r="J51" s="1194"/>
      <c r="K51" s="1194"/>
      <c r="L51" s="1194"/>
      <c r="M51" s="1194"/>
      <c r="N51" s="1194"/>
      <c r="O51" s="1194"/>
      <c r="P51" s="1194"/>
      <c r="Q51" s="1194"/>
      <c r="R51" s="1194"/>
      <c r="S51" s="1194"/>
      <c r="T51" s="1194"/>
      <c r="U51" s="1194"/>
      <c r="V51" s="1194"/>
      <c r="W51" s="1194"/>
      <c r="X51" s="1194"/>
      <c r="Y51" s="1194"/>
      <c r="Z51" s="1194"/>
      <c r="AA51" s="1194"/>
      <c r="AB51" s="1194"/>
      <c r="AC51" s="1194"/>
      <c r="AD51" s="1194"/>
      <c r="AE51" s="1194"/>
      <c r="AF51" s="1194"/>
      <c r="AG51" s="1194"/>
      <c r="AH51" s="1194"/>
      <c r="AI51" s="1194"/>
      <c r="AJ51" s="1194"/>
      <c r="AK51" s="1194"/>
      <c r="AL51" s="1194"/>
      <c r="AM51" s="1194"/>
      <c r="AN51" s="1194"/>
      <c r="AO51" s="1194"/>
      <c r="AP51" s="1194"/>
    </row>
    <row r="52" spans="1:42" ht="12.95" customHeight="1" x14ac:dyDescent="0.5">
      <c r="A52" s="1655"/>
      <c r="B52" s="1193"/>
      <c r="C52" s="1194"/>
      <c r="D52" s="1194"/>
      <c r="E52" s="1194"/>
      <c r="F52" s="1194"/>
      <c r="G52" s="1194"/>
      <c r="H52" s="1194"/>
      <c r="I52" s="1194"/>
      <c r="J52" s="1194"/>
      <c r="K52" s="1194"/>
      <c r="L52" s="1194"/>
      <c r="M52" s="1194"/>
      <c r="N52" s="1194"/>
      <c r="O52" s="1194"/>
      <c r="P52" s="1194"/>
      <c r="Q52" s="1194"/>
      <c r="R52" s="1194"/>
      <c r="S52" s="1194"/>
      <c r="T52" s="1194"/>
      <c r="U52" s="1194"/>
      <c r="V52" s="1194"/>
      <c r="W52" s="1194"/>
      <c r="X52" s="1194"/>
      <c r="Y52" s="1194"/>
      <c r="Z52" s="1194"/>
      <c r="AA52" s="1194"/>
      <c r="AB52" s="1194"/>
      <c r="AC52" s="1194"/>
      <c r="AD52" s="1194"/>
      <c r="AE52" s="1194"/>
      <c r="AF52" s="1194"/>
      <c r="AG52" s="1194"/>
      <c r="AH52" s="1194"/>
      <c r="AI52" s="1194"/>
      <c r="AJ52" s="1194"/>
      <c r="AK52" s="1194"/>
      <c r="AL52" s="1194"/>
      <c r="AM52" s="1194"/>
      <c r="AN52" s="1194"/>
      <c r="AO52" s="1194"/>
      <c r="AP52" s="1194"/>
    </row>
    <row r="53" spans="1:42" ht="12.95" customHeight="1" x14ac:dyDescent="0.5">
      <c r="A53" s="1655"/>
      <c r="B53" s="1193"/>
      <c r="C53" s="1194"/>
      <c r="D53" s="1194"/>
      <c r="E53" s="1194"/>
      <c r="F53" s="1194"/>
      <c r="G53" s="1194"/>
      <c r="H53" s="1194"/>
      <c r="I53" s="1194"/>
      <c r="J53" s="1194"/>
      <c r="K53" s="1194"/>
      <c r="L53" s="1194"/>
      <c r="M53" s="1194"/>
      <c r="N53" s="1194"/>
      <c r="O53" s="1194"/>
      <c r="P53" s="1194"/>
      <c r="Q53" s="1194"/>
      <c r="R53" s="1194"/>
      <c r="S53" s="1194"/>
      <c r="T53" s="1194"/>
      <c r="U53" s="1194"/>
      <c r="V53" s="1194"/>
      <c r="W53" s="1194"/>
      <c r="X53" s="1194"/>
      <c r="Y53" s="1194"/>
      <c r="Z53" s="1194"/>
      <c r="AA53" s="1194"/>
      <c r="AB53" s="1194"/>
      <c r="AC53" s="1194"/>
      <c r="AD53" s="1194"/>
      <c r="AE53" s="1194"/>
      <c r="AF53" s="1194"/>
      <c r="AG53" s="1194"/>
      <c r="AH53" s="1194"/>
      <c r="AI53" s="1194"/>
      <c r="AJ53" s="1194"/>
      <c r="AK53" s="1194"/>
      <c r="AL53" s="1194"/>
      <c r="AM53" s="1194"/>
      <c r="AN53" s="1194"/>
      <c r="AO53" s="1194"/>
      <c r="AP53" s="1194"/>
    </row>
    <row r="54" spans="1:42" ht="12.95" customHeight="1" x14ac:dyDescent="0.5">
      <c r="A54" s="1655"/>
      <c r="B54" s="1193"/>
      <c r="C54" s="1194"/>
      <c r="D54" s="1194"/>
      <c r="E54" s="1194"/>
      <c r="F54" s="1194"/>
      <c r="G54" s="1194"/>
      <c r="H54" s="1194"/>
      <c r="I54" s="1194"/>
      <c r="J54" s="1194"/>
      <c r="K54" s="1194"/>
      <c r="L54" s="1194"/>
      <c r="M54" s="1194"/>
      <c r="N54" s="1194"/>
      <c r="O54" s="1194"/>
      <c r="P54" s="1194"/>
      <c r="Q54" s="1194"/>
      <c r="R54" s="1194"/>
      <c r="S54" s="1194"/>
      <c r="T54" s="1194"/>
      <c r="U54" s="1194"/>
      <c r="V54" s="1194"/>
      <c r="W54" s="1194"/>
      <c r="X54" s="1194"/>
      <c r="Y54" s="1194"/>
      <c r="Z54" s="1194"/>
      <c r="AA54" s="1194"/>
      <c r="AB54" s="1194"/>
      <c r="AC54" s="1194"/>
      <c r="AD54" s="1194"/>
      <c r="AE54" s="1194"/>
      <c r="AF54" s="1194"/>
      <c r="AG54" s="1194"/>
      <c r="AH54" s="1194"/>
      <c r="AI54" s="1194"/>
      <c r="AJ54" s="1194"/>
      <c r="AK54" s="1194"/>
      <c r="AL54" s="1194"/>
      <c r="AM54" s="1194"/>
      <c r="AN54" s="1194"/>
      <c r="AO54" s="1194"/>
      <c r="AP54" s="1194"/>
    </row>
    <row r="55" spans="1:42" ht="12.95" customHeight="1" x14ac:dyDescent="0.5">
      <c r="A55" s="1655"/>
      <c r="B55" s="1193"/>
      <c r="C55" s="1194"/>
      <c r="D55" s="1194"/>
      <c r="E55" s="1194"/>
      <c r="F55" s="1194"/>
      <c r="G55" s="1194"/>
      <c r="H55" s="1194"/>
      <c r="I55" s="1194"/>
      <c r="J55" s="1194"/>
      <c r="K55" s="1194"/>
      <c r="L55" s="1194"/>
      <c r="M55" s="1194"/>
      <c r="N55" s="1194"/>
      <c r="O55" s="1194"/>
      <c r="P55" s="1194"/>
      <c r="Q55" s="1194"/>
      <c r="R55" s="1194"/>
      <c r="S55" s="1194"/>
      <c r="T55" s="1194"/>
      <c r="U55" s="1194"/>
      <c r="V55" s="1194"/>
      <c r="W55" s="1194"/>
      <c r="X55" s="1194"/>
      <c r="Y55" s="1194"/>
      <c r="Z55" s="1194"/>
      <c r="AA55" s="1194"/>
      <c r="AB55" s="1194"/>
      <c r="AC55" s="1194"/>
      <c r="AD55" s="1194"/>
      <c r="AE55" s="1194"/>
      <c r="AF55" s="1194"/>
      <c r="AG55" s="1194"/>
      <c r="AH55" s="1194"/>
      <c r="AI55" s="1194"/>
      <c r="AJ55" s="1194"/>
      <c r="AK55" s="1194"/>
      <c r="AL55" s="1194"/>
      <c r="AM55" s="1194"/>
      <c r="AN55" s="1194"/>
      <c r="AO55" s="1194"/>
      <c r="AP55" s="1194"/>
    </row>
    <row r="56" spans="1:42" ht="12.95" customHeight="1" x14ac:dyDescent="0.5">
      <c r="A56" s="1655"/>
      <c r="B56" s="1193"/>
      <c r="C56" s="1194"/>
      <c r="D56" s="1194"/>
      <c r="E56" s="1194"/>
      <c r="F56" s="1194"/>
      <c r="G56" s="1194"/>
      <c r="H56" s="1194"/>
      <c r="I56" s="1194"/>
      <c r="J56" s="1194"/>
      <c r="K56" s="1194"/>
      <c r="L56" s="1194"/>
      <c r="M56" s="1194"/>
      <c r="N56" s="1194"/>
      <c r="O56" s="1194"/>
      <c r="P56" s="1194"/>
      <c r="Q56" s="1194"/>
      <c r="R56" s="1194"/>
      <c r="S56" s="1194"/>
      <c r="T56" s="1194"/>
      <c r="U56" s="1194"/>
      <c r="V56" s="1194"/>
      <c r="W56" s="1194"/>
      <c r="X56" s="1194"/>
      <c r="Y56" s="1194"/>
      <c r="Z56" s="1194"/>
      <c r="AA56" s="1194"/>
      <c r="AB56" s="1194"/>
      <c r="AC56" s="1194"/>
      <c r="AD56" s="1194"/>
      <c r="AE56" s="1194"/>
      <c r="AF56" s="1194"/>
      <c r="AG56" s="1194"/>
      <c r="AH56" s="1194"/>
      <c r="AI56" s="1194"/>
      <c r="AJ56" s="1194"/>
      <c r="AK56" s="1194"/>
      <c r="AL56" s="1194"/>
      <c r="AM56" s="1194"/>
      <c r="AN56" s="1194"/>
      <c r="AO56" s="1194"/>
      <c r="AP56" s="1194"/>
    </row>
    <row r="57" spans="1:42" ht="12.95" customHeight="1" x14ac:dyDescent="0.5">
      <c r="A57" s="1655"/>
      <c r="B57" s="1193"/>
      <c r="C57" s="1194"/>
      <c r="D57" s="1194"/>
      <c r="E57" s="1194"/>
      <c r="F57" s="1194"/>
      <c r="G57" s="1194"/>
      <c r="H57" s="1194"/>
      <c r="I57" s="1194"/>
      <c r="J57" s="1194"/>
      <c r="K57" s="1194"/>
      <c r="L57" s="1194"/>
      <c r="M57" s="1194"/>
      <c r="N57" s="1194"/>
      <c r="O57" s="1194"/>
      <c r="P57" s="1194"/>
      <c r="Q57" s="1194"/>
      <c r="R57" s="1194"/>
      <c r="S57" s="1194"/>
      <c r="T57" s="1194"/>
      <c r="U57" s="1194"/>
      <c r="V57" s="1194"/>
      <c r="W57" s="1194"/>
      <c r="X57" s="1194"/>
      <c r="Y57" s="1194"/>
      <c r="Z57" s="1194"/>
      <c r="AA57" s="1194"/>
      <c r="AB57" s="1194"/>
      <c r="AC57" s="1194"/>
      <c r="AD57" s="1194"/>
      <c r="AE57" s="1194"/>
      <c r="AF57" s="1194"/>
      <c r="AG57" s="1194"/>
      <c r="AH57" s="1194"/>
      <c r="AI57" s="1194"/>
      <c r="AJ57" s="1194"/>
      <c r="AK57" s="1194"/>
      <c r="AL57" s="1194"/>
      <c r="AM57" s="1194"/>
      <c r="AN57" s="1194"/>
      <c r="AO57" s="1194"/>
      <c r="AP57" s="1194"/>
    </row>
    <row r="58" spans="1:42" ht="12.95" customHeight="1" x14ac:dyDescent="0.5">
      <c r="A58" s="1655"/>
      <c r="B58" s="1193"/>
      <c r="C58" s="1194"/>
      <c r="D58" s="1194"/>
      <c r="E58" s="1194"/>
      <c r="F58" s="1194"/>
      <c r="G58" s="1194"/>
      <c r="H58" s="1194"/>
      <c r="I58" s="1194"/>
      <c r="J58" s="1194"/>
      <c r="K58" s="1194"/>
      <c r="L58" s="1194"/>
      <c r="M58" s="1194"/>
      <c r="N58" s="1194"/>
      <c r="O58" s="1194"/>
      <c r="P58" s="1194"/>
      <c r="Q58" s="1194"/>
      <c r="R58" s="1194"/>
      <c r="S58" s="1194"/>
      <c r="T58" s="1194"/>
      <c r="U58" s="1194"/>
      <c r="V58" s="1194"/>
      <c r="W58" s="1194"/>
      <c r="X58" s="1194"/>
      <c r="Y58" s="1194"/>
      <c r="Z58" s="1194"/>
      <c r="AA58" s="1194"/>
      <c r="AB58" s="1194"/>
      <c r="AC58" s="1194"/>
      <c r="AD58" s="1194"/>
      <c r="AE58" s="1194"/>
      <c r="AF58" s="1194"/>
      <c r="AG58" s="1194"/>
      <c r="AH58" s="1194"/>
      <c r="AI58" s="1194"/>
      <c r="AJ58" s="1194"/>
      <c r="AK58" s="1194"/>
      <c r="AL58" s="1194"/>
      <c r="AM58" s="1194"/>
      <c r="AN58" s="1194"/>
      <c r="AO58" s="1194"/>
      <c r="AP58" s="1194"/>
    </row>
    <row r="59" spans="1:42" ht="12.95" customHeight="1" x14ac:dyDescent="0.5">
      <c r="A59" s="1655"/>
      <c r="B59" s="1193"/>
      <c r="C59" s="1194"/>
      <c r="D59" s="1194"/>
      <c r="E59" s="1194"/>
      <c r="F59" s="1194"/>
      <c r="G59" s="1194"/>
      <c r="H59" s="1194"/>
      <c r="I59" s="1194"/>
      <c r="J59" s="1194"/>
      <c r="K59" s="1194"/>
      <c r="L59" s="1194"/>
      <c r="M59" s="1194"/>
      <c r="N59" s="1194"/>
      <c r="O59" s="1194"/>
      <c r="P59" s="1194"/>
      <c r="Q59" s="1194"/>
      <c r="R59" s="1194"/>
      <c r="S59" s="1194"/>
      <c r="T59" s="1194"/>
      <c r="U59" s="1194"/>
      <c r="V59" s="1194"/>
      <c r="W59" s="1194"/>
      <c r="X59" s="1194"/>
      <c r="Y59" s="1194"/>
      <c r="Z59" s="1194"/>
      <c r="AA59" s="1194"/>
      <c r="AB59" s="1194"/>
      <c r="AC59" s="1194"/>
      <c r="AD59" s="1194"/>
      <c r="AE59" s="1194"/>
      <c r="AF59" s="1194"/>
      <c r="AG59" s="1194"/>
      <c r="AH59" s="1194"/>
      <c r="AI59" s="1194"/>
      <c r="AJ59" s="1194"/>
      <c r="AK59" s="1194"/>
      <c r="AL59" s="1194"/>
      <c r="AM59" s="1194"/>
      <c r="AN59" s="1194"/>
      <c r="AO59" s="1194"/>
      <c r="AP59" s="1194"/>
    </row>
    <row r="60" spans="1:42" ht="12.95" customHeight="1" x14ac:dyDescent="0.5">
      <c r="A60" s="1655"/>
      <c r="B60" s="1193"/>
      <c r="C60" s="1194"/>
      <c r="D60" s="1194"/>
      <c r="E60" s="1194"/>
      <c r="F60" s="1194"/>
      <c r="G60" s="1194"/>
      <c r="H60" s="1194"/>
      <c r="I60" s="1194"/>
      <c r="J60" s="1194"/>
      <c r="K60" s="1194"/>
      <c r="L60" s="1194"/>
      <c r="M60" s="1194"/>
      <c r="N60" s="1194"/>
      <c r="O60" s="1194"/>
      <c r="P60" s="1194"/>
      <c r="Q60" s="1194"/>
      <c r="R60" s="1194"/>
      <c r="S60" s="1194"/>
      <c r="T60" s="1194"/>
      <c r="U60" s="1194"/>
      <c r="V60" s="1194"/>
      <c r="W60" s="1194"/>
      <c r="X60" s="1194"/>
      <c r="Y60" s="1194"/>
      <c r="Z60" s="1194"/>
      <c r="AA60" s="1194"/>
      <c r="AB60" s="1194"/>
      <c r="AC60" s="1194"/>
      <c r="AD60" s="1194"/>
      <c r="AE60" s="1194"/>
      <c r="AF60" s="1194"/>
      <c r="AG60" s="1194"/>
      <c r="AH60" s="1194"/>
      <c r="AI60" s="1194"/>
      <c r="AJ60" s="1194"/>
      <c r="AK60" s="1194"/>
      <c r="AL60" s="1194"/>
      <c r="AM60" s="1194"/>
      <c r="AN60" s="1194"/>
      <c r="AO60" s="1194"/>
      <c r="AP60" s="1194"/>
    </row>
    <row r="61" spans="1:42" ht="12.95" customHeight="1" x14ac:dyDescent="0.5">
      <c r="A61" s="1655"/>
      <c r="B61" s="1193"/>
      <c r="C61" s="1194"/>
      <c r="D61" s="1194"/>
      <c r="E61" s="1194"/>
      <c r="F61" s="1194"/>
      <c r="G61" s="1194"/>
      <c r="H61" s="1194"/>
      <c r="I61" s="1194"/>
      <c r="J61" s="1194"/>
      <c r="K61" s="1194"/>
      <c r="L61" s="1194"/>
      <c r="M61" s="1194"/>
      <c r="N61" s="1194"/>
      <c r="O61" s="1194"/>
      <c r="P61" s="1194"/>
      <c r="Q61" s="1194"/>
      <c r="R61" s="1194"/>
      <c r="S61" s="1194"/>
      <c r="T61" s="1194"/>
      <c r="U61" s="1194"/>
      <c r="V61" s="1194"/>
      <c r="W61" s="1194"/>
      <c r="X61" s="1194"/>
      <c r="Y61" s="1194"/>
      <c r="Z61" s="1194"/>
      <c r="AA61" s="1194"/>
      <c r="AB61" s="1194"/>
      <c r="AC61" s="1194"/>
      <c r="AD61" s="1194"/>
      <c r="AE61" s="1194"/>
      <c r="AF61" s="1194"/>
      <c r="AG61" s="1194"/>
      <c r="AH61" s="1194"/>
      <c r="AI61" s="1194"/>
      <c r="AJ61" s="1194"/>
      <c r="AK61" s="1194"/>
      <c r="AL61" s="1194"/>
      <c r="AM61" s="1194"/>
      <c r="AN61" s="1194"/>
      <c r="AO61" s="1194"/>
      <c r="AP61" s="1194"/>
    </row>
    <row r="62" spans="1:42" ht="12.95" customHeight="1" x14ac:dyDescent="0.5">
      <c r="A62" s="1655"/>
      <c r="B62" s="1193"/>
      <c r="C62" s="1194"/>
      <c r="D62" s="1194"/>
      <c r="E62" s="1194"/>
      <c r="F62" s="1194"/>
      <c r="G62" s="1194"/>
      <c r="H62" s="1194"/>
      <c r="I62" s="1194"/>
      <c r="J62" s="1194"/>
      <c r="K62" s="1194"/>
      <c r="L62" s="1194"/>
      <c r="M62" s="1194"/>
      <c r="N62" s="1194"/>
      <c r="O62" s="1194"/>
      <c r="P62" s="1194"/>
      <c r="Q62" s="1194"/>
      <c r="R62" s="1194"/>
      <c r="S62" s="1194"/>
      <c r="T62" s="1194"/>
      <c r="U62" s="1194"/>
      <c r="V62" s="1194"/>
      <c r="W62" s="1194"/>
      <c r="X62" s="1194"/>
      <c r="Y62" s="1194"/>
      <c r="Z62" s="1194"/>
      <c r="AA62" s="1194"/>
      <c r="AB62" s="1194"/>
      <c r="AC62" s="1194"/>
      <c r="AD62" s="1194"/>
      <c r="AE62" s="1194"/>
      <c r="AF62" s="1194"/>
      <c r="AG62" s="1194"/>
      <c r="AH62" s="1194"/>
      <c r="AI62" s="1194"/>
      <c r="AJ62" s="1194"/>
      <c r="AK62" s="1194"/>
      <c r="AL62" s="1194"/>
      <c r="AM62" s="1194"/>
      <c r="AN62" s="1194"/>
      <c r="AO62" s="1194"/>
      <c r="AP62" s="1194"/>
    </row>
    <row r="63" spans="1:42" ht="12.95" customHeight="1" x14ac:dyDescent="0.5">
      <c r="A63" s="1655"/>
      <c r="B63" s="1193"/>
      <c r="C63" s="1194"/>
      <c r="D63" s="1194"/>
      <c r="E63" s="1194"/>
      <c r="F63" s="1194"/>
      <c r="G63" s="1194"/>
      <c r="H63" s="1194"/>
      <c r="I63" s="1194"/>
      <c r="J63" s="1194"/>
      <c r="K63" s="1194"/>
      <c r="L63" s="1194"/>
      <c r="M63" s="1194"/>
      <c r="N63" s="1194"/>
      <c r="O63" s="1194"/>
      <c r="P63" s="1194"/>
      <c r="Q63" s="1194"/>
      <c r="R63" s="1194"/>
      <c r="S63" s="1194"/>
      <c r="T63" s="1194"/>
      <c r="U63" s="1194"/>
      <c r="V63" s="1194"/>
      <c r="W63" s="1194"/>
      <c r="X63" s="1194"/>
      <c r="Y63" s="1194"/>
      <c r="Z63" s="1194"/>
      <c r="AA63" s="1194"/>
      <c r="AB63" s="1194"/>
      <c r="AC63" s="1194"/>
      <c r="AD63" s="1194"/>
      <c r="AE63" s="1194"/>
      <c r="AF63" s="1194"/>
      <c r="AG63" s="1194"/>
      <c r="AH63" s="1194"/>
      <c r="AI63" s="1194"/>
      <c r="AJ63" s="1194"/>
      <c r="AK63" s="1194"/>
      <c r="AL63" s="1194"/>
      <c r="AM63" s="1194"/>
      <c r="AN63" s="1194"/>
      <c r="AO63" s="1194"/>
      <c r="AP63" s="1194"/>
    </row>
    <row r="64" spans="1:42" ht="12.95" customHeight="1" x14ac:dyDescent="0.5">
      <c r="A64" s="1655"/>
      <c r="B64" s="1193"/>
      <c r="C64" s="1194"/>
      <c r="D64" s="1194"/>
      <c r="E64" s="1194"/>
      <c r="F64" s="1194"/>
      <c r="G64" s="1194"/>
      <c r="H64" s="1194"/>
      <c r="I64" s="1194"/>
      <c r="J64" s="1194"/>
      <c r="K64" s="1194"/>
      <c r="L64" s="1194"/>
      <c r="M64" s="1194"/>
      <c r="N64" s="1194"/>
      <c r="O64" s="1194"/>
      <c r="P64" s="1194"/>
      <c r="Q64" s="1194"/>
      <c r="R64" s="1194"/>
      <c r="S64" s="1194"/>
      <c r="T64" s="1194"/>
      <c r="U64" s="1194"/>
      <c r="V64" s="1194"/>
      <c r="W64" s="1194"/>
      <c r="X64" s="1194"/>
      <c r="Y64" s="1194"/>
      <c r="Z64" s="1194"/>
      <c r="AA64" s="1194"/>
      <c r="AB64" s="1194"/>
      <c r="AC64" s="1194"/>
      <c r="AD64" s="1194"/>
      <c r="AE64" s="1194"/>
      <c r="AF64" s="1194"/>
      <c r="AG64" s="1194"/>
      <c r="AH64" s="1194"/>
      <c r="AI64" s="1194"/>
      <c r="AJ64" s="1194"/>
      <c r="AK64" s="1194"/>
      <c r="AL64" s="1194"/>
      <c r="AM64" s="1194"/>
      <c r="AN64" s="1194"/>
      <c r="AO64" s="1194"/>
      <c r="AP64" s="1194"/>
    </row>
    <row r="65" spans="1:42" ht="12.95" customHeight="1" x14ac:dyDescent="0.5">
      <c r="A65" s="1655"/>
      <c r="B65" s="1193"/>
      <c r="C65" s="1194"/>
      <c r="D65" s="1194"/>
      <c r="E65" s="1194"/>
      <c r="F65" s="1194"/>
      <c r="G65" s="1194"/>
      <c r="H65" s="1194"/>
      <c r="I65" s="1194"/>
      <c r="J65" s="1194"/>
      <c r="K65" s="1194"/>
      <c r="L65" s="1194"/>
      <c r="M65" s="1194"/>
      <c r="N65" s="1194"/>
      <c r="O65" s="1194"/>
      <c r="P65" s="1194"/>
      <c r="Q65" s="1194"/>
      <c r="R65" s="1194"/>
      <c r="S65" s="1194"/>
      <c r="T65" s="1194"/>
      <c r="U65" s="1194"/>
      <c r="V65" s="1194"/>
      <c r="W65" s="1194"/>
      <c r="X65" s="1194"/>
      <c r="Y65" s="1194"/>
      <c r="Z65" s="1194"/>
      <c r="AA65" s="1194"/>
      <c r="AB65" s="1194"/>
      <c r="AC65" s="1194"/>
      <c r="AD65" s="1194"/>
      <c r="AE65" s="1194"/>
      <c r="AF65" s="1194"/>
      <c r="AG65" s="1194"/>
      <c r="AH65" s="1194"/>
      <c r="AI65" s="1194"/>
      <c r="AJ65" s="1194"/>
      <c r="AK65" s="1194"/>
      <c r="AL65" s="1194"/>
      <c r="AM65" s="1194"/>
      <c r="AN65" s="1194"/>
      <c r="AO65" s="1194"/>
      <c r="AP65" s="1194"/>
    </row>
    <row r="66" spans="1:42" ht="12.95" customHeight="1" x14ac:dyDescent="0.5">
      <c r="A66" s="1655"/>
      <c r="B66" s="1193"/>
      <c r="C66" s="1194"/>
      <c r="D66" s="1194"/>
      <c r="E66" s="1194"/>
      <c r="F66" s="1194"/>
      <c r="G66" s="1194"/>
      <c r="H66" s="1194"/>
      <c r="I66" s="1194"/>
      <c r="J66" s="1194"/>
      <c r="K66" s="1194"/>
      <c r="L66" s="1194"/>
      <c r="M66" s="1194"/>
      <c r="N66" s="1194"/>
      <c r="O66" s="1194"/>
      <c r="P66" s="1194"/>
      <c r="Q66" s="1194"/>
      <c r="R66" s="1194"/>
      <c r="S66" s="1194"/>
      <c r="T66" s="1194"/>
      <c r="U66" s="1194"/>
      <c r="V66" s="1194"/>
      <c r="W66" s="1194"/>
      <c r="X66" s="1194"/>
      <c r="Y66" s="1194"/>
      <c r="Z66" s="1194"/>
      <c r="AA66" s="1194"/>
      <c r="AB66" s="1194"/>
      <c r="AC66" s="1194"/>
      <c r="AD66" s="1194"/>
      <c r="AE66" s="1194"/>
      <c r="AF66" s="1194"/>
      <c r="AG66" s="1194"/>
      <c r="AH66" s="1194"/>
      <c r="AI66" s="1194"/>
      <c r="AJ66" s="1194"/>
      <c r="AK66" s="1194"/>
      <c r="AL66" s="1194"/>
      <c r="AM66" s="1194"/>
      <c r="AN66" s="1194"/>
      <c r="AO66" s="1194"/>
      <c r="AP66" s="1194"/>
    </row>
    <row r="67" spans="1:42" ht="12.95" customHeight="1" x14ac:dyDescent="0.5">
      <c r="A67" s="1655"/>
      <c r="B67" s="1193"/>
      <c r="C67" s="1194"/>
      <c r="D67" s="1194"/>
      <c r="E67" s="1194"/>
      <c r="F67" s="1194"/>
      <c r="G67" s="1194"/>
      <c r="H67" s="1194"/>
      <c r="I67" s="1194"/>
      <c r="J67" s="1194"/>
      <c r="K67" s="1194"/>
      <c r="L67" s="1194"/>
      <c r="M67" s="1194"/>
      <c r="N67" s="1194"/>
      <c r="O67" s="1194"/>
      <c r="P67" s="1194"/>
      <c r="Q67" s="1194"/>
      <c r="R67" s="1194"/>
      <c r="S67" s="1194"/>
      <c r="T67" s="1194"/>
      <c r="U67" s="1194"/>
      <c r="V67" s="1194"/>
      <c r="W67" s="1194"/>
      <c r="X67" s="1194"/>
      <c r="Y67" s="1194"/>
      <c r="Z67" s="1194"/>
      <c r="AA67" s="1194"/>
      <c r="AB67" s="1194"/>
      <c r="AC67" s="1194"/>
      <c r="AD67" s="1194"/>
      <c r="AE67" s="1194"/>
      <c r="AF67" s="1194"/>
      <c r="AG67" s="1194"/>
      <c r="AH67" s="1194"/>
      <c r="AI67" s="1194"/>
      <c r="AJ67" s="1194"/>
      <c r="AK67" s="1194"/>
      <c r="AL67" s="1194"/>
      <c r="AM67" s="1194"/>
      <c r="AN67" s="1194"/>
      <c r="AO67" s="1194"/>
      <c r="AP67" s="1194"/>
    </row>
    <row r="68" spans="1:42" ht="12.95" customHeight="1" x14ac:dyDescent="0.5">
      <c r="A68" s="1655"/>
      <c r="B68" s="1193"/>
      <c r="C68" s="1194"/>
      <c r="D68" s="1194"/>
      <c r="E68" s="1194"/>
      <c r="F68" s="1194"/>
      <c r="G68" s="1194"/>
      <c r="H68" s="1194"/>
      <c r="I68" s="1194"/>
      <c r="J68" s="1194"/>
      <c r="K68" s="1194"/>
      <c r="L68" s="1194"/>
      <c r="M68" s="1194"/>
      <c r="N68" s="1194"/>
      <c r="O68" s="1194"/>
      <c r="P68" s="1194"/>
      <c r="Q68" s="1194"/>
      <c r="R68" s="1194"/>
      <c r="S68" s="1194"/>
      <c r="T68" s="1194"/>
      <c r="U68" s="1194"/>
      <c r="V68" s="1194"/>
      <c r="W68" s="1194"/>
      <c r="X68" s="1194"/>
      <c r="Y68" s="1194"/>
      <c r="Z68" s="1194"/>
      <c r="AA68" s="1194"/>
      <c r="AB68" s="1194"/>
      <c r="AC68" s="1194"/>
      <c r="AD68" s="1194"/>
      <c r="AE68" s="1194"/>
      <c r="AF68" s="1194"/>
      <c r="AG68" s="1194"/>
      <c r="AH68" s="1194"/>
      <c r="AI68" s="1194"/>
      <c r="AJ68" s="1194"/>
      <c r="AK68" s="1194"/>
      <c r="AL68" s="1194"/>
      <c r="AM68" s="1194"/>
      <c r="AN68" s="1194"/>
      <c r="AO68" s="1194"/>
      <c r="AP68" s="1194"/>
    </row>
    <row r="69" spans="1:42" ht="12.95" customHeight="1" x14ac:dyDescent="0.5">
      <c r="A69" s="1655"/>
      <c r="B69" s="1193"/>
      <c r="C69" s="1194"/>
      <c r="D69" s="1194"/>
      <c r="E69" s="1194"/>
      <c r="F69" s="1194"/>
      <c r="G69" s="1194"/>
      <c r="H69" s="1194"/>
      <c r="I69" s="1194"/>
      <c r="J69" s="1194"/>
      <c r="K69" s="1194"/>
      <c r="L69" s="1194"/>
      <c r="M69" s="1194"/>
      <c r="N69" s="1194"/>
      <c r="O69" s="1194"/>
      <c r="P69" s="1194"/>
      <c r="Q69" s="1194"/>
      <c r="R69" s="1194"/>
      <c r="S69" s="1194"/>
      <c r="T69" s="1194"/>
      <c r="U69" s="1194"/>
      <c r="V69" s="1194"/>
      <c r="W69" s="1194"/>
      <c r="X69" s="1194"/>
      <c r="Y69" s="1194"/>
      <c r="Z69" s="1194"/>
      <c r="AA69" s="1194"/>
      <c r="AB69" s="1194"/>
      <c r="AC69" s="1194"/>
      <c r="AD69" s="1194"/>
      <c r="AE69" s="1194"/>
      <c r="AF69" s="1194"/>
      <c r="AG69" s="1194"/>
      <c r="AH69" s="1194"/>
      <c r="AI69" s="1194"/>
      <c r="AJ69" s="1194"/>
      <c r="AK69" s="1194"/>
      <c r="AL69" s="1194"/>
      <c r="AM69" s="1194"/>
      <c r="AN69" s="1194"/>
      <c r="AO69" s="1194"/>
      <c r="AP69" s="1194"/>
    </row>
    <row r="70" spans="1:42" ht="12.95" customHeight="1" x14ac:dyDescent="0.5">
      <c r="A70" s="1655"/>
      <c r="B70" s="1193"/>
      <c r="C70" s="1194"/>
      <c r="D70" s="1194"/>
      <c r="E70" s="1194"/>
      <c r="F70" s="1194"/>
      <c r="G70" s="1194"/>
      <c r="H70" s="1194"/>
      <c r="I70" s="1194"/>
      <c r="J70" s="1194"/>
      <c r="K70" s="1194"/>
      <c r="L70" s="1194"/>
      <c r="M70" s="1194"/>
      <c r="N70" s="1194"/>
      <c r="O70" s="1194"/>
      <c r="P70" s="1194"/>
      <c r="Q70" s="1194"/>
      <c r="R70" s="1194"/>
      <c r="S70" s="1194"/>
      <c r="T70" s="1194"/>
      <c r="U70" s="1194"/>
      <c r="V70" s="1194"/>
      <c r="W70" s="1194"/>
      <c r="X70" s="1194"/>
      <c r="Y70" s="1194"/>
      <c r="Z70" s="1194"/>
      <c r="AA70" s="1194"/>
      <c r="AB70" s="1194"/>
      <c r="AC70" s="1194"/>
      <c r="AD70" s="1194"/>
      <c r="AE70" s="1194"/>
      <c r="AF70" s="1194"/>
      <c r="AG70" s="1194"/>
      <c r="AH70" s="1194"/>
      <c r="AI70" s="1194"/>
      <c r="AJ70" s="1194"/>
      <c r="AK70" s="1194"/>
      <c r="AL70" s="1194"/>
      <c r="AM70" s="1194"/>
      <c r="AN70" s="1194"/>
      <c r="AO70" s="1194"/>
      <c r="AP70" s="1194"/>
    </row>
    <row r="71" spans="1:42" ht="12.95" customHeight="1" x14ac:dyDescent="0.5">
      <c r="A71" s="1655"/>
      <c r="B71" s="1193"/>
      <c r="C71" s="1194"/>
      <c r="D71" s="1194"/>
      <c r="E71" s="1194"/>
      <c r="F71" s="1194"/>
      <c r="G71" s="1194"/>
      <c r="H71" s="1194"/>
      <c r="I71" s="1194"/>
      <c r="J71" s="1194"/>
      <c r="K71" s="1194"/>
      <c r="L71" s="1194"/>
      <c r="M71" s="1194"/>
      <c r="N71" s="1194"/>
      <c r="O71" s="1194"/>
      <c r="P71" s="1194"/>
      <c r="Q71" s="1194"/>
      <c r="R71" s="1194"/>
      <c r="S71" s="1194"/>
      <c r="T71" s="1194"/>
      <c r="U71" s="1194"/>
      <c r="V71" s="1194"/>
      <c r="W71" s="1194"/>
      <c r="X71" s="1194"/>
      <c r="Y71" s="1194"/>
      <c r="Z71" s="1194"/>
      <c r="AA71" s="1194"/>
      <c r="AB71" s="1194"/>
      <c r="AC71" s="1194"/>
      <c r="AD71" s="1194"/>
      <c r="AE71" s="1194"/>
      <c r="AF71" s="1194"/>
      <c r="AG71" s="1194"/>
      <c r="AH71" s="1194"/>
      <c r="AI71" s="1194"/>
      <c r="AJ71" s="1194"/>
      <c r="AK71" s="1194"/>
      <c r="AL71" s="1194"/>
      <c r="AM71" s="1194"/>
      <c r="AN71" s="1194"/>
      <c r="AO71" s="1194"/>
      <c r="AP71" s="1194"/>
    </row>
    <row r="72" spans="1:42" ht="12.95" customHeight="1" x14ac:dyDescent="0.5">
      <c r="A72" s="1655"/>
      <c r="B72" s="1193"/>
      <c r="C72" s="1194"/>
      <c r="D72" s="1194"/>
      <c r="E72" s="1194"/>
      <c r="F72" s="1194"/>
      <c r="G72" s="1194"/>
      <c r="H72" s="1194"/>
      <c r="I72" s="1194"/>
      <c r="J72" s="1194"/>
      <c r="K72" s="1194"/>
      <c r="L72" s="1194"/>
      <c r="M72" s="1194"/>
      <c r="N72" s="1194"/>
      <c r="O72" s="1194"/>
      <c r="P72" s="1194"/>
      <c r="Q72" s="1194"/>
      <c r="R72" s="1194"/>
      <c r="S72" s="1194"/>
      <c r="T72" s="1194"/>
      <c r="U72" s="1194"/>
      <c r="V72" s="1194"/>
      <c r="W72" s="1194"/>
      <c r="X72" s="1194"/>
      <c r="Y72" s="1194"/>
      <c r="Z72" s="1194"/>
      <c r="AA72" s="1194"/>
      <c r="AB72" s="1194"/>
      <c r="AC72" s="1194"/>
      <c r="AD72" s="1194"/>
      <c r="AE72" s="1194"/>
      <c r="AF72" s="1194"/>
      <c r="AG72" s="1194"/>
      <c r="AH72" s="1194"/>
      <c r="AI72" s="1194"/>
      <c r="AJ72" s="1194"/>
      <c r="AK72" s="1194"/>
      <c r="AL72" s="1194"/>
      <c r="AM72" s="1194"/>
      <c r="AN72" s="1194"/>
      <c r="AO72" s="1194"/>
      <c r="AP72" s="1194"/>
    </row>
    <row r="73" spans="1:42" ht="12.95" customHeight="1" x14ac:dyDescent="0.5">
      <c r="A73" s="1655"/>
      <c r="B73" s="1193"/>
      <c r="C73" s="1194"/>
      <c r="D73" s="1194"/>
      <c r="E73" s="1194"/>
      <c r="F73" s="1194"/>
      <c r="G73" s="1194"/>
      <c r="H73" s="1194"/>
      <c r="I73" s="1194"/>
      <c r="J73" s="1194"/>
      <c r="K73" s="1194"/>
      <c r="L73" s="1194"/>
      <c r="M73" s="1194"/>
      <c r="N73" s="1194"/>
      <c r="O73" s="1194"/>
      <c r="P73" s="1194"/>
      <c r="Q73" s="1194"/>
      <c r="R73" s="1194"/>
      <c r="S73" s="1194"/>
      <c r="T73" s="1194"/>
      <c r="U73" s="1194"/>
      <c r="V73" s="1194"/>
      <c r="W73" s="1194"/>
      <c r="X73" s="1194"/>
      <c r="Y73" s="1194"/>
      <c r="Z73" s="1194"/>
      <c r="AA73" s="1194"/>
      <c r="AB73" s="1194"/>
      <c r="AC73" s="1194"/>
      <c r="AD73" s="1194"/>
      <c r="AE73" s="1194"/>
      <c r="AF73" s="1194"/>
      <c r="AG73" s="1194"/>
      <c r="AH73" s="1194"/>
      <c r="AI73" s="1194"/>
      <c r="AJ73" s="1194"/>
      <c r="AK73" s="1194"/>
      <c r="AL73" s="1194"/>
      <c r="AM73" s="1194"/>
      <c r="AN73" s="1194"/>
      <c r="AO73" s="1194"/>
      <c r="AP73" s="1194"/>
    </row>
    <row r="74" spans="1:42" ht="12.95" customHeight="1" x14ac:dyDescent="0.5">
      <c r="A74" s="1655"/>
      <c r="B74" s="1193"/>
      <c r="C74" s="1194"/>
      <c r="D74" s="1194"/>
      <c r="E74" s="1194"/>
      <c r="F74" s="1194"/>
      <c r="G74" s="1194"/>
      <c r="H74" s="1194"/>
      <c r="I74" s="1194"/>
      <c r="J74" s="1194"/>
      <c r="K74" s="1194"/>
      <c r="L74" s="1194"/>
      <c r="M74" s="1194"/>
      <c r="N74" s="1194"/>
      <c r="O74" s="1194"/>
      <c r="P74" s="1194"/>
      <c r="Q74" s="1194"/>
      <c r="R74" s="1194"/>
      <c r="S74" s="1194"/>
      <c r="T74" s="1194"/>
      <c r="U74" s="1194"/>
      <c r="V74" s="1194"/>
      <c r="W74" s="1194"/>
      <c r="X74" s="1194"/>
      <c r="Y74" s="1194"/>
      <c r="Z74" s="1194"/>
      <c r="AA74" s="1194"/>
      <c r="AB74" s="1194"/>
      <c r="AC74" s="1194"/>
      <c r="AD74" s="1194"/>
      <c r="AE74" s="1194"/>
      <c r="AF74" s="1194"/>
      <c r="AG74" s="1194"/>
      <c r="AH74" s="1194"/>
      <c r="AI74" s="1194"/>
      <c r="AJ74" s="1194"/>
      <c r="AK74" s="1194"/>
      <c r="AL74" s="1194"/>
      <c r="AM74" s="1194"/>
      <c r="AN74" s="1194"/>
      <c r="AO74" s="1194"/>
      <c r="AP74" s="1194"/>
    </row>
    <row r="75" spans="1:42" ht="12.95" customHeight="1" x14ac:dyDescent="0.5">
      <c r="A75" s="1655"/>
      <c r="B75" s="1193"/>
      <c r="C75" s="1194"/>
      <c r="D75" s="1194"/>
      <c r="E75" s="1194"/>
      <c r="F75" s="1194"/>
      <c r="G75" s="1194"/>
      <c r="H75" s="1194"/>
      <c r="I75" s="1194"/>
      <c r="J75" s="1194"/>
      <c r="K75" s="1194"/>
      <c r="L75" s="1194"/>
      <c r="M75" s="1194"/>
      <c r="N75" s="1194"/>
      <c r="O75" s="1194"/>
      <c r="P75" s="1194"/>
      <c r="Q75" s="1194"/>
      <c r="R75" s="1194"/>
      <c r="S75" s="1194"/>
      <c r="T75" s="1194"/>
      <c r="U75" s="1194"/>
      <c r="V75" s="1194"/>
      <c r="W75" s="1194"/>
      <c r="X75" s="1194"/>
      <c r="Y75" s="1194"/>
      <c r="Z75" s="1194"/>
      <c r="AA75" s="1194"/>
      <c r="AB75" s="1194"/>
      <c r="AC75" s="1194"/>
      <c r="AD75" s="1194"/>
      <c r="AE75" s="1194"/>
      <c r="AF75" s="1194"/>
      <c r="AG75" s="1194"/>
      <c r="AH75" s="1194"/>
      <c r="AI75" s="1194"/>
      <c r="AJ75" s="1194"/>
      <c r="AK75" s="1194"/>
      <c r="AL75" s="1194"/>
      <c r="AM75" s="1194"/>
      <c r="AN75" s="1194"/>
      <c r="AO75" s="1194"/>
      <c r="AP75" s="1194"/>
    </row>
    <row r="76" spans="1:42" ht="12.95" customHeight="1" x14ac:dyDescent="0.5">
      <c r="A76" s="1655"/>
      <c r="B76" s="1193"/>
      <c r="C76" s="1194"/>
      <c r="D76" s="1194"/>
      <c r="E76" s="1194"/>
      <c r="F76" s="1194"/>
      <c r="G76" s="1194"/>
      <c r="H76" s="1194"/>
      <c r="I76" s="1194"/>
      <c r="J76" s="1194"/>
      <c r="K76" s="1194"/>
      <c r="L76" s="1194"/>
      <c r="M76" s="1194"/>
      <c r="N76" s="1194"/>
      <c r="O76" s="1194"/>
      <c r="P76" s="1194"/>
      <c r="Q76" s="1194"/>
      <c r="R76" s="1194"/>
      <c r="S76" s="1194"/>
      <c r="T76" s="1194"/>
      <c r="U76" s="1194"/>
      <c r="V76" s="1194"/>
      <c r="W76" s="1194"/>
      <c r="X76" s="1194"/>
      <c r="Y76" s="1194"/>
      <c r="Z76" s="1194"/>
      <c r="AA76" s="1194"/>
      <c r="AB76" s="1194"/>
      <c r="AC76" s="1194"/>
      <c r="AD76" s="1194"/>
      <c r="AE76" s="1194"/>
      <c r="AF76" s="1194"/>
      <c r="AG76" s="1194"/>
      <c r="AH76" s="1194"/>
      <c r="AI76" s="1194"/>
      <c r="AJ76" s="1194"/>
      <c r="AK76" s="1194"/>
      <c r="AL76" s="1194"/>
      <c r="AM76" s="1194"/>
      <c r="AN76" s="1194"/>
      <c r="AO76" s="1194"/>
      <c r="AP76" s="1194"/>
    </row>
    <row r="77" spans="1:42" ht="12.95" customHeight="1" x14ac:dyDescent="0.5">
      <c r="A77" s="1655"/>
      <c r="B77" s="1193"/>
      <c r="C77" s="1194"/>
      <c r="D77" s="1194"/>
      <c r="E77" s="1194"/>
      <c r="F77" s="1194"/>
      <c r="G77" s="1194"/>
      <c r="H77" s="1194"/>
      <c r="I77" s="1194"/>
      <c r="J77" s="1194"/>
      <c r="K77" s="1194"/>
      <c r="L77" s="1194"/>
      <c r="M77" s="1194"/>
      <c r="N77" s="1194"/>
      <c r="O77" s="1194"/>
      <c r="P77" s="1194"/>
      <c r="Q77" s="1194"/>
      <c r="R77" s="1194"/>
      <c r="S77" s="1194"/>
      <c r="T77" s="1194"/>
      <c r="U77" s="1194"/>
      <c r="V77" s="1194"/>
      <c r="W77" s="1194"/>
      <c r="X77" s="1194"/>
      <c r="Y77" s="1194"/>
      <c r="Z77" s="1194"/>
      <c r="AA77" s="1194"/>
      <c r="AB77" s="1194"/>
      <c r="AC77" s="1194"/>
      <c r="AD77" s="1194"/>
      <c r="AE77" s="1194"/>
      <c r="AF77" s="1194"/>
      <c r="AG77" s="1194"/>
      <c r="AH77" s="1194"/>
      <c r="AI77" s="1194"/>
      <c r="AJ77" s="1194"/>
      <c r="AK77" s="1194"/>
      <c r="AL77" s="1194"/>
      <c r="AM77" s="1194"/>
      <c r="AN77" s="1194"/>
      <c r="AO77" s="1194"/>
      <c r="AP77" s="1194"/>
    </row>
    <row r="78" spans="1:42" ht="12.95" customHeight="1" x14ac:dyDescent="0.5">
      <c r="A78" s="1655"/>
      <c r="B78" s="1193"/>
      <c r="C78" s="1194"/>
      <c r="D78" s="1194"/>
      <c r="E78" s="1194"/>
      <c r="F78" s="1194"/>
      <c r="G78" s="1194"/>
      <c r="H78" s="1194"/>
      <c r="I78" s="1194"/>
      <c r="J78" s="1194"/>
      <c r="K78" s="1194"/>
      <c r="L78" s="1194"/>
      <c r="M78" s="1194"/>
      <c r="N78" s="1194"/>
      <c r="O78" s="1194"/>
      <c r="P78" s="1194"/>
      <c r="Q78" s="1194"/>
      <c r="R78" s="1194"/>
      <c r="S78" s="1194"/>
      <c r="T78" s="1194"/>
      <c r="U78" s="1194"/>
      <c r="V78" s="1194"/>
      <c r="W78" s="1194"/>
      <c r="X78" s="1194"/>
      <c r="Y78" s="1194"/>
      <c r="Z78" s="1194"/>
      <c r="AA78" s="1194"/>
      <c r="AB78" s="1194"/>
      <c r="AC78" s="1194"/>
      <c r="AD78" s="1194"/>
      <c r="AE78" s="1194"/>
      <c r="AF78" s="1194"/>
      <c r="AG78" s="1194"/>
      <c r="AH78" s="1194"/>
      <c r="AI78" s="1194"/>
      <c r="AJ78" s="1194"/>
      <c r="AK78" s="1194"/>
      <c r="AL78" s="1194"/>
      <c r="AM78" s="1194"/>
      <c r="AN78" s="1194"/>
      <c r="AO78" s="1194"/>
      <c r="AP78" s="1194"/>
    </row>
    <row r="79" spans="1:42" ht="12.95" customHeight="1" x14ac:dyDescent="0.5">
      <c r="A79" s="1655"/>
      <c r="B79" s="1193"/>
      <c r="C79" s="1194"/>
      <c r="D79" s="1194"/>
      <c r="E79" s="1194"/>
      <c r="F79" s="1194"/>
      <c r="G79" s="1194"/>
      <c r="H79" s="1194"/>
      <c r="I79" s="1194"/>
      <c r="J79" s="1194"/>
      <c r="K79" s="1194"/>
      <c r="L79" s="1194"/>
      <c r="M79" s="1194"/>
      <c r="N79" s="1194"/>
      <c r="O79" s="1194"/>
      <c r="P79" s="1194"/>
      <c r="Q79" s="1194"/>
      <c r="R79" s="1194"/>
      <c r="S79" s="1194"/>
      <c r="T79" s="1194"/>
      <c r="U79" s="1194"/>
      <c r="V79" s="1194"/>
      <c r="W79" s="1194"/>
      <c r="X79" s="1194"/>
      <c r="Y79" s="1194"/>
      <c r="Z79" s="1194"/>
      <c r="AA79" s="1194"/>
      <c r="AB79" s="1194"/>
      <c r="AC79" s="1194"/>
      <c r="AD79" s="1194"/>
      <c r="AE79" s="1194"/>
      <c r="AF79" s="1194"/>
      <c r="AG79" s="1194"/>
      <c r="AH79" s="1194"/>
      <c r="AI79" s="1194"/>
      <c r="AJ79" s="1194"/>
      <c r="AK79" s="1194"/>
      <c r="AL79" s="1194"/>
      <c r="AM79" s="1194"/>
      <c r="AN79" s="1194"/>
      <c r="AO79" s="1194"/>
      <c r="AP79" s="1194"/>
    </row>
    <row r="80" spans="1:42" ht="12.95" customHeight="1" x14ac:dyDescent="0.5">
      <c r="A80" s="1655"/>
      <c r="B80" s="1193"/>
      <c r="C80" s="1194"/>
      <c r="D80" s="1194"/>
      <c r="E80" s="1194"/>
      <c r="F80" s="1194"/>
      <c r="G80" s="1194"/>
      <c r="H80" s="1194"/>
      <c r="I80" s="1194"/>
      <c r="J80" s="1194"/>
      <c r="K80" s="1194"/>
      <c r="L80" s="1194"/>
      <c r="M80" s="1194"/>
      <c r="N80" s="1194"/>
      <c r="O80" s="1194"/>
      <c r="P80" s="1194"/>
      <c r="Q80" s="1194"/>
      <c r="R80" s="1194"/>
      <c r="S80" s="1194"/>
      <c r="T80" s="1194"/>
      <c r="U80" s="1194"/>
      <c r="V80" s="1194"/>
      <c r="W80" s="1194"/>
      <c r="X80" s="1194"/>
      <c r="Y80" s="1194"/>
      <c r="Z80" s="1194"/>
      <c r="AA80" s="1194"/>
      <c r="AB80" s="1194"/>
      <c r="AC80" s="1194"/>
      <c r="AD80" s="1194"/>
      <c r="AE80" s="1194"/>
      <c r="AF80" s="1194"/>
      <c r="AG80" s="1194"/>
      <c r="AH80" s="1194"/>
      <c r="AI80" s="1194"/>
      <c r="AJ80" s="1194"/>
      <c r="AK80" s="1194"/>
      <c r="AL80" s="1194"/>
      <c r="AM80" s="1194"/>
      <c r="AN80" s="1194"/>
      <c r="AO80" s="1194"/>
      <c r="AP80" s="1194"/>
    </row>
    <row r="81" spans="1:42" ht="12.95" customHeight="1" x14ac:dyDescent="0.5">
      <c r="A81" s="1655"/>
      <c r="B81" s="1193"/>
      <c r="C81" s="1194"/>
      <c r="D81" s="1194"/>
      <c r="E81" s="1194"/>
      <c r="F81" s="1194"/>
      <c r="G81" s="1194"/>
      <c r="H81" s="1194"/>
      <c r="I81" s="1194"/>
      <c r="J81" s="1194"/>
      <c r="K81" s="1194"/>
      <c r="L81" s="1194"/>
      <c r="M81" s="1194"/>
      <c r="N81" s="1194"/>
      <c r="O81" s="1194"/>
      <c r="P81" s="1194"/>
      <c r="Q81" s="1194"/>
      <c r="R81" s="1194"/>
      <c r="S81" s="1194"/>
      <c r="T81" s="1194"/>
      <c r="U81" s="1194"/>
      <c r="V81" s="1194"/>
      <c r="W81" s="1194"/>
      <c r="X81" s="1194"/>
      <c r="Y81" s="1194"/>
      <c r="Z81" s="1194"/>
      <c r="AA81" s="1194"/>
      <c r="AB81" s="1194"/>
      <c r="AC81" s="1194"/>
      <c r="AD81" s="1194"/>
      <c r="AE81" s="1194"/>
      <c r="AF81" s="1194"/>
      <c r="AG81" s="1194"/>
      <c r="AH81" s="1194"/>
      <c r="AI81" s="1194"/>
      <c r="AJ81" s="1194"/>
      <c r="AK81" s="1194"/>
      <c r="AL81" s="1194"/>
      <c r="AM81" s="1194"/>
      <c r="AN81" s="1194"/>
      <c r="AO81" s="1194"/>
      <c r="AP81" s="1194"/>
    </row>
    <row r="82" spans="1:42" ht="12.95" customHeight="1" x14ac:dyDescent="0.5">
      <c r="A82" s="1655"/>
      <c r="B82" s="1193"/>
      <c r="C82" s="1194"/>
      <c r="D82" s="1194"/>
      <c r="E82" s="1194"/>
      <c r="F82" s="1194"/>
      <c r="G82" s="1194"/>
      <c r="H82" s="1194"/>
      <c r="I82" s="1194"/>
      <c r="J82" s="1194"/>
      <c r="K82" s="1194"/>
      <c r="L82" s="1194"/>
      <c r="M82" s="1194"/>
      <c r="N82" s="1194"/>
      <c r="O82" s="1194"/>
      <c r="P82" s="1194"/>
      <c r="Q82" s="1194"/>
      <c r="R82" s="1194"/>
      <c r="S82" s="1194"/>
      <c r="T82" s="1194"/>
      <c r="U82" s="1194"/>
      <c r="V82" s="1194"/>
      <c r="W82" s="1194"/>
      <c r="X82" s="1194"/>
      <c r="Y82" s="1194"/>
      <c r="Z82" s="1194"/>
      <c r="AA82" s="1194"/>
      <c r="AB82" s="1194"/>
      <c r="AC82" s="1194"/>
      <c r="AD82" s="1194"/>
      <c r="AE82" s="1194"/>
      <c r="AF82" s="1194"/>
      <c r="AG82" s="1194"/>
      <c r="AH82" s="1194"/>
      <c r="AI82" s="1194"/>
      <c r="AJ82" s="1194"/>
      <c r="AK82" s="1194"/>
      <c r="AL82" s="1194"/>
      <c r="AM82" s="1194"/>
      <c r="AN82" s="1194"/>
      <c r="AO82" s="1194"/>
      <c r="AP82" s="1194"/>
    </row>
    <row r="83" spans="1:42" ht="12.95" customHeight="1" x14ac:dyDescent="0.5">
      <c r="A83" s="1655"/>
      <c r="B83" s="1193"/>
      <c r="C83" s="1194"/>
      <c r="D83" s="1194"/>
      <c r="E83" s="1194"/>
      <c r="F83" s="1194"/>
      <c r="G83" s="1194"/>
      <c r="H83" s="1194"/>
      <c r="I83" s="1194"/>
      <c r="J83" s="1194"/>
      <c r="K83" s="1194"/>
      <c r="L83" s="1194"/>
      <c r="M83" s="1194"/>
      <c r="N83" s="1194"/>
      <c r="O83" s="1194"/>
      <c r="P83" s="1194"/>
      <c r="Q83" s="1194"/>
      <c r="R83" s="1194"/>
      <c r="S83" s="1194"/>
      <c r="T83" s="1194"/>
      <c r="U83" s="1194"/>
      <c r="V83" s="1194"/>
      <c r="W83" s="1194"/>
      <c r="X83" s="1194"/>
      <c r="Y83" s="1194"/>
      <c r="Z83" s="1194"/>
      <c r="AA83" s="1194"/>
      <c r="AB83" s="1194"/>
      <c r="AC83" s="1194"/>
      <c r="AD83" s="1194"/>
      <c r="AE83" s="1194"/>
      <c r="AF83" s="1194"/>
      <c r="AG83" s="1194"/>
      <c r="AH83" s="1194"/>
      <c r="AI83" s="1194"/>
      <c r="AJ83" s="1194"/>
      <c r="AK83" s="1194"/>
      <c r="AL83" s="1194"/>
      <c r="AM83" s="1194"/>
      <c r="AN83" s="1194"/>
      <c r="AO83" s="1194"/>
      <c r="AP83" s="1194"/>
    </row>
    <row r="84" spans="1:42" ht="12.95" customHeight="1" x14ac:dyDescent="0.5">
      <c r="A84" s="1655"/>
      <c r="B84" s="1193"/>
      <c r="C84" s="1194"/>
      <c r="D84" s="1194"/>
      <c r="E84" s="1194"/>
      <c r="F84" s="1194"/>
      <c r="G84" s="1194"/>
      <c r="H84" s="1194"/>
      <c r="I84" s="1194"/>
      <c r="J84" s="1194"/>
      <c r="K84" s="1194"/>
      <c r="L84" s="1194"/>
      <c r="M84" s="1194"/>
      <c r="N84" s="1194"/>
      <c r="O84" s="1194"/>
      <c r="P84" s="1194"/>
      <c r="Q84" s="1194"/>
      <c r="R84" s="1194"/>
      <c r="S84" s="1194"/>
      <c r="T84" s="1194"/>
      <c r="U84" s="1194"/>
      <c r="V84" s="1194"/>
      <c r="W84" s="1194"/>
      <c r="X84" s="1194"/>
      <c r="Y84" s="1194"/>
      <c r="Z84" s="1194"/>
      <c r="AA84" s="1194"/>
      <c r="AB84" s="1194"/>
      <c r="AC84" s="1194"/>
      <c r="AD84" s="1194"/>
      <c r="AE84" s="1194"/>
      <c r="AF84" s="1194"/>
      <c r="AG84" s="1194"/>
      <c r="AH84" s="1194"/>
      <c r="AI84" s="1194"/>
      <c r="AJ84" s="1194"/>
      <c r="AK84" s="1194"/>
      <c r="AL84" s="1194"/>
      <c r="AM84" s="1194"/>
      <c r="AN84" s="1194"/>
      <c r="AO84" s="1194"/>
      <c r="AP84" s="1194"/>
    </row>
    <row r="85" spans="1:42" ht="12.95" customHeight="1" x14ac:dyDescent="0.5">
      <c r="A85" s="1655"/>
      <c r="B85" s="1193"/>
      <c r="C85" s="1194"/>
      <c r="D85" s="1194"/>
      <c r="E85" s="1194"/>
      <c r="F85" s="1194"/>
      <c r="G85" s="1194"/>
      <c r="H85" s="1194"/>
      <c r="I85" s="1194"/>
      <c r="J85" s="1194"/>
      <c r="K85" s="1194"/>
      <c r="L85" s="1194"/>
      <c r="M85" s="1194"/>
      <c r="N85" s="1194"/>
      <c r="O85" s="1194"/>
      <c r="P85" s="1194"/>
      <c r="Q85" s="1194"/>
      <c r="R85" s="1194"/>
      <c r="S85" s="1194"/>
      <c r="T85" s="1194"/>
      <c r="U85" s="1194"/>
      <c r="V85" s="1194"/>
      <c r="W85" s="1194"/>
      <c r="X85" s="1194"/>
      <c r="Y85" s="1194"/>
      <c r="Z85" s="1194"/>
      <c r="AA85" s="1194"/>
      <c r="AB85" s="1194"/>
      <c r="AC85" s="1194"/>
      <c r="AD85" s="1194"/>
      <c r="AE85" s="1194"/>
      <c r="AF85" s="1194"/>
      <c r="AG85" s="1194"/>
      <c r="AH85" s="1194"/>
      <c r="AI85" s="1194"/>
      <c r="AJ85" s="1194"/>
      <c r="AK85" s="1194"/>
      <c r="AL85" s="1194"/>
      <c r="AM85" s="1194"/>
      <c r="AN85" s="1194"/>
      <c r="AO85" s="1194"/>
      <c r="AP85" s="1194"/>
    </row>
    <row r="86" spans="1:42" ht="12.95" customHeight="1" x14ac:dyDescent="0.5">
      <c r="A86" s="1655"/>
      <c r="B86" s="1193"/>
      <c r="C86" s="1194"/>
      <c r="D86" s="1194"/>
      <c r="E86" s="1194"/>
      <c r="F86" s="1194"/>
      <c r="G86" s="1194"/>
      <c r="H86" s="1194"/>
      <c r="I86" s="1194"/>
      <c r="J86" s="1194"/>
      <c r="K86" s="1194"/>
      <c r="L86" s="1194"/>
      <c r="M86" s="1194"/>
      <c r="N86" s="1194"/>
      <c r="O86" s="1194"/>
      <c r="P86" s="1194"/>
      <c r="Q86" s="1194"/>
      <c r="R86" s="1194"/>
      <c r="S86" s="1194"/>
      <c r="T86" s="1194"/>
      <c r="U86" s="1194"/>
      <c r="V86" s="1194"/>
      <c r="W86" s="1194"/>
      <c r="X86" s="1194"/>
      <c r="Y86" s="1194"/>
      <c r="Z86" s="1194"/>
      <c r="AA86" s="1194"/>
      <c r="AB86" s="1194"/>
      <c r="AC86" s="1194"/>
      <c r="AD86" s="1194"/>
      <c r="AE86" s="1194"/>
      <c r="AF86" s="1194"/>
      <c r="AG86" s="1194"/>
      <c r="AH86" s="1194"/>
      <c r="AI86" s="1194"/>
      <c r="AJ86" s="1194"/>
      <c r="AK86" s="1194"/>
      <c r="AL86" s="1194"/>
      <c r="AM86" s="1194"/>
      <c r="AN86" s="1194"/>
      <c r="AO86" s="1194"/>
      <c r="AP86" s="1194"/>
    </row>
    <row r="87" spans="1:42" ht="12.95" customHeight="1" x14ac:dyDescent="0.5">
      <c r="A87" s="1655"/>
      <c r="B87" s="1193"/>
      <c r="C87" s="1194"/>
      <c r="D87" s="1194"/>
      <c r="E87" s="1194"/>
      <c r="F87" s="1194"/>
      <c r="G87" s="1194"/>
      <c r="H87" s="1194"/>
      <c r="I87" s="1194"/>
      <c r="J87" s="1194"/>
      <c r="K87" s="1194"/>
      <c r="L87" s="1194"/>
      <c r="M87" s="1194"/>
      <c r="N87" s="1194"/>
      <c r="O87" s="1194"/>
      <c r="P87" s="1194"/>
      <c r="Q87" s="1194"/>
      <c r="R87" s="1194"/>
      <c r="S87" s="1194"/>
      <c r="T87" s="1194"/>
      <c r="U87" s="1194"/>
      <c r="V87" s="1194"/>
      <c r="W87" s="1194"/>
      <c r="X87" s="1194"/>
      <c r="Y87" s="1194"/>
      <c r="Z87" s="1194"/>
      <c r="AA87" s="1194"/>
      <c r="AB87" s="1194"/>
      <c r="AC87" s="1194"/>
      <c r="AD87" s="1194"/>
      <c r="AE87" s="1194"/>
      <c r="AF87" s="1194"/>
      <c r="AG87" s="1194"/>
      <c r="AH87" s="1194"/>
      <c r="AI87" s="1194"/>
      <c r="AJ87" s="1194"/>
      <c r="AK87" s="1194"/>
      <c r="AL87" s="1194"/>
      <c r="AM87" s="1194"/>
      <c r="AN87" s="1194"/>
      <c r="AO87" s="1194"/>
      <c r="AP87" s="1194"/>
    </row>
    <row r="88" spans="1:42" ht="12.95" customHeight="1" x14ac:dyDescent="0.5">
      <c r="A88" s="1655"/>
      <c r="B88" s="1193"/>
      <c r="C88" s="1194"/>
      <c r="D88" s="1194"/>
      <c r="E88" s="1194"/>
      <c r="F88" s="1194"/>
      <c r="G88" s="1194"/>
      <c r="H88" s="1194"/>
      <c r="I88" s="1194"/>
      <c r="J88" s="1194"/>
      <c r="K88" s="1194"/>
      <c r="L88" s="1194"/>
      <c r="M88" s="1194"/>
      <c r="N88" s="1194"/>
      <c r="O88" s="1194"/>
      <c r="P88" s="1194"/>
      <c r="Q88" s="1194"/>
      <c r="R88" s="1194"/>
      <c r="S88" s="1194"/>
      <c r="T88" s="1194"/>
      <c r="U88" s="1194"/>
      <c r="V88" s="1194"/>
      <c r="W88" s="1194"/>
      <c r="X88" s="1194"/>
      <c r="Y88" s="1194"/>
      <c r="Z88" s="1194"/>
      <c r="AA88" s="1194"/>
      <c r="AB88" s="1194"/>
      <c r="AC88" s="1194"/>
      <c r="AD88" s="1194"/>
      <c r="AE88" s="1194"/>
      <c r="AF88" s="1194"/>
      <c r="AG88" s="1194"/>
      <c r="AH88" s="1194"/>
      <c r="AI88" s="1194"/>
      <c r="AJ88" s="1194"/>
      <c r="AK88" s="1194"/>
      <c r="AL88" s="1194"/>
      <c r="AM88" s="1194"/>
      <c r="AN88" s="1194"/>
      <c r="AO88" s="1194"/>
      <c r="AP88" s="1194"/>
    </row>
    <row r="89" spans="1:42" ht="12.95" customHeight="1" x14ac:dyDescent="0.5">
      <c r="A89" s="1655"/>
      <c r="B89" s="1193"/>
      <c r="C89" s="1194"/>
      <c r="D89" s="1194"/>
      <c r="E89" s="1194"/>
      <c r="F89" s="1194"/>
      <c r="G89" s="1194"/>
      <c r="H89" s="1194"/>
      <c r="I89" s="1194"/>
      <c r="J89" s="1194"/>
      <c r="K89" s="1194"/>
      <c r="L89" s="1194"/>
      <c r="M89" s="1194"/>
      <c r="N89" s="1194"/>
      <c r="O89" s="1194"/>
      <c r="P89" s="1194"/>
      <c r="Q89" s="1194"/>
      <c r="R89" s="1194"/>
      <c r="S89" s="1194"/>
      <c r="T89" s="1194"/>
      <c r="U89" s="1194"/>
      <c r="V89" s="1194"/>
      <c r="W89" s="1194"/>
      <c r="X89" s="1194"/>
      <c r="Y89" s="1194"/>
      <c r="Z89" s="1194"/>
      <c r="AA89" s="1194"/>
      <c r="AB89" s="1194"/>
      <c r="AC89" s="1194"/>
      <c r="AD89" s="1194"/>
      <c r="AE89" s="1194"/>
      <c r="AF89" s="1194"/>
      <c r="AG89" s="1194"/>
      <c r="AH89" s="1194"/>
      <c r="AI89" s="1194"/>
      <c r="AJ89" s="1194"/>
      <c r="AK89" s="1194"/>
      <c r="AL89" s="1194"/>
      <c r="AM89" s="1194"/>
      <c r="AN89" s="1194"/>
      <c r="AO89" s="1194"/>
      <c r="AP89" s="1194"/>
    </row>
    <row r="90" spans="1:42" ht="12.95" customHeight="1" x14ac:dyDescent="0.5">
      <c r="A90" s="1655"/>
      <c r="B90" s="1193"/>
      <c r="C90" s="1194"/>
      <c r="D90" s="1194"/>
      <c r="E90" s="1194"/>
      <c r="F90" s="1194"/>
      <c r="G90" s="1194"/>
      <c r="H90" s="1194"/>
      <c r="I90" s="1194"/>
      <c r="J90" s="1194"/>
      <c r="K90" s="1194"/>
      <c r="L90" s="1194"/>
      <c r="M90" s="1194"/>
      <c r="N90" s="1194"/>
      <c r="O90" s="1194"/>
      <c r="P90" s="1194"/>
      <c r="Q90" s="1194"/>
      <c r="R90" s="1194"/>
      <c r="S90" s="1194"/>
      <c r="T90" s="1194"/>
      <c r="U90" s="1194"/>
      <c r="V90" s="1194"/>
      <c r="W90" s="1194"/>
      <c r="X90" s="1194"/>
      <c r="Y90" s="1194"/>
      <c r="Z90" s="1194"/>
      <c r="AA90" s="1194"/>
      <c r="AB90" s="1194"/>
      <c r="AC90" s="1194"/>
      <c r="AD90" s="1194"/>
      <c r="AE90" s="1194"/>
      <c r="AF90" s="1194"/>
      <c r="AG90" s="1194"/>
      <c r="AH90" s="1194"/>
      <c r="AI90" s="1194"/>
      <c r="AJ90" s="1194"/>
      <c r="AK90" s="1194"/>
      <c r="AL90" s="1194"/>
      <c r="AM90" s="1194"/>
      <c r="AN90" s="1194"/>
      <c r="AO90" s="1194"/>
      <c r="AP90" s="1194"/>
    </row>
    <row r="91" spans="1:42" ht="12.95" customHeight="1" x14ac:dyDescent="0.5">
      <c r="A91" s="1655"/>
      <c r="B91" s="1193"/>
      <c r="C91" s="1194"/>
      <c r="D91" s="1194"/>
      <c r="E91" s="1194"/>
      <c r="F91" s="1194"/>
      <c r="G91" s="1194"/>
      <c r="H91" s="1194"/>
      <c r="I91" s="1194"/>
      <c r="J91" s="1194"/>
      <c r="K91" s="1194"/>
      <c r="L91" s="1194"/>
      <c r="M91" s="1194"/>
      <c r="N91" s="1194"/>
      <c r="O91" s="1194"/>
      <c r="P91" s="1194"/>
      <c r="Q91" s="1194"/>
      <c r="R91" s="1194"/>
      <c r="S91" s="1194"/>
      <c r="T91" s="1194"/>
      <c r="U91" s="1194"/>
      <c r="V91" s="1194"/>
      <c r="W91" s="1194"/>
      <c r="X91" s="1194"/>
      <c r="Y91" s="1194"/>
      <c r="Z91" s="1194"/>
      <c r="AA91" s="1194"/>
      <c r="AB91" s="1194"/>
      <c r="AC91" s="1194"/>
      <c r="AD91" s="1194"/>
      <c r="AE91" s="1194"/>
      <c r="AF91" s="1194"/>
      <c r="AG91" s="1194"/>
      <c r="AH91" s="1194"/>
      <c r="AI91" s="1194"/>
      <c r="AJ91" s="1194"/>
      <c r="AK91" s="1194"/>
      <c r="AL91" s="1194"/>
      <c r="AM91" s="1194"/>
      <c r="AN91" s="1194"/>
      <c r="AO91" s="1194"/>
      <c r="AP91" s="1194"/>
    </row>
    <row r="92" spans="1:42" ht="12.95" customHeight="1" x14ac:dyDescent="0.5">
      <c r="A92" s="1655"/>
      <c r="B92" s="1193"/>
      <c r="C92" s="1194"/>
      <c r="D92" s="1194"/>
      <c r="E92" s="1194"/>
      <c r="F92" s="1194"/>
      <c r="G92" s="1194"/>
      <c r="H92" s="1194"/>
      <c r="I92" s="1194"/>
      <c r="J92" s="1194"/>
      <c r="K92" s="1194"/>
      <c r="L92" s="1194"/>
      <c r="M92" s="1194"/>
      <c r="N92" s="1194"/>
      <c r="O92" s="1194"/>
      <c r="P92" s="1194"/>
      <c r="Q92" s="1194"/>
      <c r="R92" s="1194"/>
      <c r="S92" s="1194"/>
      <c r="T92" s="1194"/>
      <c r="U92" s="1194"/>
      <c r="V92" s="1194"/>
      <c r="W92" s="1194"/>
      <c r="X92" s="1194"/>
      <c r="Y92" s="1194"/>
      <c r="Z92" s="1194"/>
      <c r="AA92" s="1194"/>
      <c r="AB92" s="1194"/>
      <c r="AC92" s="1194"/>
      <c r="AD92" s="1194"/>
      <c r="AE92" s="1194"/>
      <c r="AF92" s="1194"/>
      <c r="AG92" s="1194"/>
      <c r="AH92" s="1194"/>
      <c r="AI92" s="1194"/>
      <c r="AJ92" s="1194"/>
      <c r="AK92" s="1194"/>
      <c r="AL92" s="1194"/>
      <c r="AM92" s="1194"/>
      <c r="AN92" s="1194"/>
      <c r="AO92" s="1194"/>
      <c r="AP92" s="1194"/>
    </row>
    <row r="93" spans="1:42" ht="12.95" customHeight="1" x14ac:dyDescent="0.5">
      <c r="A93" s="1655"/>
      <c r="B93" s="1193"/>
      <c r="C93" s="1194"/>
      <c r="D93" s="1194"/>
      <c r="E93" s="1194"/>
      <c r="F93" s="1194"/>
      <c r="G93" s="1194"/>
      <c r="H93" s="1194"/>
      <c r="I93" s="1194"/>
      <c r="J93" s="1194"/>
      <c r="K93" s="1194"/>
      <c r="L93" s="1194"/>
      <c r="M93" s="1194"/>
      <c r="N93" s="1194"/>
      <c r="O93" s="1194"/>
      <c r="P93" s="1194"/>
      <c r="Q93" s="1194"/>
      <c r="R93" s="1194"/>
      <c r="S93" s="1194"/>
      <c r="T93" s="1194"/>
      <c r="U93" s="1194"/>
      <c r="V93" s="1194"/>
      <c r="W93" s="1194"/>
      <c r="X93" s="1194"/>
      <c r="Y93" s="1194"/>
      <c r="Z93" s="1194"/>
      <c r="AA93" s="1194"/>
      <c r="AB93" s="1194"/>
      <c r="AC93" s="1194"/>
      <c r="AD93" s="1194"/>
      <c r="AE93" s="1194"/>
      <c r="AF93" s="1194"/>
      <c r="AG93" s="1194"/>
      <c r="AH93" s="1194"/>
      <c r="AI93" s="1194"/>
      <c r="AJ93" s="1194"/>
      <c r="AK93" s="1194"/>
      <c r="AL93" s="1194"/>
      <c r="AM93" s="1194"/>
      <c r="AN93" s="1194"/>
      <c r="AO93" s="1194"/>
      <c r="AP93" s="1194"/>
    </row>
    <row r="94" spans="1:42" ht="12.95" customHeight="1" x14ac:dyDescent="0.5">
      <c r="A94" s="1655"/>
      <c r="B94" s="1193"/>
      <c r="C94" s="1194"/>
      <c r="D94" s="1194"/>
      <c r="E94" s="1194"/>
      <c r="F94" s="1194"/>
      <c r="G94" s="1194"/>
      <c r="H94" s="1194"/>
      <c r="I94" s="1194"/>
      <c r="J94" s="1194"/>
      <c r="K94" s="1194"/>
      <c r="L94" s="1194"/>
      <c r="M94" s="1194"/>
      <c r="N94" s="1194"/>
      <c r="O94" s="1194"/>
      <c r="P94" s="1194"/>
      <c r="Q94" s="1194"/>
      <c r="R94" s="1194"/>
      <c r="S94" s="1194"/>
      <c r="T94" s="1194"/>
      <c r="U94" s="1194"/>
      <c r="V94" s="1194"/>
      <c r="W94" s="1194"/>
      <c r="X94" s="1194"/>
      <c r="Y94" s="1194"/>
      <c r="Z94" s="1194"/>
      <c r="AA94" s="1194"/>
      <c r="AB94" s="1194"/>
      <c r="AC94" s="1194"/>
      <c r="AD94" s="1194"/>
      <c r="AE94" s="1194"/>
      <c r="AF94" s="1194"/>
      <c r="AG94" s="1194"/>
      <c r="AH94" s="1194"/>
      <c r="AI94" s="1194"/>
      <c r="AJ94" s="1194"/>
      <c r="AK94" s="1194"/>
      <c r="AL94" s="1194"/>
      <c r="AM94" s="1194"/>
      <c r="AN94" s="1194"/>
      <c r="AO94" s="1194"/>
      <c r="AP94" s="1194"/>
    </row>
    <row r="95" spans="1:42" ht="12.95" customHeight="1" x14ac:dyDescent="0.5">
      <c r="A95" s="1655"/>
      <c r="B95" s="1193"/>
      <c r="C95" s="1194"/>
      <c r="D95" s="1194"/>
      <c r="E95" s="1194"/>
      <c r="F95" s="1194"/>
      <c r="G95" s="1194"/>
      <c r="H95" s="1194"/>
      <c r="I95" s="1194"/>
      <c r="J95" s="1194"/>
      <c r="K95" s="1194"/>
      <c r="L95" s="1194"/>
      <c r="M95" s="1194"/>
      <c r="N95" s="1194"/>
      <c r="O95" s="1194"/>
      <c r="P95" s="1194"/>
      <c r="Q95" s="1194"/>
      <c r="R95" s="1194"/>
      <c r="S95" s="1194"/>
      <c r="T95" s="1194"/>
      <c r="U95" s="1194"/>
      <c r="V95" s="1194"/>
      <c r="W95" s="1194"/>
      <c r="X95" s="1194"/>
      <c r="Y95" s="1194"/>
      <c r="Z95" s="1194"/>
      <c r="AA95" s="1194"/>
      <c r="AB95" s="1194"/>
      <c r="AC95" s="1194"/>
      <c r="AD95" s="1194"/>
      <c r="AE95" s="1194"/>
      <c r="AF95" s="1194"/>
      <c r="AG95" s="1194"/>
      <c r="AH95" s="1194"/>
      <c r="AI95" s="1194"/>
      <c r="AJ95" s="1194"/>
      <c r="AK95" s="1194"/>
      <c r="AL95" s="1194"/>
      <c r="AM95" s="1194"/>
      <c r="AN95" s="1194"/>
      <c r="AO95" s="1194"/>
      <c r="AP95" s="1194"/>
    </row>
    <row r="96" spans="1:42" ht="12.95" customHeight="1" x14ac:dyDescent="0.5">
      <c r="A96" s="1655"/>
      <c r="B96" s="1193"/>
      <c r="C96" s="1194"/>
      <c r="D96" s="1194"/>
      <c r="E96" s="1194"/>
      <c r="F96" s="1194"/>
      <c r="G96" s="1194"/>
      <c r="H96" s="1194"/>
      <c r="I96" s="1194"/>
      <c r="J96" s="1194"/>
      <c r="K96" s="1194"/>
      <c r="L96" s="1194"/>
      <c r="M96" s="1194"/>
      <c r="N96" s="1194"/>
      <c r="O96" s="1194"/>
      <c r="P96" s="1194"/>
      <c r="Q96" s="1194"/>
      <c r="R96" s="1194"/>
      <c r="S96" s="1194"/>
      <c r="T96" s="1194"/>
      <c r="U96" s="1194"/>
      <c r="V96" s="1194"/>
      <c r="W96" s="1194"/>
      <c r="X96" s="1194"/>
      <c r="Y96" s="1194"/>
      <c r="Z96" s="1194"/>
      <c r="AA96" s="1194"/>
      <c r="AB96" s="1194"/>
      <c r="AC96" s="1194"/>
      <c r="AD96" s="1194"/>
      <c r="AE96" s="1194"/>
      <c r="AF96" s="1194"/>
      <c r="AG96" s="1194"/>
      <c r="AH96" s="1194"/>
      <c r="AI96" s="1194"/>
      <c r="AJ96" s="1194"/>
      <c r="AK96" s="1194"/>
      <c r="AL96" s="1194"/>
      <c r="AM96" s="1194"/>
      <c r="AN96" s="1194"/>
      <c r="AO96" s="1194"/>
      <c r="AP96" s="1194"/>
    </row>
    <row r="97" spans="1:42" ht="12.95" customHeight="1" x14ac:dyDescent="0.5">
      <c r="A97" s="1655"/>
      <c r="B97" s="1193"/>
      <c r="C97" s="1194"/>
      <c r="D97" s="1194"/>
      <c r="E97" s="1194"/>
      <c r="F97" s="1194"/>
      <c r="G97" s="1194"/>
      <c r="H97" s="1194"/>
      <c r="I97" s="1194"/>
      <c r="J97" s="1194"/>
      <c r="K97" s="1194"/>
      <c r="L97" s="1194"/>
      <c r="M97" s="1194"/>
      <c r="N97" s="1194"/>
      <c r="O97" s="1194"/>
      <c r="P97" s="1194"/>
      <c r="Q97" s="1194"/>
      <c r="R97" s="1194"/>
      <c r="S97" s="1194"/>
      <c r="T97" s="1194"/>
      <c r="U97" s="1194"/>
      <c r="V97" s="1194"/>
      <c r="W97" s="1194"/>
      <c r="X97" s="1194"/>
      <c r="Y97" s="1194"/>
      <c r="Z97" s="1194"/>
      <c r="AA97" s="1194"/>
      <c r="AB97" s="1194"/>
      <c r="AC97" s="1194"/>
      <c r="AD97" s="1194"/>
      <c r="AE97" s="1194"/>
      <c r="AF97" s="1194"/>
      <c r="AG97" s="1194"/>
      <c r="AH97" s="1194"/>
      <c r="AI97" s="1194"/>
      <c r="AJ97" s="1194"/>
      <c r="AK97" s="1194"/>
      <c r="AL97" s="1194"/>
      <c r="AM97" s="1194"/>
      <c r="AN97" s="1194"/>
      <c r="AO97" s="1194"/>
      <c r="AP97" s="1194"/>
    </row>
    <row r="98" spans="1:42" ht="12.95" customHeight="1" x14ac:dyDescent="0.5">
      <c r="A98" s="1655"/>
      <c r="B98" s="1193"/>
      <c r="C98" s="1194"/>
      <c r="D98" s="1194"/>
      <c r="E98" s="1194"/>
      <c r="F98" s="1194"/>
      <c r="G98" s="1194"/>
      <c r="H98" s="1194"/>
      <c r="I98" s="1194"/>
      <c r="J98" s="1194"/>
      <c r="K98" s="1194"/>
      <c r="L98" s="1194"/>
      <c r="M98" s="1194"/>
      <c r="N98" s="1194"/>
      <c r="O98" s="1194"/>
      <c r="P98" s="1194"/>
      <c r="Q98" s="1194"/>
      <c r="R98" s="1194"/>
      <c r="S98" s="1194"/>
      <c r="T98" s="1194"/>
      <c r="U98" s="1194"/>
      <c r="V98" s="1194"/>
      <c r="W98" s="1194"/>
      <c r="X98" s="1194"/>
      <c r="Y98" s="1194"/>
      <c r="Z98" s="1194"/>
      <c r="AA98" s="1194"/>
      <c r="AB98" s="1194"/>
      <c r="AC98" s="1194"/>
      <c r="AD98" s="1194"/>
      <c r="AE98" s="1194"/>
      <c r="AF98" s="1194"/>
      <c r="AG98" s="1194"/>
      <c r="AH98" s="1194"/>
      <c r="AI98" s="1194"/>
      <c r="AJ98" s="1194"/>
      <c r="AK98" s="1194"/>
      <c r="AL98" s="1194"/>
      <c r="AM98" s="1194"/>
      <c r="AN98" s="1194"/>
      <c r="AO98" s="1194"/>
      <c r="AP98" s="1194"/>
    </row>
    <row r="99" spans="1:42" ht="12.95" customHeight="1" x14ac:dyDescent="0.5">
      <c r="A99" s="1655"/>
      <c r="B99" s="1193"/>
      <c r="C99" s="1194"/>
      <c r="D99" s="1194"/>
      <c r="E99" s="1194"/>
      <c r="F99" s="1194"/>
      <c r="G99" s="1194"/>
      <c r="H99" s="1194"/>
      <c r="I99" s="1194"/>
      <c r="J99" s="1194"/>
      <c r="K99" s="1194"/>
      <c r="L99" s="1194"/>
      <c r="M99" s="1194"/>
      <c r="N99" s="1194"/>
      <c r="O99" s="1194"/>
      <c r="P99" s="1194"/>
      <c r="Q99" s="1194"/>
      <c r="R99" s="1194"/>
      <c r="S99" s="1194"/>
      <c r="T99" s="1194"/>
      <c r="U99" s="1194"/>
      <c r="V99" s="1194"/>
      <c r="W99" s="1194"/>
      <c r="X99" s="1194"/>
      <c r="Y99" s="1194"/>
      <c r="Z99" s="1194"/>
      <c r="AA99" s="1194"/>
      <c r="AB99" s="1194"/>
      <c r="AC99" s="1194"/>
      <c r="AD99" s="1194"/>
      <c r="AE99" s="1194"/>
      <c r="AF99" s="1194"/>
      <c r="AG99" s="1194"/>
      <c r="AH99" s="1194"/>
      <c r="AI99" s="1194"/>
      <c r="AJ99" s="1194"/>
      <c r="AK99" s="1194"/>
      <c r="AL99" s="1194"/>
      <c r="AM99" s="1194"/>
      <c r="AN99" s="1194"/>
      <c r="AO99" s="1194"/>
      <c r="AP99" s="1194"/>
    </row>
    <row r="100" spans="1:42" ht="12.95" customHeight="1" x14ac:dyDescent="0.5">
      <c r="A100" s="1655"/>
      <c r="B100" s="1193"/>
      <c r="C100" s="1194"/>
      <c r="D100" s="1194"/>
      <c r="E100" s="1194"/>
      <c r="F100" s="1194"/>
      <c r="G100" s="1194"/>
      <c r="H100" s="1194"/>
      <c r="I100" s="1194"/>
      <c r="J100" s="1194"/>
      <c r="K100" s="1194"/>
      <c r="L100" s="1194"/>
      <c r="M100" s="1194"/>
      <c r="N100" s="1194"/>
      <c r="O100" s="1194"/>
      <c r="P100" s="1194"/>
      <c r="Q100" s="1194"/>
      <c r="R100" s="1194"/>
      <c r="S100" s="1194"/>
      <c r="T100" s="1194"/>
      <c r="U100" s="1194"/>
      <c r="V100" s="1194"/>
      <c r="W100" s="1194"/>
      <c r="X100" s="1194"/>
      <c r="Y100" s="1194"/>
      <c r="Z100" s="1194"/>
      <c r="AA100" s="1194"/>
      <c r="AB100" s="1194"/>
      <c r="AC100" s="1194"/>
      <c r="AD100" s="1194"/>
      <c r="AE100" s="1194"/>
      <c r="AF100" s="1194"/>
      <c r="AG100" s="1194"/>
      <c r="AH100" s="1194"/>
      <c r="AI100" s="1194"/>
      <c r="AJ100" s="1194"/>
      <c r="AK100" s="1194"/>
      <c r="AL100" s="1194"/>
      <c r="AM100" s="1194"/>
      <c r="AN100" s="1194"/>
      <c r="AO100" s="1194"/>
      <c r="AP100" s="1194"/>
    </row>
    <row r="101" spans="1:42" ht="12.95" customHeight="1" x14ac:dyDescent="0.5">
      <c r="A101" s="1655"/>
      <c r="B101" s="1193"/>
      <c r="C101" s="1194"/>
      <c r="D101" s="1194"/>
      <c r="E101" s="1194"/>
      <c r="F101" s="1194"/>
      <c r="G101" s="1194"/>
      <c r="H101" s="1194"/>
      <c r="I101" s="1194"/>
      <c r="J101" s="1194"/>
      <c r="K101" s="1194"/>
      <c r="L101" s="1194"/>
      <c r="M101" s="1194"/>
      <c r="N101" s="1194"/>
      <c r="O101" s="1194"/>
      <c r="P101" s="1194"/>
      <c r="Q101" s="1194"/>
      <c r="R101" s="1194"/>
      <c r="S101" s="1194"/>
      <c r="T101" s="1194"/>
      <c r="U101" s="1194"/>
      <c r="V101" s="1194"/>
      <c r="W101" s="1194"/>
      <c r="X101" s="1194"/>
      <c r="Y101" s="1194"/>
      <c r="Z101" s="1194"/>
      <c r="AA101" s="1194"/>
      <c r="AB101" s="1194"/>
      <c r="AC101" s="1194"/>
      <c r="AD101" s="1194"/>
      <c r="AE101" s="1194"/>
      <c r="AF101" s="1194"/>
      <c r="AG101" s="1194"/>
      <c r="AH101" s="1194"/>
      <c r="AI101" s="1194"/>
      <c r="AJ101" s="1194"/>
      <c r="AK101" s="1194"/>
      <c r="AL101" s="1194"/>
      <c r="AM101" s="1194"/>
      <c r="AN101" s="1194"/>
      <c r="AO101" s="1194"/>
      <c r="AP101" s="1194"/>
    </row>
    <row r="102" spans="1:42" ht="12.95" customHeight="1" x14ac:dyDescent="0.5">
      <c r="A102" s="1655"/>
      <c r="B102" s="1193"/>
      <c r="C102" s="1194"/>
      <c r="D102" s="1194"/>
      <c r="E102" s="1194"/>
      <c r="F102" s="1194"/>
      <c r="G102" s="1194"/>
      <c r="H102" s="1194"/>
      <c r="I102" s="1194"/>
      <c r="J102" s="1194"/>
      <c r="K102" s="1194"/>
      <c r="L102" s="1194"/>
      <c r="M102" s="1194"/>
      <c r="N102" s="1194"/>
      <c r="O102" s="1194"/>
      <c r="P102" s="1194"/>
      <c r="Q102" s="1194"/>
      <c r="R102" s="1194"/>
      <c r="S102" s="1194"/>
      <c r="T102" s="1194"/>
      <c r="U102" s="1194"/>
      <c r="V102" s="1194"/>
      <c r="W102" s="1194"/>
      <c r="X102" s="1194"/>
      <c r="Y102" s="1194"/>
      <c r="Z102" s="1194"/>
      <c r="AA102" s="1194"/>
      <c r="AB102" s="1194"/>
      <c r="AC102" s="1194"/>
      <c r="AD102" s="1194"/>
      <c r="AE102" s="1194"/>
      <c r="AF102" s="1194"/>
      <c r="AG102" s="1194"/>
      <c r="AH102" s="1194"/>
      <c r="AI102" s="1194"/>
      <c r="AJ102" s="1194"/>
      <c r="AK102" s="1194"/>
      <c r="AL102" s="1194"/>
      <c r="AM102" s="1194"/>
      <c r="AN102" s="1194"/>
      <c r="AO102" s="1194"/>
      <c r="AP102" s="1194"/>
    </row>
    <row r="103" spans="1:42" ht="12.95" customHeight="1" x14ac:dyDescent="0.5">
      <c r="A103" s="1655"/>
      <c r="B103" s="1193"/>
      <c r="C103" s="1194"/>
      <c r="D103" s="1194"/>
      <c r="E103" s="1194"/>
      <c r="F103" s="1194"/>
      <c r="G103" s="1194"/>
      <c r="H103" s="1194"/>
      <c r="I103" s="1194"/>
      <c r="J103" s="1194"/>
      <c r="K103" s="1194"/>
      <c r="L103" s="1194"/>
      <c r="M103" s="1194"/>
      <c r="N103" s="1194"/>
      <c r="O103" s="1194"/>
      <c r="P103" s="1194"/>
      <c r="Q103" s="1194"/>
      <c r="R103" s="1194"/>
      <c r="S103" s="1194"/>
      <c r="T103" s="1194"/>
      <c r="U103" s="1194"/>
      <c r="V103" s="1194"/>
      <c r="W103" s="1194"/>
      <c r="X103" s="1194"/>
      <c r="Y103" s="1194"/>
      <c r="Z103" s="1194"/>
      <c r="AA103" s="1194"/>
      <c r="AB103" s="1194"/>
      <c r="AC103" s="1194"/>
      <c r="AD103" s="1194"/>
      <c r="AE103" s="1194"/>
      <c r="AF103" s="1194"/>
      <c r="AG103" s="1194"/>
      <c r="AH103" s="1194"/>
      <c r="AI103" s="1194"/>
      <c r="AJ103" s="1194"/>
      <c r="AK103" s="1194"/>
      <c r="AL103" s="1194"/>
      <c r="AM103" s="1194"/>
      <c r="AN103" s="1194"/>
      <c r="AO103" s="1194"/>
      <c r="AP103" s="1194"/>
    </row>
    <row r="104" spans="1:42" ht="12.95" customHeight="1" x14ac:dyDescent="0.5">
      <c r="A104" s="1655"/>
      <c r="B104" s="1193"/>
      <c r="C104" s="1194"/>
      <c r="D104" s="1194"/>
      <c r="E104" s="1194"/>
      <c r="F104" s="1194"/>
      <c r="G104" s="1194"/>
      <c r="H104" s="1194"/>
      <c r="I104" s="1194"/>
      <c r="J104" s="1194"/>
      <c r="K104" s="1194"/>
      <c r="L104" s="1194"/>
      <c r="M104" s="1194"/>
      <c r="N104" s="1194"/>
      <c r="O104" s="1194"/>
      <c r="P104" s="1194"/>
      <c r="Q104" s="1194"/>
      <c r="R104" s="1194"/>
      <c r="S104" s="1194"/>
      <c r="T104" s="1194"/>
      <c r="U104" s="1194"/>
      <c r="V104" s="1194"/>
      <c r="W104" s="1194"/>
      <c r="X104" s="1194"/>
      <c r="Y104" s="1194"/>
      <c r="Z104" s="1194"/>
      <c r="AA104" s="1194"/>
      <c r="AB104" s="1194"/>
      <c r="AC104" s="1194"/>
      <c r="AD104" s="1194"/>
      <c r="AE104" s="1194"/>
      <c r="AF104" s="1194"/>
      <c r="AG104" s="1194"/>
      <c r="AH104" s="1194"/>
      <c r="AI104" s="1194"/>
      <c r="AJ104" s="1194"/>
      <c r="AK104" s="1194"/>
      <c r="AL104" s="1194"/>
      <c r="AM104" s="1194"/>
      <c r="AN104" s="1194"/>
      <c r="AO104" s="1194"/>
      <c r="AP104" s="1194"/>
    </row>
    <row r="105" spans="1:42" ht="12.95" customHeight="1" x14ac:dyDescent="0.5">
      <c r="A105" s="1655"/>
      <c r="B105" s="1193"/>
      <c r="C105" s="1194"/>
      <c r="D105" s="1194"/>
      <c r="E105" s="1194"/>
      <c r="F105" s="1194"/>
      <c r="G105" s="1194"/>
      <c r="H105" s="1194"/>
      <c r="I105" s="1194"/>
      <c r="J105" s="1194"/>
      <c r="K105" s="1194"/>
      <c r="L105" s="1194"/>
      <c r="M105" s="1194"/>
      <c r="N105" s="1194"/>
      <c r="O105" s="1194"/>
      <c r="P105" s="1194"/>
      <c r="Q105" s="1194"/>
      <c r="R105" s="1194"/>
      <c r="S105" s="1194"/>
      <c r="T105" s="1194"/>
      <c r="U105" s="1194"/>
      <c r="V105" s="1194"/>
      <c r="W105" s="1194"/>
      <c r="X105" s="1194"/>
      <c r="Y105" s="1194"/>
      <c r="Z105" s="1194"/>
      <c r="AA105" s="1194"/>
      <c r="AB105" s="1194"/>
      <c r="AC105" s="1194"/>
      <c r="AD105" s="1194"/>
      <c r="AE105" s="1194"/>
      <c r="AF105" s="1194"/>
      <c r="AG105" s="1194"/>
      <c r="AH105" s="1194"/>
      <c r="AI105" s="1194"/>
      <c r="AJ105" s="1194"/>
      <c r="AK105" s="1194"/>
      <c r="AL105" s="1194"/>
      <c r="AM105" s="1194"/>
      <c r="AN105" s="1194"/>
      <c r="AO105" s="1194"/>
      <c r="AP105" s="1194"/>
    </row>
    <row r="106" spans="1:42" ht="12.95" customHeight="1" x14ac:dyDescent="0.5">
      <c r="A106" s="1655"/>
      <c r="B106" s="1193"/>
      <c r="C106" s="1194"/>
      <c r="D106" s="1194"/>
      <c r="E106" s="1194"/>
      <c r="F106" s="1194"/>
      <c r="G106" s="1194"/>
      <c r="H106" s="1194"/>
      <c r="I106" s="1194"/>
      <c r="J106" s="1194"/>
      <c r="K106" s="1194"/>
      <c r="L106" s="1194"/>
      <c r="M106" s="1194"/>
      <c r="N106" s="1194"/>
      <c r="O106" s="1194"/>
      <c r="P106" s="1194"/>
      <c r="Q106" s="1194"/>
      <c r="R106" s="1194"/>
      <c r="S106" s="1194"/>
      <c r="T106" s="1194"/>
      <c r="U106" s="1194"/>
      <c r="V106" s="1194"/>
      <c r="W106" s="1194"/>
      <c r="X106" s="1194"/>
      <c r="Y106" s="1194"/>
      <c r="Z106" s="1194"/>
      <c r="AA106" s="1194"/>
      <c r="AB106" s="1194"/>
      <c r="AC106" s="1194"/>
      <c r="AD106" s="1194"/>
      <c r="AE106" s="1194"/>
      <c r="AF106" s="1194"/>
      <c r="AG106" s="1194"/>
      <c r="AH106" s="1194"/>
      <c r="AI106" s="1194"/>
      <c r="AJ106" s="1194"/>
      <c r="AK106" s="1194"/>
      <c r="AL106" s="1194"/>
      <c r="AM106" s="1194"/>
      <c r="AN106" s="1194"/>
      <c r="AO106" s="1194"/>
      <c r="AP106" s="1194"/>
    </row>
    <row r="107" spans="1:42" ht="12.95" customHeight="1" x14ac:dyDescent="0.5">
      <c r="A107" s="1655"/>
      <c r="B107" s="1193"/>
      <c r="C107" s="1194"/>
      <c r="D107" s="1194"/>
      <c r="E107" s="1194"/>
      <c r="F107" s="1194"/>
      <c r="G107" s="1194"/>
      <c r="H107" s="1194"/>
      <c r="I107" s="1194"/>
      <c r="J107" s="1194"/>
      <c r="K107" s="1194"/>
      <c r="L107" s="1194"/>
      <c r="M107" s="1194"/>
      <c r="N107" s="1194"/>
      <c r="O107" s="1194"/>
      <c r="P107" s="1194"/>
      <c r="Q107" s="1194"/>
      <c r="R107" s="1194"/>
      <c r="S107" s="1194"/>
      <c r="T107" s="1194"/>
      <c r="U107" s="1194"/>
      <c r="V107" s="1194"/>
      <c r="W107" s="1194"/>
      <c r="X107" s="1194"/>
      <c r="Y107" s="1194"/>
      <c r="Z107" s="1194"/>
      <c r="AA107" s="1194"/>
      <c r="AB107" s="1194"/>
      <c r="AC107" s="1194"/>
      <c r="AD107" s="1194"/>
      <c r="AE107" s="1194"/>
      <c r="AF107" s="1194"/>
      <c r="AG107" s="1194"/>
      <c r="AH107" s="1194"/>
      <c r="AI107" s="1194"/>
      <c r="AJ107" s="1194"/>
      <c r="AK107" s="1194"/>
      <c r="AL107" s="1194"/>
      <c r="AM107" s="1194"/>
      <c r="AN107" s="1194"/>
      <c r="AO107" s="1194"/>
      <c r="AP107" s="1194"/>
    </row>
    <row r="108" spans="1:42" ht="12.95" customHeight="1" x14ac:dyDescent="0.5">
      <c r="A108" s="1655"/>
      <c r="B108" s="1193"/>
      <c r="C108" s="1194"/>
      <c r="D108" s="1194"/>
      <c r="E108" s="1194"/>
      <c r="F108" s="1194"/>
      <c r="G108" s="1194"/>
      <c r="H108" s="1194"/>
      <c r="I108" s="1194"/>
      <c r="J108" s="1194"/>
      <c r="K108" s="1194"/>
      <c r="L108" s="1194"/>
      <c r="M108" s="1194"/>
      <c r="N108" s="1194"/>
      <c r="O108" s="1194"/>
      <c r="P108" s="1194"/>
      <c r="Q108" s="1194"/>
      <c r="R108" s="1194"/>
      <c r="S108" s="1194"/>
      <c r="T108" s="1194"/>
      <c r="U108" s="1194"/>
      <c r="V108" s="1194"/>
      <c r="W108" s="1194"/>
      <c r="X108" s="1194"/>
      <c r="Y108" s="1194"/>
      <c r="Z108" s="1194"/>
      <c r="AA108" s="1194"/>
      <c r="AB108" s="1194"/>
      <c r="AC108" s="1194"/>
      <c r="AD108" s="1194"/>
      <c r="AE108" s="1194"/>
      <c r="AF108" s="1194"/>
      <c r="AG108" s="1194"/>
      <c r="AH108" s="1194"/>
      <c r="AI108" s="1194"/>
      <c r="AJ108" s="1194"/>
      <c r="AK108" s="1194"/>
      <c r="AL108" s="1194"/>
      <c r="AM108" s="1194"/>
      <c r="AN108" s="1194"/>
      <c r="AO108" s="1194"/>
      <c r="AP108" s="1194"/>
    </row>
    <row r="109" spans="1:42" ht="12.95" customHeight="1" x14ac:dyDescent="0.5">
      <c r="A109" s="1655"/>
      <c r="B109" s="1193"/>
      <c r="C109" s="1194"/>
      <c r="D109" s="1194"/>
      <c r="E109" s="1194"/>
      <c r="F109" s="1194"/>
      <c r="G109" s="1194"/>
      <c r="H109" s="1194"/>
      <c r="I109" s="1194"/>
      <c r="J109" s="1194"/>
      <c r="K109" s="1194"/>
      <c r="L109" s="1194"/>
      <c r="M109" s="1194"/>
      <c r="N109" s="1194"/>
      <c r="O109" s="1194"/>
      <c r="P109" s="1194"/>
      <c r="Q109" s="1194"/>
      <c r="R109" s="1194"/>
      <c r="S109" s="1194"/>
      <c r="T109" s="1194"/>
      <c r="U109" s="1194"/>
      <c r="V109" s="1194"/>
      <c r="W109" s="1194"/>
      <c r="X109" s="1194"/>
      <c r="Y109" s="1194"/>
      <c r="Z109" s="1194"/>
      <c r="AA109" s="1194"/>
      <c r="AB109" s="1194"/>
      <c r="AC109" s="1194"/>
      <c r="AD109" s="1194"/>
      <c r="AE109" s="1194"/>
      <c r="AF109" s="1194"/>
      <c r="AG109" s="1194"/>
      <c r="AH109" s="1194"/>
      <c r="AI109" s="1194"/>
      <c r="AJ109" s="1194"/>
      <c r="AK109" s="1194"/>
      <c r="AL109" s="1194"/>
      <c r="AM109" s="1194"/>
      <c r="AN109" s="1194"/>
      <c r="AO109" s="1194"/>
      <c r="AP109" s="1194"/>
    </row>
    <row r="110" spans="1:42" ht="12.95" customHeight="1" x14ac:dyDescent="0.5">
      <c r="A110" s="1655"/>
      <c r="B110" s="1193"/>
      <c r="C110" s="1194"/>
      <c r="D110" s="1194"/>
      <c r="E110" s="1194"/>
      <c r="F110" s="1194"/>
      <c r="G110" s="1194"/>
      <c r="H110" s="1194"/>
      <c r="I110" s="1194"/>
      <c r="J110" s="1194"/>
      <c r="K110" s="1194"/>
      <c r="L110" s="1194"/>
      <c r="M110" s="1194"/>
      <c r="N110" s="1194"/>
      <c r="O110" s="1194"/>
      <c r="P110" s="1194"/>
      <c r="Q110" s="1194"/>
      <c r="R110" s="1194"/>
      <c r="S110" s="1194"/>
      <c r="T110" s="1194"/>
      <c r="U110" s="1194"/>
      <c r="V110" s="1194"/>
      <c r="W110" s="1194"/>
      <c r="X110" s="1194"/>
      <c r="Y110" s="1194"/>
      <c r="Z110" s="1194"/>
      <c r="AA110" s="1194"/>
      <c r="AB110" s="1194"/>
      <c r="AC110" s="1194"/>
      <c r="AD110" s="1194"/>
      <c r="AE110" s="1194"/>
      <c r="AF110" s="1194"/>
      <c r="AG110" s="1194"/>
      <c r="AH110" s="1194"/>
      <c r="AI110" s="1194"/>
      <c r="AJ110" s="1194"/>
      <c r="AK110" s="1194"/>
      <c r="AL110" s="1194"/>
      <c r="AM110" s="1194"/>
      <c r="AN110" s="1194"/>
      <c r="AO110" s="1194"/>
      <c r="AP110" s="1194"/>
    </row>
    <row r="111" spans="1:42" ht="12.95" customHeight="1" x14ac:dyDescent="0.5">
      <c r="A111" s="1655"/>
      <c r="B111" s="1193"/>
      <c r="C111" s="1194"/>
      <c r="D111" s="1194"/>
      <c r="E111" s="1194"/>
      <c r="F111" s="1194"/>
      <c r="G111" s="1194"/>
      <c r="H111" s="1194"/>
      <c r="I111" s="1194"/>
      <c r="J111" s="1194"/>
      <c r="K111" s="1194"/>
      <c r="L111" s="1194"/>
      <c r="M111" s="1194"/>
      <c r="N111" s="1194"/>
      <c r="O111" s="1194"/>
      <c r="P111" s="1194"/>
      <c r="Q111" s="1194"/>
      <c r="R111" s="1194"/>
      <c r="S111" s="1194"/>
      <c r="T111" s="1194"/>
      <c r="U111" s="1194"/>
      <c r="V111" s="1194"/>
      <c r="W111" s="1194"/>
      <c r="X111" s="1194"/>
      <c r="Y111" s="1194"/>
      <c r="Z111" s="1194"/>
      <c r="AA111" s="1194"/>
      <c r="AB111" s="1194"/>
      <c r="AC111" s="1194"/>
      <c r="AD111" s="1194"/>
      <c r="AE111" s="1194"/>
      <c r="AF111" s="1194"/>
      <c r="AG111" s="1194"/>
      <c r="AH111" s="1194"/>
      <c r="AI111" s="1194"/>
      <c r="AJ111" s="1194"/>
      <c r="AK111" s="1194"/>
      <c r="AL111" s="1194"/>
      <c r="AM111" s="1194"/>
      <c r="AN111" s="1194"/>
      <c r="AO111" s="1194"/>
      <c r="AP111" s="1194"/>
    </row>
    <row r="112" spans="1:42" ht="12.95" customHeight="1" x14ac:dyDescent="0.5">
      <c r="A112" s="1655"/>
      <c r="B112" s="1193"/>
      <c r="C112" s="1194"/>
      <c r="D112" s="1194"/>
      <c r="E112" s="1194"/>
      <c r="F112" s="1194"/>
      <c r="G112" s="1194"/>
      <c r="H112" s="1194"/>
      <c r="I112" s="1194"/>
      <c r="J112" s="1194"/>
      <c r="K112" s="1194"/>
      <c r="L112" s="1194"/>
      <c r="M112" s="1194"/>
      <c r="N112" s="1194"/>
      <c r="O112" s="1194"/>
      <c r="P112" s="1194"/>
      <c r="Q112" s="1194"/>
      <c r="R112" s="1194"/>
      <c r="S112" s="1194"/>
      <c r="T112" s="1194"/>
      <c r="U112" s="1194"/>
      <c r="V112" s="1194"/>
      <c r="W112" s="1194"/>
      <c r="X112" s="1194"/>
      <c r="Y112" s="1194"/>
      <c r="Z112" s="1194"/>
      <c r="AA112" s="1194"/>
      <c r="AB112" s="1194"/>
      <c r="AC112" s="1194"/>
      <c r="AD112" s="1194"/>
      <c r="AE112" s="1194"/>
      <c r="AF112" s="1194"/>
      <c r="AG112" s="1194"/>
      <c r="AH112" s="1194"/>
      <c r="AI112" s="1194"/>
      <c r="AJ112" s="1194"/>
      <c r="AK112" s="1194"/>
      <c r="AL112" s="1194"/>
      <c r="AM112" s="1194"/>
      <c r="AN112" s="1194"/>
      <c r="AO112" s="1194"/>
      <c r="AP112" s="1194"/>
    </row>
    <row r="113" spans="1:42" ht="12.95" customHeight="1" x14ac:dyDescent="0.5">
      <c r="A113" s="1655"/>
      <c r="B113" s="1193"/>
      <c r="C113" s="1194"/>
      <c r="D113" s="1194"/>
      <c r="E113" s="1194"/>
      <c r="F113" s="1194"/>
      <c r="G113" s="1194"/>
      <c r="H113" s="1194"/>
      <c r="I113" s="1194"/>
      <c r="J113" s="1194"/>
      <c r="K113" s="1194"/>
      <c r="L113" s="1194"/>
      <c r="M113" s="1194"/>
      <c r="N113" s="1194"/>
      <c r="O113" s="1194"/>
      <c r="P113" s="1194"/>
      <c r="Q113" s="1194"/>
      <c r="R113" s="1194"/>
      <c r="S113" s="1194"/>
      <c r="T113" s="1194"/>
      <c r="U113" s="1194"/>
      <c r="V113" s="1194"/>
      <c r="W113" s="1194"/>
      <c r="X113" s="1194"/>
      <c r="Y113" s="1194"/>
      <c r="Z113" s="1194"/>
      <c r="AA113" s="1194"/>
      <c r="AB113" s="1194"/>
      <c r="AC113" s="1194"/>
      <c r="AD113" s="1194"/>
      <c r="AE113" s="1194"/>
      <c r="AF113" s="1194"/>
      <c r="AG113" s="1194"/>
      <c r="AH113" s="1194"/>
      <c r="AI113" s="1194"/>
      <c r="AJ113" s="1194"/>
      <c r="AK113" s="1194"/>
      <c r="AL113" s="1194"/>
      <c r="AM113" s="1194"/>
      <c r="AN113" s="1194"/>
      <c r="AO113" s="1194"/>
      <c r="AP113" s="1194"/>
    </row>
    <row r="114" spans="1:42" ht="12.95" customHeight="1" x14ac:dyDescent="0.5">
      <c r="A114" s="1655"/>
      <c r="B114" s="1193"/>
      <c r="C114" s="1194"/>
      <c r="D114" s="1194"/>
      <c r="E114" s="1194"/>
      <c r="F114" s="1194"/>
      <c r="G114" s="1194"/>
      <c r="H114" s="1194"/>
      <c r="I114" s="1194"/>
      <c r="J114" s="1194"/>
      <c r="K114" s="1194"/>
      <c r="L114" s="1194"/>
      <c r="M114" s="1194"/>
      <c r="N114" s="1194"/>
      <c r="O114" s="1194"/>
      <c r="P114" s="1194"/>
      <c r="Q114" s="1194"/>
      <c r="R114" s="1194"/>
      <c r="S114" s="1194"/>
      <c r="T114" s="1194"/>
      <c r="U114" s="1194"/>
      <c r="V114" s="1194"/>
      <c r="W114" s="1194"/>
      <c r="X114" s="1194"/>
      <c r="Y114" s="1194"/>
      <c r="Z114" s="1194"/>
      <c r="AA114" s="1194"/>
      <c r="AB114" s="1194"/>
      <c r="AC114" s="1194"/>
      <c r="AD114" s="1194"/>
      <c r="AE114" s="1194"/>
      <c r="AF114" s="1194"/>
      <c r="AG114" s="1194"/>
      <c r="AH114" s="1194"/>
      <c r="AI114" s="1194"/>
      <c r="AJ114" s="1194"/>
      <c r="AK114" s="1194"/>
      <c r="AL114" s="1194"/>
      <c r="AM114" s="1194"/>
      <c r="AN114" s="1194"/>
      <c r="AO114" s="1194"/>
      <c r="AP114" s="1194"/>
    </row>
    <row r="115" spans="1:42" ht="12.95" customHeight="1" x14ac:dyDescent="0.5">
      <c r="A115" s="1655"/>
      <c r="B115" s="1193"/>
      <c r="C115" s="1194"/>
      <c r="D115" s="1194"/>
      <c r="E115" s="1194"/>
      <c r="F115" s="1194"/>
      <c r="G115" s="1194"/>
      <c r="H115" s="1194"/>
      <c r="I115" s="1194"/>
      <c r="J115" s="1194"/>
      <c r="K115" s="1194"/>
      <c r="L115" s="1194"/>
      <c r="M115" s="1194"/>
      <c r="N115" s="1194"/>
      <c r="O115" s="1194"/>
      <c r="P115" s="1194"/>
      <c r="Q115" s="1194"/>
      <c r="R115" s="1194"/>
      <c r="S115" s="1194"/>
      <c r="T115" s="1194"/>
      <c r="U115" s="1194"/>
      <c r="V115" s="1194"/>
      <c r="W115" s="1194"/>
      <c r="X115" s="1194"/>
      <c r="Y115" s="1194"/>
      <c r="Z115" s="1194"/>
      <c r="AA115" s="1194"/>
      <c r="AB115" s="1194"/>
      <c r="AC115" s="1194"/>
      <c r="AD115" s="1194"/>
      <c r="AE115" s="1194"/>
      <c r="AF115" s="1194"/>
      <c r="AG115" s="1194"/>
      <c r="AH115" s="1194"/>
      <c r="AI115" s="1194"/>
      <c r="AJ115" s="1194"/>
      <c r="AK115" s="1194"/>
      <c r="AL115" s="1194"/>
      <c r="AM115" s="1194"/>
      <c r="AN115" s="1194"/>
      <c r="AO115" s="1194"/>
      <c r="AP115" s="1194"/>
    </row>
    <row r="116" spans="1:42" ht="12.95" customHeight="1" x14ac:dyDescent="0.5">
      <c r="A116" s="1655"/>
      <c r="B116" s="1193"/>
      <c r="C116" s="1194"/>
      <c r="D116" s="1194"/>
      <c r="E116" s="1194"/>
      <c r="F116" s="1194"/>
      <c r="G116" s="1194"/>
      <c r="H116" s="1194"/>
      <c r="I116" s="1194"/>
      <c r="J116" s="1194"/>
      <c r="K116" s="1194"/>
      <c r="L116" s="1194"/>
      <c r="M116" s="1194"/>
      <c r="N116" s="1194"/>
      <c r="O116" s="1194"/>
      <c r="P116" s="1194"/>
      <c r="Q116" s="1194"/>
      <c r="R116" s="1194"/>
      <c r="S116" s="1194"/>
      <c r="T116" s="1194"/>
      <c r="U116" s="1194"/>
      <c r="V116" s="1194"/>
      <c r="W116" s="1194"/>
      <c r="X116" s="1194"/>
      <c r="Y116" s="1194"/>
      <c r="Z116" s="1194"/>
      <c r="AA116" s="1194"/>
      <c r="AB116" s="1194"/>
      <c r="AC116" s="1194"/>
      <c r="AD116" s="1194"/>
      <c r="AE116" s="1194"/>
      <c r="AF116" s="1194"/>
      <c r="AG116" s="1194"/>
      <c r="AH116" s="1194"/>
      <c r="AI116" s="1194"/>
      <c r="AJ116" s="1194"/>
      <c r="AK116" s="1194"/>
      <c r="AL116" s="1194"/>
      <c r="AM116" s="1194"/>
      <c r="AN116" s="1194"/>
      <c r="AO116" s="1194"/>
      <c r="AP116" s="1194"/>
    </row>
    <row r="117" spans="1:42" ht="12.95" customHeight="1" x14ac:dyDescent="0.5">
      <c r="A117" s="1655"/>
      <c r="B117" s="1193"/>
      <c r="C117" s="1194"/>
      <c r="D117" s="1194"/>
      <c r="E117" s="1194"/>
      <c r="F117" s="1194"/>
      <c r="G117" s="1194"/>
      <c r="H117" s="1194"/>
      <c r="I117" s="1194"/>
      <c r="J117" s="1194"/>
      <c r="K117" s="1194"/>
      <c r="L117" s="1194"/>
      <c r="M117" s="1194"/>
      <c r="N117" s="1194"/>
      <c r="O117" s="1194"/>
      <c r="P117" s="1194"/>
      <c r="Q117" s="1194"/>
      <c r="R117" s="1194"/>
      <c r="S117" s="1194"/>
      <c r="T117" s="1194"/>
      <c r="U117" s="1194"/>
      <c r="V117" s="1194"/>
      <c r="W117" s="1194"/>
      <c r="X117" s="1194"/>
      <c r="Y117" s="1194"/>
      <c r="Z117" s="1194"/>
      <c r="AA117" s="1194"/>
      <c r="AB117" s="1194"/>
      <c r="AC117" s="1194"/>
      <c r="AD117" s="1194"/>
      <c r="AE117" s="1194"/>
      <c r="AF117" s="1194"/>
      <c r="AG117" s="1194"/>
      <c r="AH117" s="1194"/>
      <c r="AI117" s="1194"/>
      <c r="AJ117" s="1194"/>
      <c r="AK117" s="1194"/>
      <c r="AL117" s="1194"/>
      <c r="AM117" s="1194"/>
      <c r="AN117" s="1194"/>
      <c r="AO117" s="1194"/>
      <c r="AP117" s="1194"/>
    </row>
    <row r="118" spans="1:42" ht="12.95" customHeight="1" x14ac:dyDescent="0.5">
      <c r="A118" s="1655"/>
      <c r="B118" s="1193"/>
      <c r="C118" s="1194"/>
      <c r="D118" s="1194"/>
      <c r="E118" s="1194"/>
      <c r="F118" s="1194"/>
      <c r="G118" s="1194"/>
      <c r="H118" s="1194"/>
      <c r="I118" s="1194"/>
      <c r="J118" s="1194"/>
      <c r="K118" s="1194"/>
      <c r="L118" s="1194"/>
      <c r="M118" s="1194"/>
      <c r="N118" s="1194"/>
      <c r="O118" s="1194"/>
      <c r="P118" s="1194"/>
      <c r="Q118" s="1194"/>
      <c r="R118" s="1194"/>
      <c r="S118" s="1194"/>
      <c r="T118" s="1194"/>
      <c r="U118" s="1194"/>
      <c r="V118" s="1194"/>
      <c r="W118" s="1194"/>
      <c r="X118" s="1194"/>
      <c r="Y118" s="1194"/>
      <c r="Z118" s="1194"/>
      <c r="AA118" s="1194"/>
      <c r="AB118" s="1194"/>
      <c r="AC118" s="1194"/>
      <c r="AD118" s="1194"/>
      <c r="AE118" s="1194"/>
      <c r="AF118" s="1194"/>
      <c r="AG118" s="1194"/>
      <c r="AH118" s="1194"/>
      <c r="AI118" s="1194"/>
      <c r="AJ118" s="1194"/>
      <c r="AK118" s="1194"/>
      <c r="AL118" s="1194"/>
      <c r="AM118" s="1194"/>
      <c r="AN118" s="1194"/>
      <c r="AO118" s="1194"/>
      <c r="AP118" s="1194"/>
    </row>
    <row r="119" spans="1:42" ht="12.95" customHeight="1" x14ac:dyDescent="0.5">
      <c r="A119" s="1655"/>
      <c r="B119" s="1193"/>
      <c r="C119" s="1194"/>
      <c r="D119" s="1194"/>
      <c r="E119" s="1194"/>
      <c r="F119" s="1194"/>
      <c r="G119" s="1194"/>
      <c r="H119" s="1194"/>
      <c r="I119" s="1194"/>
      <c r="J119" s="1194"/>
      <c r="K119" s="1194"/>
      <c r="L119" s="1194"/>
      <c r="M119" s="1194"/>
      <c r="N119" s="1194"/>
      <c r="O119" s="1194"/>
      <c r="P119" s="1194"/>
      <c r="Q119" s="1194"/>
      <c r="R119" s="1194"/>
      <c r="S119" s="1194"/>
      <c r="T119" s="1194"/>
      <c r="U119" s="1194"/>
      <c r="V119" s="1194"/>
      <c r="W119" s="1194"/>
      <c r="X119" s="1194"/>
      <c r="Y119" s="1194"/>
      <c r="Z119" s="1194"/>
      <c r="AA119" s="1194"/>
      <c r="AB119" s="1194"/>
      <c r="AC119" s="1194"/>
      <c r="AD119" s="1194"/>
      <c r="AE119" s="1194"/>
      <c r="AF119" s="1194"/>
      <c r="AG119" s="1194"/>
      <c r="AH119" s="1194"/>
      <c r="AI119" s="1194"/>
      <c r="AJ119" s="1194"/>
      <c r="AK119" s="1194"/>
      <c r="AL119" s="1194"/>
      <c r="AM119" s="1194"/>
      <c r="AN119" s="1194"/>
      <c r="AO119" s="1194"/>
      <c r="AP119" s="1194"/>
    </row>
    <row r="120" spans="1:42" ht="12.95" customHeight="1" x14ac:dyDescent="0.5">
      <c r="A120" s="1655"/>
      <c r="B120" s="1193"/>
      <c r="C120" s="1194"/>
      <c r="D120" s="1194"/>
      <c r="E120" s="1194"/>
      <c r="F120" s="1194"/>
      <c r="G120" s="1194"/>
      <c r="H120" s="1194"/>
      <c r="I120" s="1194"/>
      <c r="J120" s="1194"/>
      <c r="K120" s="1194"/>
      <c r="L120" s="1194"/>
      <c r="M120" s="1194"/>
      <c r="N120" s="1194"/>
      <c r="O120" s="1194"/>
      <c r="P120" s="1194"/>
      <c r="Q120" s="1194"/>
      <c r="R120" s="1194"/>
      <c r="S120" s="1194"/>
      <c r="T120" s="1194"/>
      <c r="U120" s="1194"/>
      <c r="V120" s="1194"/>
      <c r="W120" s="1194"/>
      <c r="X120" s="1194"/>
      <c r="Y120" s="1194"/>
      <c r="Z120" s="1194"/>
      <c r="AA120" s="1194"/>
      <c r="AB120" s="1194"/>
      <c r="AC120" s="1194"/>
      <c r="AD120" s="1194"/>
      <c r="AE120" s="1194"/>
      <c r="AF120" s="1194"/>
      <c r="AG120" s="1194"/>
      <c r="AH120" s="1194"/>
      <c r="AI120" s="1194"/>
      <c r="AJ120" s="1194"/>
      <c r="AK120" s="1194"/>
      <c r="AL120" s="1194"/>
      <c r="AM120" s="1194"/>
      <c r="AN120" s="1194"/>
      <c r="AO120" s="1194"/>
      <c r="AP120" s="1194"/>
    </row>
    <row r="121" spans="1:42" ht="12.95" customHeight="1" x14ac:dyDescent="0.5">
      <c r="A121" s="1655"/>
      <c r="B121" s="1193"/>
      <c r="C121" s="1194"/>
      <c r="D121" s="1194"/>
      <c r="E121" s="1194"/>
      <c r="F121" s="1194"/>
      <c r="G121" s="1194"/>
      <c r="H121" s="1194"/>
      <c r="I121" s="1194"/>
      <c r="J121" s="1194"/>
      <c r="K121" s="1194"/>
      <c r="L121" s="1194"/>
      <c r="M121" s="1194"/>
      <c r="N121" s="1194"/>
      <c r="O121" s="1194"/>
      <c r="P121" s="1194"/>
      <c r="Q121" s="1194"/>
      <c r="R121" s="1194"/>
      <c r="S121" s="1194"/>
      <c r="T121" s="1194"/>
      <c r="U121" s="1194"/>
      <c r="V121" s="1194"/>
      <c r="W121" s="1194"/>
      <c r="X121" s="1194"/>
      <c r="Y121" s="1194"/>
      <c r="Z121" s="1194"/>
      <c r="AA121" s="1194"/>
      <c r="AB121" s="1194"/>
      <c r="AC121" s="1194"/>
      <c r="AD121" s="1194"/>
      <c r="AE121" s="1194"/>
      <c r="AF121" s="1194"/>
      <c r="AG121" s="1194"/>
      <c r="AH121" s="1194"/>
      <c r="AI121" s="1194"/>
      <c r="AJ121" s="1194"/>
      <c r="AK121" s="1194"/>
      <c r="AL121" s="1194"/>
      <c r="AM121" s="1194"/>
      <c r="AN121" s="1194"/>
      <c r="AO121" s="1194"/>
      <c r="AP121" s="1194"/>
    </row>
    <row r="122" spans="1:42" ht="12.95" customHeight="1" x14ac:dyDescent="0.5">
      <c r="A122" s="1655"/>
      <c r="B122" s="1193"/>
      <c r="C122" s="1194"/>
      <c r="D122" s="1194"/>
      <c r="E122" s="1194"/>
      <c r="F122" s="1194"/>
      <c r="G122" s="1194"/>
      <c r="H122" s="1194"/>
      <c r="I122" s="1194"/>
      <c r="J122" s="1194"/>
      <c r="K122" s="1194"/>
      <c r="L122" s="1194"/>
      <c r="M122" s="1194"/>
      <c r="N122" s="1194"/>
      <c r="O122" s="1194"/>
      <c r="P122" s="1194"/>
      <c r="Q122" s="1194"/>
      <c r="R122" s="1194"/>
      <c r="S122" s="1194"/>
      <c r="T122" s="1194"/>
      <c r="U122" s="1194"/>
      <c r="V122" s="1194"/>
      <c r="W122" s="1194"/>
      <c r="X122" s="1194"/>
      <c r="Y122" s="1194"/>
      <c r="Z122" s="1194"/>
      <c r="AA122" s="1194"/>
      <c r="AB122" s="1194"/>
      <c r="AC122" s="1194"/>
      <c r="AD122" s="1194"/>
      <c r="AE122" s="1194"/>
      <c r="AF122" s="1194"/>
      <c r="AG122" s="1194"/>
      <c r="AH122" s="1194"/>
      <c r="AI122" s="1194"/>
      <c r="AJ122" s="1194"/>
      <c r="AK122" s="1194"/>
      <c r="AL122" s="1194"/>
      <c r="AM122" s="1194"/>
      <c r="AN122" s="1194"/>
      <c r="AO122" s="1194"/>
      <c r="AP122" s="1194"/>
    </row>
    <row r="123" spans="1:42" ht="12.95" customHeight="1" x14ac:dyDescent="0.5">
      <c r="A123" s="1655"/>
      <c r="B123" s="1193"/>
      <c r="C123" s="1194"/>
      <c r="D123" s="1194"/>
      <c r="E123" s="1194"/>
      <c r="F123" s="1194"/>
      <c r="G123" s="1194"/>
      <c r="H123" s="1194"/>
      <c r="I123" s="1194"/>
      <c r="J123" s="1194"/>
      <c r="K123" s="1194"/>
      <c r="L123" s="1194"/>
      <c r="M123" s="1194"/>
      <c r="N123" s="1194"/>
      <c r="O123" s="1194"/>
      <c r="P123" s="1194"/>
      <c r="Q123" s="1194"/>
      <c r="R123" s="1194"/>
      <c r="S123" s="1194"/>
      <c r="T123" s="1194"/>
      <c r="U123" s="1194"/>
      <c r="V123" s="1194"/>
      <c r="W123" s="1194"/>
      <c r="X123" s="1194"/>
      <c r="Y123" s="1194"/>
      <c r="Z123" s="1194"/>
      <c r="AA123" s="1194"/>
      <c r="AB123" s="1194"/>
      <c r="AC123" s="1194"/>
      <c r="AD123" s="1194"/>
      <c r="AE123" s="1194"/>
      <c r="AF123" s="1194"/>
      <c r="AG123" s="1194"/>
      <c r="AH123" s="1194"/>
      <c r="AI123" s="1194"/>
      <c r="AJ123" s="1194"/>
      <c r="AK123" s="1194"/>
      <c r="AL123" s="1194"/>
      <c r="AM123" s="1194"/>
      <c r="AN123" s="1194"/>
      <c r="AO123" s="1194"/>
      <c r="AP123" s="1194"/>
    </row>
    <row r="124" spans="1:42" ht="12.95" customHeight="1" x14ac:dyDescent="0.5">
      <c r="A124" s="1655"/>
      <c r="B124" s="1193"/>
      <c r="C124" s="1194"/>
      <c r="D124" s="1194"/>
      <c r="E124" s="1194"/>
      <c r="F124" s="1194"/>
      <c r="G124" s="1194"/>
      <c r="H124" s="1194"/>
      <c r="I124" s="1194"/>
      <c r="J124" s="1194"/>
      <c r="K124" s="1194"/>
      <c r="L124" s="1194"/>
      <c r="M124" s="1194"/>
      <c r="N124" s="1194"/>
      <c r="O124" s="1194"/>
      <c r="P124" s="1194"/>
      <c r="Q124" s="1194"/>
      <c r="R124" s="1194"/>
      <c r="S124" s="1194"/>
      <c r="T124" s="1194"/>
      <c r="U124" s="1194"/>
      <c r="V124" s="1194"/>
      <c r="W124" s="1194"/>
      <c r="X124" s="1194"/>
      <c r="Y124" s="1194"/>
      <c r="Z124" s="1194"/>
      <c r="AA124" s="1194"/>
      <c r="AB124" s="1194"/>
      <c r="AC124" s="1194"/>
      <c r="AD124" s="1194"/>
      <c r="AE124" s="1194"/>
      <c r="AF124" s="1194"/>
      <c r="AG124" s="1194"/>
      <c r="AH124" s="1194"/>
      <c r="AI124" s="1194"/>
      <c r="AJ124" s="1194"/>
      <c r="AK124" s="1194"/>
      <c r="AL124" s="1194"/>
      <c r="AM124" s="1194"/>
      <c r="AN124" s="1194"/>
      <c r="AO124" s="1194"/>
      <c r="AP124" s="1194"/>
    </row>
    <row r="125" spans="1:42" ht="12.95" customHeight="1" x14ac:dyDescent="0.5">
      <c r="A125" s="1655"/>
      <c r="B125" s="1193"/>
      <c r="C125" s="1194"/>
      <c r="D125" s="1194"/>
      <c r="E125" s="1194"/>
      <c r="F125" s="1194"/>
      <c r="G125" s="1194"/>
      <c r="H125" s="1194"/>
      <c r="I125" s="1194"/>
      <c r="J125" s="1194"/>
      <c r="K125" s="1194"/>
      <c r="L125" s="1194"/>
      <c r="M125" s="1194"/>
      <c r="N125" s="1194"/>
      <c r="O125" s="1194"/>
      <c r="P125" s="1194"/>
      <c r="Q125" s="1194"/>
      <c r="R125" s="1194"/>
      <c r="S125" s="1194"/>
      <c r="T125" s="1194"/>
      <c r="U125" s="1194"/>
      <c r="V125" s="1194"/>
      <c r="W125" s="1194"/>
      <c r="X125" s="1194"/>
      <c r="Y125" s="1194"/>
      <c r="Z125" s="1194"/>
      <c r="AA125" s="1194"/>
      <c r="AB125" s="1194"/>
      <c r="AC125" s="1194"/>
      <c r="AD125" s="1194"/>
      <c r="AE125" s="1194"/>
      <c r="AF125" s="1194"/>
      <c r="AG125" s="1194"/>
      <c r="AH125" s="1194"/>
      <c r="AI125" s="1194"/>
      <c r="AJ125" s="1194"/>
      <c r="AK125" s="1194"/>
      <c r="AL125" s="1194"/>
      <c r="AM125" s="1194"/>
      <c r="AN125" s="1194"/>
      <c r="AO125" s="1194"/>
      <c r="AP125" s="1194"/>
    </row>
    <row r="126" spans="1:42" ht="12.95" customHeight="1" x14ac:dyDescent="0.5">
      <c r="A126" s="1655"/>
      <c r="B126" s="1193"/>
      <c r="C126" s="1194"/>
      <c r="D126" s="1194"/>
      <c r="E126" s="1194"/>
      <c r="F126" s="1194"/>
      <c r="G126" s="1194"/>
      <c r="H126" s="1194"/>
      <c r="I126" s="1194"/>
      <c r="J126" s="1194"/>
      <c r="K126" s="1194"/>
      <c r="L126" s="1194"/>
      <c r="M126" s="1194"/>
      <c r="N126" s="1194"/>
      <c r="O126" s="1194"/>
      <c r="P126" s="1194"/>
      <c r="Q126" s="1194"/>
      <c r="R126" s="1194"/>
      <c r="S126" s="1194"/>
      <c r="T126" s="1194"/>
      <c r="U126" s="1194"/>
      <c r="V126" s="1194"/>
      <c r="W126" s="1194"/>
      <c r="X126" s="1194"/>
      <c r="Y126" s="1194"/>
      <c r="Z126" s="1194"/>
      <c r="AA126" s="1194"/>
      <c r="AB126" s="1194"/>
      <c r="AC126" s="1194"/>
      <c r="AD126" s="1194"/>
      <c r="AE126" s="1194"/>
      <c r="AF126" s="1194"/>
      <c r="AG126" s="1194"/>
      <c r="AH126" s="1194"/>
      <c r="AI126" s="1194"/>
      <c r="AJ126" s="1194"/>
      <c r="AK126" s="1194"/>
      <c r="AL126" s="1194"/>
      <c r="AM126" s="1194"/>
      <c r="AN126" s="1194"/>
      <c r="AO126" s="1194"/>
      <c r="AP126" s="1194"/>
    </row>
    <row r="127" spans="1:42" ht="12.95" customHeight="1" x14ac:dyDescent="0.5">
      <c r="A127" s="1655"/>
      <c r="B127" s="1193"/>
      <c r="C127" s="1194"/>
      <c r="D127" s="1194"/>
      <c r="E127" s="1194"/>
      <c r="F127" s="1194"/>
      <c r="G127" s="1194"/>
      <c r="H127" s="1194"/>
      <c r="I127" s="1194"/>
      <c r="J127" s="1194"/>
      <c r="K127" s="1194"/>
      <c r="L127" s="1194"/>
      <c r="M127" s="1194"/>
      <c r="N127" s="1194"/>
      <c r="O127" s="1194"/>
      <c r="P127" s="1194"/>
      <c r="Q127" s="1194"/>
      <c r="R127" s="1194"/>
      <c r="S127" s="1194"/>
      <c r="T127" s="1194"/>
      <c r="U127" s="1194"/>
      <c r="V127" s="1194"/>
      <c r="W127" s="1194"/>
      <c r="X127" s="1194"/>
      <c r="Y127" s="1194"/>
      <c r="Z127" s="1194"/>
      <c r="AA127" s="1194"/>
      <c r="AB127" s="1194"/>
      <c r="AC127" s="1194"/>
      <c r="AD127" s="1194"/>
      <c r="AE127" s="1194"/>
      <c r="AF127" s="1194"/>
      <c r="AG127" s="1194"/>
      <c r="AH127" s="1194"/>
      <c r="AI127" s="1194"/>
      <c r="AJ127" s="1194"/>
      <c r="AK127" s="1194"/>
      <c r="AL127" s="1194"/>
      <c r="AM127" s="1194"/>
      <c r="AN127" s="1194"/>
      <c r="AO127" s="1194"/>
      <c r="AP127" s="1194"/>
    </row>
    <row r="128" spans="1:42" ht="12.95" customHeight="1" x14ac:dyDescent="0.5">
      <c r="A128" s="1655"/>
      <c r="B128" s="1193"/>
      <c r="C128" s="1194"/>
      <c r="D128" s="1194"/>
      <c r="E128" s="1194"/>
      <c r="F128" s="1194"/>
      <c r="G128" s="1194"/>
      <c r="H128" s="1194"/>
      <c r="I128" s="1194"/>
      <c r="J128" s="1194"/>
      <c r="K128" s="1194"/>
      <c r="L128" s="1194"/>
      <c r="M128" s="1194"/>
      <c r="N128" s="1194"/>
      <c r="O128" s="1194"/>
      <c r="P128" s="1194"/>
      <c r="Q128" s="1194"/>
      <c r="R128" s="1194"/>
      <c r="S128" s="1194"/>
      <c r="T128" s="1194"/>
      <c r="U128" s="1194"/>
      <c r="V128" s="1194"/>
      <c r="W128" s="1194"/>
      <c r="X128" s="1194"/>
      <c r="Y128" s="1194"/>
      <c r="Z128" s="1194"/>
      <c r="AA128" s="1194"/>
      <c r="AB128" s="1194"/>
      <c r="AC128" s="1194"/>
      <c r="AD128" s="1194"/>
      <c r="AE128" s="1194"/>
      <c r="AF128" s="1194"/>
      <c r="AG128" s="1194"/>
      <c r="AH128" s="1194"/>
      <c r="AI128" s="1194"/>
      <c r="AJ128" s="1194"/>
      <c r="AK128" s="1194"/>
      <c r="AL128" s="1194"/>
      <c r="AM128" s="1194"/>
      <c r="AN128" s="1194"/>
      <c r="AO128" s="1194"/>
      <c r="AP128" s="1194"/>
    </row>
    <row r="129" spans="1:42" ht="12.95" customHeight="1" x14ac:dyDescent="0.5">
      <c r="A129" s="1655"/>
      <c r="B129" s="1193"/>
      <c r="C129" s="1194"/>
      <c r="D129" s="1194"/>
      <c r="E129" s="1194"/>
      <c r="F129" s="1194"/>
      <c r="G129" s="1194"/>
      <c r="H129" s="1194"/>
      <c r="I129" s="1194"/>
      <c r="J129" s="1194"/>
      <c r="K129" s="1194"/>
      <c r="L129" s="1194"/>
      <c r="M129" s="1194"/>
      <c r="N129" s="1194"/>
      <c r="O129" s="1194"/>
      <c r="P129" s="1194"/>
      <c r="Q129" s="1194"/>
      <c r="R129" s="1194"/>
      <c r="S129" s="1194"/>
      <c r="T129" s="1194"/>
      <c r="U129" s="1194"/>
      <c r="V129" s="1194"/>
      <c r="W129" s="1194"/>
      <c r="X129" s="1194"/>
      <c r="Y129" s="1194"/>
      <c r="Z129" s="1194"/>
      <c r="AA129" s="1194"/>
      <c r="AB129" s="1194"/>
      <c r="AC129" s="1194"/>
      <c r="AD129" s="1194"/>
      <c r="AE129" s="1194"/>
      <c r="AF129" s="1194"/>
      <c r="AG129" s="1194"/>
      <c r="AH129" s="1194"/>
      <c r="AI129" s="1194"/>
      <c r="AJ129" s="1194"/>
      <c r="AK129" s="1194"/>
      <c r="AL129" s="1194"/>
      <c r="AM129" s="1194"/>
      <c r="AN129" s="1194"/>
      <c r="AO129" s="1194"/>
      <c r="AP129" s="1194"/>
    </row>
    <row r="130" spans="1:42" ht="12.95" customHeight="1" x14ac:dyDescent="0.5">
      <c r="A130" s="1655"/>
      <c r="B130" s="1193"/>
      <c r="C130" s="1194"/>
      <c r="D130" s="1194"/>
      <c r="E130" s="1194"/>
      <c r="F130" s="1194"/>
      <c r="G130" s="1194"/>
      <c r="H130" s="1194"/>
      <c r="I130" s="1194"/>
      <c r="J130" s="1194"/>
      <c r="K130" s="1194"/>
      <c r="L130" s="1194"/>
      <c r="M130" s="1194"/>
      <c r="N130" s="1194"/>
      <c r="O130" s="1194"/>
      <c r="P130" s="1194"/>
      <c r="Q130" s="1194"/>
      <c r="R130" s="1194"/>
      <c r="S130" s="1194"/>
      <c r="T130" s="1194"/>
      <c r="U130" s="1194"/>
      <c r="V130" s="1194"/>
      <c r="W130" s="1194"/>
      <c r="X130" s="1194"/>
      <c r="Y130" s="1194"/>
      <c r="Z130" s="1194"/>
      <c r="AA130" s="1194"/>
      <c r="AB130" s="1194"/>
      <c r="AC130" s="1194"/>
      <c r="AD130" s="1194"/>
      <c r="AE130" s="1194"/>
      <c r="AF130" s="1194"/>
      <c r="AG130" s="1194"/>
      <c r="AH130" s="1194"/>
      <c r="AI130" s="1194"/>
      <c r="AJ130" s="1194"/>
      <c r="AK130" s="1194"/>
      <c r="AL130" s="1194"/>
      <c r="AM130" s="1194"/>
      <c r="AN130" s="1194"/>
      <c r="AO130" s="1194"/>
      <c r="AP130" s="1194"/>
    </row>
    <row r="131" spans="1:42" ht="12.95" customHeight="1" x14ac:dyDescent="0.5">
      <c r="A131" s="1655"/>
      <c r="B131" s="1193"/>
      <c r="C131" s="1194"/>
      <c r="D131" s="1194"/>
      <c r="E131" s="1194"/>
      <c r="F131" s="1194"/>
      <c r="G131" s="1194"/>
      <c r="H131" s="1194"/>
      <c r="I131" s="1194"/>
      <c r="J131" s="1194"/>
      <c r="K131" s="1194"/>
      <c r="L131" s="1194"/>
      <c r="M131" s="1194"/>
      <c r="N131" s="1194"/>
      <c r="O131" s="1194"/>
      <c r="P131" s="1194"/>
      <c r="Q131" s="1194"/>
      <c r="R131" s="1194"/>
      <c r="S131" s="1194"/>
      <c r="T131" s="1194"/>
      <c r="U131" s="1194"/>
      <c r="V131" s="1194"/>
      <c r="W131" s="1194"/>
      <c r="X131" s="1194"/>
      <c r="Y131" s="1194"/>
      <c r="Z131" s="1194"/>
      <c r="AA131" s="1194"/>
      <c r="AB131" s="1194"/>
      <c r="AC131" s="1194"/>
      <c r="AD131" s="1194"/>
      <c r="AE131" s="1194"/>
      <c r="AF131" s="1194"/>
      <c r="AG131" s="1194"/>
      <c r="AH131" s="1194"/>
      <c r="AI131" s="1194"/>
      <c r="AJ131" s="1194"/>
      <c r="AK131" s="1194"/>
      <c r="AL131" s="1194"/>
      <c r="AM131" s="1194"/>
      <c r="AN131" s="1194"/>
      <c r="AO131" s="1194"/>
      <c r="AP131" s="1194"/>
    </row>
    <row r="132" spans="1:42" ht="12.95" customHeight="1" x14ac:dyDescent="0.5">
      <c r="A132" s="1655"/>
      <c r="B132" s="1193"/>
      <c r="C132" s="1194"/>
      <c r="D132" s="1194"/>
      <c r="E132" s="1194"/>
      <c r="F132" s="1194"/>
      <c r="G132" s="1194"/>
      <c r="H132" s="1194"/>
      <c r="I132" s="1194"/>
      <c r="J132" s="1194"/>
      <c r="K132" s="1194"/>
      <c r="L132" s="1194"/>
      <c r="M132" s="1194"/>
      <c r="N132" s="1194"/>
      <c r="O132" s="1194"/>
      <c r="P132" s="1194"/>
      <c r="Q132" s="1194"/>
      <c r="R132" s="1194"/>
      <c r="S132" s="1194"/>
      <c r="T132" s="1194"/>
      <c r="U132" s="1194"/>
      <c r="V132" s="1194"/>
      <c r="W132" s="1194"/>
      <c r="X132" s="1194"/>
      <c r="Y132" s="1194"/>
      <c r="Z132" s="1194"/>
      <c r="AA132" s="1194"/>
      <c r="AB132" s="1194"/>
      <c r="AC132" s="1194"/>
      <c r="AD132" s="1194"/>
      <c r="AE132" s="1194"/>
      <c r="AF132" s="1194"/>
      <c r="AG132" s="1194"/>
      <c r="AH132" s="1194"/>
      <c r="AI132" s="1194"/>
      <c r="AJ132" s="1194"/>
      <c r="AK132" s="1194"/>
      <c r="AL132" s="1194"/>
      <c r="AM132" s="1194"/>
      <c r="AN132" s="1194"/>
      <c r="AO132" s="1194"/>
      <c r="AP132" s="1194"/>
    </row>
    <row r="133" spans="1:42" ht="12.95" customHeight="1" x14ac:dyDescent="0.5">
      <c r="A133" s="1655"/>
      <c r="B133" s="1193"/>
      <c r="C133" s="1194"/>
      <c r="D133" s="1194"/>
      <c r="E133" s="1194"/>
      <c r="F133" s="1194"/>
      <c r="G133" s="1194"/>
      <c r="H133" s="1194"/>
      <c r="I133" s="1194"/>
      <c r="J133" s="1194"/>
      <c r="K133" s="1194"/>
      <c r="L133" s="1194"/>
      <c r="M133" s="1194"/>
      <c r="N133" s="1194"/>
      <c r="O133" s="1194"/>
      <c r="P133" s="1194"/>
      <c r="Q133" s="1194"/>
      <c r="R133" s="1194"/>
      <c r="S133" s="1194"/>
      <c r="T133" s="1194"/>
      <c r="U133" s="1194"/>
      <c r="V133" s="1194"/>
      <c r="W133" s="1194"/>
      <c r="X133" s="1194"/>
      <c r="Y133" s="1194"/>
      <c r="Z133" s="1194"/>
      <c r="AA133" s="1194"/>
      <c r="AB133" s="1194"/>
      <c r="AC133" s="1194"/>
      <c r="AD133" s="1194"/>
      <c r="AE133" s="1194"/>
      <c r="AF133" s="1194"/>
      <c r="AG133" s="1194"/>
      <c r="AH133" s="1194"/>
      <c r="AI133" s="1194"/>
      <c r="AJ133" s="1194"/>
      <c r="AK133" s="1194"/>
      <c r="AL133" s="1194"/>
      <c r="AM133" s="1194"/>
      <c r="AN133" s="1194"/>
      <c r="AO133" s="1194"/>
      <c r="AP133" s="1194"/>
    </row>
    <row r="134" spans="1:42" ht="12.95" customHeight="1" x14ac:dyDescent="0.5">
      <c r="A134" s="1655"/>
      <c r="B134" s="1193"/>
      <c r="C134" s="1194"/>
      <c r="D134" s="1194"/>
      <c r="E134" s="1194"/>
      <c r="F134" s="1194"/>
      <c r="G134" s="1194"/>
      <c r="H134" s="1194"/>
      <c r="I134" s="1194"/>
      <c r="J134" s="1194"/>
      <c r="K134" s="1194"/>
      <c r="L134" s="1194"/>
      <c r="M134" s="1194"/>
      <c r="N134" s="1194"/>
      <c r="O134" s="1194"/>
      <c r="P134" s="1194"/>
      <c r="Q134" s="1194"/>
      <c r="R134" s="1194"/>
      <c r="S134" s="1194"/>
      <c r="T134" s="1194"/>
      <c r="U134" s="1194"/>
      <c r="V134" s="1194"/>
      <c r="W134" s="1194"/>
      <c r="X134" s="1194"/>
      <c r="Y134" s="1194"/>
      <c r="Z134" s="1194"/>
      <c r="AA134" s="1194"/>
      <c r="AB134" s="1194"/>
      <c r="AC134" s="1194"/>
      <c r="AD134" s="1194"/>
      <c r="AE134" s="1194"/>
      <c r="AF134" s="1194"/>
      <c r="AG134" s="1194"/>
      <c r="AH134" s="1194"/>
      <c r="AI134" s="1194"/>
      <c r="AJ134" s="1194"/>
      <c r="AK134" s="1194"/>
      <c r="AL134" s="1194"/>
      <c r="AM134" s="1194"/>
      <c r="AN134" s="1194"/>
      <c r="AO134" s="1194"/>
      <c r="AP134" s="1194"/>
    </row>
    <row r="135" spans="1:42" ht="12.95" customHeight="1" x14ac:dyDescent="0.5">
      <c r="A135" s="1655"/>
      <c r="B135" s="1193"/>
      <c r="C135" s="1194"/>
      <c r="D135" s="1194"/>
      <c r="E135" s="1194"/>
      <c r="F135" s="1194"/>
      <c r="G135" s="1194"/>
      <c r="H135" s="1194"/>
      <c r="I135" s="1194"/>
      <c r="J135" s="1194"/>
      <c r="K135" s="1194"/>
      <c r="L135" s="1194"/>
      <c r="M135" s="1194"/>
      <c r="N135" s="1194"/>
      <c r="O135" s="1194"/>
      <c r="P135" s="1194"/>
      <c r="Q135" s="1194"/>
      <c r="R135" s="1194"/>
      <c r="S135" s="1194"/>
      <c r="T135" s="1194"/>
      <c r="U135" s="1194"/>
      <c r="V135" s="1194"/>
      <c r="W135" s="1194"/>
      <c r="X135" s="1194"/>
      <c r="Y135" s="1194"/>
      <c r="Z135" s="1194"/>
      <c r="AA135" s="1194"/>
      <c r="AB135" s="1194"/>
      <c r="AC135" s="1194"/>
      <c r="AD135" s="1194"/>
      <c r="AE135" s="1194"/>
      <c r="AF135" s="1194"/>
      <c r="AG135" s="1194"/>
      <c r="AH135" s="1194"/>
      <c r="AI135" s="1194"/>
      <c r="AJ135" s="1194"/>
      <c r="AK135" s="1194"/>
      <c r="AL135" s="1194"/>
      <c r="AM135" s="1194"/>
      <c r="AN135" s="1194"/>
      <c r="AO135" s="1194"/>
      <c r="AP135" s="1194"/>
    </row>
    <row r="136" spans="1:42" ht="12.95" customHeight="1" x14ac:dyDescent="0.5">
      <c r="A136" s="1655"/>
      <c r="B136" s="1193"/>
      <c r="C136" s="1194"/>
      <c r="D136" s="1194"/>
      <c r="E136" s="1194"/>
      <c r="F136" s="1194"/>
      <c r="G136" s="1194"/>
      <c r="H136" s="1194"/>
      <c r="I136" s="1194"/>
      <c r="J136" s="1194"/>
      <c r="K136" s="1194"/>
      <c r="L136" s="1194"/>
      <c r="M136" s="1194"/>
      <c r="N136" s="1194"/>
      <c r="O136" s="1194"/>
      <c r="P136" s="1194"/>
      <c r="Q136" s="1194"/>
      <c r="R136" s="1194"/>
      <c r="S136" s="1194"/>
      <c r="T136" s="1194"/>
      <c r="U136" s="1194"/>
      <c r="V136" s="1194"/>
      <c r="W136" s="1194"/>
      <c r="X136" s="1194"/>
      <c r="Y136" s="1194"/>
      <c r="Z136" s="1194"/>
      <c r="AA136" s="1194"/>
      <c r="AB136" s="1194"/>
      <c r="AC136" s="1194"/>
      <c r="AD136" s="1194"/>
      <c r="AE136" s="1194"/>
      <c r="AF136" s="1194"/>
      <c r="AG136" s="1194"/>
      <c r="AH136" s="1194"/>
      <c r="AI136" s="1194"/>
      <c r="AJ136" s="1194"/>
      <c r="AK136" s="1194"/>
      <c r="AL136" s="1194"/>
      <c r="AM136" s="1194"/>
      <c r="AN136" s="1194"/>
      <c r="AO136" s="1194"/>
      <c r="AP136" s="1194"/>
    </row>
    <row r="137" spans="1:42" ht="12.95" customHeight="1" x14ac:dyDescent="0.5">
      <c r="A137" s="1655"/>
      <c r="B137" s="1193"/>
      <c r="C137" s="1194"/>
      <c r="D137" s="1194"/>
      <c r="E137" s="1194"/>
      <c r="F137" s="1194"/>
      <c r="G137" s="1194"/>
      <c r="H137" s="1194"/>
      <c r="I137" s="1194"/>
      <c r="J137" s="1194"/>
      <c r="K137" s="1194"/>
      <c r="L137" s="1194"/>
      <c r="M137" s="1194"/>
      <c r="N137" s="1194"/>
      <c r="O137" s="1194"/>
      <c r="P137" s="1194"/>
      <c r="Q137" s="1194"/>
      <c r="R137" s="1194"/>
      <c r="S137" s="1194"/>
      <c r="T137" s="1194"/>
      <c r="U137" s="1194"/>
      <c r="V137" s="1194"/>
      <c r="W137" s="1194"/>
      <c r="X137" s="1194"/>
      <c r="Y137" s="1194"/>
      <c r="Z137" s="1194"/>
      <c r="AA137" s="1194"/>
      <c r="AB137" s="1194"/>
      <c r="AC137" s="1194"/>
      <c r="AD137" s="1194"/>
      <c r="AE137" s="1194"/>
      <c r="AF137" s="1194"/>
      <c r="AG137" s="1194"/>
      <c r="AH137" s="1194"/>
      <c r="AI137" s="1194"/>
      <c r="AJ137" s="1194"/>
      <c r="AK137" s="1194"/>
      <c r="AL137" s="1194"/>
      <c r="AM137" s="1194"/>
      <c r="AN137" s="1194"/>
      <c r="AO137" s="1194"/>
      <c r="AP137" s="1194"/>
    </row>
    <row r="138" spans="1:42" ht="12.95" customHeight="1" x14ac:dyDescent="0.5">
      <c r="A138" s="1655"/>
      <c r="B138" s="1193"/>
      <c r="C138" s="1194"/>
      <c r="D138" s="1194"/>
      <c r="E138" s="1194"/>
      <c r="F138" s="1194"/>
      <c r="G138" s="1194"/>
      <c r="H138" s="1194"/>
      <c r="I138" s="1194"/>
      <c r="J138" s="1194"/>
      <c r="K138" s="1194"/>
      <c r="L138" s="1194"/>
      <c r="M138" s="1194"/>
      <c r="N138" s="1194"/>
      <c r="O138" s="1194"/>
      <c r="P138" s="1194"/>
      <c r="Q138" s="1194"/>
      <c r="R138" s="1194"/>
      <c r="S138" s="1194"/>
      <c r="T138" s="1194"/>
      <c r="U138" s="1194"/>
      <c r="V138" s="1194"/>
      <c r="W138" s="1194"/>
      <c r="X138" s="1194"/>
      <c r="Y138" s="1194"/>
      <c r="Z138" s="1194"/>
      <c r="AA138" s="1194"/>
      <c r="AB138" s="1194"/>
      <c r="AC138" s="1194"/>
      <c r="AD138" s="1194"/>
      <c r="AE138" s="1194"/>
      <c r="AF138" s="1194"/>
      <c r="AG138" s="1194"/>
      <c r="AH138" s="1194"/>
      <c r="AI138" s="1194"/>
      <c r="AJ138" s="1194"/>
      <c r="AK138" s="1194"/>
      <c r="AL138" s="1194"/>
      <c r="AM138" s="1194"/>
      <c r="AN138" s="1194"/>
      <c r="AO138" s="1194"/>
      <c r="AP138" s="1194"/>
    </row>
    <row r="139" spans="1:42" ht="12.95" customHeight="1" x14ac:dyDescent="0.5">
      <c r="A139" s="1655"/>
      <c r="B139" s="1193"/>
      <c r="C139" s="1194"/>
      <c r="D139" s="1194"/>
      <c r="E139" s="1194"/>
      <c r="F139" s="1194"/>
      <c r="G139" s="1194"/>
      <c r="H139" s="1194"/>
      <c r="I139" s="1194"/>
      <c r="J139" s="1194"/>
      <c r="K139" s="1194"/>
      <c r="L139" s="1194"/>
      <c r="M139" s="1194"/>
      <c r="N139" s="1194"/>
      <c r="O139" s="1194"/>
      <c r="P139" s="1194"/>
      <c r="Q139" s="1194"/>
      <c r="R139" s="1194"/>
      <c r="S139" s="1194"/>
      <c r="T139" s="1194"/>
      <c r="U139" s="1194"/>
      <c r="V139" s="1194"/>
      <c r="W139" s="1194"/>
      <c r="X139" s="1194"/>
      <c r="Y139" s="1194"/>
      <c r="Z139" s="1194"/>
      <c r="AA139" s="1194"/>
      <c r="AB139" s="1194"/>
      <c r="AC139" s="1194"/>
      <c r="AD139" s="1194"/>
      <c r="AE139" s="1194"/>
      <c r="AF139" s="1194"/>
      <c r="AG139" s="1194"/>
      <c r="AH139" s="1194"/>
      <c r="AI139" s="1194"/>
      <c r="AJ139" s="1194"/>
      <c r="AK139" s="1194"/>
      <c r="AL139" s="1194"/>
      <c r="AM139" s="1194"/>
      <c r="AN139" s="1194"/>
      <c r="AO139" s="1194"/>
      <c r="AP139" s="1194"/>
    </row>
    <row r="140" spans="1:42" ht="12.95" customHeight="1" x14ac:dyDescent="0.5">
      <c r="A140" s="1655"/>
      <c r="B140" s="1193"/>
      <c r="C140" s="1194"/>
      <c r="D140" s="1194"/>
      <c r="E140" s="1194"/>
      <c r="F140" s="1194"/>
      <c r="G140" s="1194"/>
      <c r="H140" s="1194"/>
      <c r="I140" s="1194"/>
      <c r="J140" s="1194"/>
      <c r="K140" s="1194"/>
      <c r="L140" s="1194"/>
      <c r="M140" s="1194"/>
      <c r="N140" s="1194"/>
      <c r="O140" s="1194"/>
      <c r="P140" s="1194"/>
      <c r="Q140" s="1194"/>
      <c r="R140" s="1194"/>
      <c r="S140" s="1194"/>
      <c r="T140" s="1194"/>
      <c r="U140" s="1194"/>
      <c r="V140" s="1194"/>
      <c r="W140" s="1194"/>
      <c r="X140" s="1194"/>
      <c r="Y140" s="1194"/>
      <c r="Z140" s="1194"/>
      <c r="AA140" s="1194"/>
      <c r="AB140" s="1194"/>
      <c r="AC140" s="1194"/>
      <c r="AD140" s="1194"/>
      <c r="AE140" s="1194"/>
      <c r="AF140" s="1194"/>
      <c r="AG140" s="1194"/>
      <c r="AH140" s="1194"/>
      <c r="AI140" s="1194"/>
      <c r="AJ140" s="1194"/>
      <c r="AK140" s="1194"/>
      <c r="AL140" s="1194"/>
      <c r="AM140" s="1194"/>
      <c r="AN140" s="1194"/>
      <c r="AO140" s="1194"/>
      <c r="AP140" s="1194"/>
    </row>
    <row r="141" spans="1:42" ht="12.95" customHeight="1" x14ac:dyDescent="0.5">
      <c r="A141" s="1655"/>
      <c r="B141" s="1193"/>
      <c r="C141" s="1194"/>
      <c r="D141" s="1194"/>
      <c r="E141" s="1194"/>
      <c r="F141" s="1194"/>
      <c r="G141" s="1194"/>
      <c r="H141" s="1194"/>
      <c r="I141" s="1194"/>
      <c r="J141" s="1194"/>
      <c r="K141" s="1194"/>
      <c r="L141" s="1194"/>
      <c r="M141" s="1194"/>
      <c r="N141" s="1194"/>
      <c r="O141" s="1194"/>
      <c r="P141" s="1194"/>
      <c r="Q141" s="1194"/>
      <c r="R141" s="1194"/>
      <c r="S141" s="1194"/>
      <c r="T141" s="1194"/>
      <c r="U141" s="1194"/>
      <c r="V141" s="1194"/>
      <c r="W141" s="1194"/>
      <c r="X141" s="1194"/>
      <c r="Y141" s="1194"/>
      <c r="Z141" s="1194"/>
      <c r="AA141" s="1194"/>
      <c r="AB141" s="1194"/>
      <c r="AC141" s="1194"/>
      <c r="AD141" s="1194"/>
      <c r="AE141" s="1194"/>
      <c r="AF141" s="1194"/>
      <c r="AG141" s="1194"/>
      <c r="AH141" s="1194"/>
      <c r="AI141" s="1194"/>
      <c r="AJ141" s="1194"/>
      <c r="AK141" s="1194"/>
      <c r="AL141" s="1194"/>
      <c r="AM141" s="1194"/>
      <c r="AN141" s="1194"/>
      <c r="AO141" s="1194"/>
      <c r="AP141" s="1194"/>
    </row>
    <row r="142" spans="1:42" ht="12.95" customHeight="1" x14ac:dyDescent="0.5">
      <c r="A142" s="1655"/>
      <c r="B142" s="1193"/>
      <c r="C142" s="1194"/>
      <c r="D142" s="1194"/>
      <c r="E142" s="1194"/>
      <c r="F142" s="1194"/>
      <c r="G142" s="1194"/>
      <c r="H142" s="1194"/>
      <c r="I142" s="1194"/>
      <c r="J142" s="1194"/>
      <c r="K142" s="1194"/>
      <c r="L142" s="1194"/>
      <c r="M142" s="1194"/>
      <c r="N142" s="1194"/>
      <c r="O142" s="1194"/>
      <c r="P142" s="1194"/>
      <c r="Q142" s="1194"/>
      <c r="R142" s="1194"/>
      <c r="S142" s="1194"/>
      <c r="T142" s="1194"/>
      <c r="U142" s="1194"/>
      <c r="V142" s="1194"/>
      <c r="W142" s="1194"/>
      <c r="X142" s="1194"/>
      <c r="Y142" s="1194"/>
      <c r="Z142" s="1194"/>
      <c r="AA142" s="1194"/>
      <c r="AB142" s="1194"/>
      <c r="AC142" s="1194"/>
      <c r="AD142" s="1194"/>
      <c r="AE142" s="1194"/>
      <c r="AF142" s="1194"/>
      <c r="AG142" s="1194"/>
      <c r="AH142" s="1194"/>
      <c r="AI142" s="1194"/>
      <c r="AJ142" s="1194"/>
      <c r="AK142" s="1194"/>
      <c r="AL142" s="1194"/>
      <c r="AM142" s="1194"/>
      <c r="AN142" s="1194"/>
      <c r="AO142" s="1194"/>
      <c r="AP142" s="1194"/>
    </row>
    <row r="143" spans="1:42" ht="12.95" customHeight="1" x14ac:dyDescent="0.5">
      <c r="A143" s="1655"/>
      <c r="B143" s="1193"/>
      <c r="C143" s="1194"/>
      <c r="D143" s="1194"/>
      <c r="E143" s="1194"/>
      <c r="F143" s="1194"/>
      <c r="G143" s="1194"/>
      <c r="H143" s="1194"/>
      <c r="I143" s="1194"/>
      <c r="J143" s="1194"/>
      <c r="K143" s="1194"/>
      <c r="L143" s="1194"/>
      <c r="M143" s="1194"/>
      <c r="N143" s="1194"/>
      <c r="O143" s="1194"/>
      <c r="P143" s="1194"/>
      <c r="Q143" s="1194"/>
      <c r="R143" s="1194"/>
      <c r="S143" s="1194"/>
      <c r="T143" s="1194"/>
      <c r="U143" s="1194"/>
      <c r="V143" s="1194"/>
      <c r="W143" s="1194"/>
      <c r="X143" s="1194"/>
      <c r="Y143" s="1194"/>
      <c r="Z143" s="1194"/>
      <c r="AA143" s="1194"/>
      <c r="AB143" s="1194"/>
      <c r="AC143" s="1194"/>
      <c r="AD143" s="1194"/>
      <c r="AE143" s="1194"/>
      <c r="AF143" s="1194"/>
      <c r="AG143" s="1194"/>
      <c r="AH143" s="1194"/>
      <c r="AI143" s="1194"/>
      <c r="AJ143" s="1194"/>
      <c r="AK143" s="1194"/>
      <c r="AL143" s="1194"/>
      <c r="AM143" s="1194"/>
      <c r="AN143" s="1194"/>
      <c r="AO143" s="1194"/>
      <c r="AP143" s="1194"/>
    </row>
    <row r="144" spans="1:42" ht="12.95" customHeight="1" x14ac:dyDescent="0.5">
      <c r="A144" s="1655"/>
      <c r="B144" s="1193"/>
      <c r="C144" s="1194"/>
      <c r="D144" s="1194"/>
      <c r="E144" s="1194"/>
      <c r="F144" s="1194"/>
      <c r="G144" s="1194"/>
      <c r="H144" s="1194"/>
      <c r="I144" s="1194"/>
      <c r="J144" s="1194"/>
      <c r="K144" s="1194"/>
      <c r="L144" s="1194"/>
      <c r="M144" s="1194"/>
      <c r="N144" s="1194"/>
      <c r="O144" s="1194"/>
      <c r="P144" s="1194"/>
      <c r="Q144" s="1194"/>
      <c r="R144" s="1194"/>
      <c r="S144" s="1194"/>
      <c r="T144" s="1194"/>
      <c r="U144" s="1194"/>
      <c r="V144" s="1194"/>
      <c r="W144" s="1194"/>
      <c r="X144" s="1194"/>
      <c r="Y144" s="1194"/>
      <c r="Z144" s="1194"/>
      <c r="AA144" s="1194"/>
      <c r="AB144" s="1194"/>
      <c r="AC144" s="1194"/>
      <c r="AD144" s="1194"/>
      <c r="AE144" s="1194"/>
      <c r="AF144" s="1194"/>
      <c r="AG144" s="1194"/>
      <c r="AH144" s="1194"/>
      <c r="AI144" s="1194"/>
      <c r="AJ144" s="1194"/>
      <c r="AK144" s="1194"/>
      <c r="AL144" s="1194"/>
      <c r="AM144" s="1194"/>
      <c r="AN144" s="1194"/>
      <c r="AO144" s="1194"/>
      <c r="AP144" s="1194"/>
    </row>
    <row r="145" spans="1:42" ht="12.95" customHeight="1" x14ac:dyDescent="0.5">
      <c r="A145" s="1655"/>
      <c r="B145" s="1193"/>
      <c r="C145" s="1194"/>
      <c r="D145" s="1194"/>
      <c r="E145" s="1194"/>
      <c r="F145" s="1194"/>
      <c r="G145" s="1194"/>
      <c r="H145" s="1194"/>
      <c r="I145" s="1194"/>
      <c r="J145" s="1194"/>
      <c r="K145" s="1194"/>
      <c r="L145" s="1194"/>
      <c r="M145" s="1194"/>
      <c r="N145" s="1194"/>
      <c r="O145" s="1194"/>
      <c r="P145" s="1194"/>
      <c r="Q145" s="1194"/>
      <c r="R145" s="1194"/>
      <c r="S145" s="1194"/>
      <c r="T145" s="1194"/>
      <c r="U145" s="1194"/>
      <c r="V145" s="1194"/>
      <c r="W145" s="1194"/>
      <c r="X145" s="1194"/>
      <c r="Y145" s="1194"/>
      <c r="Z145" s="1194"/>
      <c r="AA145" s="1194"/>
      <c r="AB145" s="1194"/>
      <c r="AC145" s="1194"/>
      <c r="AD145" s="1194"/>
      <c r="AE145" s="1194"/>
      <c r="AF145" s="1194"/>
      <c r="AG145" s="1194"/>
      <c r="AH145" s="1194"/>
      <c r="AI145" s="1194"/>
      <c r="AJ145" s="1194"/>
      <c r="AK145" s="1194"/>
      <c r="AL145" s="1194"/>
      <c r="AM145" s="1194"/>
      <c r="AN145" s="1194"/>
      <c r="AO145" s="1194"/>
      <c r="AP145" s="1194"/>
    </row>
    <row r="146" spans="1:42" ht="12.95" customHeight="1" x14ac:dyDescent="0.5">
      <c r="A146" s="1655"/>
      <c r="B146" s="1193"/>
      <c r="C146" s="1194"/>
      <c r="D146" s="1194"/>
      <c r="E146" s="1194"/>
      <c r="F146" s="1194"/>
      <c r="G146" s="1194"/>
      <c r="H146" s="1194"/>
      <c r="I146" s="1194"/>
      <c r="J146" s="1194"/>
      <c r="K146" s="1194"/>
      <c r="L146" s="1194"/>
      <c r="M146" s="1194"/>
      <c r="N146" s="1194"/>
      <c r="O146" s="1194"/>
      <c r="P146" s="1194"/>
      <c r="Q146" s="1194"/>
      <c r="R146" s="1194"/>
      <c r="S146" s="1194"/>
      <c r="T146" s="1194"/>
      <c r="U146" s="1194"/>
      <c r="V146" s="1194"/>
      <c r="W146" s="1194"/>
      <c r="X146" s="1194"/>
      <c r="Y146" s="1194"/>
      <c r="Z146" s="1194"/>
      <c r="AA146" s="1194"/>
      <c r="AB146" s="1194"/>
      <c r="AC146" s="1194"/>
      <c r="AD146" s="1194"/>
      <c r="AE146" s="1194"/>
      <c r="AF146" s="1194"/>
      <c r="AG146" s="1194"/>
      <c r="AH146" s="1194"/>
      <c r="AI146" s="1194"/>
      <c r="AJ146" s="1194"/>
      <c r="AK146" s="1194"/>
      <c r="AL146" s="1194"/>
      <c r="AM146" s="1194"/>
      <c r="AN146" s="1194"/>
      <c r="AO146" s="1194"/>
      <c r="AP146" s="1194"/>
    </row>
    <row r="147" spans="1:42" ht="12.95" customHeight="1" x14ac:dyDescent="0.5">
      <c r="A147" s="1655"/>
      <c r="B147" s="1193"/>
      <c r="C147" s="1194"/>
      <c r="D147" s="1194"/>
      <c r="E147" s="1194"/>
      <c r="F147" s="1194"/>
      <c r="G147" s="1194"/>
      <c r="H147" s="1194"/>
      <c r="I147" s="1194"/>
      <c r="J147" s="1194"/>
      <c r="K147" s="1194"/>
      <c r="L147" s="1194"/>
      <c r="M147" s="1194"/>
      <c r="N147" s="1194"/>
      <c r="O147" s="1194"/>
      <c r="P147" s="1194"/>
      <c r="Q147" s="1194"/>
      <c r="R147" s="1194"/>
      <c r="S147" s="1194"/>
      <c r="T147" s="1194"/>
      <c r="U147" s="1194"/>
      <c r="V147" s="1194"/>
      <c r="W147" s="1194"/>
      <c r="X147" s="1194"/>
      <c r="Y147" s="1194"/>
      <c r="Z147" s="1194"/>
      <c r="AA147" s="1194"/>
      <c r="AB147" s="1194"/>
      <c r="AC147" s="1194"/>
      <c r="AD147" s="1194"/>
      <c r="AE147" s="1194"/>
      <c r="AF147" s="1194"/>
      <c r="AG147" s="1194"/>
      <c r="AH147" s="1194"/>
      <c r="AI147" s="1194"/>
      <c r="AJ147" s="1194"/>
      <c r="AK147" s="1194"/>
      <c r="AL147" s="1194"/>
      <c r="AM147" s="1194"/>
      <c r="AN147" s="1194"/>
      <c r="AO147" s="1194"/>
      <c r="AP147" s="1194"/>
    </row>
    <row r="148" spans="1:42" ht="12.95" customHeight="1" x14ac:dyDescent="0.5">
      <c r="A148" s="1655"/>
      <c r="B148" s="1193"/>
      <c r="C148" s="1194"/>
      <c r="D148" s="1194"/>
      <c r="E148" s="1194"/>
      <c r="F148" s="1194"/>
      <c r="G148" s="1194"/>
      <c r="H148" s="1194"/>
      <c r="I148" s="1194"/>
      <c r="J148" s="1194"/>
      <c r="K148" s="1194"/>
      <c r="L148" s="1194"/>
      <c r="M148" s="1194"/>
      <c r="N148" s="1194"/>
      <c r="O148" s="1194"/>
      <c r="P148" s="1194"/>
      <c r="Q148" s="1194"/>
      <c r="R148" s="1194"/>
      <c r="S148" s="1194"/>
      <c r="T148" s="1194"/>
      <c r="U148" s="1194"/>
      <c r="V148" s="1194"/>
      <c r="W148" s="1194"/>
      <c r="X148" s="1194"/>
      <c r="Y148" s="1194"/>
      <c r="Z148" s="1194"/>
      <c r="AA148" s="1194"/>
      <c r="AB148" s="1194"/>
      <c r="AC148" s="1194"/>
      <c r="AD148" s="1194"/>
      <c r="AE148" s="1194"/>
      <c r="AF148" s="1194"/>
      <c r="AG148" s="1194"/>
      <c r="AH148" s="1194"/>
      <c r="AI148" s="1194"/>
      <c r="AJ148" s="1194"/>
      <c r="AK148" s="1194"/>
      <c r="AL148" s="1194"/>
      <c r="AM148" s="1194"/>
      <c r="AN148" s="1194"/>
      <c r="AO148" s="1194"/>
      <c r="AP148" s="1194"/>
    </row>
    <row r="149" spans="1:42" ht="12.95" customHeight="1" x14ac:dyDescent="0.5">
      <c r="A149" s="1655"/>
      <c r="B149" s="1193"/>
      <c r="C149" s="1194"/>
      <c r="D149" s="1194"/>
      <c r="E149" s="1194"/>
      <c r="F149" s="1194"/>
      <c r="G149" s="1194"/>
      <c r="H149" s="1194"/>
      <c r="I149" s="1194"/>
      <c r="J149" s="1194"/>
      <c r="K149" s="1194"/>
      <c r="L149" s="1194"/>
      <c r="M149" s="1194"/>
      <c r="N149" s="1194"/>
      <c r="O149" s="1194"/>
      <c r="P149" s="1194"/>
      <c r="Q149" s="1194"/>
      <c r="R149" s="1194"/>
      <c r="S149" s="1194"/>
      <c r="T149" s="1194"/>
      <c r="U149" s="1194"/>
      <c r="V149" s="1194"/>
      <c r="W149" s="1194"/>
      <c r="X149" s="1194"/>
      <c r="Y149" s="1194"/>
      <c r="Z149" s="1194"/>
      <c r="AA149" s="1194"/>
      <c r="AB149" s="1194"/>
      <c r="AC149" s="1194"/>
      <c r="AD149" s="1194"/>
      <c r="AE149" s="1194"/>
      <c r="AF149" s="1194"/>
      <c r="AG149" s="1194"/>
      <c r="AH149" s="1194"/>
      <c r="AI149" s="1194"/>
      <c r="AJ149" s="1194"/>
      <c r="AK149" s="1194"/>
      <c r="AL149" s="1194"/>
      <c r="AM149" s="1194"/>
      <c r="AN149" s="1194"/>
      <c r="AO149" s="1194"/>
      <c r="AP149" s="1194"/>
    </row>
    <row r="150" spans="1:42" ht="12.95" customHeight="1" x14ac:dyDescent="0.5">
      <c r="A150" s="1655"/>
      <c r="B150" s="1193"/>
      <c r="C150" s="1194"/>
      <c r="D150" s="1194"/>
      <c r="E150" s="1194"/>
      <c r="F150" s="1194"/>
      <c r="G150" s="1194"/>
      <c r="H150" s="1194"/>
      <c r="I150" s="1194"/>
      <c r="J150" s="1194"/>
      <c r="K150" s="1194"/>
      <c r="L150" s="1194"/>
      <c r="M150" s="1194"/>
      <c r="N150" s="1194"/>
      <c r="O150" s="1194"/>
      <c r="P150" s="1194"/>
      <c r="Q150" s="1194"/>
      <c r="R150" s="1194"/>
      <c r="S150" s="1194"/>
      <c r="T150" s="1194"/>
      <c r="U150" s="1194"/>
      <c r="V150" s="1194"/>
      <c r="W150" s="1194"/>
      <c r="X150" s="1194"/>
      <c r="Y150" s="1194"/>
      <c r="Z150" s="1194"/>
      <c r="AA150" s="1194"/>
      <c r="AB150" s="1194"/>
      <c r="AC150" s="1194"/>
      <c r="AD150" s="1194"/>
      <c r="AE150" s="1194"/>
      <c r="AF150" s="1194"/>
      <c r="AG150" s="1194"/>
      <c r="AH150" s="1194"/>
      <c r="AI150" s="1194"/>
      <c r="AJ150" s="1194"/>
      <c r="AK150" s="1194"/>
      <c r="AL150" s="1194"/>
      <c r="AM150" s="1194"/>
      <c r="AN150" s="1194"/>
      <c r="AO150" s="1194"/>
      <c r="AP150" s="1194"/>
    </row>
    <row r="151" spans="1:42" ht="12.95" customHeight="1" x14ac:dyDescent="0.5">
      <c r="A151" s="1655"/>
      <c r="B151" s="1193"/>
      <c r="C151" s="1194"/>
      <c r="D151" s="1194"/>
      <c r="E151" s="1194"/>
      <c r="F151" s="1194"/>
      <c r="G151" s="1194"/>
      <c r="H151" s="1194"/>
      <c r="I151" s="1194"/>
      <c r="J151" s="1194"/>
      <c r="K151" s="1194"/>
      <c r="L151" s="1194"/>
      <c r="M151" s="1194"/>
      <c r="N151" s="1194"/>
      <c r="O151" s="1194"/>
      <c r="P151" s="1194"/>
      <c r="Q151" s="1194"/>
      <c r="R151" s="1194"/>
      <c r="S151" s="1194"/>
      <c r="T151" s="1194"/>
      <c r="U151" s="1194"/>
      <c r="V151" s="1194"/>
      <c r="W151" s="1194"/>
      <c r="X151" s="1194"/>
      <c r="Y151" s="1194"/>
      <c r="Z151" s="1194"/>
      <c r="AA151" s="1194"/>
      <c r="AB151" s="1194"/>
      <c r="AC151" s="1194"/>
      <c r="AD151" s="1194"/>
      <c r="AE151" s="1194"/>
      <c r="AF151" s="1194"/>
      <c r="AG151" s="1194"/>
      <c r="AH151" s="1194"/>
      <c r="AI151" s="1194"/>
      <c r="AJ151" s="1194"/>
      <c r="AK151" s="1194"/>
      <c r="AL151" s="1194"/>
      <c r="AM151" s="1194"/>
      <c r="AN151" s="1194"/>
      <c r="AO151" s="1194"/>
      <c r="AP151" s="1194"/>
    </row>
    <row r="152" spans="1:42" ht="12.95" customHeight="1" x14ac:dyDescent="0.5">
      <c r="A152" s="1655"/>
      <c r="B152" s="1193"/>
      <c r="C152" s="1194"/>
      <c r="D152" s="1194"/>
      <c r="E152" s="1194"/>
      <c r="F152" s="1194"/>
      <c r="G152" s="1194"/>
      <c r="H152" s="1194"/>
      <c r="I152" s="1194"/>
      <c r="J152" s="1194"/>
      <c r="K152" s="1194"/>
      <c r="L152" s="1194"/>
      <c r="M152" s="1194"/>
      <c r="N152" s="1194"/>
      <c r="O152" s="1194"/>
      <c r="P152" s="1194"/>
      <c r="Q152" s="1194"/>
      <c r="R152" s="1194"/>
      <c r="S152" s="1194"/>
      <c r="T152" s="1194"/>
      <c r="U152" s="1194"/>
      <c r="V152" s="1194"/>
      <c r="W152" s="1194"/>
      <c r="X152" s="1194"/>
      <c r="Y152" s="1194"/>
      <c r="Z152" s="1194"/>
      <c r="AA152" s="1194"/>
      <c r="AB152" s="1194"/>
      <c r="AC152" s="1194"/>
      <c r="AD152" s="1194"/>
      <c r="AE152" s="1194"/>
      <c r="AF152" s="1194"/>
      <c r="AG152" s="1194"/>
      <c r="AH152" s="1194"/>
      <c r="AI152" s="1194"/>
      <c r="AJ152" s="1194"/>
      <c r="AK152" s="1194"/>
      <c r="AL152" s="1194"/>
      <c r="AM152" s="1194"/>
      <c r="AN152" s="1194"/>
      <c r="AO152" s="1194"/>
      <c r="AP152" s="1194"/>
    </row>
    <row r="153" spans="1:42" ht="12.95" customHeight="1" x14ac:dyDescent="0.5">
      <c r="A153" s="1655"/>
      <c r="B153" s="1193"/>
      <c r="C153" s="1194"/>
      <c r="D153" s="1194"/>
      <c r="E153" s="1194"/>
      <c r="F153" s="1194"/>
      <c r="G153" s="1194"/>
      <c r="H153" s="1194"/>
      <c r="I153" s="1194"/>
      <c r="J153" s="1194"/>
      <c r="K153" s="1194"/>
      <c r="L153" s="1194"/>
      <c r="M153" s="1194"/>
      <c r="N153" s="1194"/>
      <c r="O153" s="1194"/>
      <c r="P153" s="1194"/>
      <c r="Q153" s="1194"/>
      <c r="R153" s="1194"/>
      <c r="S153" s="1194"/>
      <c r="T153" s="1194"/>
      <c r="U153" s="1194"/>
      <c r="V153" s="1194"/>
      <c r="W153" s="1194"/>
      <c r="X153" s="1194"/>
      <c r="Y153" s="1194"/>
      <c r="Z153" s="1194"/>
      <c r="AA153" s="1194"/>
      <c r="AB153" s="1194"/>
      <c r="AC153" s="1194"/>
      <c r="AD153" s="1194"/>
      <c r="AE153" s="1194"/>
      <c r="AF153" s="1194"/>
      <c r="AG153" s="1194"/>
      <c r="AH153" s="1194"/>
      <c r="AI153" s="1194"/>
      <c r="AJ153" s="1194"/>
      <c r="AK153" s="1194"/>
      <c r="AL153" s="1194"/>
      <c r="AM153" s="1194"/>
      <c r="AN153" s="1194"/>
      <c r="AO153" s="1194"/>
      <c r="AP153" s="1194"/>
    </row>
    <row r="154" spans="1:42" ht="12.95" customHeight="1" x14ac:dyDescent="0.5">
      <c r="A154" s="1655"/>
      <c r="B154" s="1193"/>
      <c r="C154" s="1194"/>
      <c r="D154" s="1194"/>
      <c r="E154" s="1194"/>
      <c r="F154" s="1194"/>
      <c r="G154" s="1194"/>
      <c r="H154" s="1194"/>
      <c r="I154" s="1194"/>
      <c r="J154" s="1194"/>
      <c r="K154" s="1194"/>
      <c r="L154" s="1194"/>
      <c r="M154" s="1194"/>
      <c r="N154" s="1194"/>
      <c r="O154" s="1194"/>
      <c r="P154" s="1194"/>
      <c r="Q154" s="1194"/>
      <c r="R154" s="1194"/>
      <c r="S154" s="1194"/>
      <c r="T154" s="1194"/>
      <c r="U154" s="1194"/>
      <c r="V154" s="1194"/>
      <c r="W154" s="1194"/>
      <c r="X154" s="1194"/>
      <c r="Y154" s="1194"/>
      <c r="Z154" s="1194"/>
      <c r="AA154" s="1194"/>
      <c r="AB154" s="1194"/>
      <c r="AC154" s="1194"/>
      <c r="AD154" s="1194"/>
      <c r="AE154" s="1194"/>
      <c r="AF154" s="1194"/>
      <c r="AG154" s="1194"/>
      <c r="AH154" s="1194"/>
      <c r="AI154" s="1194"/>
      <c r="AJ154" s="1194"/>
      <c r="AK154" s="1194"/>
      <c r="AL154" s="1194"/>
      <c r="AM154" s="1194"/>
      <c r="AN154" s="1194"/>
      <c r="AO154" s="1194"/>
      <c r="AP154" s="1194"/>
    </row>
    <row r="155" spans="1:42" ht="12.95" customHeight="1" x14ac:dyDescent="0.5">
      <c r="A155" s="1655"/>
      <c r="B155" s="1193"/>
      <c r="C155" s="1194"/>
      <c r="D155" s="1194"/>
      <c r="E155" s="1194"/>
      <c r="F155" s="1194"/>
      <c r="G155" s="1194"/>
      <c r="H155" s="1194"/>
      <c r="I155" s="1194"/>
      <c r="J155" s="1194"/>
      <c r="K155" s="1194"/>
      <c r="L155" s="1194"/>
      <c r="M155" s="1194"/>
      <c r="N155" s="1194"/>
      <c r="O155" s="1194"/>
      <c r="P155" s="1194"/>
      <c r="Q155" s="1194"/>
      <c r="R155" s="1194"/>
      <c r="S155" s="1194"/>
      <c r="T155" s="1194"/>
      <c r="U155" s="1194"/>
      <c r="V155" s="1194"/>
      <c r="W155" s="1194"/>
      <c r="X155" s="1194"/>
      <c r="Y155" s="1194"/>
      <c r="Z155" s="1194"/>
      <c r="AA155" s="1194"/>
      <c r="AB155" s="1194"/>
      <c r="AC155" s="1194"/>
      <c r="AD155" s="1194"/>
      <c r="AE155" s="1194"/>
      <c r="AF155" s="1194"/>
      <c r="AG155" s="1194"/>
      <c r="AH155" s="1194"/>
      <c r="AI155" s="1194"/>
      <c r="AJ155" s="1194"/>
      <c r="AK155" s="1194"/>
      <c r="AL155" s="1194"/>
      <c r="AM155" s="1194"/>
      <c r="AN155" s="1194"/>
      <c r="AO155" s="1194"/>
      <c r="AP155" s="1194"/>
    </row>
    <row r="156" spans="1:42" ht="12.95" customHeight="1" x14ac:dyDescent="0.5">
      <c r="A156" s="1655"/>
      <c r="B156" s="1193"/>
      <c r="C156" s="1194"/>
      <c r="D156" s="1194"/>
      <c r="E156" s="1194"/>
      <c r="F156" s="1194"/>
      <c r="G156" s="1194"/>
      <c r="H156" s="1194"/>
      <c r="I156" s="1194"/>
      <c r="J156" s="1194"/>
      <c r="K156" s="1194"/>
      <c r="L156" s="1194"/>
      <c r="M156" s="1194"/>
      <c r="N156" s="1194"/>
      <c r="O156" s="1194"/>
      <c r="P156" s="1194"/>
      <c r="Q156" s="1194"/>
      <c r="R156" s="1194"/>
      <c r="S156" s="1194"/>
      <c r="T156" s="1194"/>
      <c r="U156" s="1194"/>
      <c r="V156" s="1194"/>
      <c r="W156" s="1194"/>
      <c r="X156" s="1194"/>
      <c r="Y156" s="1194"/>
      <c r="Z156" s="1194"/>
      <c r="AA156" s="1194"/>
      <c r="AB156" s="1194"/>
      <c r="AC156" s="1194"/>
      <c r="AD156" s="1194"/>
      <c r="AE156" s="1194"/>
      <c r="AF156" s="1194"/>
      <c r="AG156" s="1194"/>
      <c r="AH156" s="1194"/>
      <c r="AI156" s="1194"/>
      <c r="AJ156" s="1194"/>
      <c r="AK156" s="1194"/>
      <c r="AL156" s="1194"/>
      <c r="AM156" s="1194"/>
      <c r="AN156" s="1194"/>
      <c r="AO156" s="1194"/>
      <c r="AP156" s="1194"/>
    </row>
    <row r="157" spans="1:42" ht="12.95" customHeight="1" x14ac:dyDescent="0.5">
      <c r="A157" s="1655"/>
      <c r="B157" s="1193"/>
      <c r="C157" s="1194"/>
      <c r="D157" s="1194"/>
      <c r="E157" s="1194"/>
      <c r="F157" s="1194"/>
      <c r="G157" s="1194"/>
      <c r="H157" s="1194"/>
      <c r="I157" s="1194"/>
      <c r="J157" s="1194"/>
      <c r="K157" s="1194"/>
      <c r="L157" s="1194"/>
      <c r="M157" s="1194"/>
      <c r="N157" s="1194"/>
      <c r="O157" s="1194"/>
      <c r="P157" s="1194"/>
      <c r="Q157" s="1194"/>
      <c r="R157" s="1194"/>
      <c r="S157" s="1194"/>
      <c r="T157" s="1194"/>
      <c r="U157" s="1194"/>
      <c r="V157" s="1194"/>
      <c r="W157" s="1194"/>
      <c r="X157" s="1194"/>
      <c r="Y157" s="1194"/>
      <c r="Z157" s="1194"/>
      <c r="AA157" s="1194"/>
      <c r="AB157" s="1194"/>
      <c r="AC157" s="1194"/>
      <c r="AD157" s="1194"/>
      <c r="AE157" s="1194"/>
      <c r="AF157" s="1194"/>
      <c r="AG157" s="1194"/>
      <c r="AH157" s="1194"/>
      <c r="AI157" s="1194"/>
      <c r="AJ157" s="1194"/>
      <c r="AK157" s="1194"/>
      <c r="AL157" s="1194"/>
      <c r="AM157" s="1194"/>
      <c r="AN157" s="1194"/>
      <c r="AO157" s="1194"/>
      <c r="AP157" s="1194"/>
    </row>
    <row r="158" spans="1:42" ht="12.95" customHeight="1" x14ac:dyDescent="0.5">
      <c r="A158" s="1655"/>
      <c r="B158" s="1193"/>
      <c r="C158" s="1194"/>
      <c r="D158" s="1194"/>
      <c r="E158" s="1194"/>
      <c r="F158" s="1194"/>
      <c r="G158" s="1194"/>
      <c r="H158" s="1194"/>
      <c r="I158" s="1194"/>
      <c r="J158" s="1194"/>
      <c r="K158" s="1194"/>
      <c r="L158" s="1194"/>
      <c r="M158" s="1194"/>
      <c r="N158" s="1194"/>
      <c r="O158" s="1194"/>
      <c r="P158" s="1194"/>
      <c r="Q158" s="1194"/>
      <c r="R158" s="1194"/>
      <c r="S158" s="1194"/>
      <c r="T158" s="1194"/>
      <c r="U158" s="1194"/>
      <c r="V158" s="1194"/>
      <c r="W158" s="1194"/>
      <c r="X158" s="1194"/>
      <c r="Y158" s="1194"/>
      <c r="Z158" s="1194"/>
      <c r="AA158" s="1194"/>
      <c r="AB158" s="1194"/>
      <c r="AC158" s="1194"/>
      <c r="AD158" s="1194"/>
      <c r="AE158" s="1194"/>
      <c r="AF158" s="1194"/>
      <c r="AG158" s="1194"/>
      <c r="AH158" s="1194"/>
      <c r="AI158" s="1194"/>
      <c r="AJ158" s="1194"/>
      <c r="AK158" s="1194"/>
      <c r="AL158" s="1194"/>
      <c r="AM158" s="1194"/>
      <c r="AN158" s="1194"/>
      <c r="AO158" s="1194"/>
      <c r="AP158" s="1194"/>
    </row>
    <row r="159" spans="1:42" ht="12.95" customHeight="1" x14ac:dyDescent="0.5">
      <c r="A159" s="1655"/>
      <c r="B159" s="1193"/>
      <c r="C159" s="1194"/>
      <c r="D159" s="1194"/>
      <c r="E159" s="1194"/>
      <c r="F159" s="1194"/>
      <c r="G159" s="1194"/>
      <c r="H159" s="1194"/>
      <c r="I159" s="1194"/>
      <c r="J159" s="1194"/>
      <c r="K159" s="1194"/>
      <c r="L159" s="1194"/>
      <c r="M159" s="1194"/>
      <c r="N159" s="1194"/>
      <c r="O159" s="1194"/>
      <c r="P159" s="1194"/>
      <c r="Q159" s="1194"/>
      <c r="R159" s="1194"/>
      <c r="S159" s="1194"/>
      <c r="T159" s="1194"/>
      <c r="U159" s="1194"/>
      <c r="V159" s="1194"/>
      <c r="W159" s="1194"/>
      <c r="X159" s="1194"/>
      <c r="Y159" s="1194"/>
      <c r="Z159" s="1194"/>
      <c r="AA159" s="1194"/>
      <c r="AB159" s="1194"/>
      <c r="AC159" s="1194"/>
      <c r="AD159" s="1194"/>
      <c r="AE159" s="1194"/>
      <c r="AF159" s="1194"/>
      <c r="AG159" s="1194"/>
      <c r="AH159" s="1194"/>
      <c r="AI159" s="1194"/>
      <c r="AJ159" s="1194"/>
      <c r="AK159" s="1194"/>
      <c r="AL159" s="1194"/>
      <c r="AM159" s="1194"/>
      <c r="AN159" s="1194"/>
      <c r="AO159" s="1194"/>
      <c r="AP159" s="1194"/>
    </row>
    <row r="160" spans="1:42" ht="12.95" customHeight="1" x14ac:dyDescent="0.5">
      <c r="A160" s="1655"/>
      <c r="B160" s="1193"/>
      <c r="C160" s="1194"/>
      <c r="D160" s="1194"/>
      <c r="E160" s="1194"/>
      <c r="F160" s="1194"/>
      <c r="G160" s="1194"/>
      <c r="H160" s="1194"/>
      <c r="I160" s="1194"/>
      <c r="J160" s="1194"/>
      <c r="K160" s="1194"/>
      <c r="L160" s="1194"/>
      <c r="M160" s="1194"/>
      <c r="N160" s="1194"/>
      <c r="O160" s="1194"/>
      <c r="P160" s="1194"/>
      <c r="Q160" s="1194"/>
      <c r="R160" s="1194"/>
      <c r="S160" s="1194"/>
      <c r="T160" s="1194"/>
      <c r="U160" s="1194"/>
      <c r="V160" s="1194"/>
      <c r="W160" s="1194"/>
      <c r="X160" s="1194"/>
      <c r="Y160" s="1194"/>
      <c r="Z160" s="1194"/>
      <c r="AA160" s="1194"/>
      <c r="AB160" s="1194"/>
      <c r="AC160" s="1194"/>
      <c r="AD160" s="1194"/>
      <c r="AE160" s="1194"/>
      <c r="AF160" s="1194"/>
      <c r="AG160" s="1194"/>
      <c r="AH160" s="1194"/>
      <c r="AI160" s="1194"/>
      <c r="AJ160" s="1194"/>
      <c r="AK160" s="1194"/>
      <c r="AL160" s="1194"/>
      <c r="AM160" s="1194"/>
      <c r="AN160" s="1194"/>
      <c r="AO160" s="1194"/>
      <c r="AP160" s="1194"/>
    </row>
    <row r="161" spans="1:42" ht="12.95" customHeight="1" x14ac:dyDescent="0.5">
      <c r="A161" s="1655"/>
      <c r="B161" s="1193"/>
      <c r="C161" s="1194"/>
      <c r="D161" s="1194"/>
      <c r="E161" s="1194"/>
      <c r="F161" s="1194"/>
      <c r="G161" s="1194"/>
      <c r="H161" s="1194"/>
      <c r="I161" s="1194"/>
      <c r="J161" s="1194"/>
      <c r="K161" s="1194"/>
      <c r="L161" s="1194"/>
      <c r="M161" s="1194"/>
      <c r="N161" s="1194"/>
      <c r="O161" s="1194"/>
      <c r="P161" s="1194"/>
      <c r="Q161" s="1194"/>
      <c r="R161" s="1194"/>
      <c r="S161" s="1194"/>
      <c r="T161" s="1194"/>
      <c r="U161" s="1194"/>
      <c r="V161" s="1194"/>
      <c r="W161" s="1194"/>
      <c r="X161" s="1194"/>
      <c r="Y161" s="1194"/>
      <c r="Z161" s="1194"/>
      <c r="AA161" s="1194"/>
      <c r="AB161" s="1194"/>
      <c r="AC161" s="1194"/>
      <c r="AD161" s="1194"/>
      <c r="AE161" s="1194"/>
      <c r="AF161" s="1194"/>
      <c r="AG161" s="1194"/>
      <c r="AH161" s="1194"/>
      <c r="AI161" s="1194"/>
      <c r="AJ161" s="1194"/>
      <c r="AK161" s="1194"/>
      <c r="AL161" s="1194"/>
      <c r="AM161" s="1194"/>
      <c r="AN161" s="1194"/>
      <c r="AO161" s="1194"/>
      <c r="AP161" s="1194"/>
    </row>
    <row r="162" spans="1:42" ht="12.95" customHeight="1" x14ac:dyDescent="0.5">
      <c r="A162" s="1655"/>
      <c r="B162" s="1193"/>
      <c r="C162" s="1194"/>
      <c r="D162" s="1194"/>
      <c r="E162" s="1194"/>
      <c r="F162" s="1194"/>
      <c r="G162" s="1194"/>
      <c r="H162" s="1194"/>
      <c r="I162" s="1194"/>
      <c r="J162" s="1194"/>
      <c r="K162" s="1194"/>
      <c r="L162" s="1194"/>
      <c r="M162" s="1194"/>
      <c r="N162" s="1194"/>
      <c r="O162" s="1194"/>
      <c r="P162" s="1194"/>
      <c r="Q162" s="1194"/>
      <c r="R162" s="1194"/>
      <c r="S162" s="1194"/>
      <c r="T162" s="1194"/>
      <c r="U162" s="1194"/>
      <c r="V162" s="1194"/>
      <c r="W162" s="1194"/>
      <c r="X162" s="1194"/>
      <c r="Y162" s="1194"/>
      <c r="Z162" s="1194"/>
      <c r="AA162" s="1194"/>
      <c r="AB162" s="1194"/>
      <c r="AC162" s="1194"/>
      <c r="AD162" s="1194"/>
      <c r="AE162" s="1194"/>
      <c r="AF162" s="1194"/>
      <c r="AG162" s="1194"/>
      <c r="AH162" s="1194"/>
      <c r="AI162" s="1194"/>
      <c r="AJ162" s="1194"/>
      <c r="AK162" s="1194"/>
      <c r="AL162" s="1194"/>
      <c r="AM162" s="1194"/>
      <c r="AN162" s="1194"/>
      <c r="AO162" s="1194"/>
      <c r="AP162" s="1194"/>
    </row>
    <row r="163" spans="1:42" ht="12.95" customHeight="1" x14ac:dyDescent="0.5">
      <c r="A163" s="1655"/>
      <c r="B163" s="1193"/>
      <c r="C163" s="1194"/>
      <c r="D163" s="1194"/>
      <c r="E163" s="1194"/>
      <c r="F163" s="1194"/>
      <c r="G163" s="1194"/>
      <c r="H163" s="1194"/>
      <c r="I163" s="1194"/>
      <c r="J163" s="1194"/>
      <c r="K163" s="1194"/>
      <c r="L163" s="1194"/>
      <c r="M163" s="1194"/>
      <c r="N163" s="1194"/>
      <c r="O163" s="1194"/>
      <c r="P163" s="1194"/>
      <c r="Q163" s="1194"/>
      <c r="R163" s="1194"/>
      <c r="S163" s="1194"/>
      <c r="T163" s="1194"/>
      <c r="U163" s="1194"/>
      <c r="V163" s="1194"/>
      <c r="W163" s="1194"/>
      <c r="X163" s="1194"/>
      <c r="Y163" s="1194"/>
      <c r="Z163" s="1194"/>
      <c r="AA163" s="1194"/>
      <c r="AB163" s="1194"/>
      <c r="AC163" s="1194"/>
      <c r="AD163" s="1194"/>
      <c r="AE163" s="1194"/>
      <c r="AF163" s="1194"/>
      <c r="AG163" s="1194"/>
      <c r="AH163" s="1194"/>
      <c r="AI163" s="1194"/>
      <c r="AJ163" s="1194"/>
      <c r="AK163" s="1194"/>
      <c r="AL163" s="1194"/>
      <c r="AM163" s="1194"/>
      <c r="AN163" s="1194"/>
      <c r="AO163" s="1194"/>
      <c r="AP163" s="1194"/>
    </row>
    <row r="164" spans="1:42" ht="12.95" customHeight="1" x14ac:dyDescent="0.5">
      <c r="A164" s="1655"/>
      <c r="B164" s="1193"/>
      <c r="C164" s="1194"/>
      <c r="D164" s="1194"/>
      <c r="E164" s="1194"/>
      <c r="F164" s="1194"/>
      <c r="G164" s="1194"/>
      <c r="H164" s="1194"/>
      <c r="I164" s="1194"/>
      <c r="J164" s="1194"/>
      <c r="K164" s="1194"/>
      <c r="L164" s="1194"/>
      <c r="M164" s="1194"/>
      <c r="N164" s="1194"/>
      <c r="O164" s="1194"/>
      <c r="P164" s="1194"/>
      <c r="Q164" s="1194"/>
      <c r="R164" s="1194"/>
      <c r="S164" s="1194"/>
      <c r="T164" s="1194"/>
      <c r="U164" s="1194"/>
      <c r="V164" s="1194"/>
      <c r="W164" s="1194"/>
      <c r="X164" s="1194"/>
      <c r="Y164" s="1194"/>
      <c r="Z164" s="1194"/>
      <c r="AA164" s="1194"/>
      <c r="AB164" s="1194"/>
      <c r="AC164" s="1194"/>
      <c r="AD164" s="1194"/>
      <c r="AE164" s="1194"/>
      <c r="AF164" s="1194"/>
      <c r="AG164" s="1194"/>
      <c r="AH164" s="1194"/>
      <c r="AI164" s="1194"/>
      <c r="AJ164" s="1194"/>
      <c r="AK164" s="1194"/>
      <c r="AL164" s="1194"/>
      <c r="AM164" s="1194"/>
      <c r="AN164" s="1194"/>
      <c r="AO164" s="1194"/>
      <c r="AP164" s="1194"/>
    </row>
    <row r="165" spans="1:42" ht="12.95" customHeight="1" x14ac:dyDescent="0.5">
      <c r="A165" s="1655"/>
      <c r="B165" s="1193"/>
      <c r="C165" s="1194"/>
      <c r="D165" s="1194"/>
      <c r="E165" s="1194"/>
      <c r="F165" s="1194"/>
      <c r="G165" s="1194"/>
      <c r="H165" s="1194"/>
      <c r="I165" s="1194"/>
      <c r="J165" s="1194"/>
      <c r="K165" s="1194"/>
      <c r="L165" s="1194"/>
      <c r="M165" s="1194"/>
      <c r="N165" s="1194"/>
      <c r="O165" s="1194"/>
      <c r="P165" s="1194"/>
      <c r="Q165" s="1194"/>
      <c r="R165" s="1194"/>
      <c r="S165" s="1194"/>
      <c r="T165" s="1194"/>
      <c r="U165" s="1194"/>
      <c r="V165" s="1194"/>
      <c r="W165" s="1194"/>
      <c r="X165" s="1194"/>
      <c r="Y165" s="1194"/>
      <c r="Z165" s="1194"/>
      <c r="AA165" s="1194"/>
      <c r="AB165" s="1194"/>
      <c r="AC165" s="1194"/>
      <c r="AD165" s="1194"/>
      <c r="AE165" s="1194"/>
      <c r="AF165" s="1194"/>
      <c r="AG165" s="1194"/>
      <c r="AH165" s="1194"/>
      <c r="AI165" s="1194"/>
      <c r="AJ165" s="1194"/>
      <c r="AK165" s="1194"/>
      <c r="AL165" s="1194"/>
      <c r="AM165" s="1194"/>
      <c r="AN165" s="1194"/>
      <c r="AO165" s="1194"/>
      <c r="AP165" s="1194"/>
    </row>
    <row r="166" spans="1:42" ht="12.95" customHeight="1" x14ac:dyDescent="0.5">
      <c r="A166" s="1655"/>
      <c r="B166" s="1193"/>
      <c r="C166" s="1194"/>
      <c r="D166" s="1194"/>
      <c r="E166" s="1194"/>
      <c r="F166" s="1194"/>
      <c r="G166" s="1194"/>
      <c r="H166" s="1194"/>
      <c r="I166" s="1194"/>
      <c r="J166" s="1194"/>
      <c r="K166" s="1194"/>
      <c r="L166" s="1194"/>
      <c r="M166" s="1194"/>
      <c r="N166" s="1194"/>
      <c r="O166" s="1194"/>
      <c r="P166" s="1194"/>
      <c r="Q166" s="1194"/>
      <c r="R166" s="1194"/>
      <c r="S166" s="1194"/>
      <c r="T166" s="1194"/>
      <c r="U166" s="1194"/>
      <c r="V166" s="1194"/>
      <c r="W166" s="1194"/>
      <c r="X166" s="1194"/>
      <c r="Y166" s="1194"/>
      <c r="Z166" s="1194"/>
      <c r="AA166" s="1194"/>
      <c r="AB166" s="1194"/>
      <c r="AC166" s="1194"/>
      <c r="AD166" s="1194"/>
      <c r="AE166" s="1194"/>
      <c r="AF166" s="1194"/>
      <c r="AG166" s="1194"/>
      <c r="AH166" s="1194"/>
      <c r="AI166" s="1194"/>
      <c r="AJ166" s="1194"/>
      <c r="AK166" s="1194"/>
      <c r="AL166" s="1194"/>
      <c r="AM166" s="1194"/>
      <c r="AN166" s="1194"/>
      <c r="AO166" s="1194"/>
      <c r="AP166" s="1194"/>
    </row>
    <row r="167" spans="1:42" ht="12.95" customHeight="1" x14ac:dyDescent="0.5">
      <c r="A167" s="1655"/>
      <c r="B167" s="1193"/>
      <c r="C167" s="1194"/>
      <c r="D167" s="1194"/>
      <c r="E167" s="1194"/>
      <c r="F167" s="1194"/>
      <c r="G167" s="1194"/>
      <c r="H167" s="1194"/>
      <c r="I167" s="1194"/>
      <c r="J167" s="1194"/>
      <c r="K167" s="1194"/>
      <c r="L167" s="1194"/>
      <c r="M167" s="1194"/>
      <c r="N167" s="1194"/>
      <c r="O167" s="1194"/>
      <c r="P167" s="1194"/>
      <c r="Q167" s="1194"/>
      <c r="R167" s="1194"/>
      <c r="S167" s="1194"/>
      <c r="T167" s="1194"/>
      <c r="U167" s="1194"/>
      <c r="V167" s="1194"/>
      <c r="W167" s="1194"/>
      <c r="X167" s="1194"/>
      <c r="Y167" s="1194"/>
      <c r="Z167" s="1194"/>
      <c r="AA167" s="1194"/>
      <c r="AB167" s="1194"/>
      <c r="AC167" s="1194"/>
      <c r="AD167" s="1194"/>
      <c r="AE167" s="1194"/>
      <c r="AF167" s="1194"/>
      <c r="AG167" s="1194"/>
      <c r="AH167" s="1194"/>
      <c r="AI167" s="1194"/>
      <c r="AJ167" s="1194"/>
      <c r="AK167" s="1194"/>
      <c r="AL167" s="1194"/>
      <c r="AM167" s="1194"/>
      <c r="AN167" s="1194"/>
      <c r="AO167" s="1194"/>
      <c r="AP167" s="1194"/>
    </row>
    <row r="168" spans="1:42" ht="12.95" customHeight="1" x14ac:dyDescent="0.5">
      <c r="A168" s="1655"/>
      <c r="B168" s="1193"/>
      <c r="C168" s="1194"/>
      <c r="D168" s="1194"/>
      <c r="E168" s="1194"/>
      <c r="F168" s="1194"/>
      <c r="G168" s="1194"/>
      <c r="H168" s="1194"/>
      <c r="I168" s="1194"/>
      <c r="J168" s="1194"/>
      <c r="K168" s="1194"/>
      <c r="L168" s="1194"/>
      <c r="M168" s="1194"/>
      <c r="N168" s="1194"/>
      <c r="O168" s="1194"/>
      <c r="P168" s="1194"/>
      <c r="Q168" s="1194"/>
      <c r="R168" s="1194"/>
      <c r="S168" s="1194"/>
      <c r="T168" s="1194"/>
      <c r="U168" s="1194"/>
      <c r="V168" s="1194"/>
      <c r="W168" s="1194"/>
      <c r="X168" s="1194"/>
      <c r="Y168" s="1194"/>
      <c r="Z168" s="1194"/>
      <c r="AA168" s="1194"/>
      <c r="AB168" s="1194"/>
      <c r="AC168" s="1194"/>
      <c r="AD168" s="1194"/>
      <c r="AE168" s="1194"/>
      <c r="AF168" s="1194"/>
      <c r="AG168" s="1194"/>
      <c r="AH168" s="1194"/>
      <c r="AI168" s="1194"/>
      <c r="AJ168" s="1194"/>
      <c r="AK168" s="1194"/>
      <c r="AL168" s="1194"/>
      <c r="AM168" s="1194"/>
      <c r="AN168" s="1194"/>
      <c r="AO168" s="1194"/>
      <c r="AP168" s="1194"/>
    </row>
    <row r="169" spans="1:42" ht="12.95" customHeight="1" x14ac:dyDescent="0.5">
      <c r="A169" s="1655"/>
      <c r="B169" s="1193"/>
      <c r="C169" s="1194"/>
      <c r="D169" s="1194"/>
      <c r="E169" s="1194"/>
      <c r="F169" s="1194"/>
      <c r="G169" s="1194"/>
      <c r="H169" s="1194"/>
      <c r="I169" s="1194"/>
      <c r="J169" s="1194"/>
      <c r="K169" s="1194"/>
      <c r="L169" s="1194"/>
      <c r="M169" s="1194"/>
      <c r="N169" s="1194"/>
      <c r="O169" s="1194"/>
      <c r="P169" s="1194"/>
      <c r="Q169" s="1194"/>
      <c r="R169" s="1194"/>
      <c r="S169" s="1194"/>
      <c r="T169" s="1194"/>
      <c r="U169" s="1194"/>
      <c r="V169" s="1194"/>
      <c r="W169" s="1194"/>
      <c r="X169" s="1194"/>
      <c r="Y169" s="1194"/>
      <c r="Z169" s="1194"/>
      <c r="AA169" s="1194"/>
      <c r="AB169" s="1194"/>
      <c r="AC169" s="1194"/>
      <c r="AD169" s="1194"/>
      <c r="AE169" s="1194"/>
      <c r="AF169" s="1194"/>
      <c r="AG169" s="1194"/>
      <c r="AH169" s="1194"/>
      <c r="AI169" s="1194"/>
      <c r="AJ169" s="1194"/>
      <c r="AK169" s="1194"/>
      <c r="AL169" s="1194"/>
      <c r="AM169" s="1194"/>
      <c r="AN169" s="1194"/>
      <c r="AO169" s="1194"/>
      <c r="AP169" s="1194"/>
    </row>
    <row r="170" spans="1:42" ht="12.95" customHeight="1" x14ac:dyDescent="0.5">
      <c r="A170" s="1655"/>
      <c r="B170" s="1193"/>
      <c r="C170" s="1194"/>
      <c r="D170" s="1194"/>
      <c r="E170" s="1194"/>
      <c r="F170" s="1194"/>
      <c r="G170" s="1194"/>
      <c r="H170" s="1194"/>
      <c r="I170" s="1194"/>
      <c r="J170" s="1194"/>
      <c r="K170" s="1194"/>
      <c r="L170" s="1194"/>
      <c r="M170" s="1194"/>
      <c r="N170" s="1194"/>
      <c r="O170" s="1194"/>
      <c r="P170" s="1194"/>
      <c r="Q170" s="1194"/>
      <c r="R170" s="1194"/>
      <c r="S170" s="1194"/>
      <c r="T170" s="1194"/>
      <c r="U170" s="1194"/>
      <c r="V170" s="1194"/>
      <c r="W170" s="1194"/>
      <c r="X170" s="1194"/>
      <c r="Y170" s="1194"/>
      <c r="Z170" s="1194"/>
      <c r="AA170" s="1194"/>
      <c r="AB170" s="1194"/>
      <c r="AC170" s="1194"/>
      <c r="AD170" s="1194"/>
      <c r="AE170" s="1194"/>
      <c r="AF170" s="1194"/>
      <c r="AG170" s="1194"/>
      <c r="AH170" s="1194"/>
      <c r="AI170" s="1194"/>
      <c r="AJ170" s="1194"/>
      <c r="AK170" s="1194"/>
      <c r="AL170" s="1194"/>
      <c r="AM170" s="1194"/>
      <c r="AN170" s="1194"/>
      <c r="AO170" s="1194"/>
      <c r="AP170" s="1194"/>
    </row>
    <row r="171" spans="1:42" ht="12.95" customHeight="1" x14ac:dyDescent="0.5">
      <c r="A171" s="1655"/>
      <c r="B171" s="1193"/>
      <c r="C171" s="1194"/>
      <c r="D171" s="1194"/>
      <c r="E171" s="1194"/>
      <c r="F171" s="1194"/>
      <c r="G171" s="1194"/>
      <c r="H171" s="1194"/>
      <c r="I171" s="1194"/>
      <c r="J171" s="1194"/>
      <c r="K171" s="1194"/>
      <c r="L171" s="1194"/>
      <c r="M171" s="1194"/>
      <c r="N171" s="1194"/>
      <c r="O171" s="1194"/>
      <c r="P171" s="1194"/>
      <c r="Q171" s="1194"/>
      <c r="R171" s="1194"/>
      <c r="S171" s="1194"/>
      <c r="T171" s="1194"/>
      <c r="U171" s="1194"/>
      <c r="V171" s="1194"/>
      <c r="W171" s="1194"/>
      <c r="X171" s="1194"/>
      <c r="Y171" s="1194"/>
      <c r="Z171" s="1194"/>
      <c r="AA171" s="1194"/>
      <c r="AB171" s="1194"/>
      <c r="AC171" s="1194"/>
      <c r="AD171" s="1194"/>
      <c r="AE171" s="1194"/>
      <c r="AF171" s="1194"/>
      <c r="AG171" s="1194"/>
      <c r="AH171" s="1194"/>
      <c r="AI171" s="1194"/>
      <c r="AJ171" s="1194"/>
      <c r="AK171" s="1194"/>
      <c r="AL171" s="1194"/>
      <c r="AM171" s="1194"/>
      <c r="AN171" s="1194"/>
      <c r="AO171" s="1194"/>
      <c r="AP171" s="1194"/>
    </row>
    <row r="172" spans="1:42" ht="12.95" customHeight="1" x14ac:dyDescent="0.5">
      <c r="A172" s="1655"/>
      <c r="B172" s="1193"/>
      <c r="C172" s="1194"/>
      <c r="D172" s="1194"/>
      <c r="E172" s="1194"/>
      <c r="F172" s="1194"/>
      <c r="G172" s="1194"/>
      <c r="H172" s="1194"/>
      <c r="I172" s="1194"/>
      <c r="J172" s="1194"/>
      <c r="K172" s="1194"/>
      <c r="L172" s="1194"/>
      <c r="M172" s="1194"/>
      <c r="N172" s="1194"/>
      <c r="O172" s="1194"/>
      <c r="P172" s="1194"/>
      <c r="Q172" s="1194"/>
      <c r="R172" s="1194"/>
      <c r="S172" s="1194"/>
      <c r="T172" s="1194"/>
      <c r="U172" s="1194"/>
      <c r="V172" s="1194"/>
      <c r="W172" s="1194"/>
      <c r="X172" s="1194"/>
      <c r="Y172" s="1194"/>
      <c r="Z172" s="1194"/>
      <c r="AA172" s="1194"/>
      <c r="AB172" s="1194"/>
      <c r="AC172" s="1194"/>
      <c r="AD172" s="1194"/>
      <c r="AE172" s="1194"/>
      <c r="AF172" s="1194"/>
      <c r="AG172" s="1194"/>
      <c r="AH172" s="1194"/>
      <c r="AI172" s="1194"/>
      <c r="AJ172" s="1194"/>
      <c r="AK172" s="1194"/>
      <c r="AL172" s="1194"/>
      <c r="AM172" s="1194"/>
      <c r="AN172" s="1194"/>
      <c r="AO172" s="1194"/>
      <c r="AP172" s="1194"/>
    </row>
    <row r="173" spans="1:42" ht="12.95" customHeight="1" x14ac:dyDescent="0.5">
      <c r="A173" s="1655"/>
      <c r="B173" s="1193"/>
      <c r="C173" s="1194"/>
      <c r="D173" s="1194"/>
      <c r="E173" s="1194"/>
      <c r="F173" s="1194"/>
      <c r="G173" s="1194"/>
      <c r="H173" s="1194"/>
      <c r="I173" s="1194"/>
      <c r="J173" s="1194"/>
      <c r="K173" s="1194"/>
      <c r="L173" s="1194"/>
      <c r="M173" s="1194"/>
      <c r="N173" s="1194"/>
      <c r="O173" s="1194"/>
      <c r="P173" s="1194"/>
      <c r="Q173" s="1194"/>
      <c r="R173" s="1194"/>
      <c r="S173" s="1194"/>
      <c r="T173" s="1194"/>
      <c r="U173" s="1194"/>
      <c r="V173" s="1194"/>
      <c r="W173" s="1194"/>
      <c r="X173" s="1194"/>
      <c r="Y173" s="1194"/>
      <c r="Z173" s="1194"/>
      <c r="AA173" s="1194"/>
      <c r="AB173" s="1194"/>
      <c r="AC173" s="1194"/>
      <c r="AD173" s="1194"/>
      <c r="AE173" s="1194"/>
      <c r="AF173" s="1194"/>
      <c r="AG173" s="1194"/>
      <c r="AH173" s="1194"/>
      <c r="AI173" s="1194"/>
      <c r="AJ173" s="1194"/>
      <c r="AK173" s="1194"/>
      <c r="AL173" s="1194"/>
      <c r="AM173" s="1194"/>
      <c r="AN173" s="1194"/>
      <c r="AO173" s="1194"/>
      <c r="AP173" s="1194"/>
    </row>
    <row r="174" spans="1:42" ht="12.95" customHeight="1" x14ac:dyDescent="0.5">
      <c r="A174" s="1655"/>
      <c r="B174" s="1193"/>
      <c r="C174" s="1194"/>
      <c r="D174" s="1194"/>
      <c r="E174" s="1194"/>
      <c r="F174" s="1194"/>
      <c r="G174" s="1194"/>
      <c r="H174" s="1194"/>
      <c r="I174" s="1194"/>
      <c r="J174" s="1194"/>
      <c r="K174" s="1194"/>
      <c r="L174" s="1194"/>
      <c r="M174" s="1194"/>
      <c r="N174" s="1194"/>
      <c r="O174" s="1194"/>
      <c r="P174" s="1194"/>
      <c r="Q174" s="1194"/>
      <c r="R174" s="1194"/>
      <c r="S174" s="1194"/>
      <c r="T174" s="1194"/>
      <c r="U174" s="1194"/>
      <c r="V174" s="1194"/>
      <c r="W174" s="1194"/>
      <c r="X174" s="1194"/>
      <c r="Y174" s="1194"/>
      <c r="Z174" s="1194"/>
      <c r="AA174" s="1194"/>
      <c r="AB174" s="1194"/>
      <c r="AC174" s="1194"/>
      <c r="AD174" s="1194"/>
      <c r="AE174" s="1194"/>
      <c r="AF174" s="1194"/>
      <c r="AG174" s="1194"/>
      <c r="AH174" s="1194"/>
      <c r="AI174" s="1194"/>
      <c r="AJ174" s="1194"/>
      <c r="AK174" s="1194"/>
      <c r="AL174" s="1194"/>
      <c r="AM174" s="1194"/>
      <c r="AN174" s="1194"/>
      <c r="AO174" s="1194"/>
      <c r="AP174" s="1194"/>
    </row>
    <row r="175" spans="1:42" ht="12.95" customHeight="1" x14ac:dyDescent="0.5">
      <c r="A175" s="1655"/>
      <c r="B175" s="1193"/>
      <c r="C175" s="1194"/>
      <c r="D175" s="1194"/>
      <c r="E175" s="1194"/>
      <c r="F175" s="1194"/>
      <c r="G175" s="1194"/>
      <c r="H175" s="1194"/>
      <c r="I175" s="1194"/>
      <c r="J175" s="1194"/>
      <c r="K175" s="1194"/>
      <c r="L175" s="1194"/>
      <c r="M175" s="1194"/>
      <c r="N175" s="1194"/>
      <c r="O175" s="1194"/>
      <c r="P175" s="1194"/>
      <c r="Q175" s="1194"/>
      <c r="R175" s="1194"/>
      <c r="S175" s="1194"/>
      <c r="T175" s="1194"/>
      <c r="U175" s="1194"/>
      <c r="V175" s="1194"/>
      <c r="W175" s="1194"/>
      <c r="X175" s="1194"/>
      <c r="Y175" s="1194"/>
      <c r="Z175" s="1194"/>
      <c r="AA175" s="1194"/>
      <c r="AB175" s="1194"/>
      <c r="AC175" s="1194"/>
      <c r="AD175" s="1194"/>
      <c r="AE175" s="1194"/>
      <c r="AF175" s="1194"/>
      <c r="AG175" s="1194"/>
      <c r="AH175" s="1194"/>
      <c r="AI175" s="1194"/>
      <c r="AJ175" s="1194"/>
      <c r="AK175" s="1194"/>
      <c r="AL175" s="1194"/>
      <c r="AM175" s="1194"/>
      <c r="AN175" s="1194"/>
      <c r="AO175" s="1194"/>
      <c r="AP175" s="1194"/>
    </row>
    <row r="176" spans="1:42" ht="12.95" customHeight="1" x14ac:dyDescent="0.5">
      <c r="A176" s="1655"/>
      <c r="B176" s="1193"/>
      <c r="C176" s="1194"/>
      <c r="D176" s="1194"/>
      <c r="E176" s="1194"/>
      <c r="F176" s="1194"/>
      <c r="G176" s="1194"/>
      <c r="H176" s="1194"/>
      <c r="I176" s="1194"/>
      <c r="J176" s="1194"/>
      <c r="K176" s="1194"/>
      <c r="L176" s="1194"/>
      <c r="M176" s="1194"/>
      <c r="N176" s="1194"/>
      <c r="O176" s="1194"/>
      <c r="P176" s="1194"/>
      <c r="Q176" s="1194"/>
      <c r="R176" s="1194"/>
      <c r="S176" s="1194"/>
      <c r="T176" s="1194"/>
      <c r="U176" s="1194"/>
      <c r="V176" s="1194"/>
      <c r="W176" s="1194"/>
      <c r="X176" s="1194"/>
      <c r="Y176" s="1194"/>
      <c r="Z176" s="1194"/>
      <c r="AA176" s="1194"/>
      <c r="AB176" s="1194"/>
      <c r="AC176" s="1194"/>
      <c r="AD176" s="1194"/>
      <c r="AE176" s="1194"/>
      <c r="AF176" s="1194"/>
      <c r="AG176" s="1194"/>
      <c r="AH176" s="1194"/>
      <c r="AI176" s="1194"/>
      <c r="AJ176" s="1194"/>
      <c r="AK176" s="1194"/>
      <c r="AL176" s="1194"/>
      <c r="AM176" s="1194"/>
      <c r="AN176" s="1194"/>
      <c r="AO176" s="1194"/>
      <c r="AP176" s="1194"/>
    </row>
    <row r="177" spans="1:42" ht="12.95" customHeight="1" x14ac:dyDescent="0.5">
      <c r="A177" s="1655"/>
      <c r="B177" s="1193"/>
      <c r="C177" s="1194"/>
      <c r="D177" s="1194"/>
      <c r="E177" s="1194"/>
      <c r="F177" s="1194"/>
      <c r="G177" s="1194"/>
      <c r="H177" s="1194"/>
      <c r="I177" s="1194"/>
      <c r="J177" s="1194"/>
      <c r="K177" s="1194"/>
      <c r="L177" s="1194"/>
      <c r="M177" s="1194"/>
      <c r="N177" s="1194"/>
      <c r="O177" s="1194"/>
      <c r="P177" s="1194"/>
      <c r="Q177" s="1194"/>
      <c r="R177" s="1194"/>
      <c r="S177" s="1194"/>
      <c r="T177" s="1194"/>
      <c r="U177" s="1194"/>
      <c r="V177" s="1194"/>
      <c r="W177" s="1194"/>
      <c r="X177" s="1194"/>
      <c r="Y177" s="1194"/>
      <c r="Z177" s="1194"/>
      <c r="AA177" s="1194"/>
      <c r="AB177" s="1194"/>
      <c r="AC177" s="1194"/>
      <c r="AD177" s="1194"/>
      <c r="AE177" s="1194"/>
      <c r="AF177" s="1194"/>
      <c r="AG177" s="1194"/>
      <c r="AH177" s="1194"/>
      <c r="AI177" s="1194"/>
      <c r="AJ177" s="1194"/>
      <c r="AK177" s="1194"/>
      <c r="AL177" s="1194"/>
      <c r="AM177" s="1194"/>
      <c r="AN177" s="1194"/>
      <c r="AO177" s="1194"/>
      <c r="AP177" s="1194"/>
    </row>
    <row r="178" spans="1:42" ht="12.95" customHeight="1" x14ac:dyDescent="0.5">
      <c r="A178" s="1655"/>
      <c r="B178" s="1193"/>
      <c r="C178" s="1194"/>
      <c r="D178" s="1194"/>
      <c r="E178" s="1194"/>
      <c r="F178" s="1194"/>
      <c r="G178" s="1194"/>
      <c r="H178" s="1194"/>
      <c r="I178" s="1194"/>
      <c r="J178" s="1194"/>
      <c r="K178" s="1194"/>
      <c r="L178" s="1194"/>
      <c r="M178" s="1194"/>
      <c r="N178" s="1194"/>
      <c r="O178" s="1194"/>
      <c r="P178" s="1194"/>
      <c r="Q178" s="1194"/>
      <c r="R178" s="1194"/>
      <c r="S178" s="1194"/>
      <c r="T178" s="1194"/>
      <c r="U178" s="1194"/>
      <c r="V178" s="1194"/>
      <c r="W178" s="1194"/>
      <c r="X178" s="1194"/>
      <c r="Y178" s="1194"/>
      <c r="Z178" s="1194"/>
      <c r="AA178" s="1194"/>
      <c r="AB178" s="1194"/>
      <c r="AC178" s="1194"/>
      <c r="AD178" s="1194"/>
      <c r="AE178" s="1194"/>
      <c r="AF178" s="1194"/>
      <c r="AG178" s="1194"/>
      <c r="AH178" s="1194"/>
      <c r="AI178" s="1194"/>
      <c r="AJ178" s="1194"/>
      <c r="AK178" s="1194"/>
      <c r="AL178" s="1194"/>
      <c r="AM178" s="1194"/>
      <c r="AN178" s="1194"/>
      <c r="AO178" s="1194"/>
      <c r="AP178" s="1194"/>
    </row>
    <row r="179" spans="1:42" ht="12.95" customHeight="1" x14ac:dyDescent="0.5">
      <c r="A179" s="1655"/>
      <c r="B179" s="1193"/>
      <c r="C179" s="1194"/>
      <c r="D179" s="1194"/>
      <c r="E179" s="1194"/>
      <c r="F179" s="1194"/>
      <c r="G179" s="1194"/>
      <c r="H179" s="1194"/>
      <c r="I179" s="1194"/>
      <c r="J179" s="1194"/>
      <c r="K179" s="1194"/>
      <c r="L179" s="1194"/>
      <c r="M179" s="1194"/>
      <c r="N179" s="1194"/>
      <c r="O179" s="1194"/>
      <c r="P179" s="1194"/>
      <c r="Q179" s="1194"/>
      <c r="R179" s="1194"/>
      <c r="S179" s="1194"/>
      <c r="T179" s="1194"/>
      <c r="U179" s="1194"/>
      <c r="V179" s="1194"/>
      <c r="W179" s="1194"/>
      <c r="X179" s="1194"/>
      <c r="Y179" s="1194"/>
      <c r="Z179" s="1194"/>
      <c r="AA179" s="1194"/>
      <c r="AB179" s="1194"/>
      <c r="AC179" s="1194"/>
      <c r="AD179" s="1194"/>
      <c r="AE179" s="1194"/>
      <c r="AF179" s="1194"/>
      <c r="AG179" s="1194"/>
      <c r="AH179" s="1194"/>
      <c r="AI179" s="1194"/>
      <c r="AJ179" s="1194"/>
      <c r="AK179" s="1194"/>
      <c r="AL179" s="1194"/>
      <c r="AM179" s="1194"/>
      <c r="AN179" s="1194"/>
      <c r="AO179" s="1194"/>
      <c r="AP179" s="1194"/>
    </row>
    <row r="180" spans="1:42" ht="12.95" customHeight="1" x14ac:dyDescent="0.5">
      <c r="A180" s="1655"/>
      <c r="B180" s="1193"/>
      <c r="C180" s="1194"/>
      <c r="D180" s="1194"/>
      <c r="E180" s="1194"/>
      <c r="F180" s="1194"/>
      <c r="G180" s="1194"/>
      <c r="H180" s="1194"/>
      <c r="I180" s="1194"/>
      <c r="J180" s="1194"/>
      <c r="K180" s="1194"/>
      <c r="L180" s="1194"/>
      <c r="M180" s="1194"/>
      <c r="N180" s="1194"/>
      <c r="O180" s="1194"/>
      <c r="P180" s="1194"/>
      <c r="Q180" s="1194"/>
      <c r="R180" s="1194"/>
      <c r="S180" s="1194"/>
      <c r="T180" s="1194"/>
      <c r="U180" s="1194"/>
      <c r="V180" s="1194"/>
      <c r="W180" s="1194"/>
      <c r="X180" s="1194"/>
      <c r="Y180" s="1194"/>
      <c r="Z180" s="1194"/>
      <c r="AA180" s="1194"/>
      <c r="AB180" s="1194"/>
      <c r="AC180" s="1194"/>
      <c r="AD180" s="1194"/>
      <c r="AE180" s="1194"/>
      <c r="AF180" s="1194"/>
      <c r="AG180" s="1194"/>
      <c r="AH180" s="1194"/>
      <c r="AI180" s="1194"/>
      <c r="AJ180" s="1194"/>
      <c r="AK180" s="1194"/>
      <c r="AL180" s="1194"/>
      <c r="AM180" s="1194"/>
      <c r="AN180" s="1194"/>
      <c r="AO180" s="1194"/>
      <c r="AP180" s="1194"/>
    </row>
    <row r="181" spans="1:42" ht="12.95" customHeight="1" x14ac:dyDescent="0.5">
      <c r="A181" s="1655"/>
      <c r="B181" s="1193"/>
      <c r="C181" s="1194"/>
      <c r="D181" s="1194"/>
      <c r="E181" s="1194"/>
      <c r="F181" s="1194"/>
      <c r="G181" s="1194"/>
      <c r="H181" s="1194"/>
      <c r="I181" s="1194"/>
      <c r="J181" s="1194"/>
      <c r="K181" s="1194"/>
      <c r="L181" s="1194"/>
      <c r="M181" s="1194"/>
      <c r="N181" s="1194"/>
      <c r="O181" s="1194"/>
      <c r="P181" s="1194"/>
      <c r="Q181" s="1194"/>
      <c r="R181" s="1194"/>
      <c r="S181" s="1194"/>
      <c r="T181" s="1194"/>
      <c r="U181" s="1194"/>
      <c r="V181" s="1194"/>
      <c r="W181" s="1194"/>
      <c r="X181" s="1194"/>
      <c r="Y181" s="1194"/>
      <c r="Z181" s="1194"/>
      <c r="AA181" s="1194"/>
      <c r="AB181" s="1194"/>
      <c r="AC181" s="1194"/>
      <c r="AD181" s="1194"/>
      <c r="AE181" s="1194"/>
      <c r="AF181" s="1194"/>
      <c r="AG181" s="1194"/>
      <c r="AH181" s="1194"/>
      <c r="AI181" s="1194"/>
      <c r="AJ181" s="1194"/>
      <c r="AK181" s="1194"/>
      <c r="AL181" s="1194"/>
      <c r="AM181" s="1194"/>
      <c r="AN181" s="1194"/>
      <c r="AO181" s="1194"/>
      <c r="AP181" s="1194"/>
    </row>
    <row r="182" spans="1:42" ht="12.95" customHeight="1" x14ac:dyDescent="0.5">
      <c r="A182" s="1655"/>
      <c r="B182" s="1193"/>
      <c r="C182" s="1194"/>
      <c r="D182" s="1194"/>
      <c r="E182" s="1194"/>
      <c r="F182" s="1194"/>
      <c r="G182" s="1194"/>
      <c r="H182" s="1194"/>
      <c r="I182" s="1194"/>
      <c r="J182" s="1194"/>
      <c r="K182" s="1194"/>
      <c r="L182" s="1194"/>
      <c r="M182" s="1194"/>
      <c r="N182" s="1194"/>
      <c r="O182" s="1194"/>
      <c r="P182" s="1194"/>
      <c r="Q182" s="1194"/>
      <c r="R182" s="1194"/>
      <c r="S182" s="1194"/>
      <c r="T182" s="1194"/>
      <c r="U182" s="1194"/>
      <c r="V182" s="1194"/>
      <c r="W182" s="1194"/>
      <c r="X182" s="1194"/>
      <c r="Y182" s="1194"/>
      <c r="Z182" s="1194"/>
      <c r="AA182" s="1194"/>
      <c r="AB182" s="1194"/>
      <c r="AC182" s="1194"/>
      <c r="AD182" s="1194"/>
      <c r="AE182" s="1194"/>
      <c r="AF182" s="1194"/>
      <c r="AG182" s="1194"/>
      <c r="AH182" s="1194"/>
      <c r="AI182" s="1194"/>
      <c r="AJ182" s="1194"/>
      <c r="AK182" s="1194"/>
      <c r="AL182" s="1194"/>
      <c r="AM182" s="1194"/>
      <c r="AN182" s="1194"/>
      <c r="AO182" s="1194"/>
      <c r="AP182" s="1194"/>
    </row>
    <row r="183" spans="1:42" ht="12.95" customHeight="1" x14ac:dyDescent="0.5">
      <c r="A183" s="1655"/>
      <c r="B183" s="1193"/>
      <c r="C183" s="1194"/>
      <c r="D183" s="1194"/>
      <c r="E183" s="1194"/>
      <c r="F183" s="1194"/>
      <c r="G183" s="1194"/>
      <c r="H183" s="1194"/>
      <c r="I183" s="1194"/>
      <c r="J183" s="1194"/>
      <c r="K183" s="1194"/>
      <c r="L183" s="1194"/>
      <c r="M183" s="1194"/>
      <c r="N183" s="1194"/>
      <c r="O183" s="1194"/>
      <c r="P183" s="1194"/>
      <c r="Q183" s="1194"/>
      <c r="R183" s="1194"/>
      <c r="S183" s="1194"/>
      <c r="T183" s="1194"/>
      <c r="U183" s="1194"/>
      <c r="V183" s="1194"/>
      <c r="W183" s="1194"/>
      <c r="X183" s="1194"/>
      <c r="Y183" s="1194"/>
      <c r="Z183" s="1194"/>
      <c r="AA183" s="1194"/>
      <c r="AB183" s="1194"/>
      <c r="AC183" s="1194"/>
      <c r="AD183" s="1194"/>
      <c r="AE183" s="1194"/>
      <c r="AF183" s="1194"/>
      <c r="AG183" s="1194"/>
      <c r="AH183" s="1194"/>
      <c r="AI183" s="1194"/>
      <c r="AJ183" s="1194"/>
      <c r="AK183" s="1194"/>
      <c r="AL183" s="1194"/>
      <c r="AM183" s="1194"/>
      <c r="AN183" s="1194"/>
      <c r="AO183" s="1194"/>
      <c r="AP183" s="1194"/>
    </row>
    <row r="184" spans="1:42" ht="12.95" customHeight="1" x14ac:dyDescent="0.5">
      <c r="A184" s="1655"/>
      <c r="B184" s="1193"/>
      <c r="C184" s="1194"/>
      <c r="D184" s="1194"/>
      <c r="E184" s="1194"/>
      <c r="F184" s="1194"/>
      <c r="G184" s="1194"/>
      <c r="H184" s="1194"/>
      <c r="I184" s="1194"/>
      <c r="J184" s="1194"/>
      <c r="K184" s="1194"/>
      <c r="L184" s="1194"/>
      <c r="M184" s="1194"/>
      <c r="N184" s="1194"/>
      <c r="O184" s="1194"/>
      <c r="P184" s="1194"/>
      <c r="Q184" s="1194"/>
      <c r="R184" s="1194"/>
      <c r="S184" s="1194"/>
      <c r="T184" s="1194"/>
      <c r="U184" s="1194"/>
      <c r="V184" s="1194"/>
      <c r="W184" s="1194"/>
      <c r="X184" s="1194"/>
      <c r="Y184" s="1194"/>
      <c r="Z184" s="1194"/>
      <c r="AA184" s="1194"/>
      <c r="AB184" s="1194"/>
      <c r="AC184" s="1194"/>
      <c r="AD184" s="1194"/>
      <c r="AE184" s="1194"/>
      <c r="AF184" s="1194"/>
      <c r="AG184" s="1194"/>
      <c r="AH184" s="1194"/>
      <c r="AI184" s="1194"/>
      <c r="AJ184" s="1194"/>
      <c r="AK184" s="1194"/>
      <c r="AL184" s="1194"/>
      <c r="AM184" s="1194"/>
      <c r="AN184" s="1194"/>
      <c r="AO184" s="1194"/>
      <c r="AP184" s="1194"/>
    </row>
    <row r="185" spans="1:42" ht="12.95" customHeight="1" x14ac:dyDescent="0.5">
      <c r="A185" s="1655"/>
      <c r="B185" s="1193"/>
      <c r="C185" s="1194"/>
      <c r="D185" s="1194"/>
      <c r="E185" s="1194"/>
      <c r="F185" s="1194"/>
      <c r="G185" s="1194"/>
      <c r="H185" s="1194"/>
      <c r="I185" s="1194"/>
      <c r="J185" s="1194"/>
      <c r="K185" s="1194"/>
      <c r="L185" s="1194"/>
      <c r="M185" s="1194"/>
      <c r="N185" s="1194"/>
      <c r="O185" s="1194"/>
      <c r="P185" s="1194"/>
      <c r="Q185" s="1194"/>
      <c r="R185" s="1194"/>
      <c r="S185" s="1194"/>
      <c r="T185" s="1194"/>
      <c r="U185" s="1194"/>
      <c r="V185" s="1194"/>
      <c r="W185" s="1194"/>
      <c r="X185" s="1194"/>
      <c r="Y185" s="1194"/>
      <c r="Z185" s="1194"/>
      <c r="AA185" s="1194"/>
      <c r="AB185" s="1194"/>
      <c r="AC185" s="1194"/>
      <c r="AD185" s="1194"/>
      <c r="AE185" s="1194"/>
      <c r="AF185" s="1194"/>
      <c r="AG185" s="1194"/>
      <c r="AH185" s="1194"/>
      <c r="AI185" s="1194"/>
      <c r="AJ185" s="1194"/>
      <c r="AK185" s="1194"/>
      <c r="AL185" s="1194"/>
      <c r="AM185" s="1194"/>
      <c r="AN185" s="1194"/>
      <c r="AO185" s="1194"/>
      <c r="AP185" s="1194"/>
    </row>
    <row r="186" spans="1:42" ht="12.95" customHeight="1" x14ac:dyDescent="0.5">
      <c r="A186" s="1655"/>
      <c r="B186" s="1193"/>
      <c r="C186" s="1194"/>
      <c r="D186" s="1194"/>
      <c r="E186" s="1194"/>
      <c r="F186" s="1194"/>
      <c r="G186" s="1194"/>
      <c r="H186" s="1194"/>
      <c r="I186" s="1194"/>
      <c r="J186" s="1194"/>
      <c r="K186" s="1194"/>
      <c r="L186" s="1194"/>
      <c r="M186" s="1194"/>
      <c r="N186" s="1194"/>
      <c r="O186" s="1194"/>
      <c r="P186" s="1194"/>
      <c r="Q186" s="1194"/>
      <c r="R186" s="1194"/>
      <c r="S186" s="1194"/>
      <c r="T186" s="1194"/>
      <c r="U186" s="1194"/>
      <c r="V186" s="1194"/>
      <c r="W186" s="1194"/>
      <c r="X186" s="1194"/>
      <c r="Y186" s="1194"/>
      <c r="Z186" s="1194"/>
      <c r="AA186" s="1194"/>
      <c r="AB186" s="1194"/>
      <c r="AC186" s="1194"/>
      <c r="AD186" s="1194"/>
      <c r="AE186" s="1194"/>
      <c r="AF186" s="1194"/>
      <c r="AG186" s="1194"/>
      <c r="AH186" s="1194"/>
      <c r="AI186" s="1194"/>
      <c r="AJ186" s="1194"/>
      <c r="AK186" s="1194"/>
      <c r="AL186" s="1194"/>
      <c r="AM186" s="1194"/>
      <c r="AN186" s="1194"/>
      <c r="AO186" s="1194"/>
      <c r="AP186" s="1194"/>
    </row>
    <row r="187" spans="1:42" ht="12.95" customHeight="1" x14ac:dyDescent="0.5">
      <c r="A187" s="1655"/>
      <c r="B187" s="1193"/>
      <c r="C187" s="1194"/>
      <c r="D187" s="1194"/>
      <c r="E187" s="1194"/>
      <c r="F187" s="1194"/>
      <c r="G187" s="1194"/>
      <c r="H187" s="1194"/>
      <c r="I187" s="1194"/>
      <c r="J187" s="1194"/>
      <c r="K187" s="1194"/>
      <c r="L187" s="1194"/>
      <c r="M187" s="1194"/>
      <c r="N187" s="1194"/>
      <c r="O187" s="1194"/>
      <c r="P187" s="1194"/>
      <c r="Q187" s="1194"/>
      <c r="R187" s="1194"/>
      <c r="S187" s="1194"/>
      <c r="T187" s="1194"/>
      <c r="U187" s="1194"/>
      <c r="V187" s="1194"/>
      <c r="W187" s="1194"/>
      <c r="X187" s="1194"/>
      <c r="Y187" s="1194"/>
      <c r="Z187" s="1194"/>
      <c r="AA187" s="1194"/>
      <c r="AB187" s="1194"/>
      <c r="AC187" s="1194"/>
      <c r="AD187" s="1194"/>
      <c r="AE187" s="1194"/>
      <c r="AF187" s="1194"/>
      <c r="AG187" s="1194"/>
      <c r="AH187" s="1194"/>
      <c r="AI187" s="1194"/>
      <c r="AJ187" s="1194"/>
      <c r="AK187" s="1194"/>
      <c r="AL187" s="1194"/>
      <c r="AM187" s="1194"/>
      <c r="AN187" s="1194"/>
      <c r="AO187" s="1194"/>
      <c r="AP187" s="1194"/>
    </row>
    <row r="188" spans="1:42" ht="12.95" customHeight="1" x14ac:dyDescent="0.5">
      <c r="A188" s="1655"/>
      <c r="B188" s="1193"/>
      <c r="C188" s="1194"/>
      <c r="D188" s="1194"/>
      <c r="E188" s="1194"/>
      <c r="F188" s="1194"/>
      <c r="G188" s="1194"/>
      <c r="H188" s="1194"/>
      <c r="I188" s="1194"/>
      <c r="J188" s="1194"/>
      <c r="K188" s="1194"/>
      <c r="L188" s="1194"/>
      <c r="M188" s="1194"/>
      <c r="N188" s="1194"/>
      <c r="O188" s="1194"/>
      <c r="P188" s="1194"/>
      <c r="Q188" s="1194"/>
      <c r="R188" s="1194"/>
      <c r="S188" s="1194"/>
      <c r="T188" s="1194"/>
      <c r="U188" s="1194"/>
      <c r="V188" s="1194"/>
      <c r="W188" s="1194"/>
      <c r="X188" s="1194"/>
      <c r="Y188" s="1194"/>
      <c r="Z188" s="1194"/>
      <c r="AA188" s="1194"/>
      <c r="AB188" s="1194"/>
      <c r="AC188" s="1194"/>
      <c r="AD188" s="1194"/>
      <c r="AE188" s="1194"/>
      <c r="AF188" s="1194"/>
      <c r="AG188" s="1194"/>
      <c r="AH188" s="1194"/>
      <c r="AI188" s="1194"/>
      <c r="AJ188" s="1194"/>
      <c r="AK188" s="1194"/>
      <c r="AL188" s="1194"/>
      <c r="AM188" s="1194"/>
      <c r="AN188" s="1194"/>
      <c r="AO188" s="1194"/>
      <c r="AP188" s="1194"/>
    </row>
    <row r="189" spans="1:42" ht="12.95" customHeight="1" x14ac:dyDescent="0.5">
      <c r="A189" s="1655"/>
      <c r="B189" s="1193"/>
      <c r="C189" s="1194"/>
      <c r="D189" s="1194"/>
      <c r="E189" s="1194"/>
      <c r="F189" s="1194"/>
      <c r="G189" s="1194"/>
      <c r="H189" s="1194"/>
      <c r="I189" s="1194"/>
      <c r="J189" s="1194"/>
      <c r="K189" s="1194"/>
      <c r="L189" s="1194"/>
      <c r="M189" s="1194"/>
      <c r="N189" s="1194"/>
      <c r="O189" s="1194"/>
      <c r="P189" s="1194"/>
      <c r="Q189" s="1194"/>
      <c r="R189" s="1194"/>
      <c r="S189" s="1194"/>
      <c r="T189" s="1194"/>
      <c r="U189" s="1194"/>
      <c r="V189" s="1194"/>
      <c r="W189" s="1194"/>
      <c r="X189" s="1194"/>
      <c r="Y189" s="1194"/>
      <c r="Z189" s="1194"/>
      <c r="AA189" s="1194"/>
      <c r="AB189" s="1194"/>
      <c r="AC189" s="1194"/>
      <c r="AD189" s="1194"/>
      <c r="AE189" s="1194"/>
      <c r="AF189" s="1194"/>
      <c r="AG189" s="1194"/>
      <c r="AH189" s="1194"/>
      <c r="AI189" s="1194"/>
      <c r="AJ189" s="1194"/>
      <c r="AK189" s="1194"/>
      <c r="AL189" s="1194"/>
      <c r="AM189" s="1194"/>
      <c r="AN189" s="1194"/>
      <c r="AO189" s="1194"/>
      <c r="AP189" s="1194"/>
    </row>
    <row r="190" spans="1:42" ht="12.95" customHeight="1" x14ac:dyDescent="0.5">
      <c r="A190" s="1655"/>
      <c r="B190" s="1193"/>
      <c r="C190" s="1194"/>
      <c r="D190" s="1194"/>
      <c r="E190" s="1194"/>
      <c r="F190" s="1194"/>
      <c r="G190" s="1194"/>
      <c r="H190" s="1194"/>
      <c r="I190" s="1194"/>
      <c r="J190" s="1194"/>
      <c r="K190" s="1194"/>
      <c r="L190" s="1194"/>
      <c r="M190" s="1194"/>
      <c r="N190" s="1194"/>
      <c r="O190" s="1194"/>
      <c r="P190" s="1194"/>
      <c r="Q190" s="1194"/>
      <c r="R190" s="1194"/>
      <c r="S190" s="1194"/>
      <c r="T190" s="1194"/>
      <c r="U190" s="1194"/>
      <c r="V190" s="1194"/>
      <c r="W190" s="1194"/>
      <c r="X190" s="1194"/>
      <c r="Y190" s="1194"/>
      <c r="Z190" s="1194"/>
      <c r="AA190" s="1194"/>
      <c r="AB190" s="1194"/>
      <c r="AC190" s="1194"/>
      <c r="AD190" s="1194"/>
      <c r="AE190" s="1194"/>
      <c r="AF190" s="1194"/>
      <c r="AG190" s="1194"/>
      <c r="AH190" s="1194"/>
      <c r="AI190" s="1194"/>
      <c r="AJ190" s="1194"/>
      <c r="AK190" s="1194"/>
      <c r="AL190" s="1194"/>
      <c r="AM190" s="1194"/>
      <c r="AN190" s="1194"/>
      <c r="AO190" s="1194"/>
      <c r="AP190" s="1194"/>
    </row>
    <row r="191" spans="1:42" ht="12.95" customHeight="1" x14ac:dyDescent="0.5">
      <c r="A191" s="1655"/>
      <c r="B191" s="1193"/>
      <c r="C191" s="1194"/>
      <c r="D191" s="1194"/>
      <c r="E191" s="1194"/>
      <c r="F191" s="1194"/>
      <c r="G191" s="1194"/>
      <c r="H191" s="1194"/>
      <c r="I191" s="1194"/>
      <c r="J191" s="1194"/>
      <c r="K191" s="1194"/>
      <c r="L191" s="1194"/>
      <c r="M191" s="1194"/>
      <c r="N191" s="1194"/>
      <c r="O191" s="1194"/>
      <c r="P191" s="1194"/>
      <c r="Q191" s="1194"/>
      <c r="R191" s="1194"/>
      <c r="S191" s="1194"/>
      <c r="T191" s="1194"/>
      <c r="U191" s="1194"/>
      <c r="V191" s="1194"/>
      <c r="W191" s="1194"/>
      <c r="X191" s="1194"/>
      <c r="Y191" s="1194"/>
      <c r="Z191" s="1194"/>
      <c r="AA191" s="1194"/>
      <c r="AB191" s="1194"/>
      <c r="AC191" s="1194"/>
      <c r="AD191" s="1194"/>
      <c r="AE191" s="1194"/>
      <c r="AF191" s="1194"/>
      <c r="AG191" s="1194"/>
      <c r="AH191" s="1194"/>
      <c r="AI191" s="1194"/>
      <c r="AJ191" s="1194"/>
      <c r="AK191" s="1194"/>
      <c r="AL191" s="1194"/>
      <c r="AM191" s="1194"/>
      <c r="AN191" s="1194"/>
      <c r="AO191" s="1194"/>
      <c r="AP191" s="1194"/>
    </row>
    <row r="192" spans="1:42" ht="12.95" customHeight="1" x14ac:dyDescent="0.5">
      <c r="A192" s="1655"/>
      <c r="B192" s="1193"/>
      <c r="C192" s="1194"/>
      <c r="D192" s="1194"/>
      <c r="E192" s="1194"/>
      <c r="F192" s="1194"/>
      <c r="G192" s="1194"/>
      <c r="H192" s="1194"/>
      <c r="I192" s="1194"/>
      <c r="J192" s="1194"/>
      <c r="K192" s="1194"/>
      <c r="L192" s="1194"/>
      <c r="M192" s="1194"/>
      <c r="N192" s="1194"/>
      <c r="O192" s="1194"/>
      <c r="P192" s="1194"/>
      <c r="Q192" s="1194"/>
      <c r="R192" s="1194"/>
      <c r="S192" s="1194"/>
      <c r="T192" s="1194"/>
      <c r="U192" s="1194"/>
      <c r="V192" s="1194"/>
      <c r="W192" s="1194"/>
      <c r="X192" s="1194"/>
      <c r="Y192" s="1194"/>
      <c r="Z192" s="1194"/>
      <c r="AA192" s="1194"/>
      <c r="AB192" s="1194"/>
      <c r="AC192" s="1194"/>
      <c r="AD192" s="1194"/>
      <c r="AE192" s="1194"/>
      <c r="AF192" s="1194"/>
      <c r="AG192" s="1194"/>
      <c r="AH192" s="1194"/>
      <c r="AI192" s="1194"/>
      <c r="AJ192" s="1194"/>
      <c r="AK192" s="1194"/>
      <c r="AL192" s="1194"/>
      <c r="AM192" s="1194"/>
      <c r="AN192" s="1194"/>
      <c r="AO192" s="1194"/>
      <c r="AP192" s="1194"/>
    </row>
    <row r="193" spans="1:42" ht="12.95" customHeight="1" x14ac:dyDescent="0.5">
      <c r="A193" s="1655"/>
      <c r="B193" s="1193"/>
      <c r="C193" s="1194"/>
      <c r="D193" s="1194"/>
      <c r="E193" s="1194"/>
      <c r="F193" s="1194"/>
      <c r="G193" s="1194"/>
      <c r="H193" s="1194"/>
      <c r="I193" s="1194"/>
      <c r="J193" s="1194"/>
      <c r="K193" s="1194"/>
      <c r="L193" s="1194"/>
      <c r="M193" s="1194"/>
      <c r="N193" s="1194"/>
      <c r="O193" s="1194"/>
      <c r="P193" s="1194"/>
      <c r="Q193" s="1194"/>
      <c r="R193" s="1194"/>
      <c r="S193" s="1194"/>
      <c r="T193" s="1194"/>
      <c r="U193" s="1194"/>
      <c r="V193" s="1194"/>
      <c r="W193" s="1194"/>
      <c r="X193" s="1194"/>
      <c r="Y193" s="1194"/>
      <c r="Z193" s="1194"/>
      <c r="AA193" s="1194"/>
      <c r="AB193" s="1194"/>
      <c r="AC193" s="1194"/>
      <c r="AD193" s="1194"/>
      <c r="AE193" s="1194"/>
      <c r="AF193" s="1194"/>
      <c r="AG193" s="1194"/>
      <c r="AH193" s="1194"/>
      <c r="AI193" s="1194"/>
      <c r="AJ193" s="1194"/>
      <c r="AK193" s="1194"/>
      <c r="AL193" s="1194"/>
      <c r="AM193" s="1194"/>
      <c r="AN193" s="1194"/>
      <c r="AO193" s="1194"/>
      <c r="AP193" s="1194"/>
    </row>
    <row r="194" spans="1:42" ht="12.95" customHeight="1" x14ac:dyDescent="0.5">
      <c r="A194" s="1655"/>
      <c r="B194" s="1193"/>
      <c r="C194" s="1194"/>
      <c r="D194" s="1194"/>
      <c r="E194" s="1194"/>
      <c r="F194" s="1194"/>
      <c r="G194" s="1194"/>
      <c r="H194" s="1194"/>
      <c r="I194" s="1194"/>
      <c r="J194" s="1194"/>
      <c r="K194" s="1194"/>
      <c r="L194" s="1194"/>
      <c r="M194" s="1194"/>
      <c r="N194" s="1194"/>
      <c r="O194" s="1194"/>
      <c r="P194" s="1194"/>
      <c r="Q194" s="1194"/>
      <c r="R194" s="1194"/>
      <c r="S194" s="1194"/>
      <c r="T194" s="1194"/>
      <c r="U194" s="1194"/>
      <c r="V194" s="1194"/>
      <c r="W194" s="1194"/>
      <c r="X194" s="1194"/>
      <c r="Y194" s="1194"/>
      <c r="Z194" s="1194"/>
      <c r="AA194" s="1194"/>
      <c r="AB194" s="1194"/>
      <c r="AC194" s="1194"/>
      <c r="AD194" s="1194"/>
      <c r="AE194" s="1194"/>
      <c r="AF194" s="1194"/>
      <c r="AG194" s="1194"/>
      <c r="AH194" s="1194"/>
      <c r="AI194" s="1194"/>
      <c r="AJ194" s="1194"/>
      <c r="AK194" s="1194"/>
      <c r="AL194" s="1194"/>
      <c r="AM194" s="1194"/>
      <c r="AN194" s="1194"/>
      <c r="AO194" s="1194"/>
      <c r="AP194" s="1194"/>
    </row>
    <row r="195" spans="1:42" ht="12.95" customHeight="1" x14ac:dyDescent="0.5">
      <c r="A195" s="1655"/>
      <c r="B195" s="1193"/>
      <c r="C195" s="1194"/>
      <c r="D195" s="1194"/>
      <c r="E195" s="1194"/>
      <c r="F195" s="1194"/>
      <c r="G195" s="1194"/>
      <c r="H195" s="1194"/>
      <c r="I195" s="1194"/>
      <c r="J195" s="1194"/>
      <c r="K195" s="1194"/>
      <c r="L195" s="1194"/>
      <c r="M195" s="1194"/>
      <c r="N195" s="1194"/>
      <c r="O195" s="1194"/>
      <c r="P195" s="1194"/>
      <c r="Q195" s="1194"/>
      <c r="R195" s="1194"/>
      <c r="S195" s="1194"/>
      <c r="T195" s="1194"/>
      <c r="U195" s="1194"/>
      <c r="V195" s="1194"/>
      <c r="W195" s="1194"/>
      <c r="X195" s="1194"/>
      <c r="Y195" s="1194"/>
      <c r="Z195" s="1194"/>
      <c r="AA195" s="1194"/>
      <c r="AB195" s="1194"/>
      <c r="AC195" s="1194"/>
      <c r="AD195" s="1194"/>
      <c r="AE195" s="1194"/>
      <c r="AF195" s="1194"/>
      <c r="AG195" s="1194"/>
      <c r="AH195" s="1194"/>
      <c r="AI195" s="1194"/>
      <c r="AJ195" s="1194"/>
      <c r="AK195" s="1194"/>
      <c r="AL195" s="1194"/>
      <c r="AM195" s="1194"/>
      <c r="AN195" s="1194"/>
      <c r="AO195" s="1194"/>
      <c r="AP195" s="1194"/>
    </row>
    <row r="196" spans="1:42" ht="12.95" customHeight="1" x14ac:dyDescent="0.5">
      <c r="A196" s="1655"/>
      <c r="B196" s="1193"/>
      <c r="C196" s="1194"/>
      <c r="D196" s="1194"/>
      <c r="E196" s="1194"/>
      <c r="F196" s="1194"/>
      <c r="G196" s="1194"/>
      <c r="H196" s="1194"/>
      <c r="I196" s="1194"/>
      <c r="J196" s="1194"/>
      <c r="K196" s="1194"/>
      <c r="L196" s="1194"/>
      <c r="M196" s="1194"/>
      <c r="N196" s="1194"/>
      <c r="O196" s="1194"/>
      <c r="P196" s="1194"/>
      <c r="Q196" s="1194"/>
      <c r="R196" s="1194"/>
      <c r="S196" s="1194"/>
      <c r="T196" s="1194"/>
      <c r="U196" s="1194"/>
      <c r="V196" s="1194"/>
      <c r="W196" s="1194"/>
      <c r="X196" s="1194"/>
      <c r="Y196" s="1194"/>
      <c r="Z196" s="1194"/>
      <c r="AA196" s="1194"/>
      <c r="AB196" s="1194"/>
      <c r="AC196" s="1194"/>
      <c r="AD196" s="1194"/>
      <c r="AE196" s="1194"/>
      <c r="AF196" s="1194"/>
      <c r="AG196" s="1194"/>
      <c r="AH196" s="1194"/>
      <c r="AI196" s="1194"/>
      <c r="AJ196" s="1194"/>
      <c r="AK196" s="1194"/>
      <c r="AL196" s="1194"/>
      <c r="AM196" s="1194"/>
      <c r="AN196" s="1194"/>
      <c r="AO196" s="1194"/>
      <c r="AP196" s="1194"/>
    </row>
    <row r="197" spans="1:42" ht="12.95" customHeight="1" x14ac:dyDescent="0.5">
      <c r="A197" s="1655"/>
      <c r="B197" s="1193"/>
      <c r="C197" s="1194"/>
      <c r="D197" s="1194"/>
      <c r="E197" s="1194"/>
      <c r="F197" s="1194"/>
      <c r="G197" s="1194"/>
      <c r="H197" s="1194"/>
      <c r="I197" s="1194"/>
      <c r="J197" s="1194"/>
      <c r="K197" s="1194"/>
      <c r="L197" s="1194"/>
      <c r="M197" s="1194"/>
      <c r="N197" s="1194"/>
      <c r="O197" s="1194"/>
      <c r="P197" s="1194"/>
      <c r="Q197" s="1194"/>
      <c r="R197" s="1194"/>
      <c r="S197" s="1194"/>
      <c r="T197" s="1194"/>
      <c r="U197" s="1194"/>
      <c r="V197" s="1194"/>
      <c r="W197" s="1194"/>
      <c r="X197" s="1194"/>
      <c r="Y197" s="1194"/>
      <c r="Z197" s="1194"/>
      <c r="AA197" s="1194"/>
      <c r="AB197" s="1194"/>
      <c r="AC197" s="1194"/>
      <c r="AD197" s="1194"/>
      <c r="AE197" s="1194"/>
      <c r="AF197" s="1194"/>
      <c r="AG197" s="1194"/>
      <c r="AH197" s="1194"/>
      <c r="AI197" s="1194"/>
      <c r="AJ197" s="1194"/>
      <c r="AK197" s="1194"/>
      <c r="AL197" s="1194"/>
      <c r="AM197" s="1194"/>
      <c r="AN197" s="1194"/>
      <c r="AO197" s="1194"/>
      <c r="AP197" s="1194"/>
    </row>
    <row r="198" spans="1:42" ht="12.95" customHeight="1" x14ac:dyDescent="0.5">
      <c r="A198" s="1655"/>
      <c r="B198" s="1193"/>
      <c r="C198" s="1194"/>
      <c r="D198" s="1194"/>
      <c r="E198" s="1194"/>
      <c r="F198" s="1194"/>
      <c r="G198" s="1194"/>
      <c r="H198" s="1194"/>
      <c r="I198" s="1194"/>
      <c r="J198" s="1194"/>
      <c r="K198" s="1194"/>
      <c r="L198" s="1194"/>
      <c r="M198" s="1194"/>
      <c r="N198" s="1194"/>
      <c r="O198" s="1194"/>
      <c r="P198" s="1194"/>
      <c r="Q198" s="1194"/>
      <c r="R198" s="1194"/>
      <c r="S198" s="1194"/>
      <c r="T198" s="1194"/>
      <c r="U198" s="1194"/>
      <c r="V198" s="1194"/>
      <c r="W198" s="1194"/>
      <c r="X198" s="1194"/>
      <c r="Y198" s="1194"/>
      <c r="Z198" s="1194"/>
      <c r="AA198" s="1194"/>
      <c r="AB198" s="1194"/>
      <c r="AC198" s="1194"/>
      <c r="AD198" s="1194"/>
      <c r="AE198" s="1194"/>
      <c r="AF198" s="1194"/>
      <c r="AG198" s="1194"/>
      <c r="AH198" s="1194"/>
      <c r="AI198" s="1194"/>
      <c r="AJ198" s="1194"/>
      <c r="AK198" s="1194"/>
      <c r="AL198" s="1194"/>
      <c r="AM198" s="1194"/>
      <c r="AN198" s="1194"/>
      <c r="AO198" s="1194"/>
      <c r="AP198" s="1194"/>
    </row>
    <row r="199" spans="1:42" ht="12.95" customHeight="1" x14ac:dyDescent="0.5">
      <c r="A199" s="1655"/>
      <c r="B199" s="1193"/>
      <c r="C199" s="1194"/>
      <c r="D199" s="1194"/>
      <c r="E199" s="1194"/>
      <c r="F199" s="1194"/>
      <c r="G199" s="1194"/>
      <c r="H199" s="1194"/>
      <c r="I199" s="1194"/>
      <c r="J199" s="1194"/>
      <c r="K199" s="1194"/>
      <c r="L199" s="1194"/>
      <c r="M199" s="1194"/>
      <c r="N199" s="1194"/>
      <c r="O199" s="1194"/>
      <c r="P199" s="1194"/>
      <c r="Q199" s="1194"/>
      <c r="R199" s="1194"/>
      <c r="S199" s="1194"/>
      <c r="T199" s="1194"/>
      <c r="U199" s="1194"/>
      <c r="V199" s="1194"/>
      <c r="W199" s="1194"/>
      <c r="X199" s="1194"/>
      <c r="Y199" s="1194"/>
      <c r="Z199" s="1194"/>
      <c r="AA199" s="1194"/>
      <c r="AB199" s="1194"/>
      <c r="AC199" s="1194"/>
      <c r="AD199" s="1194"/>
      <c r="AE199" s="1194"/>
      <c r="AF199" s="1194"/>
      <c r="AG199" s="1194"/>
      <c r="AH199" s="1194"/>
      <c r="AI199" s="1194"/>
      <c r="AJ199" s="1194"/>
      <c r="AK199" s="1194"/>
      <c r="AL199" s="1194"/>
      <c r="AM199" s="1194"/>
      <c r="AN199" s="1194"/>
      <c r="AO199" s="1194"/>
      <c r="AP199" s="1194"/>
    </row>
    <row r="200" spans="1:42" ht="12.95" customHeight="1" x14ac:dyDescent="0.5">
      <c r="A200" s="1655"/>
      <c r="B200" s="1193"/>
      <c r="C200" s="1194"/>
      <c r="D200" s="1194"/>
      <c r="E200" s="1194"/>
      <c r="F200" s="1194"/>
      <c r="G200" s="1194"/>
      <c r="H200" s="1194"/>
      <c r="I200" s="1194"/>
      <c r="J200" s="1194"/>
      <c r="K200" s="1194"/>
      <c r="L200" s="1194"/>
      <c r="M200" s="1194"/>
      <c r="N200" s="1194"/>
      <c r="O200" s="1194"/>
      <c r="P200" s="1194"/>
      <c r="Q200" s="1194"/>
      <c r="R200" s="1194"/>
      <c r="S200" s="1194"/>
      <c r="T200" s="1194"/>
      <c r="U200" s="1194"/>
      <c r="V200" s="1194"/>
      <c r="W200" s="1194"/>
      <c r="X200" s="1194"/>
      <c r="Y200" s="1194"/>
      <c r="Z200" s="1194"/>
      <c r="AA200" s="1194"/>
      <c r="AB200" s="1194"/>
      <c r="AC200" s="1194"/>
      <c r="AD200" s="1194"/>
      <c r="AE200" s="1194"/>
      <c r="AF200" s="1194"/>
      <c r="AG200" s="1194"/>
      <c r="AH200" s="1194"/>
      <c r="AI200" s="1194"/>
      <c r="AJ200" s="1194"/>
      <c r="AK200" s="1194"/>
      <c r="AL200" s="1194"/>
      <c r="AM200" s="1194"/>
      <c r="AN200" s="1194"/>
      <c r="AO200" s="1194"/>
      <c r="AP200" s="1194"/>
    </row>
    <row r="201" spans="1:42" ht="12.95" customHeight="1" x14ac:dyDescent="0.5">
      <c r="A201" s="1655"/>
      <c r="B201" s="1193"/>
      <c r="C201" s="1194"/>
      <c r="D201" s="1194"/>
      <c r="E201" s="1194"/>
      <c r="F201" s="1194"/>
      <c r="G201" s="1194"/>
      <c r="H201" s="1194"/>
      <c r="I201" s="1194"/>
      <c r="J201" s="1194"/>
      <c r="K201" s="1194"/>
      <c r="L201" s="1194"/>
      <c r="M201" s="1194"/>
      <c r="N201" s="1194"/>
      <c r="O201" s="1194"/>
      <c r="P201" s="1194"/>
      <c r="Q201" s="1194"/>
      <c r="R201" s="1194"/>
      <c r="S201" s="1194"/>
      <c r="T201" s="1194"/>
      <c r="U201" s="1194"/>
      <c r="V201" s="1194"/>
      <c r="W201" s="1194"/>
      <c r="X201" s="1194"/>
      <c r="Y201" s="1194"/>
      <c r="Z201" s="1194"/>
      <c r="AA201" s="1194"/>
      <c r="AB201" s="1194"/>
      <c r="AC201" s="1194"/>
      <c r="AD201" s="1194"/>
      <c r="AE201" s="1194"/>
      <c r="AF201" s="1194"/>
      <c r="AG201" s="1194"/>
      <c r="AH201" s="1194"/>
      <c r="AI201" s="1194"/>
      <c r="AJ201" s="1194"/>
      <c r="AK201" s="1194"/>
      <c r="AL201" s="1194"/>
      <c r="AM201" s="1194"/>
      <c r="AN201" s="1194"/>
      <c r="AO201" s="1194"/>
      <c r="AP201" s="1194"/>
    </row>
    <row r="202" spans="1:42" ht="12.95" customHeight="1" x14ac:dyDescent="0.5">
      <c r="A202" s="1655"/>
      <c r="B202" s="1193"/>
      <c r="C202" s="1194"/>
      <c r="D202" s="1194"/>
      <c r="E202" s="1194"/>
      <c r="F202" s="1194"/>
      <c r="G202" s="1194"/>
      <c r="H202" s="1194"/>
      <c r="I202" s="1194"/>
      <c r="J202" s="1194"/>
      <c r="K202" s="1194"/>
      <c r="L202" s="1194"/>
      <c r="M202" s="1194"/>
      <c r="N202" s="1194"/>
      <c r="O202" s="1194"/>
      <c r="P202" s="1194"/>
      <c r="Q202" s="1194"/>
      <c r="R202" s="1194"/>
      <c r="S202" s="1194"/>
      <c r="T202" s="1194"/>
      <c r="U202" s="1194"/>
      <c r="V202" s="1194"/>
      <c r="W202" s="1194"/>
      <c r="X202" s="1194"/>
      <c r="Y202" s="1194"/>
      <c r="Z202" s="1194"/>
      <c r="AA202" s="1194"/>
      <c r="AB202" s="1194"/>
      <c r="AC202" s="1194"/>
      <c r="AD202" s="1194"/>
      <c r="AE202" s="1194"/>
      <c r="AF202" s="1194"/>
      <c r="AG202" s="1194"/>
      <c r="AH202" s="1194"/>
      <c r="AI202" s="1194"/>
      <c r="AJ202" s="1194"/>
      <c r="AK202" s="1194"/>
      <c r="AL202" s="1194"/>
      <c r="AM202" s="1194"/>
      <c r="AN202" s="1194"/>
      <c r="AO202" s="1194"/>
      <c r="AP202" s="1194"/>
    </row>
    <row r="203" spans="1:42" ht="12.95" customHeight="1" x14ac:dyDescent="0.5">
      <c r="A203" s="1655"/>
      <c r="B203" s="1193"/>
      <c r="C203" s="1194"/>
      <c r="D203" s="1194"/>
      <c r="E203" s="1194"/>
      <c r="F203" s="1194"/>
      <c r="G203" s="1194"/>
      <c r="H203" s="1194"/>
      <c r="I203" s="1194"/>
      <c r="J203" s="1194"/>
      <c r="K203" s="1194"/>
      <c r="L203" s="1194"/>
      <c r="M203" s="1194"/>
      <c r="N203" s="1194"/>
      <c r="O203" s="1194"/>
      <c r="P203" s="1194"/>
      <c r="Q203" s="1194"/>
      <c r="R203" s="1194"/>
      <c r="S203" s="1194"/>
      <c r="T203" s="1194"/>
      <c r="U203" s="1194"/>
      <c r="V203" s="1194"/>
      <c r="W203" s="1194"/>
      <c r="X203" s="1194"/>
      <c r="Y203" s="1194"/>
      <c r="Z203" s="1194"/>
      <c r="AA203" s="1194"/>
      <c r="AB203" s="1194"/>
      <c r="AC203" s="1194"/>
      <c r="AD203" s="1194"/>
      <c r="AE203" s="1194"/>
      <c r="AF203" s="1194"/>
      <c r="AG203" s="1194"/>
      <c r="AH203" s="1194"/>
      <c r="AI203" s="1194"/>
      <c r="AJ203" s="1194"/>
      <c r="AK203" s="1194"/>
      <c r="AL203" s="1194"/>
      <c r="AM203" s="1194"/>
      <c r="AN203" s="1194"/>
      <c r="AO203" s="1194"/>
      <c r="AP203" s="1194"/>
    </row>
    <row r="204" spans="1:42" ht="12.95" customHeight="1" x14ac:dyDescent="0.5">
      <c r="A204" s="1655"/>
      <c r="B204" s="1193"/>
      <c r="C204" s="1194"/>
      <c r="D204" s="1194"/>
      <c r="E204" s="1194"/>
      <c r="F204" s="1194"/>
      <c r="G204" s="1194"/>
      <c r="H204" s="1194"/>
      <c r="I204" s="1194"/>
      <c r="J204" s="1194"/>
      <c r="K204" s="1194"/>
      <c r="L204" s="1194"/>
      <c r="M204" s="1194"/>
      <c r="N204" s="1194"/>
      <c r="O204" s="1194"/>
      <c r="P204" s="1194"/>
      <c r="Q204" s="1194"/>
      <c r="R204" s="1194"/>
      <c r="S204" s="1194"/>
      <c r="T204" s="1194"/>
      <c r="U204" s="1194"/>
      <c r="V204" s="1194"/>
      <c r="W204" s="1194"/>
      <c r="X204" s="1194"/>
      <c r="Y204" s="1194"/>
      <c r="Z204" s="1194"/>
      <c r="AA204" s="1194"/>
      <c r="AB204" s="1194"/>
      <c r="AC204" s="1194"/>
      <c r="AD204" s="1194"/>
      <c r="AE204" s="1194"/>
      <c r="AF204" s="1194"/>
      <c r="AG204" s="1194"/>
      <c r="AH204" s="1194"/>
      <c r="AI204" s="1194"/>
      <c r="AJ204" s="1194"/>
      <c r="AK204" s="1194"/>
      <c r="AL204" s="1194"/>
      <c r="AM204" s="1194"/>
      <c r="AN204" s="1194"/>
      <c r="AO204" s="1194"/>
      <c r="AP204" s="1194"/>
    </row>
    <row r="205" spans="1:42" ht="12.95" customHeight="1" x14ac:dyDescent="0.5">
      <c r="A205" s="1655"/>
      <c r="B205" s="1193"/>
      <c r="C205" s="1194"/>
      <c r="D205" s="1194"/>
      <c r="E205" s="1194"/>
      <c r="F205" s="1194"/>
      <c r="G205" s="1194"/>
      <c r="H205" s="1194"/>
      <c r="I205" s="1194"/>
      <c r="J205" s="1194"/>
      <c r="K205" s="1194"/>
      <c r="L205" s="1194"/>
      <c r="M205" s="1194"/>
      <c r="N205" s="1194"/>
      <c r="O205" s="1194"/>
      <c r="P205" s="1194"/>
      <c r="Q205" s="1194"/>
      <c r="R205" s="1194"/>
      <c r="S205" s="1194"/>
      <c r="T205" s="1194"/>
      <c r="U205" s="1194"/>
      <c r="V205" s="1194"/>
      <c r="W205" s="1194"/>
      <c r="X205" s="1194"/>
      <c r="Y205" s="1194"/>
      <c r="Z205" s="1194"/>
      <c r="AA205" s="1194"/>
      <c r="AB205" s="1194"/>
      <c r="AC205" s="1194"/>
      <c r="AD205" s="1194"/>
      <c r="AE205" s="1194"/>
      <c r="AF205" s="1194"/>
      <c r="AG205" s="1194"/>
      <c r="AH205" s="1194"/>
      <c r="AI205" s="1194"/>
      <c r="AJ205" s="1194"/>
      <c r="AK205" s="1194"/>
      <c r="AL205" s="1194"/>
      <c r="AM205" s="1194"/>
      <c r="AN205" s="1194"/>
      <c r="AO205" s="1194"/>
      <c r="AP205" s="1194"/>
    </row>
    <row r="206" spans="1:42" ht="12.95" customHeight="1" x14ac:dyDescent="0.5">
      <c r="A206" s="1655"/>
      <c r="B206" s="1193"/>
      <c r="C206" s="1194"/>
      <c r="D206" s="1194"/>
      <c r="E206" s="1194"/>
      <c r="F206" s="1194"/>
      <c r="G206" s="1194"/>
      <c r="H206" s="1194"/>
      <c r="I206" s="1194"/>
      <c r="J206" s="1194"/>
      <c r="K206" s="1194"/>
      <c r="L206" s="1194"/>
      <c r="M206" s="1194"/>
      <c r="N206" s="1194"/>
      <c r="O206" s="1194"/>
      <c r="P206" s="1194"/>
      <c r="Q206" s="1194"/>
      <c r="R206" s="1194"/>
      <c r="S206" s="1194"/>
      <c r="T206" s="1194"/>
      <c r="U206" s="1194"/>
      <c r="V206" s="1194"/>
      <c r="W206" s="1194"/>
      <c r="X206" s="1194"/>
      <c r="Y206" s="1194"/>
      <c r="Z206" s="1194"/>
      <c r="AA206" s="1194"/>
      <c r="AB206" s="1194"/>
      <c r="AC206" s="1194"/>
      <c r="AD206" s="1194"/>
      <c r="AE206" s="1194"/>
      <c r="AF206" s="1194"/>
      <c r="AG206" s="1194"/>
      <c r="AH206" s="1194"/>
      <c r="AI206" s="1194"/>
      <c r="AJ206" s="1194"/>
      <c r="AK206" s="1194"/>
      <c r="AL206" s="1194"/>
      <c r="AM206" s="1194"/>
      <c r="AN206" s="1194"/>
      <c r="AO206" s="1194"/>
      <c r="AP206" s="1194"/>
    </row>
    <row r="207" spans="1:42" ht="12.95" customHeight="1" x14ac:dyDescent="0.5">
      <c r="A207" s="1655"/>
      <c r="B207" s="1193"/>
      <c r="C207" s="1194"/>
      <c r="D207" s="1194"/>
      <c r="E207" s="1194"/>
      <c r="F207" s="1194"/>
      <c r="G207" s="1194"/>
      <c r="H207" s="1194"/>
      <c r="I207" s="1194"/>
      <c r="J207" s="1194"/>
      <c r="K207" s="1194"/>
      <c r="L207" s="1194"/>
      <c r="M207" s="1194"/>
      <c r="N207" s="1194"/>
      <c r="O207" s="1194"/>
      <c r="P207" s="1194"/>
      <c r="Q207" s="1194"/>
      <c r="R207" s="1194"/>
      <c r="S207" s="1194"/>
      <c r="T207" s="1194"/>
      <c r="U207" s="1194"/>
      <c r="V207" s="1194"/>
      <c r="W207" s="1194"/>
      <c r="X207" s="1194"/>
      <c r="Y207" s="1194"/>
      <c r="Z207" s="1194"/>
      <c r="AA207" s="1194"/>
      <c r="AB207" s="1194"/>
      <c r="AC207" s="1194"/>
      <c r="AD207" s="1194"/>
      <c r="AE207" s="1194"/>
      <c r="AF207" s="1194"/>
      <c r="AG207" s="1194"/>
      <c r="AH207" s="1194"/>
      <c r="AI207" s="1194"/>
      <c r="AJ207" s="1194"/>
      <c r="AK207" s="1194"/>
      <c r="AL207" s="1194"/>
      <c r="AM207" s="1194"/>
      <c r="AN207" s="1194"/>
      <c r="AO207" s="1194"/>
      <c r="AP207" s="1194"/>
    </row>
    <row r="208" spans="1:42" ht="12.95" customHeight="1" x14ac:dyDescent="0.5">
      <c r="A208" s="1655"/>
      <c r="B208" s="1193"/>
      <c r="C208" s="1194"/>
      <c r="D208" s="1194"/>
      <c r="E208" s="1194"/>
      <c r="F208" s="1194"/>
      <c r="G208" s="1194"/>
      <c r="H208" s="1194"/>
      <c r="I208" s="1194"/>
      <c r="J208" s="1194"/>
      <c r="K208" s="1194"/>
      <c r="L208" s="1194"/>
      <c r="M208" s="1194"/>
      <c r="N208" s="1194"/>
      <c r="O208" s="1194"/>
      <c r="P208" s="1194"/>
      <c r="Q208" s="1194"/>
      <c r="R208" s="1194"/>
      <c r="S208" s="1194"/>
      <c r="T208" s="1194"/>
      <c r="U208" s="1194"/>
      <c r="V208" s="1194"/>
      <c r="W208" s="1194"/>
      <c r="X208" s="1194"/>
      <c r="Y208" s="1194"/>
      <c r="Z208" s="1194"/>
      <c r="AA208" s="1194"/>
      <c r="AB208" s="1194"/>
      <c r="AC208" s="1194"/>
      <c r="AD208" s="1194"/>
      <c r="AE208" s="1194"/>
      <c r="AF208" s="1194"/>
      <c r="AG208" s="1194"/>
      <c r="AH208" s="1194"/>
      <c r="AI208" s="1194"/>
      <c r="AJ208" s="1194"/>
      <c r="AK208" s="1194"/>
      <c r="AL208" s="1194"/>
      <c r="AM208" s="1194"/>
      <c r="AN208" s="1194"/>
      <c r="AO208" s="1194"/>
      <c r="AP208" s="1194"/>
    </row>
    <row r="209" spans="1:42" ht="12.95" customHeight="1" x14ac:dyDescent="0.5">
      <c r="A209" s="1655"/>
      <c r="B209" s="1193"/>
      <c r="C209" s="1194"/>
      <c r="D209" s="1194"/>
      <c r="E209" s="1194"/>
      <c r="F209" s="1194"/>
      <c r="G209" s="1194"/>
      <c r="H209" s="1194"/>
      <c r="I209" s="1194"/>
      <c r="J209" s="1194"/>
      <c r="K209" s="1194"/>
      <c r="L209" s="1194"/>
      <c r="M209" s="1194"/>
      <c r="N209" s="1194"/>
      <c r="O209" s="1194"/>
      <c r="P209" s="1194"/>
      <c r="Q209" s="1194"/>
      <c r="R209" s="1194"/>
      <c r="S209" s="1194"/>
      <c r="T209" s="1194"/>
      <c r="U209" s="1194"/>
      <c r="V209" s="1194"/>
      <c r="W209" s="1194"/>
      <c r="X209" s="1194"/>
      <c r="Y209" s="1194"/>
      <c r="Z209" s="1194"/>
      <c r="AA209" s="1194"/>
      <c r="AB209" s="1194"/>
      <c r="AC209" s="1194"/>
      <c r="AD209" s="1194"/>
      <c r="AE209" s="1194"/>
      <c r="AF209" s="1194"/>
      <c r="AG209" s="1194"/>
      <c r="AH209" s="1194"/>
      <c r="AI209" s="1194"/>
      <c r="AJ209" s="1194"/>
      <c r="AK209" s="1194"/>
      <c r="AL209" s="1194"/>
      <c r="AM209" s="1194"/>
      <c r="AN209" s="1194"/>
      <c r="AO209" s="1194"/>
      <c r="AP209" s="1194"/>
    </row>
    <row r="210" spans="1:42" ht="12.95" customHeight="1" x14ac:dyDescent="0.5">
      <c r="A210" s="1655"/>
      <c r="B210" s="1193"/>
      <c r="C210" s="1194"/>
      <c r="D210" s="1194"/>
      <c r="E210" s="1194"/>
      <c r="F210" s="1194"/>
      <c r="G210" s="1194"/>
      <c r="H210" s="1194"/>
      <c r="I210" s="1194"/>
      <c r="J210" s="1194"/>
      <c r="K210" s="1194"/>
      <c r="L210" s="1194"/>
      <c r="M210" s="1194"/>
      <c r="N210" s="1194"/>
      <c r="O210" s="1194"/>
      <c r="P210" s="1194"/>
      <c r="Q210" s="1194"/>
      <c r="R210" s="1194"/>
      <c r="S210" s="1194"/>
      <c r="T210" s="1194"/>
      <c r="U210" s="1194"/>
      <c r="V210" s="1194"/>
      <c r="W210" s="1194"/>
      <c r="X210" s="1194"/>
      <c r="Y210" s="1194"/>
      <c r="Z210" s="1194"/>
      <c r="AA210" s="1194"/>
      <c r="AB210" s="1194"/>
      <c r="AC210" s="1194"/>
      <c r="AD210" s="1194"/>
      <c r="AE210" s="1194"/>
      <c r="AF210" s="1194"/>
      <c r="AG210" s="1194"/>
      <c r="AH210" s="1194"/>
      <c r="AI210" s="1194"/>
      <c r="AJ210" s="1194"/>
      <c r="AK210" s="1194"/>
      <c r="AL210" s="1194"/>
      <c r="AM210" s="1194"/>
      <c r="AN210" s="1194"/>
      <c r="AO210" s="1194"/>
      <c r="AP210" s="1194"/>
    </row>
    <row r="211" spans="1:42" ht="12.95" customHeight="1" x14ac:dyDescent="0.5">
      <c r="A211" s="1655"/>
      <c r="B211" s="1193"/>
      <c r="C211" s="1194"/>
      <c r="D211" s="1194"/>
      <c r="E211" s="1194"/>
      <c r="F211" s="1194"/>
      <c r="G211" s="1194"/>
      <c r="H211" s="1194"/>
      <c r="I211" s="1194"/>
      <c r="J211" s="1194"/>
      <c r="K211" s="1194"/>
      <c r="L211" s="1194"/>
      <c r="M211" s="1194"/>
      <c r="N211" s="1194"/>
      <c r="O211" s="1194"/>
      <c r="P211" s="1194"/>
      <c r="Q211" s="1194"/>
      <c r="R211" s="1194"/>
      <c r="S211" s="1194"/>
      <c r="T211" s="1194"/>
      <c r="U211" s="1194"/>
      <c r="V211" s="1194"/>
      <c r="W211" s="1194"/>
      <c r="X211" s="1194"/>
      <c r="Y211" s="1194"/>
      <c r="Z211" s="1194"/>
      <c r="AA211" s="1194"/>
      <c r="AB211" s="1194"/>
      <c r="AC211" s="1194"/>
      <c r="AD211" s="1194"/>
      <c r="AE211" s="1194"/>
      <c r="AF211" s="1194"/>
      <c r="AG211" s="1194"/>
      <c r="AH211" s="1194"/>
      <c r="AI211" s="1194"/>
      <c r="AJ211" s="1194"/>
      <c r="AK211" s="1194"/>
      <c r="AL211" s="1194"/>
      <c r="AM211" s="1194"/>
      <c r="AN211" s="1194"/>
      <c r="AO211" s="1194"/>
      <c r="AP211" s="1194"/>
    </row>
    <row r="212" spans="1:42" ht="12.95" customHeight="1" x14ac:dyDescent="0.5">
      <c r="A212" s="1655"/>
      <c r="B212" s="1193"/>
      <c r="C212" s="1194"/>
      <c r="D212" s="1194"/>
      <c r="E212" s="1194"/>
      <c r="F212" s="1194"/>
      <c r="G212" s="1194"/>
      <c r="H212" s="1194"/>
      <c r="I212" s="1194"/>
      <c r="J212" s="1194"/>
      <c r="K212" s="1194"/>
      <c r="L212" s="1194"/>
      <c r="M212" s="1194"/>
      <c r="N212" s="1194"/>
      <c r="O212" s="1194"/>
      <c r="P212" s="1194"/>
      <c r="Q212" s="1194"/>
      <c r="R212" s="1194"/>
      <c r="S212" s="1194"/>
      <c r="T212" s="1194"/>
      <c r="U212" s="1194"/>
      <c r="V212" s="1194"/>
      <c r="W212" s="1194"/>
      <c r="X212" s="1194"/>
      <c r="Y212" s="1194"/>
      <c r="Z212" s="1194"/>
      <c r="AA212" s="1194"/>
      <c r="AB212" s="1194"/>
      <c r="AC212" s="1194"/>
      <c r="AD212" s="1194"/>
      <c r="AE212" s="1194"/>
      <c r="AF212" s="1194"/>
      <c r="AG212" s="1194"/>
      <c r="AH212" s="1194"/>
      <c r="AI212" s="1194"/>
      <c r="AJ212" s="1194"/>
      <c r="AK212" s="1194"/>
      <c r="AL212" s="1194"/>
      <c r="AM212" s="1194"/>
      <c r="AN212" s="1194"/>
      <c r="AO212" s="1194"/>
      <c r="AP212" s="1194"/>
    </row>
    <row r="213" spans="1:42" ht="12.95" customHeight="1" x14ac:dyDescent="0.5">
      <c r="A213" s="1655"/>
      <c r="B213" s="1193"/>
      <c r="C213" s="1194"/>
      <c r="D213" s="1194"/>
      <c r="E213" s="1194"/>
      <c r="F213" s="1194"/>
      <c r="G213" s="1194"/>
      <c r="H213" s="1194"/>
      <c r="I213" s="1194"/>
      <c r="J213" s="1194"/>
      <c r="K213" s="1194"/>
      <c r="L213" s="1194"/>
      <c r="M213" s="1194"/>
      <c r="N213" s="1194"/>
      <c r="O213" s="1194"/>
      <c r="P213" s="1194"/>
      <c r="Q213" s="1194"/>
      <c r="R213" s="1194"/>
      <c r="S213" s="1194"/>
      <c r="T213" s="1194"/>
      <c r="U213" s="1194"/>
      <c r="V213" s="1194"/>
      <c r="W213" s="1194"/>
      <c r="X213" s="1194"/>
      <c r="Y213" s="1194"/>
      <c r="Z213" s="1194"/>
      <c r="AA213" s="1194"/>
      <c r="AB213" s="1194"/>
      <c r="AC213" s="1194"/>
      <c r="AD213" s="1194"/>
      <c r="AE213" s="1194"/>
      <c r="AF213" s="1194"/>
      <c r="AG213" s="1194"/>
      <c r="AH213" s="1194"/>
      <c r="AI213" s="1194"/>
      <c r="AJ213" s="1194"/>
      <c r="AK213" s="1194"/>
      <c r="AL213" s="1194"/>
      <c r="AM213" s="1194"/>
      <c r="AN213" s="1194"/>
      <c r="AO213" s="1194"/>
      <c r="AP213" s="1194"/>
    </row>
    <row r="214" spans="1:42" ht="12.95" customHeight="1" x14ac:dyDescent="0.5">
      <c r="A214" s="1655"/>
      <c r="B214" s="1193"/>
      <c r="C214" s="1194"/>
      <c r="D214" s="1194"/>
      <c r="E214" s="1194"/>
      <c r="F214" s="1194"/>
      <c r="G214" s="1194"/>
      <c r="H214" s="1194"/>
      <c r="I214" s="1194"/>
      <c r="J214" s="1194"/>
      <c r="K214" s="1194"/>
      <c r="L214" s="1194"/>
      <c r="M214" s="1194"/>
      <c r="N214" s="1194"/>
      <c r="O214" s="1194"/>
      <c r="P214" s="1194"/>
      <c r="Q214" s="1194"/>
      <c r="R214" s="1194"/>
      <c r="S214" s="1194"/>
      <c r="T214" s="1194"/>
      <c r="U214" s="1194"/>
      <c r="V214" s="1194"/>
      <c r="W214" s="1194"/>
      <c r="X214" s="1194"/>
      <c r="Y214" s="1194"/>
      <c r="Z214" s="1194"/>
      <c r="AA214" s="1194"/>
      <c r="AB214" s="1194"/>
      <c r="AC214" s="1194"/>
      <c r="AD214" s="1194"/>
      <c r="AE214" s="1194"/>
      <c r="AF214" s="1194"/>
      <c r="AG214" s="1194"/>
      <c r="AH214" s="1194"/>
      <c r="AI214" s="1194"/>
      <c r="AJ214" s="1194"/>
      <c r="AK214" s="1194"/>
      <c r="AL214" s="1194"/>
      <c r="AM214" s="1194"/>
      <c r="AN214" s="1194"/>
      <c r="AO214" s="1194"/>
      <c r="AP214" s="1194"/>
    </row>
    <row r="215" spans="1:42" ht="12.95" customHeight="1" x14ac:dyDescent="0.5">
      <c r="A215" s="1655"/>
      <c r="B215" s="1193"/>
      <c r="C215" s="1194"/>
      <c r="D215" s="1194"/>
      <c r="E215" s="1194"/>
      <c r="F215" s="1194"/>
      <c r="G215" s="1194"/>
      <c r="H215" s="1194"/>
      <c r="I215" s="1194"/>
      <c r="J215" s="1194"/>
      <c r="K215" s="1194"/>
      <c r="L215" s="1194"/>
      <c r="M215" s="1194"/>
      <c r="N215" s="1194"/>
      <c r="O215" s="1194"/>
      <c r="P215" s="1194"/>
      <c r="Q215" s="1194"/>
      <c r="R215" s="1194"/>
      <c r="S215" s="1194"/>
      <c r="T215" s="1194"/>
      <c r="U215" s="1194"/>
      <c r="V215" s="1194"/>
      <c r="W215" s="1194"/>
      <c r="X215" s="1194"/>
      <c r="Y215" s="1194"/>
      <c r="Z215" s="1194"/>
      <c r="AA215" s="1194"/>
      <c r="AB215" s="1194"/>
      <c r="AC215" s="1194"/>
      <c r="AD215" s="1194"/>
      <c r="AE215" s="1194"/>
      <c r="AF215" s="1194"/>
      <c r="AG215" s="1194"/>
      <c r="AH215" s="1194"/>
      <c r="AI215" s="1194"/>
      <c r="AJ215" s="1194"/>
      <c r="AK215" s="1194"/>
      <c r="AL215" s="1194"/>
      <c r="AM215" s="1194"/>
      <c r="AN215" s="1194"/>
      <c r="AO215" s="1194"/>
      <c r="AP215" s="1194"/>
    </row>
    <row r="216" spans="1:42" ht="12.95" customHeight="1" x14ac:dyDescent="0.5">
      <c r="A216" s="1655"/>
      <c r="B216" s="1193"/>
      <c r="C216" s="1194"/>
      <c r="D216" s="1194"/>
      <c r="E216" s="1194"/>
      <c r="F216" s="1194"/>
      <c r="G216" s="1194"/>
      <c r="H216" s="1194"/>
      <c r="I216" s="1194"/>
      <c r="J216" s="1194"/>
      <c r="K216" s="1194"/>
      <c r="L216" s="1194"/>
      <c r="M216" s="1194"/>
      <c r="N216" s="1194"/>
      <c r="O216" s="1194"/>
      <c r="P216" s="1194"/>
      <c r="Q216" s="1194"/>
      <c r="R216" s="1194"/>
      <c r="S216" s="1194"/>
      <c r="T216" s="1194"/>
      <c r="U216" s="1194"/>
      <c r="V216" s="1194"/>
      <c r="W216" s="1194"/>
      <c r="X216" s="1194"/>
      <c r="Y216" s="1194"/>
      <c r="Z216" s="1194"/>
      <c r="AA216" s="1194"/>
      <c r="AB216" s="1194"/>
      <c r="AC216" s="1194"/>
      <c r="AD216" s="1194"/>
      <c r="AE216" s="1194"/>
      <c r="AF216" s="1194"/>
      <c r="AG216" s="1194"/>
      <c r="AH216" s="1194"/>
      <c r="AI216" s="1194"/>
      <c r="AJ216" s="1194"/>
      <c r="AK216" s="1194"/>
      <c r="AL216" s="1194"/>
      <c r="AM216" s="1194"/>
      <c r="AN216" s="1194"/>
      <c r="AO216" s="1194"/>
      <c r="AP216" s="1194"/>
    </row>
    <row r="217" spans="1:42" ht="12.95" customHeight="1" x14ac:dyDescent="0.5">
      <c r="A217" s="1655"/>
      <c r="B217" s="1193"/>
      <c r="C217" s="1194"/>
      <c r="D217" s="1194"/>
      <c r="E217" s="1194"/>
      <c r="F217" s="1194"/>
      <c r="G217" s="1194"/>
      <c r="H217" s="1194"/>
      <c r="I217" s="1194"/>
      <c r="J217" s="1194"/>
      <c r="K217" s="1194"/>
      <c r="L217" s="1194"/>
      <c r="M217" s="1194"/>
      <c r="N217" s="1194"/>
      <c r="O217" s="1194"/>
      <c r="P217" s="1194"/>
      <c r="Q217" s="1194"/>
      <c r="R217" s="1194"/>
      <c r="S217" s="1194"/>
      <c r="T217" s="1194"/>
      <c r="U217" s="1194"/>
      <c r="V217" s="1194"/>
      <c r="W217" s="1194"/>
      <c r="X217" s="1194"/>
      <c r="Y217" s="1194"/>
      <c r="Z217" s="1194"/>
      <c r="AA217" s="1194"/>
      <c r="AB217" s="1194"/>
      <c r="AC217" s="1194"/>
      <c r="AD217" s="1194"/>
      <c r="AE217" s="1194"/>
      <c r="AF217" s="1194"/>
      <c r="AG217" s="1194"/>
      <c r="AH217" s="1194"/>
      <c r="AI217" s="1194"/>
      <c r="AJ217" s="1194"/>
      <c r="AK217" s="1194"/>
      <c r="AL217" s="1194"/>
      <c r="AM217" s="1194"/>
      <c r="AN217" s="1194"/>
      <c r="AO217" s="1194"/>
      <c r="AP217" s="1194"/>
    </row>
    <row r="218" spans="1:42" ht="12.95" customHeight="1" x14ac:dyDescent="0.5">
      <c r="A218" s="1655"/>
      <c r="B218" s="1193"/>
      <c r="C218" s="1194"/>
      <c r="D218" s="1194"/>
      <c r="E218" s="1194"/>
      <c r="F218" s="1194"/>
      <c r="G218" s="1194"/>
      <c r="H218" s="1194"/>
      <c r="I218" s="1194"/>
      <c r="J218" s="1194"/>
      <c r="K218" s="1194"/>
      <c r="L218" s="1194"/>
      <c r="M218" s="1194"/>
      <c r="N218" s="1194"/>
      <c r="O218" s="1194"/>
      <c r="P218" s="1194"/>
      <c r="Q218" s="1194"/>
      <c r="R218" s="1194"/>
      <c r="S218" s="1194"/>
      <c r="T218" s="1194"/>
      <c r="U218" s="1194"/>
      <c r="V218" s="1194"/>
      <c r="W218" s="1194"/>
      <c r="X218" s="1194"/>
      <c r="Y218" s="1194"/>
      <c r="Z218" s="1194"/>
      <c r="AA218" s="1194"/>
      <c r="AB218" s="1194"/>
      <c r="AC218" s="1194"/>
      <c r="AD218" s="1194"/>
      <c r="AE218" s="1194"/>
      <c r="AF218" s="1194"/>
      <c r="AG218" s="1194"/>
      <c r="AH218" s="1194"/>
      <c r="AI218" s="1194"/>
      <c r="AJ218" s="1194"/>
      <c r="AK218" s="1194"/>
      <c r="AL218" s="1194"/>
      <c r="AM218" s="1194"/>
      <c r="AN218" s="1194"/>
      <c r="AO218" s="1194"/>
      <c r="AP218" s="1194"/>
    </row>
    <row r="219" spans="1:42" ht="12.95" customHeight="1" x14ac:dyDescent="0.5">
      <c r="A219" s="1655"/>
      <c r="B219" s="1193"/>
      <c r="C219" s="1194"/>
      <c r="D219" s="1194"/>
      <c r="E219" s="1194"/>
      <c r="F219" s="1194"/>
      <c r="G219" s="1194"/>
      <c r="H219" s="1194"/>
      <c r="I219" s="1194"/>
      <c r="J219" s="1194"/>
      <c r="K219" s="1194"/>
      <c r="L219" s="1194"/>
      <c r="M219" s="1194"/>
      <c r="N219" s="1194"/>
      <c r="O219" s="1194"/>
      <c r="P219" s="1194"/>
      <c r="Q219" s="1194"/>
      <c r="R219" s="1194"/>
      <c r="S219" s="1194"/>
      <c r="T219" s="1194"/>
      <c r="U219" s="1194"/>
      <c r="V219" s="1194"/>
      <c r="W219" s="1194"/>
      <c r="X219" s="1194"/>
      <c r="Y219" s="1194"/>
      <c r="Z219" s="1194"/>
      <c r="AA219" s="1194"/>
      <c r="AB219" s="1194"/>
      <c r="AC219" s="1194"/>
      <c r="AD219" s="1194"/>
      <c r="AE219" s="1194"/>
      <c r="AF219" s="1194"/>
      <c r="AG219" s="1194"/>
      <c r="AH219" s="1194"/>
      <c r="AI219" s="1194"/>
      <c r="AJ219" s="1194"/>
      <c r="AK219" s="1194"/>
      <c r="AL219" s="1194"/>
      <c r="AM219" s="1194"/>
      <c r="AN219" s="1194"/>
      <c r="AO219" s="1194"/>
      <c r="AP219" s="1194"/>
    </row>
    <row r="220" spans="1:42" ht="12.95" customHeight="1" x14ac:dyDescent="0.5">
      <c r="A220" s="1655"/>
      <c r="B220" s="1193"/>
      <c r="C220" s="1194"/>
      <c r="D220" s="1194"/>
      <c r="E220" s="1194"/>
      <c r="F220" s="1194"/>
      <c r="G220" s="1194"/>
      <c r="H220" s="1194"/>
      <c r="I220" s="1194"/>
      <c r="J220" s="1194"/>
      <c r="K220" s="1194"/>
      <c r="L220" s="1194"/>
      <c r="M220" s="1194"/>
      <c r="N220" s="1194"/>
      <c r="O220" s="1194"/>
      <c r="P220" s="1194"/>
      <c r="Q220" s="1194"/>
      <c r="R220" s="1194"/>
      <c r="S220" s="1194"/>
      <c r="T220" s="1194"/>
      <c r="U220" s="1194"/>
      <c r="V220" s="1194"/>
      <c r="W220" s="1194"/>
      <c r="X220" s="1194"/>
      <c r="Y220" s="1194"/>
      <c r="Z220" s="1194"/>
      <c r="AA220" s="1194"/>
      <c r="AB220" s="1194"/>
      <c r="AC220" s="1194"/>
      <c r="AD220" s="1194"/>
      <c r="AE220" s="1194"/>
      <c r="AF220" s="1194"/>
      <c r="AG220" s="1194"/>
      <c r="AH220" s="1194"/>
      <c r="AI220" s="1194"/>
      <c r="AJ220" s="1194"/>
      <c r="AK220" s="1194"/>
      <c r="AL220" s="1194"/>
      <c r="AM220" s="1194"/>
      <c r="AN220" s="1194"/>
      <c r="AO220" s="1194"/>
      <c r="AP220" s="1194"/>
    </row>
    <row r="221" spans="1:42" ht="12.95" customHeight="1" x14ac:dyDescent="0.5">
      <c r="A221" s="1655"/>
      <c r="B221" s="1193"/>
      <c r="C221" s="1194"/>
      <c r="D221" s="1194"/>
      <c r="E221" s="1194"/>
      <c r="F221" s="1194"/>
      <c r="G221" s="1194"/>
      <c r="H221" s="1194"/>
      <c r="I221" s="1194"/>
      <c r="J221" s="1194"/>
      <c r="K221" s="1194"/>
      <c r="L221" s="1194"/>
      <c r="M221" s="1194"/>
      <c r="N221" s="1194"/>
      <c r="O221" s="1194"/>
      <c r="P221" s="1194"/>
      <c r="Q221" s="1194"/>
      <c r="R221" s="1194"/>
      <c r="S221" s="1194"/>
      <c r="T221" s="1194"/>
      <c r="U221" s="1194"/>
      <c r="V221" s="1194"/>
      <c r="W221" s="1194"/>
      <c r="X221" s="1194"/>
      <c r="Y221" s="1194"/>
      <c r="Z221" s="1194"/>
      <c r="AA221" s="1194"/>
      <c r="AB221" s="1194"/>
      <c r="AC221" s="1194"/>
      <c r="AD221" s="1194"/>
      <c r="AE221" s="1194"/>
      <c r="AF221" s="1194"/>
      <c r="AG221" s="1194"/>
      <c r="AH221" s="1194"/>
      <c r="AI221" s="1194"/>
      <c r="AJ221" s="1194"/>
      <c r="AK221" s="1194"/>
      <c r="AL221" s="1194"/>
      <c r="AM221" s="1194"/>
      <c r="AN221" s="1194"/>
      <c r="AO221" s="1194"/>
      <c r="AP221" s="1194"/>
    </row>
    <row r="222" spans="1:42" ht="12.95" customHeight="1" x14ac:dyDescent="0.5">
      <c r="A222" s="1655"/>
      <c r="B222" s="1193"/>
      <c r="C222" s="1194"/>
      <c r="D222" s="1194"/>
      <c r="E222" s="1194"/>
      <c r="F222" s="1194"/>
      <c r="G222" s="1194"/>
      <c r="H222" s="1194"/>
      <c r="I222" s="1194"/>
      <c r="J222" s="1194"/>
      <c r="K222" s="1194"/>
      <c r="L222" s="1194"/>
      <c r="M222" s="1194"/>
      <c r="N222" s="1194"/>
      <c r="O222" s="1194"/>
      <c r="P222" s="1194"/>
      <c r="Q222" s="1194"/>
      <c r="R222" s="1194"/>
      <c r="S222" s="1194"/>
      <c r="T222" s="1194"/>
      <c r="U222" s="1194"/>
      <c r="V222" s="1194"/>
      <c r="W222" s="1194"/>
      <c r="X222" s="1194"/>
      <c r="Y222" s="1194"/>
      <c r="Z222" s="1194"/>
      <c r="AA222" s="1194"/>
      <c r="AB222" s="1194"/>
      <c r="AC222" s="1194"/>
      <c r="AD222" s="1194"/>
      <c r="AE222" s="1194"/>
      <c r="AF222" s="1194"/>
      <c r="AG222" s="1194"/>
      <c r="AH222" s="1194"/>
      <c r="AI222" s="1194"/>
      <c r="AJ222" s="1194"/>
      <c r="AK222" s="1194"/>
      <c r="AL222" s="1194"/>
      <c r="AM222" s="1194"/>
      <c r="AN222" s="1194"/>
      <c r="AO222" s="1194"/>
      <c r="AP222" s="1194"/>
    </row>
    <row r="223" spans="1:42" ht="12.95" customHeight="1" x14ac:dyDescent="0.5">
      <c r="A223" s="1655"/>
      <c r="B223" s="1193"/>
      <c r="C223" s="1194"/>
      <c r="D223" s="1194"/>
      <c r="E223" s="1194"/>
      <c r="F223" s="1194"/>
      <c r="G223" s="1194"/>
      <c r="H223" s="1194"/>
      <c r="I223" s="1194"/>
      <c r="J223" s="1194"/>
      <c r="K223" s="1194"/>
      <c r="L223" s="1194"/>
      <c r="M223" s="1194"/>
      <c r="N223" s="1194"/>
      <c r="O223" s="1194"/>
      <c r="P223" s="1194"/>
      <c r="Q223" s="1194"/>
      <c r="R223" s="1194"/>
      <c r="S223" s="1194"/>
      <c r="T223" s="1194"/>
      <c r="U223" s="1194"/>
      <c r="V223" s="1194"/>
      <c r="W223" s="1194"/>
      <c r="X223" s="1194"/>
      <c r="Y223" s="1194"/>
      <c r="Z223" s="1194"/>
      <c r="AA223" s="1194"/>
      <c r="AB223" s="1194"/>
      <c r="AC223" s="1194"/>
      <c r="AD223" s="1194"/>
      <c r="AE223" s="1194"/>
      <c r="AF223" s="1194"/>
      <c r="AG223" s="1194"/>
      <c r="AH223" s="1194"/>
      <c r="AI223" s="1194"/>
      <c r="AJ223" s="1194"/>
      <c r="AK223" s="1194"/>
      <c r="AL223" s="1194"/>
      <c r="AM223" s="1194"/>
      <c r="AN223" s="1194"/>
      <c r="AO223" s="1194"/>
      <c r="AP223" s="1194"/>
    </row>
    <row r="224" spans="1:42" ht="12.95" customHeight="1" x14ac:dyDescent="0.5">
      <c r="A224" s="1655"/>
      <c r="B224" s="1193"/>
      <c r="C224" s="1194"/>
      <c r="D224" s="1194"/>
      <c r="E224" s="1194"/>
      <c r="F224" s="1194"/>
      <c r="G224" s="1194"/>
      <c r="H224" s="1194"/>
      <c r="I224" s="1194"/>
      <c r="J224" s="1194"/>
      <c r="K224" s="1194"/>
      <c r="L224" s="1194"/>
      <c r="M224" s="1194"/>
      <c r="N224" s="1194"/>
      <c r="O224" s="1194"/>
      <c r="P224" s="1194"/>
      <c r="Q224" s="1194"/>
      <c r="R224" s="1194"/>
      <c r="S224" s="1194"/>
      <c r="T224" s="1194"/>
      <c r="U224" s="1194"/>
      <c r="V224" s="1194"/>
      <c r="W224" s="1194"/>
      <c r="X224" s="1194"/>
      <c r="Y224" s="1194"/>
      <c r="Z224" s="1194"/>
      <c r="AA224" s="1194"/>
      <c r="AB224" s="1194"/>
      <c r="AC224" s="1194"/>
      <c r="AD224" s="1194"/>
      <c r="AE224" s="1194"/>
      <c r="AF224" s="1194"/>
      <c r="AG224" s="1194"/>
      <c r="AH224" s="1194"/>
      <c r="AI224" s="1194"/>
      <c r="AJ224" s="1194"/>
      <c r="AK224" s="1194"/>
      <c r="AL224" s="1194"/>
      <c r="AM224" s="1194"/>
      <c r="AN224" s="1194"/>
      <c r="AO224" s="1194"/>
      <c r="AP224" s="1194"/>
    </row>
    <row r="225" spans="1:42" ht="12.95" customHeight="1" x14ac:dyDescent="0.5">
      <c r="A225" s="1655"/>
      <c r="B225" s="1193"/>
      <c r="C225" s="1194"/>
      <c r="D225" s="1194"/>
      <c r="E225" s="1194"/>
      <c r="F225" s="1194"/>
      <c r="G225" s="1194"/>
      <c r="H225" s="1194"/>
      <c r="I225" s="1194"/>
      <c r="J225" s="1194"/>
      <c r="K225" s="1194"/>
      <c r="L225" s="1194"/>
      <c r="M225" s="1194"/>
      <c r="N225" s="1194"/>
      <c r="O225" s="1194"/>
      <c r="P225" s="1194"/>
      <c r="Q225" s="1194"/>
      <c r="R225" s="1194"/>
      <c r="S225" s="1194"/>
      <c r="T225" s="1194"/>
      <c r="U225" s="1194"/>
      <c r="V225" s="1194"/>
      <c r="W225" s="1194"/>
      <c r="X225" s="1194"/>
      <c r="Y225" s="1194"/>
      <c r="Z225" s="1194"/>
      <c r="AA225" s="1194"/>
      <c r="AB225" s="1194"/>
      <c r="AC225" s="1194"/>
      <c r="AD225" s="1194"/>
      <c r="AE225" s="1194"/>
      <c r="AF225" s="1194"/>
      <c r="AG225" s="1194"/>
      <c r="AH225" s="1194"/>
      <c r="AI225" s="1194"/>
      <c r="AJ225" s="1194"/>
      <c r="AK225" s="1194"/>
      <c r="AL225" s="1194"/>
      <c r="AM225" s="1194"/>
      <c r="AN225" s="1194"/>
      <c r="AO225" s="1194"/>
      <c r="AP225" s="1194"/>
    </row>
    <row r="226" spans="1:42" ht="12.95" customHeight="1" x14ac:dyDescent="0.5">
      <c r="A226" s="1655"/>
      <c r="B226" s="1193"/>
      <c r="C226" s="1194"/>
      <c r="D226" s="1194"/>
      <c r="E226" s="1194"/>
      <c r="F226" s="1194"/>
      <c r="G226" s="1194"/>
      <c r="H226" s="1194"/>
      <c r="I226" s="1194"/>
      <c r="J226" s="1194"/>
      <c r="K226" s="1194"/>
      <c r="L226" s="1194"/>
      <c r="M226" s="1194"/>
      <c r="N226" s="1194"/>
      <c r="O226" s="1194"/>
      <c r="P226" s="1194"/>
      <c r="Q226" s="1194"/>
      <c r="R226" s="1194"/>
      <c r="S226" s="1194"/>
      <c r="T226" s="1194"/>
      <c r="U226" s="1194"/>
      <c r="V226" s="1194"/>
      <c r="W226" s="1194"/>
      <c r="X226" s="1194"/>
      <c r="Y226" s="1194"/>
      <c r="Z226" s="1194"/>
      <c r="AA226" s="1194"/>
      <c r="AB226" s="1194"/>
      <c r="AC226" s="1194"/>
      <c r="AD226" s="1194"/>
      <c r="AE226" s="1194"/>
      <c r="AF226" s="1194"/>
      <c r="AG226" s="1194"/>
      <c r="AH226" s="1194"/>
      <c r="AI226" s="1194"/>
      <c r="AJ226" s="1194"/>
      <c r="AK226" s="1194"/>
      <c r="AL226" s="1194"/>
      <c r="AM226" s="1194"/>
      <c r="AN226" s="1194"/>
      <c r="AO226" s="1194"/>
      <c r="AP226" s="1194"/>
    </row>
    <row r="227" spans="1:42" ht="12.95" customHeight="1" x14ac:dyDescent="0.5">
      <c r="A227" s="1655"/>
      <c r="B227" s="1193"/>
      <c r="C227" s="1194"/>
      <c r="D227" s="1194"/>
      <c r="E227" s="1194"/>
      <c r="F227" s="1194"/>
      <c r="G227" s="1194"/>
      <c r="H227" s="1194"/>
      <c r="I227" s="1194"/>
      <c r="J227" s="1194"/>
      <c r="K227" s="1194"/>
      <c r="L227" s="1194"/>
      <c r="M227" s="1194"/>
      <c r="N227" s="1194"/>
      <c r="O227" s="1194"/>
      <c r="P227" s="1194"/>
      <c r="Q227" s="1194"/>
      <c r="R227" s="1194"/>
      <c r="S227" s="1194"/>
      <c r="T227" s="1194"/>
      <c r="U227" s="1194"/>
      <c r="V227" s="1194"/>
      <c r="W227" s="1194"/>
      <c r="X227" s="1194"/>
      <c r="Y227" s="1194"/>
      <c r="Z227" s="1194"/>
      <c r="AA227" s="1194"/>
      <c r="AB227" s="1194"/>
      <c r="AC227" s="1194"/>
      <c r="AD227" s="1194"/>
      <c r="AE227" s="1194"/>
      <c r="AF227" s="1194"/>
      <c r="AG227" s="1194"/>
      <c r="AH227" s="1194"/>
      <c r="AI227" s="1194"/>
      <c r="AJ227" s="1194"/>
      <c r="AK227" s="1194"/>
      <c r="AL227" s="1194"/>
      <c r="AM227" s="1194"/>
      <c r="AN227" s="1194"/>
      <c r="AO227" s="1194"/>
      <c r="AP227" s="1194"/>
    </row>
    <row r="228" spans="1:42" ht="12.95" customHeight="1" x14ac:dyDescent="0.5">
      <c r="A228" s="1655"/>
      <c r="B228" s="1193"/>
      <c r="C228" s="1194"/>
      <c r="D228" s="1194"/>
      <c r="E228" s="1194"/>
      <c r="F228" s="1194"/>
      <c r="G228" s="1194"/>
      <c r="H228" s="1194"/>
      <c r="I228" s="1194"/>
      <c r="J228" s="1194"/>
      <c r="K228" s="1194"/>
      <c r="L228" s="1194"/>
      <c r="M228" s="1194"/>
      <c r="N228" s="1194"/>
      <c r="O228" s="1194"/>
      <c r="P228" s="1194"/>
      <c r="Q228" s="1194"/>
      <c r="R228" s="1194"/>
      <c r="S228" s="1194"/>
      <c r="T228" s="1194"/>
      <c r="U228" s="1194"/>
      <c r="V228" s="1194"/>
      <c r="W228" s="1194"/>
      <c r="X228" s="1194"/>
      <c r="Y228" s="1194"/>
      <c r="Z228" s="1194"/>
      <c r="AA228" s="1194"/>
      <c r="AB228" s="1194"/>
      <c r="AC228" s="1194"/>
      <c r="AD228" s="1194"/>
      <c r="AE228" s="1194"/>
      <c r="AF228" s="1194"/>
      <c r="AG228" s="1194"/>
      <c r="AH228" s="1194"/>
      <c r="AI228" s="1194"/>
      <c r="AJ228" s="1194"/>
      <c r="AK228" s="1194"/>
      <c r="AL228" s="1194"/>
      <c r="AM228" s="1194"/>
      <c r="AN228" s="1194"/>
      <c r="AO228" s="1194"/>
      <c r="AP228" s="1194"/>
    </row>
    <row r="229" spans="1:42" ht="12.95" customHeight="1" x14ac:dyDescent="0.5">
      <c r="A229" s="1655"/>
      <c r="B229" s="1193"/>
      <c r="C229" s="1194"/>
      <c r="D229" s="1194"/>
      <c r="E229" s="1194"/>
      <c r="F229" s="1194"/>
      <c r="G229" s="1194"/>
      <c r="H229" s="1194"/>
      <c r="I229" s="1194"/>
      <c r="J229" s="1194"/>
      <c r="K229" s="1194"/>
      <c r="L229" s="1194"/>
      <c r="M229" s="1194"/>
      <c r="N229" s="1194"/>
      <c r="O229" s="1194"/>
      <c r="P229" s="1194"/>
      <c r="Q229" s="1194"/>
      <c r="R229" s="1194"/>
      <c r="S229" s="1194"/>
      <c r="T229" s="1194"/>
      <c r="U229" s="1194"/>
      <c r="V229" s="1194"/>
      <c r="W229" s="1194"/>
      <c r="X229" s="1194"/>
      <c r="Y229" s="1194"/>
      <c r="Z229" s="1194"/>
      <c r="AA229" s="1194"/>
      <c r="AB229" s="1194"/>
      <c r="AC229" s="1194"/>
      <c r="AD229" s="1194"/>
      <c r="AE229" s="1194"/>
      <c r="AF229" s="1194"/>
      <c r="AG229" s="1194"/>
      <c r="AH229" s="1194"/>
      <c r="AI229" s="1194"/>
      <c r="AJ229" s="1194"/>
      <c r="AK229" s="1194"/>
      <c r="AL229" s="1194"/>
      <c r="AM229" s="1194"/>
      <c r="AN229" s="1194"/>
      <c r="AO229" s="1194"/>
      <c r="AP229" s="1194"/>
    </row>
    <row r="230" spans="1:42" ht="12.95" customHeight="1" x14ac:dyDescent="0.5">
      <c r="A230" s="1655"/>
      <c r="B230" s="1193"/>
      <c r="C230" s="1194"/>
      <c r="D230" s="1194"/>
      <c r="E230" s="1194"/>
      <c r="F230" s="1194"/>
      <c r="G230" s="1194"/>
      <c r="H230" s="1194"/>
      <c r="I230" s="1194"/>
      <c r="J230" s="1194"/>
      <c r="K230" s="1194"/>
      <c r="L230" s="1194"/>
      <c r="M230" s="1194"/>
      <c r="N230" s="1194"/>
      <c r="O230" s="1194"/>
      <c r="P230" s="1194"/>
      <c r="Q230" s="1194"/>
      <c r="R230" s="1194"/>
      <c r="S230" s="1194"/>
      <c r="T230" s="1194"/>
      <c r="U230" s="1194"/>
      <c r="V230" s="1194"/>
      <c r="W230" s="1194"/>
      <c r="X230" s="1194"/>
      <c r="Y230" s="1194"/>
      <c r="Z230" s="1194"/>
      <c r="AA230" s="1194"/>
      <c r="AB230" s="1194"/>
      <c r="AC230" s="1194"/>
      <c r="AD230" s="1194"/>
      <c r="AE230" s="1194"/>
      <c r="AF230" s="1194"/>
      <c r="AG230" s="1194"/>
      <c r="AH230" s="1194"/>
      <c r="AI230" s="1194"/>
      <c r="AJ230" s="1194"/>
      <c r="AK230" s="1194"/>
      <c r="AL230" s="1194"/>
      <c r="AM230" s="1194"/>
      <c r="AN230" s="1194"/>
      <c r="AO230" s="1194"/>
      <c r="AP230" s="1194"/>
    </row>
    <row r="231" spans="1:42" ht="12.95" customHeight="1" x14ac:dyDescent="0.5">
      <c r="A231" s="1655"/>
      <c r="B231" s="1193"/>
      <c r="C231" s="1194"/>
      <c r="D231" s="1194"/>
      <c r="E231" s="1194"/>
      <c r="F231" s="1194"/>
      <c r="G231" s="1194"/>
      <c r="H231" s="1194"/>
      <c r="I231" s="1194"/>
      <c r="J231" s="1194"/>
      <c r="K231" s="1194"/>
      <c r="L231" s="1194"/>
      <c r="M231" s="1194"/>
      <c r="N231" s="1194"/>
      <c r="O231" s="1194"/>
      <c r="P231" s="1194"/>
      <c r="Q231" s="1194"/>
      <c r="R231" s="1194"/>
      <c r="S231" s="1194"/>
      <c r="T231" s="1194"/>
      <c r="U231" s="1194"/>
      <c r="V231" s="1194"/>
      <c r="W231" s="1194"/>
      <c r="X231" s="1194"/>
      <c r="Y231" s="1194"/>
      <c r="Z231" s="1194"/>
      <c r="AA231" s="1194"/>
      <c r="AB231" s="1194"/>
      <c r="AC231" s="1194"/>
      <c r="AD231" s="1194"/>
      <c r="AE231" s="1194"/>
      <c r="AF231" s="1194"/>
      <c r="AG231" s="1194"/>
      <c r="AH231" s="1194"/>
      <c r="AI231" s="1194"/>
      <c r="AJ231" s="1194"/>
      <c r="AK231" s="1194"/>
      <c r="AL231" s="1194"/>
      <c r="AM231" s="1194"/>
      <c r="AN231" s="1194"/>
      <c r="AO231" s="1194"/>
      <c r="AP231" s="1194"/>
    </row>
    <row r="232" spans="1:42" ht="12.95" customHeight="1" x14ac:dyDescent="0.5">
      <c r="A232" s="1655"/>
      <c r="B232" s="1193"/>
      <c r="C232" s="1194"/>
      <c r="D232" s="1194"/>
      <c r="E232" s="1194"/>
      <c r="F232" s="1194"/>
      <c r="G232" s="1194"/>
      <c r="H232" s="1194"/>
      <c r="I232" s="1194"/>
      <c r="J232" s="1194"/>
      <c r="K232" s="1194"/>
      <c r="L232" s="1194"/>
      <c r="M232" s="1194"/>
      <c r="N232" s="1194"/>
      <c r="O232" s="1194"/>
      <c r="P232" s="1194"/>
      <c r="Q232" s="1194"/>
      <c r="R232" s="1194"/>
      <c r="S232" s="1194"/>
      <c r="T232" s="1194"/>
      <c r="U232" s="1194"/>
      <c r="V232" s="1194"/>
      <c r="W232" s="1194"/>
      <c r="X232" s="1194"/>
      <c r="Y232" s="1194"/>
      <c r="Z232" s="1194"/>
      <c r="AA232" s="1194"/>
      <c r="AB232" s="1194"/>
      <c r="AC232" s="1194"/>
      <c r="AD232" s="1194"/>
      <c r="AE232" s="1194"/>
      <c r="AF232" s="1194"/>
      <c r="AG232" s="1194"/>
      <c r="AH232" s="1194"/>
      <c r="AI232" s="1194"/>
      <c r="AJ232" s="1194"/>
      <c r="AK232" s="1194"/>
      <c r="AL232" s="1194"/>
      <c r="AM232" s="1194"/>
      <c r="AN232" s="1194"/>
      <c r="AO232" s="1194"/>
      <c r="AP232" s="1194"/>
    </row>
    <row r="233" spans="1:42" ht="12.95" customHeight="1" x14ac:dyDescent="0.5">
      <c r="A233" s="1655"/>
      <c r="B233" s="1193"/>
      <c r="C233" s="1194"/>
      <c r="D233" s="1194"/>
      <c r="E233" s="1194"/>
      <c r="F233" s="1194"/>
      <c r="G233" s="1194"/>
      <c r="H233" s="1194"/>
      <c r="I233" s="1194"/>
      <c r="J233" s="1194"/>
      <c r="K233" s="1194"/>
      <c r="L233" s="1194"/>
      <c r="M233" s="1194"/>
      <c r="N233" s="1194"/>
      <c r="O233" s="1194"/>
      <c r="P233" s="1194"/>
      <c r="Q233" s="1194"/>
      <c r="R233" s="1194"/>
      <c r="S233" s="1194"/>
      <c r="T233" s="1194"/>
      <c r="U233" s="1194"/>
      <c r="V233" s="1194"/>
      <c r="W233" s="1194"/>
      <c r="X233" s="1194"/>
      <c r="Y233" s="1194"/>
      <c r="Z233" s="1194"/>
      <c r="AA233" s="1194"/>
      <c r="AB233" s="1194"/>
      <c r="AC233" s="1194"/>
      <c r="AD233" s="1194"/>
      <c r="AE233" s="1194"/>
      <c r="AF233" s="1194"/>
      <c r="AG233" s="1194"/>
      <c r="AH233" s="1194"/>
      <c r="AI233" s="1194"/>
      <c r="AJ233" s="1194"/>
      <c r="AK233" s="1194"/>
      <c r="AL233" s="1194"/>
      <c r="AM233" s="1194"/>
      <c r="AN233" s="1194"/>
      <c r="AO233" s="1194"/>
      <c r="AP233" s="1194"/>
    </row>
    <row r="234" spans="1:42" ht="12.95" customHeight="1" x14ac:dyDescent="0.5">
      <c r="A234" s="1655"/>
      <c r="B234" s="1193"/>
      <c r="C234" s="1194"/>
      <c r="D234" s="1194"/>
      <c r="E234" s="1194"/>
      <c r="F234" s="1194"/>
      <c r="G234" s="1194"/>
      <c r="H234" s="1194"/>
      <c r="I234" s="1194"/>
      <c r="J234" s="1194"/>
      <c r="K234" s="1194"/>
      <c r="L234" s="1194"/>
      <c r="M234" s="1194"/>
      <c r="N234" s="1194"/>
      <c r="O234" s="1194"/>
      <c r="P234" s="1194"/>
      <c r="Q234" s="1194"/>
      <c r="R234" s="1194"/>
      <c r="S234" s="1194"/>
      <c r="T234" s="1194"/>
      <c r="U234" s="1194"/>
      <c r="V234" s="1194"/>
      <c r="W234" s="1194"/>
      <c r="X234" s="1194"/>
      <c r="Y234" s="1194"/>
      <c r="Z234" s="1194"/>
      <c r="AA234" s="1194"/>
      <c r="AB234" s="1194"/>
      <c r="AC234" s="1194"/>
      <c r="AD234" s="1194"/>
      <c r="AE234" s="1194"/>
      <c r="AF234" s="1194"/>
      <c r="AG234" s="1194"/>
      <c r="AH234" s="1194"/>
      <c r="AI234" s="1194"/>
      <c r="AJ234" s="1194"/>
      <c r="AK234" s="1194"/>
      <c r="AL234" s="1194"/>
      <c r="AM234" s="1194"/>
      <c r="AN234" s="1194"/>
      <c r="AO234" s="1194"/>
      <c r="AP234" s="1194"/>
    </row>
    <row r="235" spans="1:42" ht="12.95" customHeight="1" x14ac:dyDescent="0.5">
      <c r="A235" s="1655"/>
      <c r="B235" s="1193"/>
      <c r="C235" s="1194"/>
      <c r="D235" s="1194"/>
      <c r="E235" s="1194"/>
      <c r="F235" s="1194"/>
      <c r="G235" s="1194"/>
      <c r="H235" s="1194"/>
      <c r="I235" s="1194"/>
      <c r="J235" s="1194"/>
      <c r="K235" s="1194"/>
      <c r="L235" s="1194"/>
      <c r="M235" s="1194"/>
      <c r="N235" s="1194"/>
      <c r="O235" s="1194"/>
      <c r="P235" s="1194"/>
      <c r="Q235" s="1194"/>
      <c r="R235" s="1194"/>
      <c r="S235" s="1194"/>
      <c r="T235" s="1194"/>
      <c r="U235" s="1194"/>
      <c r="V235" s="1194"/>
      <c r="W235" s="1194"/>
      <c r="X235" s="1194"/>
      <c r="Y235" s="1194"/>
      <c r="Z235" s="1194"/>
      <c r="AA235" s="1194"/>
      <c r="AB235" s="1194"/>
      <c r="AC235" s="1194"/>
      <c r="AD235" s="1194"/>
      <c r="AE235" s="1194"/>
      <c r="AF235" s="1194"/>
      <c r="AG235" s="1194"/>
      <c r="AH235" s="1194"/>
      <c r="AI235" s="1194"/>
      <c r="AJ235" s="1194"/>
      <c r="AK235" s="1194"/>
      <c r="AL235" s="1194"/>
      <c r="AM235" s="1194"/>
      <c r="AN235" s="1194"/>
      <c r="AO235" s="1194"/>
      <c r="AP235" s="1194"/>
    </row>
    <row r="236" spans="1:42" ht="12.95" customHeight="1" x14ac:dyDescent="0.5">
      <c r="A236" s="1655"/>
      <c r="B236" s="1193"/>
      <c r="C236" s="1194"/>
      <c r="D236" s="1194"/>
      <c r="E236" s="1194"/>
      <c r="F236" s="1194"/>
      <c r="G236" s="1194"/>
      <c r="H236" s="1194"/>
      <c r="I236" s="1194"/>
      <c r="J236" s="1194"/>
      <c r="K236" s="1194"/>
      <c r="L236" s="1194"/>
      <c r="M236" s="1194"/>
      <c r="N236" s="1194"/>
      <c r="O236" s="1194"/>
      <c r="P236" s="1194"/>
      <c r="Q236" s="1194"/>
      <c r="R236" s="1194"/>
      <c r="S236" s="1194"/>
      <c r="T236" s="1194"/>
      <c r="U236" s="1194"/>
      <c r="V236" s="1194"/>
      <c r="W236" s="1194"/>
      <c r="X236" s="1194"/>
      <c r="Y236" s="1194"/>
      <c r="Z236" s="1194"/>
      <c r="AA236" s="1194"/>
      <c r="AB236" s="1194"/>
      <c r="AC236" s="1194"/>
      <c r="AD236" s="1194"/>
      <c r="AE236" s="1194"/>
      <c r="AF236" s="1194"/>
      <c r="AG236" s="1194"/>
      <c r="AH236" s="1194"/>
      <c r="AI236" s="1194"/>
      <c r="AJ236" s="1194"/>
      <c r="AK236" s="1194"/>
      <c r="AL236" s="1194"/>
      <c r="AM236" s="1194"/>
      <c r="AN236" s="1194"/>
      <c r="AO236" s="1194"/>
      <c r="AP236" s="1194"/>
    </row>
    <row r="237" spans="1:42" ht="12.95" customHeight="1" x14ac:dyDescent="0.5">
      <c r="A237" s="1655"/>
      <c r="B237" s="1193"/>
      <c r="C237" s="1194"/>
      <c r="D237" s="1194"/>
      <c r="E237" s="1194"/>
      <c r="F237" s="1194"/>
      <c r="G237" s="1194"/>
      <c r="H237" s="1194"/>
      <c r="I237" s="1194"/>
      <c r="J237" s="1194"/>
      <c r="K237" s="1194"/>
      <c r="L237" s="1194"/>
      <c r="M237" s="1194"/>
      <c r="N237" s="1194"/>
      <c r="O237" s="1194"/>
      <c r="P237" s="1194"/>
      <c r="Q237" s="1194"/>
      <c r="R237" s="1194"/>
      <c r="S237" s="1194"/>
      <c r="T237" s="1194"/>
      <c r="U237" s="1194"/>
      <c r="V237" s="1194"/>
      <c r="W237" s="1194"/>
      <c r="X237" s="1194"/>
      <c r="Y237" s="1194"/>
      <c r="Z237" s="1194"/>
      <c r="AA237" s="1194"/>
      <c r="AB237" s="1194"/>
      <c r="AC237" s="1194"/>
      <c r="AD237" s="1194"/>
      <c r="AE237" s="1194"/>
      <c r="AF237" s="1194"/>
      <c r="AG237" s="1194"/>
      <c r="AH237" s="1194"/>
      <c r="AI237" s="1194"/>
      <c r="AJ237" s="1194"/>
      <c r="AK237" s="1194"/>
      <c r="AL237" s="1194"/>
      <c r="AM237" s="1194"/>
      <c r="AN237" s="1194"/>
      <c r="AO237" s="1194"/>
      <c r="AP237" s="1194"/>
    </row>
    <row r="238" spans="1:42" ht="12.95" customHeight="1" x14ac:dyDescent="0.5">
      <c r="A238" s="1655"/>
      <c r="B238" s="1193"/>
      <c r="C238" s="1194"/>
      <c r="D238" s="1194"/>
      <c r="E238" s="1194"/>
      <c r="F238" s="1194"/>
      <c r="G238" s="1194"/>
      <c r="H238" s="1194"/>
      <c r="I238" s="1194"/>
      <c r="J238" s="1194"/>
      <c r="K238" s="1194"/>
      <c r="L238" s="1194"/>
      <c r="M238" s="1194"/>
      <c r="N238" s="1194"/>
      <c r="O238" s="1194"/>
      <c r="P238" s="1194"/>
      <c r="Q238" s="1194"/>
      <c r="R238" s="1194"/>
      <c r="S238" s="1194"/>
      <c r="T238" s="1194"/>
      <c r="U238" s="1194"/>
      <c r="V238" s="1194"/>
      <c r="W238" s="1194"/>
      <c r="X238" s="1194"/>
      <c r="Y238" s="1194"/>
      <c r="Z238" s="1194"/>
      <c r="AA238" s="1194"/>
      <c r="AB238" s="1194"/>
      <c r="AC238" s="1194"/>
      <c r="AD238" s="1194"/>
      <c r="AE238" s="1194"/>
      <c r="AF238" s="1194"/>
      <c r="AG238" s="1194"/>
      <c r="AH238" s="1194"/>
      <c r="AI238" s="1194"/>
      <c r="AJ238" s="1194"/>
      <c r="AK238" s="1194"/>
      <c r="AL238" s="1194"/>
      <c r="AM238" s="1194"/>
      <c r="AN238" s="1194"/>
      <c r="AO238" s="1194"/>
      <c r="AP238" s="1194"/>
    </row>
    <row r="239" spans="1:42" ht="12.95" customHeight="1" x14ac:dyDescent="0.5">
      <c r="A239" s="1655"/>
      <c r="B239" s="1193"/>
      <c r="C239" s="1194"/>
      <c r="D239" s="1194"/>
      <c r="E239" s="1194"/>
      <c r="F239" s="1194"/>
      <c r="G239" s="1194"/>
      <c r="H239" s="1194"/>
      <c r="I239" s="1194"/>
      <c r="J239" s="1194"/>
      <c r="K239" s="1194"/>
      <c r="L239" s="1194"/>
      <c r="M239" s="1194"/>
      <c r="N239" s="1194"/>
      <c r="O239" s="1194"/>
      <c r="P239" s="1194"/>
      <c r="Q239" s="1194"/>
      <c r="R239" s="1194"/>
      <c r="S239" s="1194"/>
      <c r="T239" s="1194"/>
      <c r="U239" s="1194"/>
      <c r="V239" s="1194"/>
      <c r="W239" s="1194"/>
      <c r="X239" s="1194"/>
      <c r="Y239" s="1194"/>
      <c r="Z239" s="1194"/>
      <c r="AA239" s="1194"/>
      <c r="AB239" s="1194"/>
      <c r="AC239" s="1194"/>
      <c r="AD239" s="1194"/>
      <c r="AE239" s="1194"/>
      <c r="AF239" s="1194"/>
      <c r="AG239" s="1194"/>
      <c r="AH239" s="1194"/>
      <c r="AI239" s="1194"/>
      <c r="AJ239" s="1194"/>
      <c r="AK239" s="1194"/>
      <c r="AL239" s="1194"/>
      <c r="AM239" s="1194"/>
      <c r="AN239" s="1194"/>
      <c r="AO239" s="1194"/>
      <c r="AP239" s="1194"/>
    </row>
    <row r="240" spans="1:42" ht="12.95" customHeight="1" x14ac:dyDescent="0.5">
      <c r="A240" s="1655"/>
      <c r="B240" s="1193"/>
      <c r="C240" s="1194"/>
      <c r="D240" s="1194"/>
      <c r="E240" s="1194"/>
      <c r="F240" s="1194"/>
      <c r="G240" s="1194"/>
      <c r="H240" s="1194"/>
      <c r="I240" s="1194"/>
      <c r="J240" s="1194"/>
      <c r="K240" s="1194"/>
      <c r="L240" s="1194"/>
      <c r="M240" s="1194"/>
      <c r="N240" s="1194"/>
      <c r="O240" s="1194"/>
      <c r="P240" s="1194"/>
      <c r="Q240" s="1194"/>
      <c r="R240" s="1194"/>
      <c r="S240" s="1194"/>
      <c r="T240" s="1194"/>
      <c r="U240" s="1194"/>
      <c r="V240" s="1194"/>
      <c r="W240" s="1194"/>
      <c r="X240" s="1194"/>
      <c r="Y240" s="1194"/>
      <c r="Z240" s="1194"/>
      <c r="AA240" s="1194"/>
      <c r="AB240" s="1194"/>
      <c r="AC240" s="1194"/>
      <c r="AD240" s="1194"/>
      <c r="AE240" s="1194"/>
      <c r="AF240" s="1194"/>
      <c r="AG240" s="1194"/>
      <c r="AH240" s="1194"/>
      <c r="AI240" s="1194"/>
      <c r="AJ240" s="1194"/>
      <c r="AK240" s="1194"/>
      <c r="AL240" s="1194"/>
      <c r="AM240" s="1194"/>
      <c r="AN240" s="1194"/>
      <c r="AO240" s="1194"/>
      <c r="AP240" s="1194"/>
    </row>
    <row r="241" spans="1:42" ht="12.95" customHeight="1" x14ac:dyDescent="0.5">
      <c r="A241" s="1655"/>
      <c r="B241" s="1193"/>
      <c r="C241" s="1194"/>
      <c r="D241" s="1194"/>
      <c r="E241" s="1194"/>
      <c r="F241" s="1194"/>
      <c r="G241" s="1194"/>
      <c r="H241" s="1194"/>
      <c r="I241" s="1194"/>
      <c r="J241" s="1194"/>
      <c r="K241" s="1194"/>
      <c r="L241" s="1194"/>
      <c r="M241" s="1194"/>
      <c r="N241" s="1194"/>
      <c r="O241" s="1194"/>
      <c r="P241" s="1194"/>
      <c r="Q241" s="1194"/>
      <c r="R241" s="1194"/>
      <c r="S241" s="1194"/>
      <c r="T241" s="1194"/>
      <c r="U241" s="1194"/>
      <c r="V241" s="1194"/>
      <c r="W241" s="1194"/>
      <c r="X241" s="1194"/>
      <c r="Y241" s="1194"/>
      <c r="Z241" s="1194"/>
      <c r="AA241" s="1194"/>
      <c r="AB241" s="1194"/>
      <c r="AC241" s="1194"/>
      <c r="AD241" s="1194"/>
      <c r="AE241" s="1194"/>
      <c r="AF241" s="1194"/>
      <c r="AG241" s="1194"/>
      <c r="AH241" s="1194"/>
      <c r="AI241" s="1194"/>
      <c r="AJ241" s="1194"/>
      <c r="AK241" s="1194"/>
      <c r="AL241" s="1194"/>
      <c r="AM241" s="1194"/>
      <c r="AN241" s="1194"/>
      <c r="AO241" s="1194"/>
      <c r="AP241" s="1194"/>
    </row>
    <row r="242" spans="1:42" ht="12.95" customHeight="1" x14ac:dyDescent="0.5">
      <c r="A242" s="1655"/>
      <c r="B242" s="1193"/>
      <c r="C242" s="1194"/>
      <c r="D242" s="1194"/>
      <c r="E242" s="1194"/>
      <c r="F242" s="1194"/>
      <c r="G242" s="1194"/>
      <c r="H242" s="1194"/>
      <c r="I242" s="1194"/>
      <c r="J242" s="1194"/>
      <c r="K242" s="1194"/>
      <c r="L242" s="1194"/>
      <c r="M242" s="1194"/>
      <c r="N242" s="1194"/>
      <c r="O242" s="1194"/>
      <c r="P242" s="1194"/>
      <c r="Q242" s="1194"/>
      <c r="R242" s="1194"/>
      <c r="S242" s="1194"/>
      <c r="T242" s="1194"/>
      <c r="U242" s="1194"/>
      <c r="V242" s="1194"/>
      <c r="W242" s="1194"/>
      <c r="X242" s="1194"/>
      <c r="Y242" s="1194"/>
      <c r="Z242" s="1194"/>
      <c r="AA242" s="1194"/>
      <c r="AB242" s="1194"/>
      <c r="AC242" s="1194"/>
      <c r="AD242" s="1194"/>
      <c r="AE242" s="1194"/>
      <c r="AF242" s="1194"/>
      <c r="AG242" s="1194"/>
      <c r="AH242" s="1194"/>
      <c r="AI242" s="1194"/>
      <c r="AJ242" s="1194"/>
      <c r="AK242" s="1194"/>
      <c r="AL242" s="1194"/>
      <c r="AM242" s="1194"/>
      <c r="AN242" s="1194"/>
      <c r="AO242" s="1194"/>
      <c r="AP242" s="1194"/>
    </row>
    <row r="243" spans="1:42" ht="12.95" customHeight="1" x14ac:dyDescent="0.5">
      <c r="A243" s="1655"/>
      <c r="B243" s="1193"/>
      <c r="C243" s="1194"/>
      <c r="D243" s="1194"/>
      <c r="E243" s="1194"/>
      <c r="F243" s="1194"/>
      <c r="G243" s="1194"/>
      <c r="H243" s="1194"/>
      <c r="I243" s="1194"/>
      <c r="J243" s="1194"/>
      <c r="K243" s="1194"/>
      <c r="L243" s="1194"/>
      <c r="M243" s="1194"/>
      <c r="N243" s="1194"/>
      <c r="O243" s="1194"/>
      <c r="P243" s="1194"/>
      <c r="Q243" s="1194"/>
      <c r="R243" s="1194"/>
      <c r="S243" s="1194"/>
      <c r="T243" s="1194"/>
      <c r="U243" s="1194"/>
      <c r="V243" s="1194"/>
      <c r="W243" s="1194"/>
      <c r="X243" s="1194"/>
      <c r="Y243" s="1194"/>
      <c r="Z243" s="1194"/>
      <c r="AA243" s="1194"/>
      <c r="AB243" s="1194"/>
      <c r="AC243" s="1194"/>
      <c r="AD243" s="1194"/>
      <c r="AE243" s="1194"/>
      <c r="AF243" s="1194"/>
      <c r="AG243" s="1194"/>
      <c r="AH243" s="1194"/>
      <c r="AI243" s="1194"/>
      <c r="AJ243" s="1194"/>
      <c r="AK243" s="1194"/>
      <c r="AL243" s="1194"/>
      <c r="AM243" s="1194"/>
      <c r="AN243" s="1194"/>
      <c r="AO243" s="1194"/>
      <c r="AP243" s="1194"/>
    </row>
    <row r="244" spans="1:42" ht="12.95" customHeight="1" x14ac:dyDescent="0.5">
      <c r="A244" s="1655"/>
      <c r="B244" s="1193"/>
      <c r="C244" s="1194"/>
      <c r="D244" s="1194"/>
      <c r="E244" s="1194"/>
      <c r="F244" s="1194"/>
      <c r="G244" s="1194"/>
      <c r="H244" s="1194"/>
      <c r="I244" s="1194"/>
      <c r="J244" s="1194"/>
      <c r="K244" s="1194"/>
      <c r="L244" s="1194"/>
      <c r="M244" s="1194"/>
      <c r="N244" s="1194"/>
      <c r="O244" s="1194"/>
      <c r="P244" s="1194"/>
      <c r="Q244" s="1194"/>
      <c r="R244" s="1194"/>
      <c r="S244" s="1194"/>
      <c r="T244" s="1194"/>
      <c r="U244" s="1194"/>
      <c r="V244" s="1194"/>
      <c r="W244" s="1194"/>
      <c r="X244" s="1194"/>
      <c r="Y244" s="1194"/>
      <c r="Z244" s="1194"/>
      <c r="AA244" s="1194"/>
      <c r="AB244" s="1194"/>
      <c r="AC244" s="1194"/>
      <c r="AD244" s="1194"/>
      <c r="AE244" s="1194"/>
      <c r="AF244" s="1194"/>
      <c r="AG244" s="1194"/>
      <c r="AH244" s="1194"/>
      <c r="AI244" s="1194"/>
      <c r="AJ244" s="1194"/>
      <c r="AK244" s="1194"/>
      <c r="AL244" s="1194"/>
      <c r="AM244" s="1194"/>
      <c r="AN244" s="1194"/>
      <c r="AO244" s="1194"/>
      <c r="AP244" s="1194"/>
    </row>
    <row r="245" spans="1:42" ht="12.95" customHeight="1" x14ac:dyDescent="0.5">
      <c r="A245" s="1655"/>
      <c r="B245" s="1193"/>
      <c r="C245" s="1194"/>
      <c r="D245" s="1194"/>
      <c r="E245" s="1194"/>
      <c r="F245" s="1194"/>
      <c r="G245" s="1194"/>
      <c r="H245" s="1194"/>
      <c r="I245" s="1194"/>
      <c r="J245" s="1194"/>
      <c r="K245" s="1194"/>
      <c r="L245" s="1194"/>
      <c r="M245" s="1194"/>
      <c r="N245" s="1194"/>
      <c r="O245" s="1194"/>
      <c r="P245" s="1194"/>
      <c r="Q245" s="1194"/>
      <c r="R245" s="1194"/>
      <c r="S245" s="1194"/>
      <c r="T245" s="1194"/>
      <c r="U245" s="1194"/>
      <c r="V245" s="1194"/>
      <c r="W245" s="1194"/>
      <c r="X245" s="1194"/>
      <c r="Y245" s="1194"/>
      <c r="Z245" s="1194"/>
      <c r="AA245" s="1194"/>
      <c r="AB245" s="1194"/>
      <c r="AC245" s="1194"/>
      <c r="AD245" s="1194"/>
      <c r="AE245" s="1194"/>
      <c r="AF245" s="1194"/>
      <c r="AG245" s="1194"/>
      <c r="AH245" s="1194"/>
      <c r="AI245" s="1194"/>
      <c r="AJ245" s="1194"/>
      <c r="AK245" s="1194"/>
      <c r="AL245" s="1194"/>
      <c r="AM245" s="1194"/>
      <c r="AN245" s="1194"/>
      <c r="AO245" s="1194"/>
      <c r="AP245" s="1194"/>
    </row>
    <row r="246" spans="1:42" ht="12.95" customHeight="1" x14ac:dyDescent="0.5">
      <c r="A246" s="1655"/>
      <c r="B246" s="1193"/>
      <c r="C246" s="1194"/>
      <c r="D246" s="1194"/>
      <c r="E246" s="1194"/>
      <c r="F246" s="1194"/>
      <c r="G246" s="1194"/>
      <c r="H246" s="1194"/>
      <c r="I246" s="1194"/>
      <c r="J246" s="1194"/>
      <c r="K246" s="1194"/>
      <c r="L246" s="1194"/>
      <c r="M246" s="1194"/>
      <c r="N246" s="1194"/>
      <c r="O246" s="1194"/>
      <c r="P246" s="1194"/>
      <c r="Q246" s="1194"/>
      <c r="R246" s="1194"/>
      <c r="S246" s="1194"/>
      <c r="T246" s="1194"/>
      <c r="U246" s="1194"/>
      <c r="V246" s="1194"/>
      <c r="W246" s="1194"/>
      <c r="X246" s="1194"/>
      <c r="Y246" s="1194"/>
      <c r="Z246" s="1194"/>
      <c r="AA246" s="1194"/>
      <c r="AB246" s="1194"/>
      <c r="AC246" s="1194"/>
      <c r="AD246" s="1194"/>
      <c r="AE246" s="1194"/>
      <c r="AF246" s="1194"/>
      <c r="AG246" s="1194"/>
      <c r="AH246" s="1194"/>
      <c r="AI246" s="1194"/>
      <c r="AJ246" s="1194"/>
      <c r="AK246" s="1194"/>
      <c r="AL246" s="1194"/>
      <c r="AM246" s="1194"/>
      <c r="AN246" s="1194"/>
      <c r="AO246" s="1194"/>
      <c r="AP246" s="1194"/>
    </row>
    <row r="247" spans="1:42" ht="12.95" customHeight="1" x14ac:dyDescent="0.5">
      <c r="A247" s="1655"/>
      <c r="B247" s="1193"/>
      <c r="C247" s="1194"/>
      <c r="D247" s="1194"/>
      <c r="E247" s="1194"/>
      <c r="F247" s="1194"/>
      <c r="G247" s="1194"/>
      <c r="H247" s="1194"/>
      <c r="I247" s="1194"/>
      <c r="J247" s="1194"/>
      <c r="K247" s="1194"/>
      <c r="L247" s="1194"/>
      <c r="M247" s="1194"/>
      <c r="N247" s="1194"/>
      <c r="O247" s="1194"/>
      <c r="P247" s="1194"/>
      <c r="Q247" s="1194"/>
      <c r="R247" s="1194"/>
      <c r="S247" s="1194"/>
      <c r="T247" s="1194"/>
      <c r="U247" s="1194"/>
      <c r="V247" s="1194"/>
      <c r="W247" s="1194"/>
      <c r="X247" s="1194"/>
      <c r="Y247" s="1194"/>
      <c r="Z247" s="1194"/>
      <c r="AA247" s="1194"/>
      <c r="AB247" s="1194"/>
      <c r="AC247" s="1194"/>
      <c r="AD247" s="1194"/>
      <c r="AE247" s="1194"/>
      <c r="AF247" s="1194"/>
      <c r="AG247" s="1194"/>
      <c r="AH247" s="1194"/>
      <c r="AI247" s="1194"/>
      <c r="AJ247" s="1194"/>
      <c r="AK247" s="1194"/>
      <c r="AL247" s="1194"/>
      <c r="AM247" s="1194"/>
      <c r="AN247" s="1194"/>
      <c r="AO247" s="1194"/>
      <c r="AP247" s="1194"/>
    </row>
    <row r="248" spans="1:42" ht="12.95" customHeight="1" x14ac:dyDescent="0.5">
      <c r="A248" s="1655"/>
      <c r="B248" s="1193"/>
      <c r="C248" s="1194"/>
      <c r="D248" s="1194"/>
      <c r="E248" s="1194"/>
      <c r="F248" s="1194"/>
      <c r="G248" s="1194"/>
      <c r="H248" s="1194"/>
      <c r="I248" s="1194"/>
      <c r="J248" s="1194"/>
      <c r="K248" s="1194"/>
      <c r="L248" s="1194"/>
      <c r="M248" s="1194"/>
      <c r="N248" s="1194"/>
      <c r="O248" s="1194"/>
      <c r="P248" s="1194"/>
      <c r="Q248" s="1194"/>
      <c r="R248" s="1194"/>
      <c r="S248" s="1194"/>
      <c r="T248" s="1194"/>
      <c r="U248" s="1194"/>
      <c r="V248" s="1194"/>
      <c r="W248" s="1194"/>
      <c r="X248" s="1194"/>
      <c r="Y248" s="1194"/>
      <c r="Z248" s="1194"/>
      <c r="AA248" s="1194"/>
      <c r="AB248" s="1194"/>
      <c r="AC248" s="1194"/>
      <c r="AD248" s="1194"/>
      <c r="AE248" s="1194"/>
      <c r="AF248" s="1194"/>
      <c r="AG248" s="1194"/>
      <c r="AH248" s="1194"/>
      <c r="AI248" s="1194"/>
      <c r="AJ248" s="1194"/>
      <c r="AK248" s="1194"/>
      <c r="AL248" s="1194"/>
      <c r="AM248" s="1194"/>
      <c r="AN248" s="1194"/>
      <c r="AO248" s="1194"/>
      <c r="AP248" s="1194"/>
    </row>
    <row r="249" spans="1:42" ht="12.95" customHeight="1" x14ac:dyDescent="0.5">
      <c r="A249" s="1655"/>
      <c r="B249" s="1193"/>
      <c r="C249" s="1194"/>
      <c r="D249" s="1194"/>
      <c r="E249" s="1194"/>
      <c r="F249" s="1194"/>
      <c r="G249" s="1194"/>
      <c r="H249" s="1194"/>
      <c r="I249" s="1194"/>
      <c r="J249" s="1194"/>
      <c r="K249" s="1194"/>
      <c r="L249" s="1194"/>
      <c r="M249" s="1194"/>
      <c r="N249" s="1194"/>
      <c r="O249" s="1194"/>
      <c r="P249" s="1194"/>
      <c r="Q249" s="1194"/>
      <c r="R249" s="1194"/>
      <c r="S249" s="1194"/>
      <c r="T249" s="1194"/>
      <c r="U249" s="1194"/>
      <c r="V249" s="1194"/>
      <c r="W249" s="1194"/>
      <c r="X249" s="1194"/>
      <c r="Y249" s="1194"/>
      <c r="Z249" s="1194"/>
      <c r="AA249" s="1194"/>
      <c r="AB249" s="1194"/>
      <c r="AC249" s="1194"/>
      <c r="AD249" s="1194"/>
      <c r="AE249" s="1194"/>
      <c r="AF249" s="1194"/>
      <c r="AG249" s="1194"/>
      <c r="AH249" s="1194"/>
      <c r="AI249" s="1194"/>
      <c r="AJ249" s="1194"/>
      <c r="AK249" s="1194"/>
      <c r="AL249" s="1194"/>
      <c r="AM249" s="1194"/>
      <c r="AN249" s="1194"/>
      <c r="AO249" s="1194"/>
      <c r="AP249" s="1194"/>
    </row>
    <row r="250" spans="1:42" ht="12.95" customHeight="1" x14ac:dyDescent="0.5">
      <c r="A250" s="1655"/>
      <c r="B250" s="1193"/>
      <c r="C250" s="1194"/>
      <c r="D250" s="1194"/>
      <c r="E250" s="1194"/>
      <c r="F250" s="1194"/>
      <c r="G250" s="1194"/>
      <c r="H250" s="1194"/>
      <c r="I250" s="1194"/>
      <c r="J250" s="1194"/>
      <c r="K250" s="1194"/>
      <c r="L250" s="1194"/>
      <c r="M250" s="1194"/>
      <c r="N250" s="1194"/>
      <c r="O250" s="1194"/>
      <c r="P250" s="1194"/>
      <c r="Q250" s="1194"/>
      <c r="R250" s="1194"/>
      <c r="S250" s="1194"/>
      <c r="T250" s="1194"/>
      <c r="U250" s="1194"/>
      <c r="V250" s="1194"/>
      <c r="W250" s="1194"/>
      <c r="X250" s="1194"/>
      <c r="Y250" s="1194"/>
      <c r="Z250" s="1194"/>
      <c r="AA250" s="1194"/>
      <c r="AB250" s="1194"/>
      <c r="AC250" s="1194"/>
      <c r="AD250" s="1194"/>
      <c r="AE250" s="1194"/>
      <c r="AF250" s="1194"/>
      <c r="AG250" s="1194"/>
      <c r="AH250" s="1194"/>
      <c r="AI250" s="1194"/>
      <c r="AJ250" s="1194"/>
      <c r="AK250" s="1194"/>
      <c r="AL250" s="1194"/>
      <c r="AM250" s="1194"/>
      <c r="AN250" s="1194"/>
      <c r="AO250" s="1194"/>
      <c r="AP250" s="1194"/>
    </row>
    <row r="251" spans="1:42" ht="12.95" customHeight="1" x14ac:dyDescent="0.5">
      <c r="A251" s="1655"/>
      <c r="B251" s="1193"/>
      <c r="C251" s="1194"/>
      <c r="D251" s="1194"/>
      <c r="E251" s="1194"/>
      <c r="F251" s="1194"/>
      <c r="G251" s="1194"/>
      <c r="H251" s="1194"/>
      <c r="I251" s="1194"/>
      <c r="J251" s="1194"/>
      <c r="K251" s="1194"/>
      <c r="L251" s="1194"/>
      <c r="M251" s="1194"/>
      <c r="N251" s="1194"/>
      <c r="O251" s="1194"/>
      <c r="P251" s="1194"/>
      <c r="Q251" s="1194"/>
      <c r="R251" s="1194"/>
      <c r="S251" s="1194"/>
      <c r="T251" s="1194"/>
      <c r="U251" s="1194"/>
      <c r="V251" s="1194"/>
      <c r="W251" s="1194"/>
      <c r="X251" s="1194"/>
      <c r="Y251" s="1194"/>
      <c r="Z251" s="1194"/>
      <c r="AA251" s="1194"/>
      <c r="AB251" s="1194"/>
      <c r="AC251" s="1194"/>
      <c r="AD251" s="1194"/>
      <c r="AE251" s="1194"/>
      <c r="AF251" s="1194"/>
      <c r="AG251" s="1194"/>
      <c r="AH251" s="1194"/>
      <c r="AI251" s="1194"/>
      <c r="AJ251" s="1194"/>
      <c r="AK251" s="1194"/>
      <c r="AL251" s="1194"/>
      <c r="AM251" s="1194"/>
      <c r="AN251" s="1194"/>
      <c r="AO251" s="1194"/>
      <c r="AP251" s="1194"/>
    </row>
    <row r="252" spans="1:42" ht="12.95" customHeight="1" x14ac:dyDescent="0.5">
      <c r="A252" s="1655"/>
      <c r="B252" s="1193"/>
      <c r="C252" s="1194"/>
      <c r="D252" s="1194"/>
      <c r="E252" s="1194"/>
      <c r="F252" s="1194"/>
      <c r="G252" s="1194"/>
      <c r="H252" s="1194"/>
      <c r="I252" s="1194"/>
      <c r="J252" s="1194"/>
      <c r="K252" s="1194"/>
      <c r="L252" s="1194"/>
      <c r="M252" s="1194"/>
      <c r="N252" s="1194"/>
      <c r="O252" s="1194"/>
      <c r="P252" s="1194"/>
      <c r="Q252" s="1194"/>
      <c r="R252" s="1194"/>
      <c r="S252" s="1194"/>
      <c r="T252" s="1194"/>
      <c r="U252" s="1194"/>
      <c r="V252" s="1194"/>
      <c r="W252" s="1194"/>
      <c r="X252" s="1194"/>
      <c r="Y252" s="1194"/>
      <c r="Z252" s="1194"/>
      <c r="AA252" s="1194"/>
      <c r="AB252" s="1194"/>
      <c r="AC252" s="1194"/>
      <c r="AD252" s="1194"/>
      <c r="AE252" s="1194"/>
      <c r="AF252" s="1194"/>
      <c r="AG252" s="1194"/>
      <c r="AH252" s="1194"/>
      <c r="AI252" s="1194"/>
      <c r="AJ252" s="1194"/>
      <c r="AK252" s="1194"/>
      <c r="AL252" s="1194"/>
      <c r="AM252" s="1194"/>
      <c r="AN252" s="1194"/>
      <c r="AO252" s="1194"/>
      <c r="AP252" s="1194"/>
    </row>
    <row r="253" spans="1:42" ht="12.95" customHeight="1" x14ac:dyDescent="0.5">
      <c r="A253" s="1655"/>
      <c r="B253" s="1193"/>
      <c r="C253" s="1194"/>
      <c r="D253" s="1194"/>
      <c r="E253" s="1194"/>
      <c r="F253" s="1194"/>
      <c r="G253" s="1194"/>
      <c r="H253" s="1194"/>
      <c r="I253" s="1194"/>
      <c r="J253" s="1194"/>
      <c r="K253" s="1194"/>
      <c r="L253" s="1194"/>
      <c r="M253" s="1194"/>
      <c r="N253" s="1194"/>
      <c r="O253" s="1194"/>
      <c r="P253" s="1194"/>
      <c r="Q253" s="1194"/>
      <c r="R253" s="1194"/>
      <c r="S253" s="1194"/>
      <c r="T253" s="1194"/>
      <c r="U253" s="1194"/>
      <c r="V253" s="1194"/>
      <c r="W253" s="1194"/>
      <c r="X253" s="1194"/>
      <c r="Y253" s="1194"/>
      <c r="Z253" s="1194"/>
      <c r="AA253" s="1194"/>
      <c r="AB253" s="1194"/>
      <c r="AC253" s="1194"/>
      <c r="AD253" s="1194"/>
      <c r="AE253" s="1194"/>
      <c r="AF253" s="1194"/>
      <c r="AG253" s="1194"/>
      <c r="AH253" s="1194"/>
      <c r="AI253" s="1194"/>
      <c r="AJ253" s="1194"/>
      <c r="AK253" s="1194"/>
      <c r="AL253" s="1194"/>
      <c r="AM253" s="1194"/>
      <c r="AN253" s="1194"/>
      <c r="AO253" s="1194"/>
      <c r="AP253" s="1194"/>
    </row>
    <row r="254" spans="1:42" ht="12.95" customHeight="1" x14ac:dyDescent="0.5">
      <c r="A254" s="1655"/>
      <c r="B254" s="1193"/>
      <c r="C254" s="1194"/>
      <c r="D254" s="1194"/>
      <c r="E254" s="1194"/>
      <c r="F254" s="1194"/>
      <c r="G254" s="1194"/>
      <c r="H254" s="1194"/>
      <c r="I254" s="1194"/>
      <c r="J254" s="1194"/>
      <c r="K254" s="1194"/>
      <c r="L254" s="1194"/>
      <c r="M254" s="1194"/>
      <c r="N254" s="1194"/>
      <c r="O254" s="1194"/>
      <c r="P254" s="1194"/>
      <c r="Q254" s="1194"/>
      <c r="R254" s="1194"/>
      <c r="S254" s="1194"/>
      <c r="T254" s="1194"/>
      <c r="U254" s="1194"/>
      <c r="V254" s="1194"/>
      <c r="W254" s="1194"/>
      <c r="X254" s="1194"/>
      <c r="Y254" s="1194"/>
      <c r="Z254" s="1194"/>
      <c r="AA254" s="1194"/>
      <c r="AB254" s="1194"/>
      <c r="AC254" s="1194"/>
      <c r="AD254" s="1194"/>
      <c r="AE254" s="1194"/>
      <c r="AF254" s="1194"/>
      <c r="AG254" s="1194"/>
      <c r="AH254" s="1194"/>
      <c r="AI254" s="1194"/>
      <c r="AJ254" s="1194"/>
      <c r="AK254" s="1194"/>
      <c r="AL254" s="1194"/>
      <c r="AM254" s="1194"/>
      <c r="AN254" s="1194"/>
      <c r="AO254" s="1194"/>
      <c r="AP254" s="1194"/>
    </row>
    <row r="255" spans="1:42" ht="12.95" customHeight="1" x14ac:dyDescent="0.5">
      <c r="A255" s="1655"/>
      <c r="B255" s="1193"/>
      <c r="C255" s="1194"/>
      <c r="D255" s="1194"/>
      <c r="E255" s="1194"/>
      <c r="F255" s="1194"/>
      <c r="G255" s="1194"/>
      <c r="H255" s="1194"/>
      <c r="I255" s="1194"/>
      <c r="J255" s="1194"/>
      <c r="K255" s="1194"/>
      <c r="L255" s="1194"/>
      <c r="M255" s="1194"/>
      <c r="N255" s="1194"/>
      <c r="O255" s="1194"/>
      <c r="P255" s="1194"/>
      <c r="Q255" s="1194"/>
      <c r="R255" s="1194"/>
      <c r="S255" s="1194"/>
      <c r="T255" s="1194"/>
      <c r="U255" s="1194"/>
      <c r="V255" s="1194"/>
      <c r="W255" s="1194"/>
      <c r="X255" s="1194"/>
      <c r="Y255" s="1194"/>
      <c r="Z255" s="1194"/>
      <c r="AA255" s="1194"/>
      <c r="AB255" s="1194"/>
      <c r="AC255" s="1194"/>
      <c r="AD255" s="1194"/>
      <c r="AE255" s="1194"/>
      <c r="AF255" s="1194"/>
      <c r="AG255" s="1194"/>
      <c r="AH255" s="1194"/>
      <c r="AI255" s="1194"/>
      <c r="AJ255" s="1194"/>
      <c r="AK255" s="1194"/>
      <c r="AL255" s="1194"/>
      <c r="AM255" s="1194"/>
      <c r="AN255" s="1194"/>
      <c r="AO255" s="1194"/>
      <c r="AP255" s="1194"/>
    </row>
    <row r="256" spans="1:42" ht="12.95" customHeight="1" x14ac:dyDescent="0.5">
      <c r="A256" s="1655"/>
      <c r="B256" s="1193"/>
      <c r="C256" s="1194"/>
      <c r="D256" s="1194"/>
      <c r="E256" s="1194"/>
      <c r="F256" s="1194"/>
      <c r="G256" s="1194"/>
      <c r="H256" s="1194"/>
      <c r="I256" s="1194"/>
      <c r="J256" s="1194"/>
      <c r="K256" s="1194"/>
      <c r="L256" s="1194"/>
      <c r="M256" s="1194"/>
      <c r="N256" s="1194"/>
      <c r="O256" s="1194"/>
      <c r="P256" s="1194"/>
      <c r="Q256" s="1194"/>
      <c r="R256" s="1194"/>
      <c r="S256" s="1194"/>
      <c r="T256" s="1194"/>
      <c r="U256" s="1194"/>
      <c r="V256" s="1194"/>
      <c r="W256" s="1194"/>
      <c r="X256" s="1194"/>
      <c r="Y256" s="1194"/>
      <c r="Z256" s="1194"/>
      <c r="AA256" s="1194"/>
      <c r="AB256" s="1194"/>
      <c r="AC256" s="1194"/>
      <c r="AD256" s="1194"/>
      <c r="AE256" s="1194"/>
      <c r="AF256" s="1194"/>
      <c r="AG256" s="1194"/>
      <c r="AH256" s="1194"/>
      <c r="AI256" s="1194"/>
      <c r="AJ256" s="1194"/>
      <c r="AK256" s="1194"/>
      <c r="AL256" s="1194"/>
      <c r="AM256" s="1194"/>
      <c r="AN256" s="1194"/>
      <c r="AO256" s="1194"/>
      <c r="AP256" s="1194"/>
    </row>
    <row r="257" spans="1:42" ht="12.95" customHeight="1" x14ac:dyDescent="0.5">
      <c r="A257" s="1655"/>
      <c r="B257" s="1193"/>
      <c r="C257" s="1194"/>
      <c r="D257" s="1194"/>
      <c r="E257" s="1194"/>
      <c r="F257" s="1194"/>
      <c r="G257" s="1194"/>
      <c r="H257" s="1194"/>
      <c r="I257" s="1194"/>
      <c r="J257" s="1194"/>
      <c r="K257" s="1194"/>
      <c r="L257" s="1194"/>
      <c r="M257" s="1194"/>
      <c r="N257" s="1194"/>
      <c r="O257" s="1194"/>
      <c r="P257" s="1194"/>
      <c r="Q257" s="1194"/>
      <c r="R257" s="1194"/>
      <c r="S257" s="1194"/>
      <c r="T257" s="1194"/>
      <c r="U257" s="1194"/>
      <c r="V257" s="1194"/>
      <c r="W257" s="1194"/>
      <c r="X257" s="1194"/>
      <c r="Y257" s="1194"/>
      <c r="Z257" s="1194"/>
      <c r="AA257" s="1194"/>
      <c r="AB257" s="1194"/>
      <c r="AC257" s="1194"/>
      <c r="AD257" s="1194"/>
      <c r="AE257" s="1194"/>
      <c r="AF257" s="1194"/>
      <c r="AG257" s="1194"/>
      <c r="AH257" s="1194"/>
      <c r="AI257" s="1194"/>
      <c r="AJ257" s="1194"/>
      <c r="AK257" s="1194"/>
      <c r="AL257" s="1194"/>
      <c r="AM257" s="1194"/>
      <c r="AN257" s="1194"/>
      <c r="AO257" s="1194"/>
      <c r="AP257" s="1194"/>
    </row>
    <row r="258" spans="1:42" ht="12.95" customHeight="1" x14ac:dyDescent="0.5">
      <c r="A258" s="1655"/>
      <c r="B258" s="1193"/>
      <c r="C258" s="1194"/>
      <c r="D258" s="1194"/>
      <c r="E258" s="1194"/>
      <c r="F258" s="1194"/>
      <c r="G258" s="1194"/>
      <c r="H258" s="1194"/>
      <c r="I258" s="1194"/>
      <c r="J258" s="1194"/>
      <c r="K258" s="1194"/>
      <c r="L258" s="1194"/>
      <c r="M258" s="1194"/>
      <c r="N258" s="1194"/>
      <c r="O258" s="1194"/>
      <c r="P258" s="1194"/>
      <c r="Q258" s="1194"/>
      <c r="R258" s="1194"/>
      <c r="S258" s="1194"/>
      <c r="T258" s="1194"/>
      <c r="U258" s="1194"/>
      <c r="V258" s="1194"/>
      <c r="W258" s="1194"/>
      <c r="X258" s="1194"/>
      <c r="Y258" s="1194"/>
      <c r="Z258" s="1194"/>
      <c r="AA258" s="1194"/>
      <c r="AB258" s="1194"/>
      <c r="AC258" s="1194"/>
      <c r="AD258" s="1194"/>
      <c r="AE258" s="1194"/>
      <c r="AF258" s="1194"/>
      <c r="AG258" s="1194"/>
      <c r="AH258" s="1194"/>
      <c r="AI258" s="1194"/>
      <c r="AJ258" s="1194"/>
      <c r="AK258" s="1194"/>
      <c r="AL258" s="1194"/>
      <c r="AM258" s="1194"/>
      <c r="AN258" s="1194"/>
      <c r="AO258" s="1194"/>
      <c r="AP258" s="1194"/>
    </row>
    <row r="259" spans="1:42" ht="12.95" customHeight="1" x14ac:dyDescent="0.5">
      <c r="A259" s="1655"/>
      <c r="B259" s="1193"/>
      <c r="C259" s="1194"/>
      <c r="D259" s="1194"/>
      <c r="E259" s="1194"/>
      <c r="F259" s="1194"/>
      <c r="G259" s="1194"/>
      <c r="H259" s="1194"/>
      <c r="I259" s="1194"/>
      <c r="J259" s="1194"/>
      <c r="K259" s="1194"/>
      <c r="L259" s="1194"/>
      <c r="M259" s="1194"/>
      <c r="N259" s="1194"/>
      <c r="O259" s="1194"/>
      <c r="P259" s="1194"/>
      <c r="Q259" s="1194"/>
      <c r="R259" s="1194"/>
      <c r="S259" s="1194"/>
      <c r="T259" s="1194"/>
      <c r="U259" s="1194"/>
      <c r="V259" s="1194"/>
      <c r="W259" s="1194"/>
      <c r="X259" s="1194"/>
      <c r="Y259" s="1194"/>
      <c r="Z259" s="1194"/>
      <c r="AA259" s="1194"/>
      <c r="AB259" s="1194"/>
      <c r="AC259" s="1194"/>
      <c r="AD259" s="1194"/>
      <c r="AE259" s="1194"/>
      <c r="AF259" s="1194"/>
      <c r="AG259" s="1194"/>
      <c r="AH259" s="1194"/>
      <c r="AI259" s="1194"/>
      <c r="AJ259" s="1194"/>
      <c r="AK259" s="1194"/>
      <c r="AL259" s="1194"/>
      <c r="AM259" s="1194"/>
      <c r="AN259" s="1194"/>
      <c r="AO259" s="1194"/>
      <c r="AP259" s="1194"/>
    </row>
    <row r="260" spans="1:42" ht="12.95" customHeight="1" x14ac:dyDescent="0.5">
      <c r="A260" s="1655"/>
      <c r="B260" s="1193"/>
      <c r="C260" s="1194"/>
      <c r="D260" s="1194"/>
      <c r="E260" s="1194"/>
      <c r="F260" s="1194"/>
      <c r="G260" s="1194"/>
      <c r="H260" s="1194"/>
      <c r="I260" s="1194"/>
      <c r="J260" s="1194"/>
      <c r="K260" s="1194"/>
      <c r="L260" s="1194"/>
      <c r="M260" s="1194"/>
      <c r="N260" s="1194"/>
      <c r="O260" s="1194"/>
      <c r="P260" s="1194"/>
      <c r="Q260" s="1194"/>
      <c r="R260" s="1194"/>
      <c r="S260" s="1194"/>
      <c r="T260" s="1194"/>
      <c r="U260" s="1194"/>
      <c r="V260" s="1194"/>
      <c r="W260" s="1194"/>
      <c r="X260" s="1194"/>
      <c r="Y260" s="1194"/>
      <c r="Z260" s="1194"/>
      <c r="AA260" s="1194"/>
      <c r="AB260" s="1194"/>
      <c r="AC260" s="1194"/>
      <c r="AD260" s="1194"/>
      <c r="AE260" s="1194"/>
      <c r="AF260" s="1194"/>
      <c r="AG260" s="1194"/>
      <c r="AH260" s="1194"/>
      <c r="AI260" s="1194"/>
      <c r="AJ260" s="1194"/>
      <c r="AK260" s="1194"/>
      <c r="AL260" s="1194"/>
      <c r="AM260" s="1194"/>
      <c r="AN260" s="1194"/>
      <c r="AO260" s="1194"/>
      <c r="AP260" s="1194"/>
    </row>
    <row r="261" spans="1:42" ht="12.95" customHeight="1" x14ac:dyDescent="0.5">
      <c r="A261" s="1655"/>
      <c r="B261" s="1193"/>
      <c r="C261" s="1194"/>
      <c r="D261" s="1194"/>
      <c r="E261" s="1194"/>
      <c r="F261" s="1194"/>
      <c r="G261" s="1194"/>
      <c r="H261" s="1194"/>
      <c r="I261" s="1194"/>
      <c r="J261" s="1194"/>
      <c r="K261" s="1194"/>
      <c r="L261" s="1194"/>
      <c r="M261" s="1194"/>
      <c r="N261" s="1194"/>
      <c r="O261" s="1194"/>
      <c r="P261" s="1194"/>
      <c r="Q261" s="1194"/>
      <c r="R261" s="1194"/>
      <c r="S261" s="1194"/>
      <c r="T261" s="1194"/>
      <c r="U261" s="1194"/>
      <c r="V261" s="1194"/>
      <c r="W261" s="1194"/>
      <c r="X261" s="1194"/>
      <c r="Y261" s="1194"/>
      <c r="Z261" s="1194"/>
      <c r="AA261" s="1194"/>
      <c r="AB261" s="1194"/>
      <c r="AC261" s="1194"/>
      <c r="AD261" s="1194"/>
      <c r="AE261" s="1194"/>
      <c r="AF261" s="1194"/>
      <c r="AG261" s="1194"/>
      <c r="AH261" s="1194"/>
      <c r="AI261" s="1194"/>
      <c r="AJ261" s="1194"/>
      <c r="AK261" s="1194"/>
      <c r="AL261" s="1194"/>
      <c r="AM261" s="1194"/>
      <c r="AN261" s="1194"/>
      <c r="AO261" s="1194"/>
      <c r="AP261" s="1194"/>
    </row>
    <row r="262" spans="1:42" ht="12.95" customHeight="1" x14ac:dyDescent="0.5">
      <c r="A262" s="1655"/>
      <c r="B262" s="1193"/>
      <c r="C262" s="1194"/>
      <c r="D262" s="1194"/>
      <c r="E262" s="1194"/>
      <c r="F262" s="1194"/>
      <c r="G262" s="1194"/>
      <c r="H262" s="1194"/>
      <c r="I262" s="1194"/>
      <c r="J262" s="1194"/>
      <c r="K262" s="1194"/>
      <c r="L262" s="1194"/>
      <c r="M262" s="1194"/>
      <c r="N262" s="1194"/>
      <c r="O262" s="1194"/>
      <c r="P262" s="1194"/>
      <c r="Q262" s="1194"/>
      <c r="R262" s="1194"/>
      <c r="S262" s="1194"/>
      <c r="T262" s="1194"/>
      <c r="U262" s="1194"/>
      <c r="V262" s="1194"/>
      <c r="W262" s="1194"/>
      <c r="X262" s="1194"/>
      <c r="Y262" s="1194"/>
      <c r="Z262" s="1194"/>
      <c r="AA262" s="1194"/>
      <c r="AB262" s="1194"/>
      <c r="AC262" s="1194"/>
      <c r="AD262" s="1194"/>
      <c r="AE262" s="1194"/>
      <c r="AF262" s="1194"/>
      <c r="AG262" s="1194"/>
      <c r="AH262" s="1194"/>
      <c r="AI262" s="1194"/>
      <c r="AJ262" s="1194"/>
      <c r="AK262" s="1194"/>
      <c r="AL262" s="1194"/>
      <c r="AM262" s="1194"/>
      <c r="AN262" s="1194"/>
      <c r="AO262" s="1194"/>
      <c r="AP262" s="1194"/>
    </row>
    <row r="263" spans="1:42" ht="12.95" customHeight="1" x14ac:dyDescent="0.5">
      <c r="A263" s="1655"/>
      <c r="B263" s="1193"/>
      <c r="C263" s="1194"/>
      <c r="D263" s="1194"/>
      <c r="E263" s="1194"/>
      <c r="F263" s="1194"/>
      <c r="G263" s="1194"/>
      <c r="H263" s="1194"/>
      <c r="I263" s="1194"/>
      <c r="J263" s="1194"/>
      <c r="K263" s="1194"/>
      <c r="L263" s="1194"/>
      <c r="M263" s="1194"/>
      <c r="N263" s="1194"/>
      <c r="O263" s="1194"/>
      <c r="P263" s="1194"/>
      <c r="Q263" s="1194"/>
      <c r="R263" s="1194"/>
      <c r="S263" s="1194"/>
      <c r="T263" s="1194"/>
      <c r="U263" s="1194"/>
      <c r="V263" s="1194"/>
      <c r="W263" s="1194"/>
      <c r="X263" s="1194"/>
      <c r="Y263" s="1194"/>
      <c r="Z263" s="1194"/>
      <c r="AA263" s="1194"/>
      <c r="AB263" s="1194"/>
      <c r="AC263" s="1194"/>
      <c r="AD263" s="1194"/>
      <c r="AE263" s="1194"/>
      <c r="AF263" s="1194"/>
      <c r="AG263" s="1194"/>
      <c r="AH263" s="1194"/>
      <c r="AI263" s="1194"/>
      <c r="AJ263" s="1194"/>
      <c r="AK263" s="1194"/>
      <c r="AL263" s="1194"/>
      <c r="AM263" s="1194"/>
      <c r="AN263" s="1194"/>
      <c r="AO263" s="1194"/>
      <c r="AP263" s="1194"/>
    </row>
    <row r="264" spans="1:42" ht="12.95" customHeight="1" x14ac:dyDescent="0.5">
      <c r="A264" s="1655"/>
      <c r="B264" s="1193"/>
      <c r="C264" s="1194"/>
      <c r="D264" s="1194"/>
      <c r="E264" s="1194"/>
      <c r="F264" s="1194"/>
      <c r="G264" s="1194"/>
      <c r="H264" s="1194"/>
      <c r="I264" s="1194"/>
      <c r="J264" s="1194"/>
      <c r="K264" s="1194"/>
      <c r="L264" s="1194"/>
      <c r="M264" s="1194"/>
      <c r="N264" s="1194"/>
      <c r="O264" s="1194"/>
      <c r="P264" s="1194"/>
      <c r="Q264" s="1194"/>
      <c r="R264" s="1194"/>
      <c r="S264" s="1194"/>
      <c r="T264" s="1194"/>
      <c r="U264" s="1194"/>
      <c r="V264" s="1194"/>
      <c r="W264" s="1194"/>
      <c r="X264" s="1194"/>
      <c r="Y264" s="1194"/>
      <c r="Z264" s="1194"/>
      <c r="AA264" s="1194"/>
      <c r="AB264" s="1194"/>
      <c r="AC264" s="1194"/>
      <c r="AD264" s="1194"/>
      <c r="AE264" s="1194"/>
      <c r="AF264" s="1194"/>
      <c r="AG264" s="1194"/>
      <c r="AH264" s="1194"/>
      <c r="AI264" s="1194"/>
      <c r="AJ264" s="1194"/>
      <c r="AK264" s="1194"/>
      <c r="AL264" s="1194"/>
      <c r="AM264" s="1194"/>
      <c r="AN264" s="1194"/>
      <c r="AO264" s="1194"/>
      <c r="AP264" s="1194"/>
    </row>
    <row r="265" spans="1:42" ht="12.95" customHeight="1" x14ac:dyDescent="0.5">
      <c r="A265" s="1655"/>
      <c r="B265" s="1193"/>
      <c r="C265" s="1194"/>
      <c r="D265" s="1194"/>
      <c r="E265" s="1194"/>
      <c r="F265" s="1194"/>
      <c r="G265" s="1194"/>
      <c r="H265" s="1194"/>
      <c r="I265" s="1194"/>
      <c r="J265" s="1194"/>
      <c r="K265" s="1194"/>
      <c r="L265" s="1194"/>
      <c r="M265" s="1194"/>
      <c r="N265" s="1194"/>
      <c r="O265" s="1194"/>
      <c r="P265" s="1194"/>
      <c r="Q265" s="1194"/>
      <c r="R265" s="1194"/>
      <c r="S265" s="1194"/>
      <c r="T265" s="1194"/>
      <c r="U265" s="1194"/>
      <c r="V265" s="1194"/>
      <c r="W265" s="1194"/>
      <c r="X265" s="1194"/>
      <c r="Y265" s="1194"/>
      <c r="Z265" s="1194"/>
      <c r="AA265" s="1194"/>
      <c r="AB265" s="1194"/>
      <c r="AC265" s="1194"/>
      <c r="AD265" s="1194"/>
      <c r="AE265" s="1194"/>
      <c r="AF265" s="1194"/>
      <c r="AG265" s="1194"/>
      <c r="AH265" s="1194"/>
      <c r="AI265" s="1194"/>
      <c r="AJ265" s="1194"/>
      <c r="AK265" s="1194"/>
      <c r="AL265" s="1194"/>
      <c r="AM265" s="1194"/>
      <c r="AN265" s="1194"/>
      <c r="AO265" s="1194"/>
      <c r="AP265" s="1194"/>
    </row>
    <row r="266" spans="1:42" ht="12.95" customHeight="1" x14ac:dyDescent="0.5">
      <c r="A266" s="1655"/>
      <c r="B266" s="1193"/>
      <c r="C266" s="1194"/>
      <c r="D266" s="1194"/>
      <c r="E266" s="1194"/>
      <c r="F266" s="1194"/>
      <c r="G266" s="1194"/>
      <c r="H266" s="1194"/>
      <c r="I266" s="1194"/>
      <c r="J266" s="1194"/>
      <c r="K266" s="1194"/>
      <c r="L266" s="1194"/>
      <c r="M266" s="1194"/>
      <c r="N266" s="1194"/>
      <c r="O266" s="1194"/>
      <c r="P266" s="1194"/>
      <c r="Q266" s="1194"/>
      <c r="R266" s="1194"/>
      <c r="S266" s="1194"/>
      <c r="T266" s="1194"/>
      <c r="U266" s="1194"/>
      <c r="V266" s="1194"/>
      <c r="W266" s="1194"/>
      <c r="X266" s="1194"/>
      <c r="Y266" s="1194"/>
      <c r="Z266" s="1194"/>
      <c r="AA266" s="1194"/>
      <c r="AB266" s="1194"/>
      <c r="AC266" s="1194"/>
      <c r="AD266" s="1194"/>
      <c r="AE266" s="1194"/>
      <c r="AF266" s="1194"/>
      <c r="AG266" s="1194"/>
      <c r="AH266" s="1194"/>
      <c r="AI266" s="1194"/>
      <c r="AJ266" s="1194"/>
      <c r="AK266" s="1194"/>
      <c r="AL266" s="1194"/>
      <c r="AM266" s="1194"/>
      <c r="AN266" s="1194"/>
      <c r="AO266" s="1194"/>
      <c r="AP266" s="1194"/>
    </row>
    <row r="267" spans="1:42" ht="12.95" customHeight="1" x14ac:dyDescent="0.5">
      <c r="A267" s="1655"/>
      <c r="B267" s="1193"/>
      <c r="C267" s="1194"/>
      <c r="D267" s="1194"/>
      <c r="E267" s="1194"/>
      <c r="F267" s="1194"/>
      <c r="G267" s="1194"/>
      <c r="H267" s="1194"/>
      <c r="I267" s="1194"/>
      <c r="J267" s="1194"/>
      <c r="K267" s="1194"/>
      <c r="L267" s="1194"/>
      <c r="M267" s="1194"/>
      <c r="N267" s="1194"/>
      <c r="O267" s="1194"/>
      <c r="P267" s="1194"/>
      <c r="Q267" s="1194"/>
      <c r="R267" s="1194"/>
      <c r="S267" s="1194"/>
      <c r="T267" s="1194"/>
      <c r="U267" s="1194"/>
      <c r="V267" s="1194"/>
      <c r="W267" s="1194"/>
      <c r="X267" s="1194"/>
      <c r="Y267" s="1194"/>
      <c r="Z267" s="1194"/>
      <c r="AA267" s="1194"/>
      <c r="AB267" s="1194"/>
      <c r="AC267" s="1194"/>
      <c r="AD267" s="1194"/>
      <c r="AE267" s="1194"/>
      <c r="AF267" s="1194"/>
      <c r="AG267" s="1194"/>
      <c r="AH267" s="1194"/>
      <c r="AI267" s="1194"/>
      <c r="AJ267" s="1194"/>
      <c r="AK267" s="1194"/>
      <c r="AL267" s="1194"/>
      <c r="AM267" s="1194"/>
      <c r="AN267" s="1194"/>
      <c r="AO267" s="1194"/>
      <c r="AP267" s="1194"/>
    </row>
    <row r="268" spans="1:42" ht="12.95" customHeight="1" x14ac:dyDescent="0.5">
      <c r="A268" s="1655"/>
      <c r="B268" s="1193"/>
      <c r="C268" s="1194"/>
      <c r="D268" s="1194"/>
      <c r="E268" s="1194"/>
      <c r="F268" s="1194"/>
      <c r="G268" s="1194"/>
      <c r="H268" s="1194"/>
      <c r="I268" s="1194"/>
      <c r="J268" s="1194"/>
      <c r="K268" s="1194"/>
      <c r="L268" s="1194"/>
      <c r="M268" s="1194"/>
      <c r="N268" s="1194"/>
      <c r="O268" s="1194"/>
      <c r="P268" s="1194"/>
      <c r="Q268" s="1194"/>
      <c r="R268" s="1194"/>
      <c r="S268" s="1194"/>
      <c r="T268" s="1194"/>
      <c r="U268" s="1194"/>
      <c r="V268" s="1194"/>
      <c r="W268" s="1194"/>
      <c r="X268" s="1194"/>
      <c r="Y268" s="1194"/>
      <c r="Z268" s="1194"/>
      <c r="AA268" s="1194"/>
      <c r="AB268" s="1194"/>
      <c r="AC268" s="1194"/>
      <c r="AD268" s="1194"/>
      <c r="AE268" s="1194"/>
      <c r="AF268" s="1194"/>
      <c r="AG268" s="1194"/>
      <c r="AH268" s="1194"/>
      <c r="AI268" s="1194"/>
      <c r="AJ268" s="1194"/>
      <c r="AK268" s="1194"/>
      <c r="AL268" s="1194"/>
      <c r="AM268" s="1194"/>
      <c r="AN268" s="1194"/>
      <c r="AO268" s="1194"/>
      <c r="AP268" s="1194"/>
    </row>
    <row r="269" spans="1:42" ht="12.95" customHeight="1" x14ac:dyDescent="0.5">
      <c r="A269" s="1655"/>
      <c r="B269" s="1193"/>
      <c r="C269" s="1194"/>
      <c r="D269" s="1194"/>
      <c r="E269" s="1194"/>
      <c r="F269" s="1194"/>
      <c r="G269" s="1194"/>
      <c r="H269" s="1194"/>
      <c r="I269" s="1194"/>
      <c r="J269" s="1194"/>
      <c r="K269" s="1194"/>
      <c r="L269" s="1194"/>
      <c r="M269" s="1194"/>
      <c r="N269" s="1194"/>
      <c r="O269" s="1194"/>
      <c r="P269" s="1194"/>
      <c r="Q269" s="1194"/>
      <c r="R269" s="1194"/>
      <c r="S269" s="1194"/>
      <c r="T269" s="1194"/>
      <c r="U269" s="1194"/>
      <c r="V269" s="1194"/>
      <c r="W269" s="1194"/>
      <c r="X269" s="1194"/>
      <c r="Y269" s="1194"/>
      <c r="Z269" s="1194"/>
      <c r="AA269" s="1194"/>
      <c r="AB269" s="1194"/>
      <c r="AC269" s="1194"/>
      <c r="AD269" s="1194"/>
      <c r="AE269" s="1194"/>
      <c r="AF269" s="1194"/>
      <c r="AG269" s="1194"/>
      <c r="AH269" s="1194"/>
      <c r="AI269" s="1194"/>
      <c r="AJ269" s="1194"/>
      <c r="AK269" s="1194"/>
      <c r="AL269" s="1194"/>
      <c r="AM269" s="1194"/>
      <c r="AN269" s="1194"/>
      <c r="AO269" s="1194"/>
      <c r="AP269" s="1194"/>
    </row>
    <row r="270" spans="1:42" ht="12.95" customHeight="1" x14ac:dyDescent="0.5">
      <c r="A270" s="1655"/>
      <c r="B270" s="1193"/>
      <c r="C270" s="1194"/>
      <c r="D270" s="1194"/>
      <c r="E270" s="1194"/>
      <c r="F270" s="1194"/>
      <c r="G270" s="1194"/>
      <c r="H270" s="1194"/>
      <c r="I270" s="1194"/>
      <c r="J270" s="1194"/>
      <c r="K270" s="1194"/>
      <c r="L270" s="1194"/>
      <c r="M270" s="1194"/>
      <c r="N270" s="1194"/>
      <c r="O270" s="1194"/>
      <c r="P270" s="1194"/>
      <c r="Q270" s="1194"/>
      <c r="R270" s="1194"/>
      <c r="S270" s="1194"/>
      <c r="T270" s="1194"/>
      <c r="U270" s="1194"/>
      <c r="V270" s="1194"/>
      <c r="W270" s="1194"/>
      <c r="X270" s="1194"/>
      <c r="Y270" s="1194"/>
      <c r="Z270" s="1194"/>
      <c r="AA270" s="1194"/>
      <c r="AB270" s="1194"/>
      <c r="AC270" s="1194"/>
      <c r="AD270" s="1194"/>
      <c r="AE270" s="1194"/>
      <c r="AF270" s="1194"/>
      <c r="AG270" s="1194"/>
      <c r="AH270" s="1194"/>
      <c r="AI270" s="1194"/>
      <c r="AJ270" s="1194"/>
      <c r="AK270" s="1194"/>
      <c r="AL270" s="1194"/>
      <c r="AM270" s="1194"/>
      <c r="AN270" s="1194"/>
      <c r="AO270" s="1194"/>
      <c r="AP270" s="1194"/>
    </row>
    <row r="271" spans="1:42" ht="12.95" customHeight="1" x14ac:dyDescent="0.5">
      <c r="A271" s="1655"/>
      <c r="B271" s="1193"/>
      <c r="C271" s="1194"/>
      <c r="D271" s="1194"/>
      <c r="E271" s="1194"/>
      <c r="F271" s="1194"/>
      <c r="G271" s="1194"/>
      <c r="H271" s="1194"/>
      <c r="I271" s="1194"/>
      <c r="J271" s="1194"/>
      <c r="K271" s="1194"/>
      <c r="L271" s="1194"/>
      <c r="M271" s="1194"/>
      <c r="N271" s="1194"/>
      <c r="O271" s="1194"/>
      <c r="P271" s="1194"/>
      <c r="Q271" s="1194"/>
      <c r="R271" s="1194"/>
      <c r="S271" s="1194"/>
      <c r="T271" s="1194"/>
      <c r="U271" s="1194"/>
      <c r="V271" s="1194"/>
      <c r="W271" s="1194"/>
      <c r="X271" s="1194"/>
      <c r="Y271" s="1194"/>
      <c r="Z271" s="1194"/>
      <c r="AA271" s="1194"/>
      <c r="AB271" s="1194"/>
      <c r="AC271" s="1194"/>
      <c r="AD271" s="1194"/>
      <c r="AE271" s="1194"/>
      <c r="AF271" s="1194"/>
      <c r="AG271" s="1194"/>
      <c r="AH271" s="1194"/>
      <c r="AI271" s="1194"/>
      <c r="AJ271" s="1194"/>
      <c r="AK271" s="1194"/>
      <c r="AL271" s="1194"/>
      <c r="AM271" s="1194"/>
      <c r="AN271" s="1194"/>
      <c r="AO271" s="1194"/>
      <c r="AP271" s="1194"/>
    </row>
    <row r="272" spans="1:42" ht="12.95" customHeight="1" x14ac:dyDescent="0.5">
      <c r="A272" s="1655"/>
      <c r="B272" s="1193"/>
      <c r="C272" s="1194"/>
      <c r="D272" s="1194"/>
      <c r="E272" s="1194"/>
      <c r="F272" s="1194"/>
      <c r="G272" s="1194"/>
      <c r="H272" s="1194"/>
      <c r="I272" s="1194"/>
      <c r="J272" s="1194"/>
      <c r="K272" s="1194"/>
      <c r="L272" s="1194"/>
      <c r="M272" s="1194"/>
      <c r="N272" s="1194"/>
      <c r="O272" s="1194"/>
      <c r="P272" s="1194"/>
      <c r="Q272" s="1194"/>
      <c r="R272" s="1194"/>
      <c r="S272" s="1194"/>
      <c r="T272" s="1194"/>
      <c r="U272" s="1194"/>
      <c r="V272" s="1194"/>
      <c r="W272" s="1194"/>
      <c r="X272" s="1194"/>
      <c r="Y272" s="1194"/>
      <c r="Z272" s="1194"/>
      <c r="AA272" s="1194"/>
      <c r="AB272" s="1194"/>
      <c r="AC272" s="1194"/>
      <c r="AD272" s="1194"/>
      <c r="AE272" s="1194"/>
      <c r="AF272" s="1194"/>
      <c r="AG272" s="1194"/>
      <c r="AH272" s="1194"/>
      <c r="AI272" s="1194"/>
      <c r="AJ272" s="1194"/>
      <c r="AK272" s="1194"/>
      <c r="AL272" s="1194"/>
      <c r="AM272" s="1194"/>
      <c r="AN272" s="1194"/>
      <c r="AO272" s="1194"/>
      <c r="AP272" s="1194"/>
    </row>
    <row r="273" spans="1:42" ht="12.95" customHeight="1" x14ac:dyDescent="0.5">
      <c r="A273" s="1655"/>
      <c r="B273" s="1193"/>
      <c r="C273" s="1194"/>
      <c r="D273" s="1194"/>
      <c r="E273" s="1194"/>
      <c r="F273" s="1194"/>
      <c r="G273" s="1194"/>
      <c r="H273" s="1194"/>
      <c r="I273" s="1194"/>
      <c r="J273" s="1194"/>
      <c r="K273" s="1194"/>
      <c r="L273" s="1194"/>
      <c r="M273" s="1194"/>
      <c r="N273" s="1194"/>
      <c r="O273" s="1194"/>
      <c r="P273" s="1194"/>
      <c r="Q273" s="1194"/>
      <c r="R273" s="1194"/>
      <c r="S273" s="1194"/>
      <c r="T273" s="1194"/>
      <c r="U273" s="1194"/>
      <c r="V273" s="1194"/>
      <c r="W273" s="1194"/>
      <c r="X273" s="1194"/>
      <c r="Y273" s="1194"/>
      <c r="Z273" s="1194"/>
      <c r="AA273" s="1194"/>
      <c r="AB273" s="1194"/>
      <c r="AC273" s="1194"/>
      <c r="AD273" s="1194"/>
      <c r="AE273" s="1194"/>
      <c r="AF273" s="1194"/>
      <c r="AG273" s="1194"/>
      <c r="AH273" s="1194"/>
      <c r="AI273" s="1194"/>
      <c r="AJ273" s="1194"/>
      <c r="AK273" s="1194"/>
      <c r="AL273" s="1194"/>
      <c r="AM273" s="1194"/>
      <c r="AN273" s="1194"/>
      <c r="AO273" s="1194"/>
      <c r="AP273" s="1194"/>
    </row>
    <row r="274" spans="1:42" ht="12.95" customHeight="1" x14ac:dyDescent="0.5">
      <c r="A274" s="1655"/>
      <c r="B274" s="1193"/>
      <c r="C274" s="1194"/>
      <c r="D274" s="1194"/>
      <c r="E274" s="1194"/>
      <c r="F274" s="1194"/>
      <c r="G274" s="1194"/>
      <c r="H274" s="1194"/>
      <c r="I274" s="1194"/>
      <c r="J274" s="1194"/>
      <c r="K274" s="1194"/>
      <c r="L274" s="1194"/>
      <c r="M274" s="1194"/>
      <c r="N274" s="1194"/>
      <c r="O274" s="1194"/>
      <c r="P274" s="1194"/>
      <c r="Q274" s="1194"/>
      <c r="R274" s="1194"/>
      <c r="S274" s="1194"/>
      <c r="T274" s="1194"/>
      <c r="U274" s="1194"/>
      <c r="V274" s="1194"/>
      <c r="W274" s="1194"/>
      <c r="X274" s="1194"/>
      <c r="Y274" s="1194"/>
      <c r="Z274" s="1194"/>
      <c r="AA274" s="1194"/>
      <c r="AB274" s="1194"/>
      <c r="AC274" s="1194"/>
      <c r="AD274" s="1194"/>
      <c r="AE274" s="1194"/>
      <c r="AF274" s="1194"/>
      <c r="AG274" s="1194"/>
      <c r="AH274" s="1194"/>
      <c r="AI274" s="1194"/>
      <c r="AJ274" s="1194"/>
      <c r="AK274" s="1194"/>
      <c r="AL274" s="1194"/>
      <c r="AM274" s="1194"/>
      <c r="AN274" s="1194"/>
      <c r="AO274" s="1194"/>
      <c r="AP274" s="1194"/>
    </row>
    <row r="275" spans="1:42" ht="12.95" customHeight="1" x14ac:dyDescent="0.5">
      <c r="A275" s="1655"/>
      <c r="B275" s="1193"/>
      <c r="C275" s="1194"/>
      <c r="D275" s="1194"/>
      <c r="E275" s="1194"/>
      <c r="F275" s="1194"/>
      <c r="G275" s="1194"/>
      <c r="H275" s="1194"/>
      <c r="I275" s="1194"/>
      <c r="J275" s="1194"/>
      <c r="K275" s="1194"/>
      <c r="L275" s="1194"/>
      <c r="M275" s="1194"/>
      <c r="N275" s="1194"/>
      <c r="O275" s="1194"/>
      <c r="P275" s="1194"/>
      <c r="Q275" s="1194"/>
      <c r="R275" s="1194"/>
      <c r="S275" s="1194"/>
      <c r="T275" s="1194"/>
      <c r="U275" s="1194"/>
      <c r="V275" s="1194"/>
      <c r="W275" s="1194"/>
      <c r="X275" s="1194"/>
      <c r="Y275" s="1194"/>
      <c r="Z275" s="1194"/>
      <c r="AA275" s="1194"/>
      <c r="AB275" s="1194"/>
      <c r="AC275" s="1194"/>
      <c r="AD275" s="1194"/>
      <c r="AE275" s="1194"/>
      <c r="AF275" s="1194"/>
      <c r="AG275" s="1194"/>
      <c r="AH275" s="1194"/>
      <c r="AI275" s="1194"/>
      <c r="AJ275" s="1194"/>
      <c r="AK275" s="1194"/>
      <c r="AL275" s="1194"/>
      <c r="AM275" s="1194"/>
      <c r="AN275" s="1194"/>
      <c r="AO275" s="1194"/>
      <c r="AP275" s="1194"/>
    </row>
    <row r="276" spans="1:42" ht="12.95" customHeight="1" x14ac:dyDescent="0.5">
      <c r="A276" s="1655"/>
      <c r="B276" s="1193"/>
      <c r="C276" s="1194"/>
      <c r="D276" s="1194"/>
      <c r="E276" s="1194"/>
      <c r="F276" s="1194"/>
      <c r="G276" s="1194"/>
      <c r="H276" s="1194"/>
      <c r="I276" s="1194"/>
      <c r="J276" s="1194"/>
      <c r="K276" s="1194"/>
      <c r="L276" s="1194"/>
      <c r="M276" s="1194"/>
      <c r="N276" s="1194"/>
      <c r="O276" s="1194"/>
      <c r="P276" s="1194"/>
      <c r="Q276" s="1194"/>
      <c r="R276" s="1194"/>
      <c r="S276" s="1194"/>
      <c r="T276" s="1194"/>
      <c r="U276" s="1194"/>
      <c r="V276" s="1194"/>
      <c r="W276" s="1194"/>
      <c r="X276" s="1194"/>
      <c r="Y276" s="1194"/>
      <c r="Z276" s="1194"/>
      <c r="AA276" s="1194"/>
      <c r="AB276" s="1194"/>
      <c r="AC276" s="1194"/>
      <c r="AD276" s="1194"/>
      <c r="AE276" s="1194"/>
      <c r="AF276" s="1194"/>
      <c r="AG276" s="1194"/>
      <c r="AH276" s="1194"/>
      <c r="AI276" s="1194"/>
      <c r="AJ276" s="1194"/>
      <c r="AK276" s="1194"/>
      <c r="AL276" s="1194"/>
      <c r="AM276" s="1194"/>
      <c r="AN276" s="1194"/>
      <c r="AO276" s="1194"/>
      <c r="AP276" s="1194"/>
    </row>
    <row r="277" spans="1:42" ht="12.95" customHeight="1" x14ac:dyDescent="0.5">
      <c r="A277" s="1655"/>
      <c r="B277" s="1193"/>
      <c r="C277" s="1194"/>
      <c r="D277" s="1194"/>
      <c r="E277" s="1194"/>
      <c r="F277" s="1194"/>
      <c r="G277" s="1194"/>
      <c r="H277" s="1194"/>
      <c r="I277" s="1194"/>
      <c r="J277" s="1194"/>
      <c r="K277" s="1194"/>
      <c r="L277" s="1194"/>
      <c r="M277" s="1194"/>
      <c r="N277" s="1194"/>
      <c r="O277" s="1194"/>
      <c r="P277" s="1194"/>
      <c r="Q277" s="1194"/>
      <c r="R277" s="1194"/>
      <c r="S277" s="1194"/>
      <c r="T277" s="1194"/>
      <c r="U277" s="1194"/>
      <c r="V277" s="1194"/>
      <c r="W277" s="1194"/>
      <c r="X277" s="1194"/>
      <c r="Y277" s="1194"/>
      <c r="Z277" s="1194"/>
      <c r="AA277" s="1194"/>
      <c r="AB277" s="1194"/>
      <c r="AC277" s="1194"/>
      <c r="AD277" s="1194"/>
      <c r="AE277" s="1194"/>
      <c r="AF277" s="1194"/>
      <c r="AG277" s="1194"/>
      <c r="AH277" s="1194"/>
      <c r="AI277" s="1194"/>
      <c r="AJ277" s="1194"/>
      <c r="AK277" s="1194"/>
      <c r="AL277" s="1194"/>
      <c r="AM277" s="1194"/>
      <c r="AN277" s="1194"/>
      <c r="AO277" s="1194"/>
      <c r="AP277" s="1194"/>
    </row>
    <row r="278" spans="1:42" ht="12.95" customHeight="1" x14ac:dyDescent="0.5">
      <c r="A278" s="1655"/>
      <c r="B278" s="1193"/>
      <c r="C278" s="1194"/>
      <c r="D278" s="1194"/>
      <c r="E278" s="1194"/>
      <c r="F278" s="1194"/>
      <c r="G278" s="1194"/>
      <c r="H278" s="1194"/>
      <c r="I278" s="1194"/>
      <c r="J278" s="1194"/>
      <c r="K278" s="1194"/>
      <c r="L278" s="1194"/>
      <c r="M278" s="1194"/>
      <c r="N278" s="1194"/>
      <c r="O278" s="1194"/>
      <c r="P278" s="1194"/>
      <c r="Q278" s="1194"/>
      <c r="R278" s="1194"/>
      <c r="S278" s="1194"/>
      <c r="T278" s="1194"/>
      <c r="U278" s="1194"/>
      <c r="V278" s="1194"/>
      <c r="W278" s="1194"/>
      <c r="X278" s="1194"/>
      <c r="Y278" s="1194"/>
      <c r="Z278" s="1194"/>
      <c r="AA278" s="1194"/>
      <c r="AB278" s="1194"/>
      <c r="AC278" s="1194"/>
      <c r="AD278" s="1194"/>
      <c r="AE278" s="1194"/>
      <c r="AF278" s="1194"/>
      <c r="AG278" s="1194"/>
      <c r="AH278" s="1194"/>
      <c r="AI278" s="1194"/>
      <c r="AJ278" s="1194"/>
      <c r="AK278" s="1194"/>
      <c r="AL278" s="1194"/>
      <c r="AM278" s="1194"/>
      <c r="AN278" s="1194"/>
      <c r="AO278" s="1194"/>
      <c r="AP278" s="1194"/>
    </row>
    <row r="279" spans="1:42" ht="12.95" customHeight="1" x14ac:dyDescent="0.5">
      <c r="A279" s="1655"/>
      <c r="B279" s="1193"/>
      <c r="C279" s="1194"/>
      <c r="D279" s="1194"/>
      <c r="E279" s="1194"/>
      <c r="F279" s="1194"/>
      <c r="G279" s="1194"/>
      <c r="H279" s="1194"/>
      <c r="I279" s="1194"/>
      <c r="J279" s="1194"/>
      <c r="K279" s="1194"/>
      <c r="L279" s="1194"/>
      <c r="M279" s="1194"/>
      <c r="N279" s="1194"/>
      <c r="O279" s="1194"/>
      <c r="P279" s="1194"/>
      <c r="Q279" s="1194"/>
      <c r="R279" s="1194"/>
      <c r="S279" s="1194"/>
      <c r="T279" s="1194"/>
      <c r="U279" s="1194"/>
      <c r="V279" s="1194"/>
      <c r="W279" s="1194"/>
      <c r="X279" s="1194"/>
      <c r="Y279" s="1194"/>
      <c r="Z279" s="1194"/>
      <c r="AA279" s="1194"/>
      <c r="AB279" s="1194"/>
      <c r="AC279" s="1194"/>
      <c r="AD279" s="1194"/>
      <c r="AE279" s="1194"/>
      <c r="AF279" s="1194"/>
      <c r="AG279" s="1194"/>
      <c r="AH279" s="1194"/>
      <c r="AI279" s="1194"/>
      <c r="AJ279" s="1194"/>
      <c r="AK279" s="1194"/>
      <c r="AL279" s="1194"/>
      <c r="AM279" s="1194"/>
      <c r="AN279" s="1194"/>
      <c r="AO279" s="1194"/>
      <c r="AP279" s="1194"/>
    </row>
    <row r="280" spans="1:42" ht="12.95" customHeight="1" x14ac:dyDescent="0.5">
      <c r="A280" s="1655"/>
      <c r="B280" s="1193"/>
      <c r="C280" s="1194"/>
      <c r="D280" s="1194"/>
      <c r="E280" s="1194"/>
      <c r="F280" s="1194"/>
      <c r="G280" s="1194"/>
      <c r="H280" s="1194"/>
      <c r="I280" s="1194"/>
      <c r="J280" s="1194"/>
      <c r="K280" s="1194"/>
      <c r="L280" s="1194"/>
      <c r="M280" s="1194"/>
      <c r="N280" s="1194"/>
      <c r="O280" s="1194"/>
      <c r="P280" s="1194"/>
      <c r="Q280" s="1194"/>
      <c r="R280" s="1194"/>
      <c r="S280" s="1194"/>
      <c r="T280" s="1194"/>
      <c r="U280" s="1194"/>
      <c r="V280" s="1194"/>
      <c r="W280" s="1194"/>
      <c r="X280" s="1194"/>
      <c r="Y280" s="1194"/>
      <c r="Z280" s="1194"/>
      <c r="AA280" s="1194"/>
      <c r="AB280" s="1194"/>
      <c r="AC280" s="1194"/>
      <c r="AD280" s="1194"/>
      <c r="AE280" s="1194"/>
      <c r="AF280" s="1194"/>
      <c r="AG280" s="1194"/>
      <c r="AH280" s="1194"/>
      <c r="AI280" s="1194"/>
      <c r="AJ280" s="1194"/>
      <c r="AK280" s="1194"/>
      <c r="AL280" s="1194"/>
      <c r="AM280" s="1194"/>
      <c r="AN280" s="1194"/>
      <c r="AO280" s="1194"/>
      <c r="AP280" s="1194"/>
    </row>
    <row r="281" spans="1:42" ht="12.95" customHeight="1" x14ac:dyDescent="0.5">
      <c r="A281" s="1655"/>
      <c r="B281" s="1193"/>
      <c r="C281" s="1194"/>
      <c r="D281" s="1194"/>
      <c r="E281" s="1194"/>
      <c r="F281" s="1194"/>
      <c r="G281" s="1194"/>
      <c r="H281" s="1194"/>
      <c r="I281" s="1194"/>
      <c r="J281" s="1194"/>
      <c r="K281" s="1194"/>
      <c r="L281" s="1194"/>
      <c r="M281" s="1194"/>
      <c r="N281" s="1194"/>
      <c r="O281" s="1194"/>
      <c r="P281" s="1194"/>
      <c r="Q281" s="1194"/>
      <c r="R281" s="1194"/>
      <c r="S281" s="1194"/>
      <c r="T281" s="1194"/>
      <c r="U281" s="1194"/>
      <c r="V281" s="1194"/>
      <c r="W281" s="1194"/>
      <c r="X281" s="1194"/>
      <c r="Y281" s="1194"/>
      <c r="Z281" s="1194"/>
      <c r="AA281" s="1194"/>
      <c r="AB281" s="1194"/>
      <c r="AC281" s="1194"/>
      <c r="AD281" s="1194"/>
      <c r="AE281" s="1194"/>
      <c r="AF281" s="1194"/>
      <c r="AG281" s="1194"/>
      <c r="AH281" s="1194"/>
      <c r="AI281" s="1194"/>
      <c r="AJ281" s="1194"/>
      <c r="AK281" s="1194"/>
      <c r="AL281" s="1194"/>
      <c r="AM281" s="1194"/>
      <c r="AN281" s="1194"/>
      <c r="AO281" s="1194"/>
      <c r="AP281" s="1194"/>
    </row>
    <row r="282" spans="1:42" ht="12.95" customHeight="1" x14ac:dyDescent="0.5">
      <c r="A282" s="1655"/>
      <c r="B282" s="1193"/>
      <c r="C282" s="1194"/>
      <c r="D282" s="1194"/>
      <c r="E282" s="1194"/>
      <c r="F282" s="1194"/>
      <c r="G282" s="1194"/>
      <c r="H282" s="1194"/>
      <c r="I282" s="1194"/>
      <c r="J282" s="1194"/>
      <c r="K282" s="1194"/>
      <c r="L282" s="1194"/>
      <c r="M282" s="1194"/>
      <c r="N282" s="1194"/>
      <c r="O282" s="1194"/>
      <c r="P282" s="1194"/>
      <c r="Q282" s="1194"/>
      <c r="R282" s="1194"/>
      <c r="S282" s="1194"/>
      <c r="T282" s="1194"/>
      <c r="U282" s="1194"/>
      <c r="V282" s="1194"/>
      <c r="W282" s="1194"/>
      <c r="X282" s="1194"/>
      <c r="Y282" s="1194"/>
      <c r="Z282" s="1194"/>
      <c r="AA282" s="1194"/>
      <c r="AB282" s="1194"/>
      <c r="AC282" s="1194"/>
      <c r="AD282" s="1194"/>
      <c r="AE282" s="1194"/>
      <c r="AF282" s="1194"/>
      <c r="AG282" s="1194"/>
      <c r="AH282" s="1194"/>
      <c r="AI282" s="1194"/>
      <c r="AJ282" s="1194"/>
      <c r="AK282" s="1194"/>
      <c r="AL282" s="1194"/>
      <c r="AM282" s="1194"/>
      <c r="AN282" s="1194"/>
      <c r="AO282" s="1194"/>
      <c r="AP282" s="1194"/>
    </row>
    <row r="283" spans="1:42" ht="12.95" customHeight="1" x14ac:dyDescent="0.5">
      <c r="A283" s="1655"/>
      <c r="B283" s="1193"/>
      <c r="C283" s="1194"/>
      <c r="D283" s="1194"/>
      <c r="E283" s="1194"/>
      <c r="F283" s="1194"/>
      <c r="G283" s="1194"/>
      <c r="H283" s="1194"/>
      <c r="I283" s="1194"/>
      <c r="J283" s="1194"/>
      <c r="K283" s="1194"/>
      <c r="L283" s="1194"/>
      <c r="M283" s="1194"/>
      <c r="N283" s="1194"/>
      <c r="O283" s="1194"/>
      <c r="P283" s="1194"/>
      <c r="Q283" s="1194"/>
      <c r="R283" s="1194"/>
      <c r="S283" s="1194"/>
      <c r="T283" s="1194"/>
      <c r="U283" s="1194"/>
      <c r="V283" s="1194"/>
      <c r="W283" s="1194"/>
      <c r="X283" s="1194"/>
      <c r="Y283" s="1194"/>
      <c r="Z283" s="1194"/>
      <c r="AA283" s="1194"/>
      <c r="AB283" s="1194"/>
      <c r="AC283" s="1194"/>
      <c r="AD283" s="1194"/>
      <c r="AE283" s="1194"/>
      <c r="AF283" s="1194"/>
      <c r="AG283" s="1194"/>
      <c r="AH283" s="1194"/>
      <c r="AI283" s="1194"/>
      <c r="AJ283" s="1194"/>
      <c r="AK283" s="1194"/>
      <c r="AL283" s="1194"/>
      <c r="AM283" s="1194"/>
      <c r="AN283" s="1194"/>
      <c r="AO283" s="1194"/>
      <c r="AP283" s="1194"/>
    </row>
    <row r="284" spans="1:42" ht="12.95" customHeight="1" x14ac:dyDescent="0.5">
      <c r="A284" s="1655"/>
      <c r="B284" s="1193"/>
      <c r="C284" s="1194"/>
      <c r="D284" s="1194"/>
      <c r="E284" s="1194"/>
      <c r="F284" s="1194"/>
      <c r="G284" s="1194"/>
      <c r="H284" s="1194"/>
      <c r="I284" s="1194"/>
      <c r="J284" s="1194"/>
      <c r="K284" s="1194"/>
      <c r="L284" s="1194"/>
      <c r="M284" s="1194"/>
      <c r="N284" s="1194"/>
      <c r="O284" s="1194"/>
      <c r="P284" s="1194"/>
      <c r="Q284" s="1194"/>
      <c r="R284" s="1194"/>
      <c r="S284" s="1194"/>
      <c r="T284" s="1194"/>
      <c r="U284" s="1194"/>
      <c r="V284" s="1194"/>
      <c r="W284" s="1194"/>
      <c r="X284" s="1194"/>
      <c r="Y284" s="1194"/>
      <c r="Z284" s="1194"/>
      <c r="AA284" s="1194"/>
      <c r="AB284" s="1194"/>
      <c r="AC284" s="1194"/>
      <c r="AD284" s="1194"/>
      <c r="AE284" s="1194"/>
      <c r="AF284" s="1194"/>
      <c r="AG284" s="1194"/>
      <c r="AH284" s="1194"/>
      <c r="AI284" s="1194"/>
      <c r="AJ284" s="1194"/>
      <c r="AK284" s="1194"/>
      <c r="AL284" s="1194"/>
      <c r="AM284" s="1194"/>
      <c r="AN284" s="1194"/>
      <c r="AO284" s="1194"/>
      <c r="AP284" s="1194"/>
    </row>
    <row r="285" spans="1:42" ht="12.95" customHeight="1" x14ac:dyDescent="0.5">
      <c r="A285" s="1655"/>
      <c r="B285" s="1193"/>
      <c r="C285" s="1194"/>
      <c r="D285" s="1194"/>
      <c r="E285" s="1194"/>
      <c r="F285" s="1194"/>
      <c r="G285" s="1194"/>
      <c r="H285" s="1194"/>
      <c r="I285" s="1194"/>
      <c r="J285" s="1194"/>
      <c r="K285" s="1194"/>
      <c r="L285" s="1194"/>
      <c r="M285" s="1194"/>
      <c r="N285" s="1194"/>
      <c r="O285" s="1194"/>
      <c r="P285" s="1194"/>
      <c r="Q285" s="1194"/>
      <c r="R285" s="1194"/>
      <c r="S285" s="1194"/>
      <c r="T285" s="1194"/>
      <c r="U285" s="1194"/>
      <c r="V285" s="1194"/>
      <c r="W285" s="1194"/>
      <c r="X285" s="1194"/>
      <c r="Y285" s="1194"/>
      <c r="Z285" s="1194"/>
      <c r="AA285" s="1194"/>
      <c r="AB285" s="1194"/>
      <c r="AC285" s="1194"/>
      <c r="AD285" s="1194"/>
      <c r="AE285" s="1194"/>
      <c r="AF285" s="1194"/>
      <c r="AG285" s="1194"/>
      <c r="AH285" s="1194"/>
      <c r="AI285" s="1194"/>
      <c r="AJ285" s="1194"/>
      <c r="AK285" s="1194"/>
      <c r="AL285" s="1194"/>
      <c r="AM285" s="1194"/>
      <c r="AN285" s="1194"/>
      <c r="AO285" s="1194"/>
      <c r="AP285" s="1194"/>
    </row>
    <row r="286" spans="1:42" ht="12.95" customHeight="1" x14ac:dyDescent="0.5">
      <c r="A286" s="1655"/>
      <c r="B286" s="1193"/>
      <c r="C286" s="1194"/>
      <c r="D286" s="1194"/>
      <c r="E286" s="1194"/>
      <c r="F286" s="1194"/>
      <c r="G286" s="1194"/>
      <c r="H286" s="1194"/>
      <c r="I286" s="1194"/>
      <c r="J286" s="1194"/>
      <c r="K286" s="1194"/>
      <c r="L286" s="1194"/>
      <c r="M286" s="1194"/>
      <c r="N286" s="1194"/>
      <c r="O286" s="1194"/>
      <c r="P286" s="1194"/>
      <c r="Q286" s="1194"/>
      <c r="R286" s="1194"/>
      <c r="S286" s="1194"/>
      <c r="T286" s="1194"/>
      <c r="U286" s="1194"/>
      <c r="V286" s="1194"/>
      <c r="W286" s="1194"/>
      <c r="X286" s="1194"/>
      <c r="Y286" s="1194"/>
      <c r="Z286" s="1194"/>
      <c r="AA286" s="1194"/>
      <c r="AB286" s="1194"/>
      <c r="AC286" s="1194"/>
      <c r="AD286" s="1194"/>
      <c r="AE286" s="1194"/>
      <c r="AF286" s="1194"/>
      <c r="AG286" s="1194"/>
      <c r="AH286" s="1194"/>
      <c r="AI286" s="1194"/>
      <c r="AJ286" s="1194"/>
      <c r="AK286" s="1194"/>
      <c r="AL286" s="1194"/>
      <c r="AM286" s="1194"/>
      <c r="AN286" s="1194"/>
      <c r="AO286" s="1194"/>
      <c r="AP286" s="1194"/>
    </row>
    <row r="287" spans="1:42" ht="12.95" customHeight="1" x14ac:dyDescent="0.5">
      <c r="A287" s="1655"/>
      <c r="B287" s="1193"/>
      <c r="C287" s="1194"/>
      <c r="D287" s="1194"/>
      <c r="E287" s="1194"/>
      <c r="F287" s="1194"/>
      <c r="G287" s="1194"/>
      <c r="H287" s="1194"/>
      <c r="I287" s="1194"/>
      <c r="J287" s="1194"/>
      <c r="K287" s="1194"/>
      <c r="L287" s="1194"/>
      <c r="M287" s="1194"/>
      <c r="N287" s="1194"/>
      <c r="O287" s="1194"/>
      <c r="P287" s="1194"/>
      <c r="Q287" s="1194"/>
      <c r="R287" s="1194"/>
      <c r="S287" s="1194"/>
      <c r="T287" s="1194"/>
      <c r="U287" s="1194"/>
      <c r="V287" s="1194"/>
      <c r="W287" s="1194"/>
      <c r="X287" s="1194"/>
      <c r="Y287" s="1194"/>
      <c r="Z287" s="1194"/>
      <c r="AA287" s="1194"/>
      <c r="AB287" s="1194"/>
      <c r="AC287" s="1194"/>
      <c r="AD287" s="1194"/>
      <c r="AE287" s="1194"/>
      <c r="AF287" s="1194"/>
      <c r="AG287" s="1194"/>
      <c r="AH287" s="1194"/>
      <c r="AI287" s="1194"/>
      <c r="AJ287" s="1194"/>
      <c r="AK287" s="1194"/>
      <c r="AL287" s="1194"/>
      <c r="AM287" s="1194"/>
      <c r="AN287" s="1194"/>
      <c r="AO287" s="1194"/>
      <c r="AP287" s="1194"/>
    </row>
    <row r="288" spans="1:42" ht="12.95" customHeight="1" x14ac:dyDescent="0.5">
      <c r="A288" s="1655"/>
      <c r="B288" s="1193"/>
      <c r="C288" s="1194"/>
      <c r="D288" s="1194"/>
      <c r="E288" s="1194"/>
      <c r="F288" s="1194"/>
      <c r="G288" s="1194"/>
      <c r="H288" s="1194"/>
      <c r="I288" s="1194"/>
      <c r="J288" s="1194"/>
      <c r="K288" s="1194"/>
      <c r="L288" s="1194"/>
      <c r="M288" s="1194"/>
      <c r="N288" s="1194"/>
      <c r="O288" s="1194"/>
      <c r="P288" s="1194"/>
      <c r="Q288" s="1194"/>
      <c r="R288" s="1194"/>
      <c r="S288" s="1194"/>
      <c r="T288" s="1194"/>
      <c r="U288" s="1194"/>
      <c r="V288" s="1194"/>
      <c r="W288" s="1194"/>
      <c r="X288" s="1194"/>
      <c r="Y288" s="1194"/>
      <c r="Z288" s="1194"/>
      <c r="AA288" s="1194"/>
      <c r="AB288" s="1194"/>
      <c r="AC288" s="1194"/>
      <c r="AD288" s="1194"/>
      <c r="AE288" s="1194"/>
      <c r="AF288" s="1194"/>
      <c r="AG288" s="1194"/>
      <c r="AH288" s="1194"/>
      <c r="AI288" s="1194"/>
      <c r="AJ288" s="1194"/>
      <c r="AK288" s="1194"/>
      <c r="AL288" s="1194"/>
      <c r="AM288" s="1194"/>
      <c r="AN288" s="1194"/>
      <c r="AO288" s="1194"/>
      <c r="AP288" s="1194"/>
    </row>
    <row r="289" spans="1:42" ht="12.95" customHeight="1" x14ac:dyDescent="0.5">
      <c r="A289" s="1655"/>
      <c r="B289" s="1193"/>
      <c r="C289" s="1194"/>
      <c r="D289" s="1194"/>
      <c r="E289" s="1194"/>
      <c r="F289" s="1194"/>
      <c r="G289" s="1194"/>
      <c r="H289" s="1194"/>
      <c r="I289" s="1194"/>
      <c r="J289" s="1194"/>
      <c r="K289" s="1194"/>
      <c r="L289" s="1194"/>
      <c r="M289" s="1194"/>
      <c r="N289" s="1194"/>
      <c r="O289" s="1194"/>
      <c r="P289" s="1194"/>
      <c r="Q289" s="1194"/>
      <c r="R289" s="1194"/>
      <c r="S289" s="1194"/>
      <c r="T289" s="1194"/>
      <c r="U289" s="1194"/>
      <c r="V289" s="1194"/>
      <c r="W289" s="1194"/>
      <c r="X289" s="1194"/>
      <c r="Y289" s="1194"/>
      <c r="Z289" s="1194"/>
      <c r="AA289" s="1194"/>
      <c r="AB289" s="1194"/>
      <c r="AC289" s="1194"/>
      <c r="AD289" s="1194"/>
      <c r="AE289" s="1194"/>
      <c r="AF289" s="1194"/>
      <c r="AG289" s="1194"/>
      <c r="AH289" s="1194"/>
      <c r="AI289" s="1194"/>
      <c r="AJ289" s="1194"/>
      <c r="AK289" s="1194"/>
      <c r="AL289" s="1194"/>
      <c r="AM289" s="1194"/>
      <c r="AN289" s="1194"/>
      <c r="AO289" s="1194"/>
      <c r="AP289" s="1194"/>
    </row>
    <row r="290" spans="1:42" ht="12.95" customHeight="1" x14ac:dyDescent="0.5">
      <c r="A290" s="1655"/>
      <c r="B290" s="1193"/>
      <c r="C290" s="1194"/>
      <c r="D290" s="1194"/>
      <c r="E290" s="1194"/>
      <c r="F290" s="1194"/>
      <c r="G290" s="1194"/>
      <c r="H290" s="1194"/>
      <c r="I290" s="1194"/>
      <c r="J290" s="1194"/>
      <c r="K290" s="1194"/>
      <c r="L290" s="1194"/>
      <c r="M290" s="1194"/>
      <c r="N290" s="1194"/>
      <c r="O290" s="1194"/>
      <c r="P290" s="1194"/>
      <c r="Q290" s="1194"/>
      <c r="R290" s="1194"/>
      <c r="S290" s="1194"/>
      <c r="T290" s="1194"/>
      <c r="U290" s="1194"/>
      <c r="V290" s="1194"/>
      <c r="W290" s="1194"/>
      <c r="X290" s="1194"/>
      <c r="Y290" s="1194"/>
      <c r="Z290" s="1194"/>
      <c r="AA290" s="1194"/>
      <c r="AB290" s="1194"/>
      <c r="AC290" s="1194"/>
      <c r="AD290" s="1194"/>
      <c r="AE290" s="1194"/>
      <c r="AF290" s="1194"/>
      <c r="AG290" s="1194"/>
      <c r="AH290" s="1194"/>
      <c r="AI290" s="1194"/>
      <c r="AJ290" s="1194"/>
      <c r="AK290" s="1194"/>
      <c r="AL290" s="1194"/>
      <c r="AM290" s="1194"/>
      <c r="AN290" s="1194"/>
      <c r="AO290" s="1194"/>
      <c r="AP290" s="1194"/>
    </row>
    <row r="291" spans="1:42" ht="12.95" customHeight="1" x14ac:dyDescent="0.5">
      <c r="A291" s="1655"/>
      <c r="B291" s="1193"/>
      <c r="C291" s="1194"/>
      <c r="D291" s="1194"/>
      <c r="E291" s="1194"/>
      <c r="F291" s="1194"/>
      <c r="G291" s="1194"/>
      <c r="H291" s="1194"/>
      <c r="I291" s="1194"/>
      <c r="J291" s="1194"/>
      <c r="K291" s="1194"/>
      <c r="L291" s="1194"/>
      <c r="M291" s="1194"/>
      <c r="N291" s="1194"/>
      <c r="O291" s="1194"/>
      <c r="P291" s="1194"/>
      <c r="Q291" s="1194"/>
      <c r="R291" s="1194"/>
      <c r="S291" s="1194"/>
      <c r="T291" s="1194"/>
      <c r="U291" s="1194"/>
      <c r="V291" s="1194"/>
      <c r="W291" s="1194"/>
      <c r="X291" s="1194"/>
      <c r="Y291" s="1194"/>
      <c r="Z291" s="1194"/>
      <c r="AA291" s="1194"/>
      <c r="AB291" s="1194"/>
      <c r="AC291" s="1194"/>
      <c r="AD291" s="1194"/>
      <c r="AE291" s="1194"/>
      <c r="AF291" s="1194"/>
      <c r="AG291" s="1194"/>
      <c r="AH291" s="1194"/>
      <c r="AI291" s="1194"/>
      <c r="AJ291" s="1194"/>
      <c r="AK291" s="1194"/>
      <c r="AL291" s="1194"/>
      <c r="AM291" s="1194"/>
      <c r="AN291" s="1194"/>
      <c r="AO291" s="1194"/>
      <c r="AP291" s="1194"/>
    </row>
    <row r="292" spans="1:42" ht="12.95" customHeight="1" x14ac:dyDescent="0.5">
      <c r="A292" s="1655"/>
      <c r="B292" s="1193"/>
      <c r="C292" s="1194"/>
      <c r="D292" s="1194"/>
      <c r="E292" s="1194"/>
      <c r="F292" s="1194"/>
      <c r="G292" s="1194"/>
      <c r="H292" s="1194"/>
      <c r="I292" s="1194"/>
      <c r="J292" s="1194"/>
      <c r="K292" s="1194"/>
      <c r="L292" s="1194"/>
      <c r="M292" s="1194"/>
      <c r="N292" s="1194"/>
      <c r="O292" s="1194"/>
      <c r="P292" s="1194"/>
      <c r="Q292" s="1194"/>
      <c r="R292" s="1194"/>
      <c r="S292" s="1194"/>
      <c r="T292" s="1194"/>
      <c r="U292" s="1194"/>
      <c r="V292" s="1194"/>
      <c r="W292" s="1194"/>
      <c r="X292" s="1194"/>
      <c r="Y292" s="1194"/>
      <c r="Z292" s="1194"/>
      <c r="AA292" s="1194"/>
      <c r="AB292" s="1194"/>
      <c r="AC292" s="1194"/>
      <c r="AD292" s="1194"/>
      <c r="AE292" s="1194"/>
      <c r="AF292" s="1194"/>
      <c r="AG292" s="1194"/>
      <c r="AH292" s="1194"/>
      <c r="AI292" s="1194"/>
      <c r="AJ292" s="1194"/>
      <c r="AK292" s="1194"/>
      <c r="AL292" s="1194"/>
      <c r="AM292" s="1194"/>
      <c r="AN292" s="1194"/>
      <c r="AO292" s="1194"/>
      <c r="AP292" s="1194"/>
    </row>
    <row r="293" spans="1:42" ht="12.95" customHeight="1" x14ac:dyDescent="0.5">
      <c r="A293" s="1655"/>
      <c r="B293" s="1193"/>
      <c r="C293" s="1194"/>
      <c r="D293" s="1194"/>
      <c r="E293" s="1194"/>
      <c r="F293" s="1194"/>
      <c r="G293" s="1194"/>
      <c r="H293" s="1194"/>
      <c r="I293" s="1194"/>
      <c r="J293" s="1194"/>
      <c r="K293" s="1194"/>
      <c r="L293" s="1194"/>
      <c r="M293" s="1194"/>
      <c r="N293" s="1194"/>
      <c r="O293" s="1194"/>
      <c r="P293" s="1194"/>
      <c r="Q293" s="1194"/>
      <c r="R293" s="1194"/>
      <c r="S293" s="1194"/>
      <c r="T293" s="1194"/>
      <c r="U293" s="1194"/>
      <c r="V293" s="1194"/>
      <c r="W293" s="1194"/>
      <c r="X293" s="1194"/>
      <c r="Y293" s="1194"/>
      <c r="Z293" s="1194"/>
      <c r="AA293" s="1194"/>
      <c r="AB293" s="1194"/>
      <c r="AC293" s="1194"/>
      <c r="AD293" s="1194"/>
      <c r="AE293" s="1194"/>
      <c r="AF293" s="1194"/>
      <c r="AG293" s="1194"/>
      <c r="AH293" s="1194"/>
      <c r="AI293" s="1194"/>
      <c r="AJ293" s="1194"/>
      <c r="AK293" s="1194"/>
      <c r="AL293" s="1194"/>
      <c r="AM293" s="1194"/>
      <c r="AN293" s="1194"/>
      <c r="AO293" s="1194"/>
      <c r="AP293" s="1194"/>
    </row>
    <row r="294" spans="1:42" ht="12.95" customHeight="1" x14ac:dyDescent="0.5">
      <c r="A294" s="1655"/>
      <c r="B294" s="1193"/>
      <c r="C294" s="1194"/>
      <c r="D294" s="1194"/>
      <c r="E294" s="1194"/>
      <c r="F294" s="1194"/>
      <c r="G294" s="1194"/>
      <c r="H294" s="1194"/>
      <c r="I294" s="1194"/>
      <c r="J294" s="1194"/>
      <c r="K294" s="1194"/>
      <c r="L294" s="1194"/>
      <c r="M294" s="1194"/>
      <c r="N294" s="1194"/>
      <c r="O294" s="1194"/>
      <c r="P294" s="1194"/>
      <c r="Q294" s="1194"/>
      <c r="R294" s="1194"/>
      <c r="S294" s="1194"/>
      <c r="T294" s="1194"/>
      <c r="U294" s="1194"/>
      <c r="V294" s="1194"/>
      <c r="W294" s="1194"/>
      <c r="X294" s="1194"/>
      <c r="Y294" s="1194"/>
      <c r="Z294" s="1194"/>
      <c r="AA294" s="1194"/>
      <c r="AB294" s="1194"/>
      <c r="AC294" s="1194"/>
      <c r="AD294" s="1194"/>
      <c r="AE294" s="1194"/>
      <c r="AF294" s="1194"/>
      <c r="AG294" s="1194"/>
      <c r="AH294" s="1194"/>
      <c r="AI294" s="1194"/>
      <c r="AJ294" s="1194"/>
      <c r="AK294" s="1194"/>
      <c r="AL294" s="1194"/>
      <c r="AM294" s="1194"/>
      <c r="AN294" s="1194"/>
      <c r="AO294" s="1194"/>
      <c r="AP294" s="1194"/>
    </row>
    <row r="295" spans="1:42" ht="12.95" customHeight="1" x14ac:dyDescent="0.5">
      <c r="A295" s="1655"/>
      <c r="B295" s="1193"/>
      <c r="C295" s="1194"/>
      <c r="D295" s="1194"/>
      <c r="E295" s="1194"/>
      <c r="F295" s="1194"/>
      <c r="G295" s="1194"/>
      <c r="H295" s="1194"/>
      <c r="I295" s="1194"/>
      <c r="J295" s="1194"/>
      <c r="K295" s="1194"/>
      <c r="L295" s="1194"/>
      <c r="M295" s="1194"/>
      <c r="N295" s="1194"/>
      <c r="O295" s="1194"/>
      <c r="P295" s="1194"/>
      <c r="Q295" s="1194"/>
      <c r="R295" s="1194"/>
      <c r="S295" s="1194"/>
      <c r="T295" s="1194"/>
      <c r="U295" s="1194"/>
      <c r="V295" s="1194"/>
      <c r="W295" s="1194"/>
      <c r="X295" s="1194"/>
      <c r="Y295" s="1194"/>
      <c r="Z295" s="1194"/>
      <c r="AA295" s="1194"/>
      <c r="AB295" s="1194"/>
      <c r="AC295" s="1194"/>
      <c r="AD295" s="1194"/>
      <c r="AE295" s="1194"/>
      <c r="AF295" s="1194"/>
      <c r="AG295" s="1194"/>
      <c r="AH295" s="1194"/>
      <c r="AI295" s="1194"/>
      <c r="AJ295" s="1194"/>
      <c r="AK295" s="1194"/>
      <c r="AL295" s="1194"/>
      <c r="AM295" s="1194"/>
      <c r="AN295" s="1194"/>
      <c r="AO295" s="1194"/>
      <c r="AP295" s="1194"/>
    </row>
    <row r="296" spans="1:42" ht="12.95" customHeight="1" x14ac:dyDescent="0.5">
      <c r="A296" s="1655"/>
      <c r="B296" s="1193"/>
      <c r="C296" s="1194"/>
      <c r="D296" s="1194"/>
      <c r="E296" s="1194"/>
      <c r="F296" s="1194"/>
      <c r="G296" s="1194"/>
      <c r="H296" s="1194"/>
      <c r="I296" s="1194"/>
      <c r="J296" s="1194"/>
      <c r="K296" s="1194"/>
      <c r="L296" s="1194"/>
      <c r="M296" s="1194"/>
      <c r="N296" s="1194"/>
      <c r="O296" s="1194"/>
      <c r="P296" s="1194"/>
      <c r="Q296" s="1194"/>
      <c r="R296" s="1194"/>
      <c r="S296" s="1194"/>
      <c r="T296" s="1194"/>
      <c r="U296" s="1194"/>
      <c r="V296" s="1194"/>
      <c r="W296" s="1194"/>
      <c r="X296" s="1194"/>
      <c r="Y296" s="1194"/>
      <c r="Z296" s="1194"/>
      <c r="AA296" s="1194"/>
      <c r="AB296" s="1194"/>
      <c r="AC296" s="1194"/>
      <c r="AD296" s="1194"/>
      <c r="AE296" s="1194"/>
      <c r="AF296" s="1194"/>
      <c r="AG296" s="1194"/>
      <c r="AH296" s="1194"/>
      <c r="AI296" s="1194"/>
      <c r="AJ296" s="1194"/>
      <c r="AK296" s="1194"/>
      <c r="AL296" s="1194"/>
      <c r="AM296" s="1194"/>
      <c r="AN296" s="1194"/>
      <c r="AO296" s="1194"/>
      <c r="AP296" s="1194"/>
    </row>
    <row r="297" spans="1:42" ht="12.95" customHeight="1" x14ac:dyDescent="0.5">
      <c r="A297" s="1655"/>
      <c r="B297" s="1193"/>
      <c r="C297" s="1194"/>
      <c r="D297" s="1194"/>
      <c r="E297" s="1194"/>
      <c r="F297" s="1194"/>
      <c r="G297" s="1194"/>
      <c r="H297" s="1194"/>
      <c r="I297" s="1194"/>
      <c r="J297" s="1194"/>
      <c r="K297" s="1194"/>
      <c r="L297" s="1194"/>
      <c r="M297" s="1194"/>
      <c r="N297" s="1194"/>
      <c r="O297" s="1194"/>
      <c r="P297" s="1194"/>
      <c r="Q297" s="1194"/>
      <c r="R297" s="1194"/>
      <c r="S297" s="1194"/>
      <c r="T297" s="1194"/>
      <c r="U297" s="1194"/>
      <c r="V297" s="1194"/>
      <c r="W297" s="1194"/>
      <c r="X297" s="1194"/>
      <c r="Y297" s="1194"/>
      <c r="Z297" s="1194"/>
      <c r="AA297" s="1194"/>
      <c r="AB297" s="1194"/>
      <c r="AC297" s="1194"/>
      <c r="AD297" s="1194"/>
      <c r="AE297" s="1194"/>
      <c r="AF297" s="1194"/>
      <c r="AG297" s="1194"/>
      <c r="AH297" s="1194"/>
      <c r="AI297" s="1194"/>
      <c r="AJ297" s="1194"/>
      <c r="AK297" s="1194"/>
      <c r="AL297" s="1194"/>
      <c r="AM297" s="1194"/>
      <c r="AN297" s="1194"/>
      <c r="AO297" s="1194"/>
      <c r="AP297" s="1194"/>
    </row>
    <row r="298" spans="1:42" ht="12.95" customHeight="1" x14ac:dyDescent="0.5">
      <c r="A298" s="1655"/>
      <c r="B298" s="1193"/>
      <c r="C298" s="1194"/>
      <c r="D298" s="1194"/>
      <c r="E298" s="1194"/>
      <c r="F298" s="1194"/>
      <c r="G298" s="1194"/>
      <c r="H298" s="1194"/>
      <c r="I298" s="1194"/>
      <c r="J298" s="1194"/>
      <c r="K298" s="1194"/>
      <c r="L298" s="1194"/>
      <c r="M298" s="1194"/>
      <c r="N298" s="1194"/>
      <c r="O298" s="1194"/>
      <c r="P298" s="1194"/>
      <c r="Q298" s="1194"/>
      <c r="R298" s="1194"/>
      <c r="S298" s="1194"/>
      <c r="T298" s="1194"/>
      <c r="U298" s="1194"/>
      <c r="V298" s="1194"/>
      <c r="W298" s="1194"/>
      <c r="X298" s="1194"/>
      <c r="Y298" s="1194"/>
      <c r="Z298" s="1194"/>
      <c r="AA298" s="1194"/>
      <c r="AB298" s="1194"/>
      <c r="AC298" s="1194"/>
      <c r="AD298" s="1194"/>
      <c r="AE298" s="1194"/>
      <c r="AF298" s="1194"/>
      <c r="AG298" s="1194"/>
      <c r="AH298" s="1194"/>
      <c r="AI298" s="1194"/>
      <c r="AJ298" s="1194"/>
      <c r="AK298" s="1194"/>
      <c r="AL298" s="1194"/>
      <c r="AM298" s="1194"/>
      <c r="AN298" s="1194"/>
      <c r="AO298" s="1194"/>
      <c r="AP298" s="1194"/>
    </row>
    <row r="299" spans="1:42" ht="12.95" customHeight="1" x14ac:dyDescent="0.5">
      <c r="A299" s="1655"/>
      <c r="B299" s="1193"/>
      <c r="C299" s="1194"/>
      <c r="D299" s="1194"/>
      <c r="E299" s="1194"/>
      <c r="F299" s="1194"/>
      <c r="G299" s="1194"/>
      <c r="H299" s="1194"/>
      <c r="I299" s="1194"/>
      <c r="J299" s="1194"/>
      <c r="K299" s="1194"/>
      <c r="L299" s="1194"/>
      <c r="M299" s="1194"/>
      <c r="N299" s="1194"/>
      <c r="O299" s="1194"/>
      <c r="P299" s="1194"/>
      <c r="Q299" s="1194"/>
      <c r="R299" s="1194"/>
      <c r="S299" s="1194"/>
      <c r="T299" s="1194"/>
      <c r="U299" s="1194"/>
      <c r="V299" s="1194"/>
      <c r="W299" s="1194"/>
      <c r="X299" s="1194"/>
      <c r="Y299" s="1194"/>
      <c r="Z299" s="1194"/>
      <c r="AA299" s="1194"/>
      <c r="AB299" s="1194"/>
      <c r="AC299" s="1194"/>
      <c r="AD299" s="1194"/>
      <c r="AE299" s="1194"/>
      <c r="AF299" s="1194"/>
      <c r="AG299" s="1194"/>
      <c r="AH299" s="1194"/>
      <c r="AI299" s="1194"/>
      <c r="AJ299" s="1194"/>
      <c r="AK299" s="1194"/>
      <c r="AL299" s="1194"/>
      <c r="AM299" s="1194"/>
      <c r="AN299" s="1194"/>
      <c r="AO299" s="1194"/>
      <c r="AP299" s="1194"/>
    </row>
    <row r="300" spans="1:42" ht="12.95" customHeight="1" x14ac:dyDescent="0.5">
      <c r="A300" s="1655"/>
      <c r="B300" s="1193"/>
      <c r="C300" s="1194"/>
      <c r="D300" s="1194"/>
      <c r="E300" s="1194"/>
      <c r="F300" s="1194"/>
      <c r="G300" s="1194"/>
      <c r="H300" s="1194"/>
      <c r="I300" s="1194"/>
      <c r="J300" s="1194"/>
      <c r="K300" s="1194"/>
      <c r="L300" s="1194"/>
      <c r="M300" s="1194"/>
      <c r="N300" s="1194"/>
      <c r="O300" s="1194"/>
      <c r="P300" s="1194"/>
      <c r="Q300" s="1194"/>
      <c r="R300" s="1194"/>
      <c r="S300" s="1194"/>
      <c r="T300" s="1194"/>
      <c r="U300" s="1194"/>
      <c r="V300" s="1194"/>
      <c r="W300" s="1194"/>
      <c r="X300" s="1194"/>
      <c r="Y300" s="1194"/>
      <c r="Z300" s="1194"/>
      <c r="AA300" s="1194"/>
      <c r="AB300" s="1194"/>
      <c r="AC300" s="1194"/>
      <c r="AD300" s="1194"/>
      <c r="AE300" s="1194"/>
      <c r="AF300" s="1194"/>
      <c r="AG300" s="1194"/>
      <c r="AH300" s="1194"/>
      <c r="AI300" s="1194"/>
      <c r="AJ300" s="1194"/>
      <c r="AK300" s="1194"/>
      <c r="AL300" s="1194"/>
      <c r="AM300" s="1194"/>
      <c r="AN300" s="1194"/>
      <c r="AO300" s="1194"/>
      <c r="AP300" s="1194"/>
    </row>
    <row r="301" spans="1:42" ht="12.95" customHeight="1" x14ac:dyDescent="0.5">
      <c r="A301" s="1655"/>
      <c r="B301" s="1193"/>
      <c r="C301" s="1194"/>
      <c r="D301" s="1194"/>
      <c r="E301" s="1194"/>
      <c r="F301" s="1194"/>
      <c r="G301" s="1194"/>
      <c r="H301" s="1194"/>
      <c r="I301" s="1194"/>
      <c r="J301" s="1194"/>
      <c r="K301" s="1194"/>
      <c r="L301" s="1194"/>
      <c r="M301" s="1194"/>
      <c r="N301" s="1194"/>
      <c r="O301" s="1194"/>
      <c r="P301" s="1194"/>
      <c r="Q301" s="1194"/>
      <c r="R301" s="1194"/>
      <c r="S301" s="1194"/>
      <c r="T301" s="1194"/>
      <c r="U301" s="1194"/>
      <c r="V301" s="1194"/>
      <c r="W301" s="1194"/>
      <c r="X301" s="1194"/>
      <c r="Y301" s="1194"/>
      <c r="Z301" s="1194"/>
      <c r="AA301" s="1194"/>
      <c r="AB301" s="1194"/>
      <c r="AC301" s="1194"/>
      <c r="AD301" s="1194"/>
      <c r="AE301" s="1194"/>
      <c r="AF301" s="1194"/>
      <c r="AG301" s="1194"/>
      <c r="AH301" s="1194"/>
      <c r="AI301" s="1194"/>
      <c r="AJ301" s="1194"/>
      <c r="AK301" s="1194"/>
      <c r="AL301" s="1194"/>
      <c r="AM301" s="1194"/>
      <c r="AN301" s="1194"/>
      <c r="AO301" s="1194"/>
      <c r="AP301" s="1194"/>
    </row>
    <row r="302" spans="1:42" ht="12.95" customHeight="1" x14ac:dyDescent="0.5">
      <c r="A302" s="1655"/>
      <c r="B302" s="1193"/>
      <c r="C302" s="1194"/>
      <c r="D302" s="1194"/>
      <c r="E302" s="1194"/>
      <c r="F302" s="1194"/>
      <c r="G302" s="1194"/>
      <c r="H302" s="1194"/>
      <c r="I302" s="1194"/>
      <c r="J302" s="1194"/>
      <c r="K302" s="1194"/>
      <c r="L302" s="1194"/>
      <c r="M302" s="1194"/>
      <c r="N302" s="1194"/>
      <c r="O302" s="1194"/>
      <c r="P302" s="1194"/>
      <c r="Q302" s="1194"/>
      <c r="R302" s="1194"/>
      <c r="S302" s="1194"/>
      <c r="T302" s="1194"/>
      <c r="U302" s="1194"/>
      <c r="V302" s="1194"/>
      <c r="W302" s="1194"/>
      <c r="X302" s="1194"/>
      <c r="Y302" s="1194"/>
      <c r="Z302" s="1194"/>
      <c r="AA302" s="1194"/>
      <c r="AB302" s="1194"/>
      <c r="AC302" s="1194"/>
      <c r="AD302" s="1194"/>
      <c r="AE302" s="1194"/>
      <c r="AF302" s="1194"/>
      <c r="AG302" s="1194"/>
      <c r="AH302" s="1194"/>
      <c r="AI302" s="1194"/>
      <c r="AJ302" s="1194"/>
      <c r="AK302" s="1194"/>
      <c r="AL302" s="1194"/>
      <c r="AM302" s="1194"/>
      <c r="AN302" s="1194"/>
      <c r="AO302" s="1194"/>
      <c r="AP302" s="1194"/>
    </row>
    <row r="303" spans="1:42" ht="12.95" customHeight="1" x14ac:dyDescent="0.5">
      <c r="A303" s="1655"/>
      <c r="B303" s="1193"/>
      <c r="C303" s="1194"/>
      <c r="D303" s="1194"/>
      <c r="E303" s="1194"/>
      <c r="F303" s="1194"/>
      <c r="G303" s="1194"/>
      <c r="H303" s="1194"/>
      <c r="I303" s="1194"/>
      <c r="J303" s="1194"/>
      <c r="K303" s="1194"/>
      <c r="L303" s="1194"/>
      <c r="M303" s="1194"/>
      <c r="N303" s="1194"/>
      <c r="O303" s="1194"/>
      <c r="P303" s="1194"/>
      <c r="Q303" s="1194"/>
      <c r="R303" s="1194"/>
      <c r="S303" s="1194"/>
      <c r="T303" s="1194"/>
      <c r="U303" s="1194"/>
      <c r="V303" s="1194"/>
      <c r="W303" s="1194"/>
      <c r="X303" s="1194"/>
      <c r="Y303" s="1194"/>
      <c r="Z303" s="1194"/>
      <c r="AA303" s="1194"/>
      <c r="AB303" s="1194"/>
      <c r="AC303" s="1194"/>
      <c r="AD303" s="1194"/>
      <c r="AE303" s="1194"/>
      <c r="AF303" s="1194"/>
      <c r="AG303" s="1194"/>
      <c r="AH303" s="1194"/>
      <c r="AI303" s="1194"/>
      <c r="AJ303" s="1194"/>
      <c r="AK303" s="1194"/>
      <c r="AL303" s="1194"/>
      <c r="AM303" s="1194"/>
      <c r="AN303" s="1194"/>
      <c r="AO303" s="1194"/>
      <c r="AP303" s="1194"/>
    </row>
    <row r="304" spans="1:42" ht="12.95" customHeight="1" x14ac:dyDescent="0.5">
      <c r="A304" s="1655"/>
      <c r="B304" s="1193"/>
      <c r="C304" s="1194"/>
      <c r="D304" s="1194"/>
      <c r="E304" s="1194"/>
      <c r="F304" s="1194"/>
      <c r="G304" s="1194"/>
      <c r="H304" s="1194"/>
      <c r="I304" s="1194"/>
      <c r="J304" s="1194"/>
      <c r="K304" s="1194"/>
      <c r="L304" s="1194"/>
      <c r="M304" s="1194"/>
      <c r="N304" s="1194"/>
      <c r="O304" s="1194"/>
      <c r="P304" s="1194"/>
      <c r="Q304" s="1194"/>
      <c r="R304" s="1194"/>
      <c r="S304" s="1194"/>
      <c r="T304" s="1194"/>
      <c r="U304" s="1194"/>
      <c r="V304" s="1194"/>
      <c r="W304" s="1194"/>
      <c r="X304" s="1194"/>
      <c r="Y304" s="1194"/>
      <c r="Z304" s="1194"/>
      <c r="AA304" s="1194"/>
      <c r="AB304" s="1194"/>
      <c r="AC304" s="1194"/>
      <c r="AD304" s="1194"/>
      <c r="AE304" s="1194"/>
      <c r="AF304" s="1194"/>
      <c r="AG304" s="1194"/>
      <c r="AH304" s="1194"/>
      <c r="AI304" s="1194"/>
      <c r="AJ304" s="1194"/>
      <c r="AK304" s="1194"/>
      <c r="AL304" s="1194"/>
      <c r="AM304" s="1194"/>
      <c r="AN304" s="1194"/>
      <c r="AO304" s="1194"/>
      <c r="AP304" s="1194"/>
    </row>
    <row r="305" spans="1:42" ht="12.95" customHeight="1" x14ac:dyDescent="0.5">
      <c r="A305" s="1655"/>
      <c r="B305" s="1193"/>
      <c r="C305" s="1194"/>
      <c r="D305" s="1194"/>
      <c r="E305" s="1194"/>
      <c r="F305" s="1194"/>
      <c r="G305" s="1194"/>
      <c r="H305" s="1194"/>
      <c r="I305" s="1194"/>
      <c r="J305" s="1194"/>
      <c r="K305" s="1194"/>
      <c r="L305" s="1194"/>
      <c r="M305" s="1194"/>
      <c r="N305" s="1194"/>
      <c r="O305" s="1194"/>
      <c r="P305" s="1194"/>
      <c r="Q305" s="1194"/>
      <c r="R305" s="1194"/>
      <c r="S305" s="1194"/>
      <c r="T305" s="1194"/>
      <c r="U305" s="1194"/>
      <c r="V305" s="1194"/>
      <c r="W305" s="1194"/>
      <c r="X305" s="1194"/>
      <c r="Y305" s="1194"/>
      <c r="Z305" s="1194"/>
      <c r="AA305" s="1194"/>
      <c r="AB305" s="1194"/>
      <c r="AC305" s="1194"/>
      <c r="AD305" s="1194"/>
      <c r="AE305" s="1194"/>
      <c r="AF305" s="1194"/>
      <c r="AG305" s="1194"/>
      <c r="AH305" s="1194"/>
      <c r="AI305" s="1194"/>
      <c r="AJ305" s="1194"/>
      <c r="AK305" s="1194"/>
      <c r="AL305" s="1194"/>
      <c r="AM305" s="1194"/>
      <c r="AN305" s="1194"/>
      <c r="AO305" s="1194"/>
      <c r="AP305" s="1194"/>
    </row>
    <row r="306" spans="1:42" ht="12.95" customHeight="1" x14ac:dyDescent="0.5">
      <c r="A306" s="1655"/>
      <c r="B306" s="1193"/>
      <c r="C306" s="1194"/>
      <c r="D306" s="1194"/>
      <c r="E306" s="1194"/>
      <c r="F306" s="1194"/>
      <c r="G306" s="1194"/>
      <c r="H306" s="1194"/>
      <c r="I306" s="1194"/>
      <c r="J306" s="1194"/>
      <c r="K306" s="1194"/>
      <c r="L306" s="1194"/>
      <c r="M306" s="1194"/>
      <c r="N306" s="1194"/>
      <c r="O306" s="1194"/>
      <c r="P306" s="1194"/>
      <c r="Q306" s="1194"/>
      <c r="R306" s="1194"/>
      <c r="S306" s="1194"/>
      <c r="T306" s="1194"/>
      <c r="U306" s="1194"/>
      <c r="V306" s="1194"/>
      <c r="W306" s="1194"/>
      <c r="X306" s="1194"/>
      <c r="Y306" s="1194"/>
      <c r="Z306" s="1194"/>
      <c r="AA306" s="1194"/>
      <c r="AB306" s="1194"/>
      <c r="AC306" s="1194"/>
      <c r="AD306" s="1194"/>
      <c r="AE306" s="1194"/>
      <c r="AF306" s="1194"/>
      <c r="AG306" s="1194"/>
      <c r="AH306" s="1194"/>
      <c r="AI306" s="1194"/>
      <c r="AJ306" s="1194"/>
      <c r="AK306" s="1194"/>
      <c r="AL306" s="1194"/>
      <c r="AM306" s="1194"/>
      <c r="AN306" s="1194"/>
      <c r="AO306" s="1194"/>
      <c r="AP306" s="1194"/>
    </row>
    <row r="307" spans="1:42" ht="12.95" customHeight="1" x14ac:dyDescent="0.5">
      <c r="A307" s="1655"/>
      <c r="B307" s="1193"/>
      <c r="C307" s="1194"/>
      <c r="D307" s="1194"/>
      <c r="E307" s="1194"/>
      <c r="F307" s="1194"/>
      <c r="G307" s="1194"/>
      <c r="H307" s="1194"/>
      <c r="I307" s="1194"/>
      <c r="J307" s="1194"/>
      <c r="K307" s="1194"/>
      <c r="L307" s="1194"/>
      <c r="M307" s="1194"/>
      <c r="N307" s="1194"/>
      <c r="O307" s="1194"/>
      <c r="P307" s="1194"/>
      <c r="Q307" s="1194"/>
      <c r="R307" s="1194"/>
      <c r="S307" s="1194"/>
      <c r="T307" s="1194"/>
      <c r="U307" s="1194"/>
      <c r="V307" s="1194"/>
      <c r="W307" s="1194"/>
      <c r="X307" s="1194"/>
      <c r="Y307" s="1194"/>
      <c r="Z307" s="1194"/>
      <c r="AA307" s="1194"/>
      <c r="AB307" s="1194"/>
      <c r="AC307" s="1194"/>
      <c r="AD307" s="1194"/>
      <c r="AE307" s="1194"/>
      <c r="AF307" s="1194"/>
      <c r="AG307" s="1194"/>
      <c r="AH307" s="1194"/>
      <c r="AI307" s="1194"/>
      <c r="AJ307" s="1194"/>
      <c r="AK307" s="1194"/>
      <c r="AL307" s="1194"/>
      <c r="AM307" s="1194"/>
      <c r="AN307" s="1194"/>
      <c r="AO307" s="1194"/>
      <c r="AP307" s="1194"/>
    </row>
    <row r="308" spans="1:42" ht="12.95" customHeight="1" x14ac:dyDescent="0.5">
      <c r="A308" s="1655"/>
      <c r="B308" s="1193"/>
      <c r="C308" s="1194"/>
      <c r="D308" s="1194"/>
      <c r="E308" s="1194"/>
      <c r="F308" s="1194"/>
      <c r="G308" s="1194"/>
      <c r="H308" s="1194"/>
      <c r="I308" s="1194"/>
      <c r="J308" s="1194"/>
      <c r="K308" s="1194"/>
      <c r="L308" s="1194"/>
      <c r="M308" s="1194"/>
      <c r="N308" s="1194"/>
      <c r="O308" s="1194"/>
      <c r="P308" s="1194"/>
      <c r="Q308" s="1194"/>
      <c r="R308" s="1194"/>
      <c r="S308" s="1194"/>
      <c r="T308" s="1194"/>
      <c r="U308" s="1194"/>
      <c r="V308" s="1194"/>
      <c r="W308" s="1194"/>
      <c r="X308" s="1194"/>
      <c r="Y308" s="1194"/>
      <c r="Z308" s="1194"/>
      <c r="AA308" s="1194"/>
      <c r="AB308" s="1194"/>
      <c r="AC308" s="1194"/>
      <c r="AD308" s="1194"/>
      <c r="AE308" s="1194"/>
      <c r="AF308" s="1194"/>
      <c r="AG308" s="1194"/>
      <c r="AH308" s="1194"/>
      <c r="AI308" s="1194"/>
      <c r="AJ308" s="1194"/>
      <c r="AK308" s="1194"/>
      <c r="AL308" s="1194"/>
      <c r="AM308" s="1194"/>
      <c r="AN308" s="1194"/>
      <c r="AO308" s="1194"/>
      <c r="AP308" s="1194"/>
    </row>
    <row r="309" spans="1:42" ht="12.95" customHeight="1" x14ac:dyDescent="0.5">
      <c r="A309" s="1655"/>
      <c r="B309" s="1193"/>
      <c r="C309" s="1194"/>
      <c r="D309" s="1194"/>
      <c r="E309" s="1194"/>
      <c r="F309" s="1194"/>
      <c r="G309" s="1194"/>
      <c r="H309" s="1194"/>
      <c r="I309" s="1194"/>
      <c r="J309" s="1194"/>
      <c r="K309" s="1194"/>
      <c r="L309" s="1194"/>
      <c r="M309" s="1194"/>
      <c r="N309" s="1194"/>
      <c r="O309" s="1194"/>
      <c r="P309" s="1194"/>
      <c r="Q309" s="1194"/>
      <c r="R309" s="1194"/>
      <c r="S309" s="1194"/>
      <c r="T309" s="1194"/>
      <c r="U309" s="1194"/>
      <c r="V309" s="1194"/>
      <c r="W309" s="1194"/>
      <c r="X309" s="1194"/>
      <c r="Y309" s="1194"/>
      <c r="Z309" s="1194"/>
      <c r="AA309" s="1194"/>
      <c r="AB309" s="1194"/>
      <c r="AC309" s="1194"/>
      <c r="AD309" s="1194"/>
      <c r="AE309" s="1194"/>
      <c r="AF309" s="1194"/>
      <c r="AG309" s="1194"/>
      <c r="AH309" s="1194"/>
      <c r="AI309" s="1194"/>
      <c r="AJ309" s="1194"/>
      <c r="AK309" s="1194"/>
      <c r="AL309" s="1194"/>
      <c r="AM309" s="1194"/>
      <c r="AN309" s="1194"/>
      <c r="AO309" s="1194"/>
      <c r="AP309" s="1194"/>
    </row>
    <row r="310" spans="1:42" ht="12.95" customHeight="1" x14ac:dyDescent="0.5">
      <c r="A310" s="1655"/>
      <c r="B310" s="1193"/>
      <c r="C310" s="1194"/>
      <c r="D310" s="1194"/>
      <c r="E310" s="1194"/>
      <c r="F310" s="1194"/>
      <c r="G310" s="1194"/>
      <c r="H310" s="1194"/>
      <c r="I310" s="1194"/>
      <c r="J310" s="1194"/>
      <c r="K310" s="1194"/>
      <c r="L310" s="1194"/>
      <c r="M310" s="1194"/>
      <c r="N310" s="1194"/>
      <c r="O310" s="1194"/>
      <c r="P310" s="1194"/>
      <c r="Q310" s="1194"/>
      <c r="R310" s="1194"/>
      <c r="S310" s="1194"/>
      <c r="T310" s="1194"/>
      <c r="U310" s="1194"/>
      <c r="V310" s="1194"/>
      <c r="W310" s="1194"/>
      <c r="X310" s="1194"/>
      <c r="Y310" s="1194"/>
      <c r="Z310" s="1194"/>
      <c r="AA310" s="1194"/>
      <c r="AB310" s="1194"/>
      <c r="AC310" s="1194"/>
      <c r="AD310" s="1194"/>
      <c r="AE310" s="1194"/>
      <c r="AF310" s="1194"/>
      <c r="AG310" s="1194"/>
      <c r="AH310" s="1194"/>
      <c r="AI310" s="1194"/>
      <c r="AJ310" s="1194"/>
      <c r="AK310" s="1194"/>
      <c r="AL310" s="1194"/>
      <c r="AM310" s="1194"/>
      <c r="AN310" s="1194"/>
      <c r="AO310" s="1194"/>
      <c r="AP310" s="1194"/>
    </row>
    <row r="311" spans="1:42" ht="12.95" customHeight="1" x14ac:dyDescent="0.5">
      <c r="A311" s="1655"/>
      <c r="B311" s="1193"/>
      <c r="C311" s="1194"/>
      <c r="D311" s="1194"/>
      <c r="E311" s="1194"/>
      <c r="F311" s="1194"/>
      <c r="G311" s="1194"/>
      <c r="H311" s="1194"/>
      <c r="I311" s="1194"/>
      <c r="J311" s="1194"/>
      <c r="K311" s="1194"/>
      <c r="L311" s="1194"/>
      <c r="M311" s="1194"/>
      <c r="N311" s="1194"/>
      <c r="O311" s="1194"/>
      <c r="P311" s="1194"/>
      <c r="Q311" s="1194"/>
      <c r="R311" s="1194"/>
      <c r="S311" s="1194"/>
      <c r="T311" s="1194"/>
      <c r="U311" s="1194"/>
      <c r="V311" s="1194"/>
      <c r="W311" s="1194"/>
      <c r="X311" s="1194"/>
      <c r="Y311" s="1194"/>
      <c r="Z311" s="1194"/>
      <c r="AA311" s="1194"/>
      <c r="AB311" s="1194"/>
      <c r="AC311" s="1194"/>
      <c r="AD311" s="1194"/>
      <c r="AE311" s="1194"/>
      <c r="AF311" s="1194"/>
      <c r="AG311" s="1194"/>
      <c r="AH311" s="1194"/>
      <c r="AI311" s="1194"/>
      <c r="AJ311" s="1194"/>
      <c r="AK311" s="1194"/>
      <c r="AL311" s="1194"/>
      <c r="AM311" s="1194"/>
      <c r="AN311" s="1194"/>
      <c r="AO311" s="1194"/>
      <c r="AP311" s="1194"/>
    </row>
    <row r="312" spans="1:42" ht="12.95" customHeight="1" x14ac:dyDescent="0.5">
      <c r="A312" s="1655"/>
      <c r="B312" s="1193"/>
      <c r="C312" s="1194"/>
      <c r="D312" s="1194"/>
      <c r="E312" s="1194"/>
      <c r="F312" s="1194"/>
      <c r="G312" s="1194"/>
      <c r="H312" s="1194"/>
      <c r="I312" s="1194"/>
      <c r="J312" s="1194"/>
      <c r="K312" s="1194"/>
      <c r="L312" s="1194"/>
      <c r="M312" s="1194"/>
      <c r="N312" s="1194"/>
      <c r="O312" s="1194"/>
      <c r="P312" s="1194"/>
      <c r="Q312" s="1194"/>
      <c r="R312" s="1194"/>
      <c r="S312" s="1194"/>
      <c r="T312" s="1194"/>
      <c r="U312" s="1194"/>
      <c r="V312" s="1194"/>
      <c r="W312" s="1194"/>
      <c r="X312" s="1194"/>
      <c r="Y312" s="1194"/>
      <c r="Z312" s="1194"/>
      <c r="AA312" s="1194"/>
      <c r="AB312" s="1194"/>
      <c r="AC312" s="1194"/>
      <c r="AD312" s="1194"/>
      <c r="AE312" s="1194"/>
      <c r="AF312" s="1194"/>
      <c r="AG312" s="1194"/>
      <c r="AH312" s="1194"/>
      <c r="AI312" s="1194"/>
      <c r="AJ312" s="1194"/>
      <c r="AK312" s="1194"/>
      <c r="AL312" s="1194"/>
      <c r="AM312" s="1194"/>
      <c r="AN312" s="1194"/>
      <c r="AO312" s="1194"/>
      <c r="AP312" s="1194"/>
    </row>
    <row r="313" spans="1:42" ht="12.95" customHeight="1" x14ac:dyDescent="0.5">
      <c r="A313" s="1655"/>
      <c r="B313" s="1193"/>
      <c r="C313" s="1194"/>
      <c r="D313" s="1194"/>
      <c r="E313" s="1194"/>
      <c r="F313" s="1194"/>
      <c r="G313" s="1194"/>
      <c r="H313" s="1194"/>
      <c r="I313" s="1194"/>
      <c r="J313" s="1194"/>
      <c r="K313" s="1194"/>
      <c r="L313" s="1194"/>
      <c r="M313" s="1194"/>
      <c r="N313" s="1194"/>
      <c r="O313" s="1194"/>
      <c r="P313" s="1194"/>
      <c r="Q313" s="1194"/>
      <c r="R313" s="1194"/>
      <c r="S313" s="1194"/>
      <c r="T313" s="1194"/>
      <c r="U313" s="1194"/>
      <c r="V313" s="1194"/>
      <c r="W313" s="1194"/>
      <c r="X313" s="1194"/>
      <c r="Y313" s="1194"/>
      <c r="Z313" s="1194"/>
      <c r="AA313" s="1194"/>
      <c r="AB313" s="1194"/>
      <c r="AC313" s="1194"/>
      <c r="AD313" s="1194"/>
      <c r="AE313" s="1194"/>
      <c r="AF313" s="1194"/>
      <c r="AG313" s="1194"/>
      <c r="AH313" s="1194"/>
      <c r="AI313" s="1194"/>
      <c r="AJ313" s="1194"/>
      <c r="AK313" s="1194"/>
      <c r="AL313" s="1194"/>
      <c r="AM313" s="1194"/>
      <c r="AN313" s="1194"/>
      <c r="AO313" s="1194"/>
      <c r="AP313" s="1194"/>
    </row>
    <row r="314" spans="1:42" ht="12.95" customHeight="1" x14ac:dyDescent="0.5">
      <c r="A314" s="1655"/>
      <c r="B314" s="1193"/>
      <c r="C314" s="1194"/>
      <c r="D314" s="1194"/>
      <c r="E314" s="1194"/>
      <c r="F314" s="1194"/>
      <c r="G314" s="1194"/>
      <c r="H314" s="1194"/>
      <c r="I314" s="1194"/>
      <c r="J314" s="1194"/>
      <c r="K314" s="1194"/>
      <c r="L314" s="1194"/>
      <c r="M314" s="1194"/>
      <c r="N314" s="1194"/>
      <c r="O314" s="1194"/>
      <c r="P314" s="1194"/>
      <c r="Q314" s="1194"/>
      <c r="R314" s="1194"/>
      <c r="S314" s="1194"/>
      <c r="T314" s="1194"/>
      <c r="U314" s="1194"/>
      <c r="V314" s="1194"/>
      <c r="W314" s="1194"/>
      <c r="X314" s="1194"/>
      <c r="Y314" s="1194"/>
      <c r="Z314" s="1194"/>
      <c r="AA314" s="1194"/>
      <c r="AB314" s="1194"/>
      <c r="AC314" s="1194"/>
      <c r="AD314" s="1194"/>
      <c r="AE314" s="1194"/>
      <c r="AF314" s="1194"/>
      <c r="AG314" s="1194"/>
      <c r="AH314" s="1194"/>
      <c r="AI314" s="1194"/>
      <c r="AJ314" s="1194"/>
      <c r="AK314" s="1194"/>
      <c r="AL314" s="1194"/>
      <c r="AM314" s="1194"/>
      <c r="AN314" s="1194"/>
      <c r="AO314" s="1194"/>
      <c r="AP314" s="1194"/>
    </row>
    <row r="315" spans="1:42" ht="12.95" customHeight="1" x14ac:dyDescent="0.5">
      <c r="A315" s="1655"/>
      <c r="B315" s="1193"/>
      <c r="C315" s="1194"/>
      <c r="D315" s="1194"/>
      <c r="E315" s="1194"/>
      <c r="F315" s="1194"/>
      <c r="G315" s="1194"/>
      <c r="H315" s="1194"/>
      <c r="I315" s="1194"/>
      <c r="J315" s="1194"/>
      <c r="K315" s="1194"/>
      <c r="L315" s="1194"/>
      <c r="M315" s="1194"/>
      <c r="N315" s="1194"/>
      <c r="O315" s="1194"/>
      <c r="P315" s="1194"/>
      <c r="Q315" s="1194"/>
      <c r="R315" s="1194"/>
      <c r="S315" s="1194"/>
      <c r="T315" s="1194"/>
      <c r="U315" s="1194"/>
      <c r="V315" s="1194"/>
      <c r="W315" s="1194"/>
      <c r="X315" s="1194"/>
      <c r="Y315" s="1194"/>
      <c r="Z315" s="1194"/>
      <c r="AA315" s="1194"/>
      <c r="AB315" s="1194"/>
      <c r="AC315" s="1194"/>
      <c r="AD315" s="1194"/>
      <c r="AE315" s="1194"/>
      <c r="AF315" s="1194"/>
      <c r="AG315" s="1194"/>
      <c r="AH315" s="1194"/>
      <c r="AI315" s="1194"/>
      <c r="AJ315" s="1194"/>
      <c r="AK315" s="1194"/>
      <c r="AL315" s="1194"/>
      <c r="AM315" s="1194"/>
      <c r="AN315" s="1194"/>
      <c r="AO315" s="1194"/>
      <c r="AP315" s="1194"/>
    </row>
    <row r="316" spans="1:42" ht="12.95" customHeight="1" x14ac:dyDescent="0.5">
      <c r="A316" s="1655"/>
      <c r="B316" s="1193"/>
      <c r="C316" s="1194"/>
      <c r="D316" s="1194"/>
      <c r="E316" s="1194"/>
      <c r="F316" s="1194"/>
      <c r="G316" s="1194"/>
      <c r="H316" s="1194"/>
      <c r="I316" s="1194"/>
      <c r="J316" s="1194"/>
      <c r="K316" s="1194"/>
      <c r="L316" s="1194"/>
      <c r="M316" s="1194"/>
      <c r="N316" s="1194"/>
      <c r="O316" s="1194"/>
      <c r="P316" s="1194"/>
      <c r="Q316" s="1194"/>
      <c r="R316" s="1194"/>
      <c r="S316" s="1194"/>
      <c r="T316" s="1194"/>
      <c r="U316" s="1194"/>
      <c r="V316" s="1194"/>
      <c r="W316" s="1194"/>
      <c r="X316" s="1194"/>
      <c r="Y316" s="1194"/>
      <c r="Z316" s="1194"/>
      <c r="AA316" s="1194"/>
      <c r="AB316" s="1194"/>
      <c r="AC316" s="1194"/>
      <c r="AD316" s="1194"/>
      <c r="AE316" s="1194"/>
      <c r="AF316" s="1194"/>
      <c r="AG316" s="1194"/>
      <c r="AH316" s="1194"/>
      <c r="AI316" s="1194"/>
      <c r="AJ316" s="1194"/>
      <c r="AK316" s="1194"/>
      <c r="AL316" s="1194"/>
      <c r="AM316" s="1194"/>
      <c r="AN316" s="1194"/>
      <c r="AO316" s="1194"/>
      <c r="AP316" s="1194"/>
    </row>
    <row r="317" spans="1:42" ht="12.95" customHeight="1" x14ac:dyDescent="0.5">
      <c r="A317" s="1655"/>
      <c r="B317" s="1193"/>
      <c r="C317" s="1194"/>
      <c r="D317" s="1194"/>
      <c r="E317" s="1194"/>
      <c r="F317" s="1194"/>
      <c r="G317" s="1194"/>
      <c r="H317" s="1194"/>
      <c r="I317" s="1194"/>
      <c r="J317" s="1194"/>
      <c r="K317" s="1194"/>
      <c r="L317" s="1194"/>
      <c r="M317" s="1194"/>
      <c r="N317" s="1194"/>
      <c r="O317" s="1194"/>
      <c r="P317" s="1194"/>
      <c r="Q317" s="1194"/>
      <c r="R317" s="1194"/>
      <c r="S317" s="1194"/>
      <c r="T317" s="1194"/>
      <c r="U317" s="1194"/>
      <c r="V317" s="1194"/>
      <c r="W317" s="1194"/>
      <c r="X317" s="1194"/>
      <c r="Y317" s="1194"/>
      <c r="Z317" s="1194"/>
      <c r="AA317" s="1194"/>
      <c r="AB317" s="1194"/>
      <c r="AC317" s="1194"/>
      <c r="AD317" s="1194"/>
      <c r="AE317" s="1194"/>
      <c r="AF317" s="1194"/>
      <c r="AG317" s="1194"/>
      <c r="AH317" s="1194"/>
      <c r="AI317" s="1194"/>
      <c r="AJ317" s="1194"/>
      <c r="AK317" s="1194"/>
      <c r="AL317" s="1194"/>
      <c r="AM317" s="1194"/>
      <c r="AN317" s="1194"/>
      <c r="AO317" s="1194"/>
      <c r="AP317" s="1194"/>
    </row>
    <row r="318" spans="1:42" ht="12.95" customHeight="1" x14ac:dyDescent="0.5">
      <c r="A318" s="1655"/>
      <c r="B318" s="1193"/>
      <c r="C318" s="1194"/>
      <c r="D318" s="1194"/>
      <c r="E318" s="1194"/>
      <c r="F318" s="1194"/>
      <c r="G318" s="1194"/>
      <c r="H318" s="1194"/>
      <c r="I318" s="1194"/>
      <c r="J318" s="1194"/>
      <c r="K318" s="1194"/>
      <c r="L318" s="1194"/>
      <c r="M318" s="1194"/>
      <c r="N318" s="1194"/>
      <c r="O318" s="1194"/>
      <c r="P318" s="1194"/>
      <c r="Q318" s="1194"/>
      <c r="R318" s="1194"/>
      <c r="S318" s="1194"/>
      <c r="T318" s="1194"/>
      <c r="U318" s="1194"/>
      <c r="V318" s="1194"/>
      <c r="W318" s="1194"/>
      <c r="X318" s="1194"/>
      <c r="Y318" s="1194"/>
      <c r="Z318" s="1194"/>
      <c r="AA318" s="1194"/>
      <c r="AB318" s="1194"/>
      <c r="AC318" s="1194"/>
      <c r="AD318" s="1194"/>
      <c r="AE318" s="1194"/>
      <c r="AF318" s="1194"/>
      <c r="AG318" s="1194"/>
      <c r="AH318" s="1194"/>
      <c r="AI318" s="1194"/>
      <c r="AJ318" s="1194"/>
      <c r="AK318" s="1194"/>
      <c r="AL318" s="1194"/>
      <c r="AM318" s="1194"/>
      <c r="AN318" s="1194"/>
      <c r="AO318" s="1194"/>
      <c r="AP318" s="1194"/>
    </row>
    <row r="319" spans="1:42" ht="12.95" customHeight="1" x14ac:dyDescent="0.5">
      <c r="A319" s="1655"/>
      <c r="B319" s="1193"/>
      <c r="C319" s="1194"/>
      <c r="D319" s="1194"/>
      <c r="E319" s="1194"/>
      <c r="F319" s="1194"/>
      <c r="G319" s="1194"/>
      <c r="H319" s="1194"/>
      <c r="I319" s="1194"/>
      <c r="J319" s="1194"/>
      <c r="K319" s="1194"/>
      <c r="L319" s="1194"/>
      <c r="M319" s="1194"/>
      <c r="N319" s="1194"/>
      <c r="O319" s="1194"/>
      <c r="P319" s="1194"/>
      <c r="Q319" s="1194"/>
      <c r="R319" s="1194"/>
      <c r="S319" s="1194"/>
      <c r="T319" s="1194"/>
      <c r="U319" s="1194"/>
      <c r="V319" s="1194"/>
      <c r="W319" s="1194"/>
      <c r="X319" s="1194"/>
      <c r="Y319" s="1194"/>
      <c r="Z319" s="1194"/>
      <c r="AA319" s="1194"/>
      <c r="AB319" s="1194"/>
      <c r="AC319" s="1194"/>
      <c r="AD319" s="1194"/>
      <c r="AE319" s="1194"/>
      <c r="AF319" s="1194"/>
      <c r="AG319" s="1194"/>
      <c r="AH319" s="1194"/>
      <c r="AI319" s="1194"/>
      <c r="AJ319" s="1194"/>
      <c r="AK319" s="1194"/>
      <c r="AL319" s="1194"/>
      <c r="AM319" s="1194"/>
      <c r="AN319" s="1194"/>
      <c r="AO319" s="1194"/>
      <c r="AP319" s="1194"/>
    </row>
    <row r="320" spans="1:42" ht="12.95" customHeight="1" x14ac:dyDescent="0.5">
      <c r="A320" s="1655"/>
      <c r="B320" s="1193"/>
      <c r="C320" s="1194"/>
      <c r="D320" s="1194"/>
      <c r="E320" s="1194"/>
      <c r="F320" s="1194"/>
      <c r="G320" s="1194"/>
      <c r="H320" s="1194"/>
      <c r="I320" s="1194"/>
      <c r="J320" s="1194"/>
      <c r="K320" s="1194"/>
      <c r="L320" s="1194"/>
      <c r="M320" s="1194"/>
      <c r="N320" s="1194"/>
      <c r="O320" s="1194"/>
      <c r="P320" s="1194"/>
      <c r="Q320" s="1194"/>
      <c r="R320" s="1194"/>
      <c r="S320" s="1194"/>
      <c r="T320" s="1194"/>
      <c r="U320" s="1194"/>
      <c r="V320" s="1194"/>
      <c r="W320" s="1194"/>
      <c r="X320" s="1194"/>
      <c r="Y320" s="1194"/>
      <c r="Z320" s="1194"/>
      <c r="AA320" s="1194"/>
      <c r="AB320" s="1194"/>
      <c r="AC320" s="1194"/>
      <c r="AD320" s="1194"/>
      <c r="AE320" s="1194"/>
      <c r="AF320" s="1194"/>
      <c r="AG320" s="1194"/>
      <c r="AH320" s="1194"/>
      <c r="AI320" s="1194"/>
      <c r="AJ320" s="1194"/>
      <c r="AK320" s="1194"/>
      <c r="AL320" s="1194"/>
      <c r="AM320" s="1194"/>
      <c r="AN320" s="1194"/>
      <c r="AO320" s="1194"/>
      <c r="AP320" s="1194"/>
    </row>
    <row r="321" spans="1:42" ht="12.95" customHeight="1" x14ac:dyDescent="0.5">
      <c r="A321" s="1655"/>
      <c r="B321" s="1193"/>
      <c r="C321" s="1194"/>
      <c r="D321" s="1194"/>
      <c r="E321" s="1194"/>
      <c r="F321" s="1194"/>
      <c r="G321" s="1194"/>
      <c r="H321" s="1194"/>
      <c r="I321" s="1194"/>
      <c r="J321" s="1194"/>
      <c r="K321" s="1194"/>
      <c r="L321" s="1194"/>
      <c r="M321" s="1194"/>
      <c r="N321" s="1194"/>
      <c r="O321" s="1194"/>
      <c r="P321" s="1194"/>
      <c r="Q321" s="1194"/>
      <c r="R321" s="1194"/>
      <c r="S321" s="1194"/>
      <c r="T321" s="1194"/>
      <c r="U321" s="1194"/>
      <c r="V321" s="1194"/>
      <c r="W321" s="1194"/>
      <c r="X321" s="1194"/>
      <c r="Y321" s="1194"/>
      <c r="Z321" s="1194"/>
      <c r="AA321" s="1194"/>
      <c r="AB321" s="1194"/>
      <c r="AC321" s="1194"/>
      <c r="AD321" s="1194"/>
      <c r="AE321" s="1194"/>
      <c r="AF321" s="1194"/>
      <c r="AG321" s="1194"/>
      <c r="AH321" s="1194"/>
      <c r="AI321" s="1194"/>
      <c r="AJ321" s="1194"/>
      <c r="AK321" s="1194"/>
      <c r="AL321" s="1194"/>
      <c r="AM321" s="1194"/>
      <c r="AN321" s="1194"/>
      <c r="AO321" s="1194"/>
      <c r="AP321" s="1194"/>
    </row>
    <row r="322" spans="1:42" ht="12.95" customHeight="1" x14ac:dyDescent="0.5">
      <c r="A322" s="1655"/>
      <c r="B322" s="1193"/>
      <c r="C322" s="1194"/>
      <c r="D322" s="1194"/>
      <c r="E322" s="1194"/>
      <c r="F322" s="1194"/>
      <c r="G322" s="1194"/>
      <c r="H322" s="1194"/>
      <c r="I322" s="1194"/>
      <c r="J322" s="1194"/>
      <c r="K322" s="1194"/>
      <c r="L322" s="1194"/>
      <c r="M322" s="1194"/>
      <c r="N322" s="1194"/>
      <c r="O322" s="1194"/>
      <c r="P322" s="1194"/>
      <c r="Q322" s="1194"/>
      <c r="R322" s="1194"/>
      <c r="S322" s="1194"/>
      <c r="T322" s="1194"/>
      <c r="U322" s="1194"/>
      <c r="V322" s="1194"/>
      <c r="W322" s="1194"/>
      <c r="X322" s="1194"/>
      <c r="Y322" s="1194"/>
      <c r="Z322" s="1194"/>
      <c r="AA322" s="1194"/>
      <c r="AB322" s="1194"/>
      <c r="AC322" s="1194"/>
      <c r="AD322" s="1194"/>
      <c r="AE322" s="1194"/>
      <c r="AF322" s="1194"/>
      <c r="AG322" s="1194"/>
      <c r="AH322" s="1194"/>
      <c r="AI322" s="1194"/>
      <c r="AJ322" s="1194"/>
      <c r="AK322" s="1194"/>
      <c r="AL322" s="1194"/>
      <c r="AM322" s="1194"/>
      <c r="AN322" s="1194"/>
      <c r="AO322" s="1194"/>
      <c r="AP322" s="1194"/>
    </row>
    <row r="323" spans="1:42" ht="12.95" customHeight="1" x14ac:dyDescent="0.5">
      <c r="A323" s="1655"/>
      <c r="B323" s="1193"/>
      <c r="C323" s="1194"/>
      <c r="D323" s="1194"/>
      <c r="E323" s="1194"/>
      <c r="F323" s="1194"/>
      <c r="G323" s="1194"/>
      <c r="H323" s="1194"/>
      <c r="I323" s="1194"/>
      <c r="J323" s="1194"/>
      <c r="K323" s="1194"/>
      <c r="L323" s="1194"/>
      <c r="M323" s="1194"/>
      <c r="N323" s="1194"/>
      <c r="O323" s="1194"/>
      <c r="P323" s="1194"/>
      <c r="Q323" s="1194"/>
      <c r="R323" s="1194"/>
      <c r="S323" s="1194"/>
      <c r="T323" s="1194"/>
      <c r="U323" s="1194"/>
      <c r="V323" s="1194"/>
      <c r="W323" s="1194"/>
      <c r="X323" s="1194"/>
      <c r="Y323" s="1194"/>
      <c r="Z323" s="1194"/>
      <c r="AA323" s="1194"/>
      <c r="AB323" s="1194"/>
      <c r="AC323" s="1194"/>
      <c r="AD323" s="1194"/>
      <c r="AE323" s="1194"/>
      <c r="AF323" s="1194"/>
      <c r="AG323" s="1194"/>
      <c r="AH323" s="1194"/>
      <c r="AI323" s="1194"/>
      <c r="AJ323" s="1194"/>
      <c r="AK323" s="1194"/>
      <c r="AL323" s="1194"/>
      <c r="AM323" s="1194"/>
      <c r="AN323" s="1194"/>
      <c r="AO323" s="1194"/>
      <c r="AP323" s="1194"/>
    </row>
    <row r="324" spans="1:42" ht="12.95" customHeight="1" x14ac:dyDescent="0.5">
      <c r="A324" s="1655"/>
      <c r="B324" s="1193"/>
      <c r="C324" s="1194"/>
      <c r="D324" s="1194"/>
      <c r="E324" s="1194"/>
      <c r="F324" s="1194"/>
      <c r="G324" s="1194"/>
      <c r="H324" s="1194"/>
      <c r="I324" s="1194"/>
      <c r="J324" s="1194"/>
      <c r="K324" s="1194"/>
      <c r="L324" s="1194"/>
      <c r="M324" s="1194"/>
      <c r="N324" s="1194"/>
      <c r="O324" s="1194"/>
      <c r="P324" s="1194"/>
      <c r="Q324" s="1194"/>
      <c r="R324" s="1194"/>
      <c r="S324" s="1194"/>
      <c r="T324" s="1194"/>
      <c r="U324" s="1194"/>
      <c r="V324" s="1194"/>
      <c r="W324" s="1194"/>
      <c r="X324" s="1194"/>
      <c r="Y324" s="1194"/>
      <c r="Z324" s="1194"/>
      <c r="AA324" s="1194"/>
      <c r="AB324" s="1194"/>
      <c r="AC324" s="1194"/>
      <c r="AD324" s="1194"/>
      <c r="AE324" s="1194"/>
      <c r="AF324" s="1194"/>
      <c r="AG324" s="1194"/>
      <c r="AH324" s="1194"/>
      <c r="AI324" s="1194"/>
      <c r="AJ324" s="1194"/>
      <c r="AK324" s="1194"/>
      <c r="AL324" s="1194"/>
      <c r="AM324" s="1194"/>
      <c r="AN324" s="1194"/>
      <c r="AO324" s="1194"/>
      <c r="AP324" s="1194"/>
    </row>
    <row r="325" spans="1:42" ht="12.95" customHeight="1" x14ac:dyDescent="0.5">
      <c r="A325" s="1655"/>
      <c r="B325" s="1193"/>
      <c r="C325" s="1194"/>
      <c r="D325" s="1194"/>
      <c r="E325" s="1194"/>
      <c r="F325" s="1194"/>
      <c r="G325" s="1194"/>
      <c r="H325" s="1194"/>
      <c r="I325" s="1194"/>
      <c r="J325" s="1194"/>
      <c r="K325" s="1194"/>
      <c r="L325" s="1194"/>
      <c r="M325" s="1194"/>
      <c r="N325" s="1194"/>
      <c r="O325" s="1194"/>
      <c r="P325" s="1194"/>
      <c r="Q325" s="1194"/>
      <c r="R325" s="1194"/>
      <c r="S325" s="1194"/>
      <c r="T325" s="1194"/>
      <c r="U325" s="1194"/>
      <c r="V325" s="1194"/>
      <c r="W325" s="1194"/>
      <c r="X325" s="1194"/>
      <c r="Y325" s="1194"/>
      <c r="Z325" s="1194"/>
      <c r="AA325" s="1194"/>
      <c r="AB325" s="1194"/>
      <c r="AC325" s="1194"/>
      <c r="AD325" s="1194"/>
      <c r="AE325" s="1194"/>
      <c r="AF325" s="1194"/>
      <c r="AG325" s="1194"/>
      <c r="AH325" s="1194"/>
      <c r="AI325" s="1194"/>
      <c r="AJ325" s="1194"/>
      <c r="AK325" s="1194"/>
      <c r="AL325" s="1194"/>
      <c r="AM325" s="1194"/>
      <c r="AN325" s="1194"/>
      <c r="AO325" s="1194"/>
      <c r="AP325" s="1194"/>
    </row>
    <row r="326" spans="1:42" ht="12.95" customHeight="1" x14ac:dyDescent="0.5">
      <c r="A326" s="1655"/>
      <c r="B326" s="1193"/>
      <c r="C326" s="1194"/>
      <c r="D326" s="1194"/>
      <c r="E326" s="1194"/>
      <c r="F326" s="1194"/>
      <c r="G326" s="1194"/>
      <c r="H326" s="1194"/>
      <c r="I326" s="1194"/>
      <c r="J326" s="1194"/>
      <c r="K326" s="1194"/>
      <c r="L326" s="1194"/>
      <c r="M326" s="1194"/>
      <c r="N326" s="1194"/>
      <c r="O326" s="1194"/>
      <c r="P326" s="1194"/>
      <c r="Q326" s="1194"/>
      <c r="R326" s="1194"/>
      <c r="S326" s="1194"/>
      <c r="T326" s="1194"/>
      <c r="U326" s="1194"/>
      <c r="V326" s="1194"/>
      <c r="W326" s="1194"/>
      <c r="X326" s="1194"/>
      <c r="Y326" s="1194"/>
      <c r="Z326" s="1194"/>
      <c r="AA326" s="1194"/>
      <c r="AB326" s="1194"/>
      <c r="AC326" s="1194"/>
      <c r="AD326" s="1194"/>
      <c r="AE326" s="1194"/>
      <c r="AF326" s="1194"/>
      <c r="AG326" s="1194"/>
      <c r="AH326" s="1194"/>
      <c r="AI326" s="1194"/>
      <c r="AJ326" s="1194"/>
      <c r="AK326" s="1194"/>
      <c r="AL326" s="1194"/>
      <c r="AM326" s="1194"/>
      <c r="AN326" s="1194"/>
      <c r="AO326" s="1194"/>
      <c r="AP326" s="1194"/>
    </row>
    <row r="327" spans="1:42" ht="12.95" customHeight="1" x14ac:dyDescent="0.5">
      <c r="A327" s="1655"/>
      <c r="B327" s="1193"/>
      <c r="C327" s="1194"/>
      <c r="D327" s="1194"/>
      <c r="E327" s="1194"/>
      <c r="F327" s="1194"/>
      <c r="G327" s="1194"/>
      <c r="H327" s="1194"/>
      <c r="I327" s="1194"/>
      <c r="J327" s="1194"/>
      <c r="K327" s="1194"/>
      <c r="L327" s="1194"/>
      <c r="M327" s="1194"/>
      <c r="N327" s="1194"/>
      <c r="O327" s="1194"/>
      <c r="P327" s="1194"/>
      <c r="Q327" s="1194"/>
      <c r="R327" s="1194"/>
      <c r="S327" s="1194"/>
      <c r="T327" s="1194"/>
      <c r="U327" s="1194"/>
      <c r="V327" s="1194"/>
      <c r="W327" s="1194"/>
      <c r="X327" s="1194"/>
      <c r="Y327" s="1194"/>
      <c r="Z327" s="1194"/>
      <c r="AA327" s="1194"/>
      <c r="AB327" s="1194"/>
      <c r="AC327" s="1194"/>
      <c r="AD327" s="1194"/>
      <c r="AE327" s="1194"/>
      <c r="AF327" s="1194"/>
      <c r="AG327" s="1194"/>
      <c r="AH327" s="1194"/>
      <c r="AI327" s="1194"/>
      <c r="AJ327" s="1194"/>
      <c r="AK327" s="1194"/>
      <c r="AL327" s="1194"/>
      <c r="AM327" s="1194"/>
      <c r="AN327" s="1194"/>
      <c r="AO327" s="1194"/>
      <c r="AP327" s="1194"/>
    </row>
    <row r="328" spans="1:42" ht="12.95" customHeight="1" x14ac:dyDescent="0.5">
      <c r="A328" s="1655"/>
      <c r="B328" s="1193"/>
      <c r="C328" s="1194"/>
      <c r="D328" s="1194"/>
      <c r="E328" s="1194"/>
      <c r="F328" s="1194"/>
      <c r="G328" s="1194"/>
      <c r="H328" s="1194"/>
      <c r="I328" s="1194"/>
      <c r="J328" s="1194"/>
      <c r="K328" s="1194"/>
      <c r="L328" s="1194"/>
      <c r="M328" s="1194"/>
      <c r="N328" s="1194"/>
      <c r="O328" s="1194"/>
      <c r="P328" s="1194"/>
      <c r="Q328" s="1194"/>
      <c r="R328" s="1194"/>
      <c r="S328" s="1194"/>
      <c r="T328" s="1194"/>
      <c r="U328" s="1194"/>
      <c r="V328" s="1194"/>
      <c r="W328" s="1194"/>
      <c r="X328" s="1194"/>
      <c r="Y328" s="1194"/>
      <c r="Z328" s="1194"/>
      <c r="AA328" s="1194"/>
      <c r="AB328" s="1194"/>
      <c r="AC328" s="1194"/>
      <c r="AD328" s="1194"/>
      <c r="AE328" s="1194"/>
      <c r="AF328" s="1194"/>
      <c r="AG328" s="1194"/>
      <c r="AH328" s="1194"/>
      <c r="AI328" s="1194"/>
      <c r="AJ328" s="1194"/>
      <c r="AK328" s="1194"/>
      <c r="AL328" s="1194"/>
      <c r="AM328" s="1194"/>
      <c r="AN328" s="1194"/>
      <c r="AO328" s="1194"/>
      <c r="AP328" s="1194"/>
    </row>
    <row r="329" spans="1:42" ht="12.95" customHeight="1" x14ac:dyDescent="0.5">
      <c r="A329" s="1655"/>
      <c r="B329" s="1193"/>
      <c r="C329" s="1194"/>
      <c r="D329" s="1194"/>
      <c r="E329" s="1194"/>
      <c r="F329" s="1194"/>
      <c r="G329" s="1194"/>
      <c r="H329" s="1194"/>
      <c r="I329" s="1194"/>
      <c r="J329" s="1194"/>
      <c r="K329" s="1194"/>
      <c r="L329" s="1194"/>
      <c r="M329" s="1194"/>
      <c r="N329" s="1194"/>
      <c r="O329" s="1194"/>
      <c r="P329" s="1194"/>
      <c r="Q329" s="1194"/>
      <c r="R329" s="1194"/>
      <c r="S329" s="1194"/>
      <c r="T329" s="1194"/>
      <c r="U329" s="1194"/>
      <c r="V329" s="1194"/>
      <c r="W329" s="1194"/>
      <c r="X329" s="1194"/>
      <c r="Y329" s="1194"/>
      <c r="Z329" s="1194"/>
      <c r="AA329" s="1194"/>
      <c r="AB329" s="1194"/>
      <c r="AC329" s="1194"/>
      <c r="AD329" s="1194"/>
      <c r="AE329" s="1194"/>
      <c r="AF329" s="1194"/>
      <c r="AG329" s="1194"/>
      <c r="AH329" s="1194"/>
      <c r="AI329" s="1194"/>
      <c r="AJ329" s="1194"/>
      <c r="AK329" s="1194"/>
      <c r="AL329" s="1194"/>
      <c r="AM329" s="1194"/>
      <c r="AN329" s="1194"/>
      <c r="AO329" s="1194"/>
      <c r="AP329" s="1194"/>
    </row>
    <row r="330" spans="1:42" ht="12.95" customHeight="1" x14ac:dyDescent="0.5">
      <c r="A330" s="1655"/>
      <c r="B330" s="1193"/>
      <c r="C330" s="1194"/>
      <c r="D330" s="1194"/>
      <c r="E330" s="1194"/>
      <c r="F330" s="1194"/>
      <c r="G330" s="1194"/>
      <c r="H330" s="1194"/>
      <c r="I330" s="1194"/>
      <c r="J330" s="1194"/>
      <c r="K330" s="1194"/>
      <c r="L330" s="1194"/>
      <c r="M330" s="1194"/>
      <c r="N330" s="1194"/>
      <c r="O330" s="1194"/>
      <c r="P330" s="1194"/>
      <c r="Q330" s="1194"/>
      <c r="R330" s="1194"/>
      <c r="S330" s="1194"/>
      <c r="T330" s="1194"/>
      <c r="U330" s="1194"/>
      <c r="V330" s="1194"/>
      <c r="W330" s="1194"/>
      <c r="X330" s="1194"/>
      <c r="Y330" s="1194"/>
      <c r="Z330" s="1194"/>
      <c r="AA330" s="1194"/>
      <c r="AB330" s="1194"/>
      <c r="AC330" s="1194"/>
      <c r="AD330" s="1194"/>
      <c r="AE330" s="1194"/>
      <c r="AF330" s="1194"/>
      <c r="AG330" s="1194"/>
      <c r="AH330" s="1194"/>
      <c r="AI330" s="1194"/>
      <c r="AJ330" s="1194"/>
      <c r="AK330" s="1194"/>
      <c r="AL330" s="1194"/>
      <c r="AM330" s="1194"/>
      <c r="AN330" s="1194"/>
      <c r="AO330" s="1194"/>
      <c r="AP330" s="1194"/>
    </row>
    <row r="331" spans="1:42" ht="12.95" customHeight="1" x14ac:dyDescent="0.5">
      <c r="A331" s="1655"/>
      <c r="B331" s="1193"/>
      <c r="C331" s="1194"/>
      <c r="D331" s="1194"/>
      <c r="E331" s="1194"/>
      <c r="F331" s="1194"/>
      <c r="G331" s="1194"/>
      <c r="H331" s="1194"/>
      <c r="I331" s="1194"/>
      <c r="J331" s="1194"/>
      <c r="K331" s="1194"/>
      <c r="L331" s="1194"/>
      <c r="M331" s="1194"/>
      <c r="N331" s="1194"/>
      <c r="O331" s="1194"/>
      <c r="P331" s="1194"/>
      <c r="Q331" s="1194"/>
      <c r="R331" s="1194"/>
      <c r="S331" s="1194"/>
      <c r="T331" s="1194"/>
      <c r="U331" s="1194"/>
      <c r="V331" s="1194"/>
      <c r="W331" s="1194"/>
      <c r="X331" s="1194"/>
      <c r="Y331" s="1194"/>
      <c r="Z331" s="1194"/>
      <c r="AA331" s="1194"/>
      <c r="AB331" s="1194"/>
      <c r="AC331" s="1194"/>
      <c r="AD331" s="1194"/>
      <c r="AE331" s="1194"/>
      <c r="AF331" s="1194"/>
      <c r="AG331" s="1194"/>
      <c r="AH331" s="1194"/>
      <c r="AI331" s="1194"/>
      <c r="AJ331" s="1194"/>
      <c r="AK331" s="1194"/>
      <c r="AL331" s="1194"/>
      <c r="AM331" s="1194"/>
      <c r="AN331" s="1194"/>
      <c r="AO331" s="1194"/>
      <c r="AP331" s="1194"/>
    </row>
    <row r="332" spans="1:42" ht="12.95" customHeight="1" x14ac:dyDescent="0.5">
      <c r="A332" s="1655"/>
      <c r="B332" s="1193"/>
      <c r="C332" s="1194"/>
      <c r="D332" s="1194"/>
      <c r="E332" s="1194"/>
      <c r="F332" s="1194"/>
      <c r="G332" s="1194"/>
      <c r="H332" s="1194"/>
      <c r="I332" s="1194"/>
      <c r="J332" s="1194"/>
      <c r="K332" s="1194"/>
      <c r="L332" s="1194"/>
      <c r="M332" s="1194"/>
      <c r="N332" s="1194"/>
      <c r="O332" s="1194"/>
      <c r="P332" s="1194"/>
      <c r="Q332" s="1194"/>
      <c r="R332" s="1194"/>
      <c r="S332" s="1194"/>
      <c r="T332" s="1194"/>
      <c r="U332" s="1194"/>
      <c r="V332" s="1194"/>
      <c r="W332" s="1194"/>
      <c r="X332" s="1194"/>
      <c r="Y332" s="1194"/>
      <c r="Z332" s="1194"/>
      <c r="AA332" s="1194"/>
      <c r="AB332" s="1194"/>
      <c r="AC332" s="1194"/>
      <c r="AD332" s="1194"/>
      <c r="AE332" s="1194"/>
      <c r="AF332" s="1194"/>
      <c r="AG332" s="1194"/>
      <c r="AH332" s="1194"/>
      <c r="AI332" s="1194"/>
      <c r="AJ332" s="1194"/>
      <c r="AK332" s="1194"/>
      <c r="AL332" s="1194"/>
      <c r="AM332" s="1194"/>
      <c r="AN332" s="1194"/>
      <c r="AO332" s="1194"/>
      <c r="AP332" s="1194"/>
    </row>
    <row r="333" spans="1:42" ht="12.95" customHeight="1" x14ac:dyDescent="0.5">
      <c r="A333" s="1655"/>
      <c r="B333" s="1193"/>
      <c r="C333" s="1194"/>
      <c r="D333" s="1194"/>
      <c r="E333" s="1194"/>
      <c r="F333" s="1194"/>
      <c r="G333" s="1194"/>
      <c r="H333" s="1194"/>
      <c r="I333" s="1194"/>
      <c r="J333" s="1194"/>
      <c r="K333" s="1194"/>
      <c r="L333" s="1194"/>
      <c r="M333" s="1194"/>
      <c r="N333" s="1194"/>
      <c r="O333" s="1194"/>
      <c r="P333" s="1194"/>
      <c r="Q333" s="1194"/>
      <c r="R333" s="1194"/>
      <c r="S333" s="1194"/>
      <c r="T333" s="1194"/>
      <c r="U333" s="1194"/>
      <c r="V333" s="1194"/>
      <c r="W333" s="1194"/>
      <c r="X333" s="1194"/>
      <c r="Y333" s="1194"/>
      <c r="Z333" s="1194"/>
      <c r="AA333" s="1194"/>
      <c r="AB333" s="1194"/>
      <c r="AC333" s="1194"/>
      <c r="AD333" s="1194"/>
      <c r="AE333" s="1194"/>
      <c r="AF333" s="1194"/>
      <c r="AG333" s="1194"/>
      <c r="AH333" s="1194"/>
      <c r="AI333" s="1194"/>
      <c r="AJ333" s="1194"/>
      <c r="AK333" s="1194"/>
      <c r="AL333" s="1194"/>
      <c r="AM333" s="1194"/>
      <c r="AN333" s="1194"/>
      <c r="AO333" s="1194"/>
      <c r="AP333" s="1194"/>
    </row>
    <row r="334" spans="1:42" ht="12.95" customHeight="1" x14ac:dyDescent="0.5">
      <c r="A334" s="1655"/>
      <c r="B334" s="1193"/>
      <c r="C334" s="1194"/>
      <c r="D334" s="1194"/>
      <c r="E334" s="1194"/>
      <c r="F334" s="1194"/>
      <c r="G334" s="1194"/>
      <c r="H334" s="1194"/>
      <c r="I334" s="1194"/>
      <c r="J334" s="1194"/>
      <c r="K334" s="1194"/>
      <c r="L334" s="1194"/>
      <c r="M334" s="1194"/>
      <c r="N334" s="1194"/>
      <c r="O334" s="1194"/>
      <c r="P334" s="1194"/>
      <c r="Q334" s="1194"/>
      <c r="R334" s="1194"/>
      <c r="S334" s="1194"/>
      <c r="T334" s="1194"/>
      <c r="U334" s="1194"/>
      <c r="V334" s="1194"/>
      <c r="W334" s="1194"/>
      <c r="X334" s="1194"/>
      <c r="Y334" s="1194"/>
      <c r="Z334" s="1194"/>
      <c r="AA334" s="1194"/>
      <c r="AB334" s="1194"/>
      <c r="AC334" s="1194"/>
      <c r="AD334" s="1194"/>
      <c r="AE334" s="1194"/>
      <c r="AF334" s="1194"/>
      <c r="AG334" s="1194"/>
      <c r="AH334" s="1194"/>
      <c r="AI334" s="1194"/>
      <c r="AJ334" s="1194"/>
      <c r="AK334" s="1194"/>
      <c r="AL334" s="1194"/>
      <c r="AM334" s="1194"/>
      <c r="AN334" s="1194"/>
      <c r="AO334" s="1194"/>
      <c r="AP334" s="1194"/>
    </row>
    <row r="335" spans="1:42" ht="12.95" customHeight="1" x14ac:dyDescent="0.5">
      <c r="A335" s="1655"/>
      <c r="B335" s="1193"/>
      <c r="C335" s="1194"/>
      <c r="D335" s="1194"/>
      <c r="E335" s="1194"/>
      <c r="F335" s="1194"/>
      <c r="G335" s="1194"/>
      <c r="H335" s="1194"/>
      <c r="I335" s="1194"/>
      <c r="J335" s="1194"/>
      <c r="K335" s="1194"/>
      <c r="L335" s="1194"/>
      <c r="M335" s="1194"/>
      <c r="N335" s="1194"/>
      <c r="O335" s="1194"/>
      <c r="P335" s="1194"/>
      <c r="Q335" s="1194"/>
      <c r="R335" s="1194"/>
      <c r="S335" s="1194"/>
      <c r="T335" s="1194"/>
      <c r="U335" s="1194"/>
      <c r="V335" s="1194"/>
      <c r="W335" s="1194"/>
      <c r="X335" s="1194"/>
      <c r="Y335" s="1194"/>
      <c r="Z335" s="1194"/>
      <c r="AA335" s="1194"/>
      <c r="AB335" s="1194"/>
      <c r="AC335" s="1194"/>
      <c r="AD335" s="1194"/>
      <c r="AE335" s="1194"/>
      <c r="AF335" s="1194"/>
      <c r="AG335" s="1194"/>
      <c r="AH335" s="1194"/>
      <c r="AI335" s="1194"/>
      <c r="AJ335" s="1194"/>
      <c r="AK335" s="1194"/>
      <c r="AL335" s="1194"/>
      <c r="AM335" s="1194"/>
      <c r="AN335" s="1194"/>
      <c r="AO335" s="1194"/>
      <c r="AP335" s="1194"/>
    </row>
    <row r="336" spans="1:42" ht="12.95" customHeight="1" x14ac:dyDescent="0.5">
      <c r="A336" s="1655"/>
      <c r="B336" s="1193"/>
      <c r="C336" s="1194"/>
      <c r="D336" s="1194"/>
      <c r="E336" s="1194"/>
      <c r="F336" s="1194"/>
      <c r="G336" s="1194"/>
      <c r="H336" s="1194"/>
      <c r="I336" s="1194"/>
      <c r="J336" s="1194"/>
      <c r="K336" s="1194"/>
      <c r="L336" s="1194"/>
      <c r="M336" s="1194"/>
      <c r="N336" s="1194"/>
      <c r="O336" s="1194"/>
      <c r="P336" s="1194"/>
      <c r="Q336" s="1194"/>
      <c r="R336" s="1194"/>
      <c r="S336" s="1194"/>
      <c r="T336" s="1194"/>
      <c r="U336" s="1194"/>
      <c r="V336" s="1194"/>
      <c r="W336" s="1194"/>
      <c r="X336" s="1194"/>
      <c r="Y336" s="1194"/>
      <c r="Z336" s="1194"/>
      <c r="AA336" s="1194"/>
      <c r="AB336" s="1194"/>
      <c r="AC336" s="1194"/>
      <c r="AD336" s="1194"/>
      <c r="AE336" s="1194"/>
      <c r="AF336" s="1194"/>
      <c r="AG336" s="1194"/>
      <c r="AH336" s="1194"/>
      <c r="AI336" s="1194"/>
      <c r="AJ336" s="1194"/>
      <c r="AK336" s="1194"/>
      <c r="AL336" s="1194"/>
      <c r="AM336" s="1194"/>
      <c r="AN336" s="1194"/>
      <c r="AO336" s="1194"/>
      <c r="AP336" s="1194"/>
    </row>
    <row r="337" spans="1:42" ht="12.95" customHeight="1" x14ac:dyDescent="0.5">
      <c r="A337" s="1655"/>
      <c r="B337" s="1193"/>
      <c r="C337" s="1194"/>
      <c r="D337" s="1194"/>
      <c r="E337" s="1194"/>
      <c r="F337" s="1194"/>
      <c r="G337" s="1194"/>
      <c r="H337" s="1194"/>
      <c r="I337" s="1194"/>
      <c r="J337" s="1194"/>
      <c r="K337" s="1194"/>
      <c r="L337" s="1194"/>
      <c r="M337" s="1194"/>
      <c r="N337" s="1194"/>
      <c r="O337" s="1194"/>
      <c r="P337" s="1194"/>
      <c r="Q337" s="1194"/>
      <c r="R337" s="1194"/>
      <c r="S337" s="1194"/>
      <c r="T337" s="1194"/>
      <c r="U337" s="1194"/>
      <c r="V337" s="1194"/>
      <c r="W337" s="1194"/>
      <c r="X337" s="1194"/>
      <c r="Y337" s="1194"/>
      <c r="Z337" s="1194"/>
      <c r="AA337" s="1194"/>
      <c r="AB337" s="1194"/>
      <c r="AC337" s="1194"/>
      <c r="AD337" s="1194"/>
      <c r="AE337" s="1194"/>
      <c r="AF337" s="1194"/>
      <c r="AG337" s="1194"/>
      <c r="AH337" s="1194"/>
      <c r="AI337" s="1194"/>
      <c r="AJ337" s="1194"/>
      <c r="AK337" s="1194"/>
      <c r="AL337" s="1194"/>
      <c r="AM337" s="1194"/>
      <c r="AN337" s="1194"/>
      <c r="AO337" s="1194"/>
      <c r="AP337" s="1194"/>
    </row>
    <row r="338" spans="1:42" ht="12.95" customHeight="1" x14ac:dyDescent="0.5">
      <c r="A338" s="1655"/>
      <c r="B338" s="1193"/>
      <c r="C338" s="1194"/>
      <c r="D338" s="1194"/>
      <c r="E338" s="1194"/>
      <c r="F338" s="1194"/>
      <c r="G338" s="1194"/>
      <c r="H338" s="1194"/>
      <c r="I338" s="1194"/>
      <c r="J338" s="1194"/>
      <c r="K338" s="1194"/>
      <c r="L338" s="1194"/>
      <c r="M338" s="1194"/>
      <c r="N338" s="1194"/>
      <c r="O338" s="1194"/>
      <c r="P338" s="1194"/>
      <c r="Q338" s="1194"/>
      <c r="R338" s="1194"/>
      <c r="S338" s="1194"/>
      <c r="T338" s="1194"/>
      <c r="U338" s="1194"/>
      <c r="V338" s="1194"/>
      <c r="W338" s="1194"/>
      <c r="X338" s="1194"/>
      <c r="Y338" s="1194"/>
      <c r="Z338" s="1194"/>
      <c r="AA338" s="1194"/>
      <c r="AB338" s="1194"/>
      <c r="AC338" s="1194"/>
      <c r="AD338" s="1194"/>
      <c r="AE338" s="1194"/>
      <c r="AF338" s="1194"/>
      <c r="AG338" s="1194"/>
      <c r="AH338" s="1194"/>
      <c r="AI338" s="1194"/>
      <c r="AJ338" s="1194"/>
      <c r="AK338" s="1194"/>
      <c r="AL338" s="1194"/>
      <c r="AM338" s="1194"/>
      <c r="AN338" s="1194"/>
      <c r="AO338" s="1194"/>
      <c r="AP338" s="1194"/>
    </row>
    <row r="339" spans="1:42" ht="12.95" customHeight="1" x14ac:dyDescent="0.5">
      <c r="A339" s="1655"/>
      <c r="B339" s="1193"/>
      <c r="C339" s="1194"/>
      <c r="D339" s="1194"/>
      <c r="E339" s="1194"/>
      <c r="F339" s="1194"/>
      <c r="G339" s="1194"/>
      <c r="H339" s="1194"/>
      <c r="I339" s="1194"/>
      <c r="J339" s="1194"/>
      <c r="K339" s="1194"/>
      <c r="L339" s="1194"/>
      <c r="M339" s="1194"/>
      <c r="N339" s="1194"/>
      <c r="O339" s="1194"/>
      <c r="P339" s="1194"/>
      <c r="Q339" s="1194"/>
      <c r="R339" s="1194"/>
      <c r="S339" s="1194"/>
      <c r="T339" s="1194"/>
      <c r="U339" s="1194"/>
      <c r="V339" s="1194"/>
      <c r="W339" s="1194"/>
      <c r="X339" s="1194"/>
      <c r="Y339" s="1194"/>
      <c r="Z339" s="1194"/>
      <c r="AA339" s="1194"/>
      <c r="AB339" s="1194"/>
      <c r="AC339" s="1194"/>
      <c r="AD339" s="1194"/>
      <c r="AE339" s="1194"/>
      <c r="AF339" s="1194"/>
      <c r="AG339" s="1194"/>
      <c r="AH339" s="1194"/>
      <c r="AI339" s="1194"/>
      <c r="AJ339" s="1194"/>
      <c r="AK339" s="1194"/>
      <c r="AL339" s="1194"/>
      <c r="AM339" s="1194"/>
      <c r="AN339" s="1194"/>
      <c r="AO339" s="1194"/>
      <c r="AP339" s="1194"/>
    </row>
    <row r="340" spans="1:42" ht="12.95" customHeight="1" x14ac:dyDescent="0.5">
      <c r="A340" s="1655"/>
      <c r="B340" s="1193"/>
      <c r="C340" s="1194"/>
      <c r="D340" s="1194"/>
      <c r="E340" s="1194"/>
      <c r="F340" s="1194"/>
      <c r="G340" s="1194"/>
      <c r="H340" s="1194"/>
      <c r="I340" s="1194"/>
      <c r="J340" s="1194"/>
      <c r="K340" s="1194"/>
      <c r="L340" s="1194"/>
      <c r="M340" s="1194"/>
      <c r="N340" s="1194"/>
      <c r="O340" s="1194"/>
      <c r="P340" s="1194"/>
      <c r="Q340" s="1194"/>
      <c r="R340" s="1194"/>
      <c r="S340" s="1194"/>
      <c r="T340" s="1194"/>
      <c r="U340" s="1194"/>
      <c r="V340" s="1194"/>
      <c r="W340" s="1194"/>
      <c r="X340" s="1194"/>
      <c r="Y340" s="1194"/>
      <c r="Z340" s="1194"/>
      <c r="AA340" s="1194"/>
      <c r="AB340" s="1194"/>
      <c r="AC340" s="1194"/>
      <c r="AD340" s="1194"/>
      <c r="AE340" s="1194"/>
      <c r="AF340" s="1194"/>
      <c r="AG340" s="1194"/>
      <c r="AH340" s="1194"/>
      <c r="AI340" s="1194"/>
      <c r="AJ340" s="1194"/>
      <c r="AK340" s="1194"/>
      <c r="AL340" s="1194"/>
      <c r="AM340" s="1194"/>
      <c r="AN340" s="1194"/>
      <c r="AO340" s="1194"/>
      <c r="AP340" s="1194"/>
    </row>
    <row r="341" spans="1:42" ht="12.95" customHeight="1" x14ac:dyDescent="0.5">
      <c r="A341" s="1655"/>
      <c r="B341" s="1193"/>
      <c r="C341" s="1194"/>
      <c r="D341" s="1194"/>
      <c r="E341" s="1194"/>
      <c r="F341" s="1194"/>
      <c r="G341" s="1194"/>
      <c r="H341" s="1194"/>
      <c r="I341" s="1194"/>
      <c r="J341" s="1194"/>
      <c r="K341" s="1194"/>
      <c r="L341" s="1194"/>
      <c r="M341" s="1194"/>
      <c r="N341" s="1194"/>
      <c r="O341" s="1194"/>
      <c r="P341" s="1194"/>
      <c r="Q341" s="1194"/>
      <c r="R341" s="1194"/>
      <c r="S341" s="1194"/>
      <c r="T341" s="1194"/>
      <c r="U341" s="1194"/>
      <c r="V341" s="1194"/>
      <c r="W341" s="1194"/>
      <c r="X341" s="1194"/>
      <c r="Y341" s="1194"/>
      <c r="Z341" s="1194"/>
      <c r="AA341" s="1194"/>
      <c r="AB341" s="1194"/>
      <c r="AC341" s="1194"/>
      <c r="AD341" s="1194"/>
      <c r="AE341" s="1194"/>
      <c r="AF341" s="1194"/>
      <c r="AG341" s="1194"/>
      <c r="AH341" s="1194"/>
      <c r="AI341" s="1194"/>
      <c r="AJ341" s="1194"/>
      <c r="AK341" s="1194"/>
      <c r="AL341" s="1194"/>
      <c r="AM341" s="1194"/>
      <c r="AN341" s="1194"/>
      <c r="AO341" s="1194"/>
      <c r="AP341" s="1194"/>
    </row>
    <row r="342" spans="1:42" ht="12.95" customHeight="1" x14ac:dyDescent="0.5">
      <c r="A342" s="1655"/>
      <c r="B342" s="1193"/>
      <c r="C342" s="1194"/>
      <c r="D342" s="1194"/>
      <c r="E342" s="1194"/>
      <c r="F342" s="1194"/>
      <c r="G342" s="1194"/>
      <c r="H342" s="1194"/>
      <c r="I342" s="1194"/>
      <c r="J342" s="1194"/>
      <c r="K342" s="1194"/>
      <c r="L342" s="1194"/>
      <c r="M342" s="1194"/>
      <c r="N342" s="1194"/>
      <c r="O342" s="1194"/>
      <c r="P342" s="1194"/>
      <c r="Q342" s="1194"/>
      <c r="R342" s="1194"/>
      <c r="S342" s="1194"/>
      <c r="T342" s="1194"/>
      <c r="U342" s="1194"/>
      <c r="V342" s="1194"/>
      <c r="W342" s="1194"/>
      <c r="X342" s="1194"/>
      <c r="Y342" s="1194"/>
      <c r="Z342" s="1194"/>
      <c r="AA342" s="1194"/>
      <c r="AB342" s="1194"/>
      <c r="AC342" s="1194"/>
      <c r="AD342" s="1194"/>
      <c r="AE342" s="1194"/>
      <c r="AF342" s="1194"/>
      <c r="AG342" s="1194"/>
      <c r="AH342" s="1194"/>
      <c r="AI342" s="1194"/>
      <c r="AJ342" s="1194"/>
      <c r="AK342" s="1194"/>
      <c r="AL342" s="1194"/>
      <c r="AM342" s="1194"/>
      <c r="AN342" s="1194"/>
      <c r="AO342" s="1194"/>
      <c r="AP342" s="1194"/>
    </row>
    <row r="343" spans="1:42" ht="12.95" customHeight="1" x14ac:dyDescent="0.5">
      <c r="A343" s="1655"/>
      <c r="B343" s="1193"/>
      <c r="C343" s="1194"/>
      <c r="D343" s="1194"/>
      <c r="E343" s="1194"/>
      <c r="F343" s="1194"/>
      <c r="G343" s="1194"/>
      <c r="H343" s="1194"/>
      <c r="I343" s="1194"/>
      <c r="J343" s="1194"/>
      <c r="K343" s="1194"/>
      <c r="L343" s="1194"/>
      <c r="M343" s="1194"/>
      <c r="N343" s="1194"/>
      <c r="O343" s="1194"/>
      <c r="P343" s="1194"/>
      <c r="Q343" s="1194"/>
      <c r="R343" s="1194"/>
      <c r="S343" s="1194"/>
      <c r="T343" s="1194"/>
      <c r="U343" s="1194"/>
      <c r="V343" s="1194"/>
      <c r="W343" s="1194"/>
      <c r="X343" s="1194"/>
      <c r="Y343" s="1194"/>
      <c r="Z343" s="1194"/>
      <c r="AA343" s="1194"/>
      <c r="AB343" s="1194"/>
      <c r="AC343" s="1194"/>
      <c r="AD343" s="1194"/>
      <c r="AE343" s="1194"/>
      <c r="AF343" s="1194"/>
      <c r="AG343" s="1194"/>
      <c r="AH343" s="1194"/>
      <c r="AI343" s="1194"/>
      <c r="AJ343" s="1194"/>
      <c r="AK343" s="1194"/>
      <c r="AL343" s="1194"/>
      <c r="AM343" s="1194"/>
      <c r="AN343" s="1194"/>
      <c r="AO343" s="1194"/>
      <c r="AP343" s="1194"/>
    </row>
    <row r="344" spans="1:42" ht="12.95" customHeight="1" x14ac:dyDescent="0.5">
      <c r="A344" s="1655"/>
      <c r="B344" s="1193"/>
      <c r="C344" s="1194"/>
      <c r="D344" s="1194"/>
      <c r="E344" s="1194"/>
      <c r="F344" s="1194"/>
      <c r="G344" s="1194"/>
      <c r="H344" s="1194"/>
      <c r="I344" s="1194"/>
      <c r="J344" s="1194"/>
      <c r="K344" s="1194"/>
      <c r="L344" s="1194"/>
      <c r="M344" s="1194"/>
      <c r="N344" s="1194"/>
      <c r="O344" s="1194"/>
      <c r="P344" s="1194"/>
      <c r="Q344" s="1194"/>
      <c r="R344" s="1194"/>
      <c r="S344" s="1194"/>
      <c r="T344" s="1194"/>
      <c r="U344" s="1194"/>
      <c r="V344" s="1194"/>
      <c r="W344" s="1194"/>
      <c r="X344" s="1194"/>
      <c r="Y344" s="1194"/>
      <c r="Z344" s="1194"/>
      <c r="AA344" s="1194"/>
      <c r="AB344" s="1194"/>
      <c r="AC344" s="1194"/>
      <c r="AD344" s="1194"/>
      <c r="AE344" s="1194"/>
      <c r="AF344" s="1194"/>
      <c r="AG344" s="1194"/>
      <c r="AH344" s="1194"/>
      <c r="AI344" s="1194"/>
      <c r="AJ344" s="1194"/>
      <c r="AK344" s="1194"/>
      <c r="AL344" s="1194"/>
      <c r="AM344" s="1194"/>
      <c r="AN344" s="1194"/>
      <c r="AO344" s="1194"/>
      <c r="AP344" s="1194"/>
    </row>
    <row r="345" spans="1:42" ht="12.95" customHeight="1" x14ac:dyDescent="0.5">
      <c r="A345" s="1655"/>
      <c r="B345" s="1193"/>
      <c r="C345" s="1194"/>
      <c r="D345" s="1194"/>
      <c r="E345" s="1194"/>
      <c r="F345" s="1194"/>
      <c r="G345" s="1194"/>
      <c r="H345" s="1194"/>
      <c r="I345" s="1194"/>
      <c r="J345" s="1194"/>
      <c r="K345" s="1194"/>
      <c r="L345" s="1194"/>
      <c r="M345" s="1194"/>
      <c r="N345" s="1194"/>
      <c r="O345" s="1194"/>
      <c r="P345" s="1194"/>
      <c r="Q345" s="1194"/>
      <c r="R345" s="1194"/>
      <c r="S345" s="1194"/>
      <c r="T345" s="1194"/>
      <c r="U345" s="1194"/>
      <c r="V345" s="1194"/>
      <c r="W345" s="1194"/>
      <c r="X345" s="1194"/>
      <c r="Y345" s="1194"/>
      <c r="Z345" s="1194"/>
      <c r="AA345" s="1194"/>
      <c r="AB345" s="1194"/>
      <c r="AC345" s="1194"/>
      <c r="AD345" s="1194"/>
      <c r="AE345" s="1194"/>
      <c r="AF345" s="1194"/>
      <c r="AG345" s="1194"/>
      <c r="AH345" s="1194"/>
      <c r="AI345" s="1194"/>
      <c r="AJ345" s="1194"/>
      <c r="AK345" s="1194"/>
      <c r="AL345" s="1194"/>
      <c r="AM345" s="1194"/>
      <c r="AN345" s="1194"/>
      <c r="AO345" s="1194"/>
      <c r="AP345" s="1194"/>
    </row>
    <row r="346" spans="1:42" ht="12.95" customHeight="1" x14ac:dyDescent="0.5">
      <c r="A346" s="1655"/>
      <c r="B346" s="1193"/>
      <c r="C346" s="1194"/>
      <c r="D346" s="1194"/>
      <c r="E346" s="1194"/>
      <c r="F346" s="1194"/>
      <c r="G346" s="1194"/>
      <c r="H346" s="1194"/>
      <c r="I346" s="1194"/>
      <c r="J346" s="1194"/>
      <c r="K346" s="1194"/>
      <c r="L346" s="1194"/>
      <c r="M346" s="1194"/>
      <c r="N346" s="1194"/>
      <c r="O346" s="1194"/>
      <c r="P346" s="1194"/>
      <c r="Q346" s="1194"/>
      <c r="R346" s="1194"/>
      <c r="S346" s="1194"/>
      <c r="T346" s="1194"/>
      <c r="U346" s="1194"/>
      <c r="V346" s="1194"/>
      <c r="W346" s="1194"/>
      <c r="X346" s="1194"/>
      <c r="Y346" s="1194"/>
      <c r="Z346" s="1194"/>
      <c r="AA346" s="1194"/>
      <c r="AB346" s="1194"/>
      <c r="AC346" s="1194"/>
      <c r="AD346" s="1194"/>
      <c r="AE346" s="1194"/>
      <c r="AF346" s="1194"/>
      <c r="AG346" s="1194"/>
      <c r="AH346" s="1194"/>
      <c r="AI346" s="1194"/>
      <c r="AJ346" s="1194"/>
      <c r="AK346" s="1194"/>
      <c r="AL346" s="1194"/>
      <c r="AM346" s="1194"/>
      <c r="AN346" s="1194"/>
      <c r="AO346" s="1194"/>
      <c r="AP346" s="1194"/>
    </row>
    <row r="347" spans="1:42" ht="12.95" customHeight="1" x14ac:dyDescent="0.5">
      <c r="A347" s="1655"/>
      <c r="B347" s="1193"/>
      <c r="C347" s="1194"/>
      <c r="D347" s="1194"/>
      <c r="E347" s="1194"/>
      <c r="F347" s="1194"/>
      <c r="G347" s="1194"/>
      <c r="H347" s="1194"/>
      <c r="I347" s="1194"/>
      <c r="J347" s="1194"/>
      <c r="K347" s="1194"/>
      <c r="L347" s="1194"/>
      <c r="M347" s="1194"/>
      <c r="N347" s="1194"/>
      <c r="O347" s="1194"/>
      <c r="P347" s="1194"/>
      <c r="Q347" s="1194"/>
      <c r="R347" s="1194"/>
      <c r="S347" s="1194"/>
      <c r="T347" s="1194"/>
      <c r="U347" s="1194"/>
      <c r="V347" s="1194"/>
      <c r="W347" s="1194"/>
      <c r="X347" s="1194"/>
      <c r="Y347" s="1194"/>
      <c r="Z347" s="1194"/>
      <c r="AA347" s="1194"/>
      <c r="AB347" s="1194"/>
      <c r="AC347" s="1194"/>
      <c r="AD347" s="1194"/>
      <c r="AE347" s="1194"/>
      <c r="AF347" s="1194"/>
      <c r="AG347" s="1194"/>
      <c r="AH347" s="1194"/>
      <c r="AI347" s="1194"/>
      <c r="AJ347" s="1194"/>
      <c r="AK347" s="1194"/>
      <c r="AL347" s="1194"/>
      <c r="AM347" s="1194"/>
      <c r="AN347" s="1194"/>
      <c r="AO347" s="1194"/>
      <c r="AP347" s="1194"/>
    </row>
    <row r="348" spans="1:42" ht="12.95" customHeight="1" x14ac:dyDescent="0.5">
      <c r="A348" s="1655"/>
      <c r="B348" s="1193"/>
      <c r="C348" s="1194"/>
      <c r="D348" s="1194"/>
      <c r="E348" s="1194"/>
      <c r="F348" s="1194"/>
      <c r="G348" s="1194"/>
      <c r="H348" s="1194"/>
      <c r="I348" s="1194"/>
      <c r="J348" s="1194"/>
      <c r="K348" s="1194"/>
      <c r="L348" s="1194"/>
      <c r="M348" s="1194"/>
      <c r="N348" s="1194"/>
      <c r="O348" s="1194"/>
      <c r="P348" s="1194"/>
      <c r="Q348" s="1194"/>
      <c r="R348" s="1194"/>
      <c r="S348" s="1194"/>
      <c r="T348" s="1194"/>
      <c r="U348" s="1194"/>
      <c r="V348" s="1194"/>
      <c r="W348" s="1194"/>
      <c r="X348" s="1194"/>
      <c r="Y348" s="1194"/>
      <c r="Z348" s="1194"/>
      <c r="AA348" s="1194"/>
      <c r="AB348" s="1194"/>
      <c r="AC348" s="1194"/>
      <c r="AD348" s="1194"/>
      <c r="AE348" s="1194"/>
      <c r="AF348" s="1194"/>
      <c r="AG348" s="1194"/>
      <c r="AH348" s="1194"/>
      <c r="AI348" s="1194"/>
      <c r="AJ348" s="1194"/>
      <c r="AK348" s="1194"/>
      <c r="AL348" s="1194"/>
      <c r="AM348" s="1194"/>
      <c r="AN348" s="1194"/>
      <c r="AO348" s="1194"/>
      <c r="AP348" s="1194"/>
    </row>
    <row r="349" spans="1:42" ht="12.95" customHeight="1" x14ac:dyDescent="0.5">
      <c r="A349" s="1655"/>
      <c r="B349" s="1193"/>
      <c r="C349" s="1194"/>
      <c r="D349" s="1194"/>
      <c r="E349" s="1194"/>
      <c r="F349" s="1194"/>
      <c r="G349" s="1194"/>
      <c r="H349" s="1194"/>
      <c r="I349" s="1194"/>
      <c r="J349" s="1194"/>
      <c r="K349" s="1194"/>
      <c r="L349" s="1194"/>
      <c r="M349" s="1194"/>
      <c r="N349" s="1194"/>
      <c r="O349" s="1194"/>
      <c r="P349" s="1194"/>
      <c r="Q349" s="1194"/>
      <c r="R349" s="1194"/>
      <c r="S349" s="1194"/>
      <c r="T349" s="1194"/>
      <c r="U349" s="1194"/>
      <c r="V349" s="1194"/>
      <c r="W349" s="1194"/>
      <c r="X349" s="1194"/>
      <c r="Y349" s="1194"/>
      <c r="Z349" s="1194"/>
      <c r="AA349" s="1194"/>
      <c r="AB349" s="1194"/>
      <c r="AC349" s="1194"/>
      <c r="AD349" s="1194"/>
      <c r="AE349" s="1194"/>
      <c r="AF349" s="1194"/>
      <c r="AG349" s="1194"/>
      <c r="AH349" s="1194"/>
      <c r="AI349" s="1194"/>
      <c r="AJ349" s="1194"/>
      <c r="AK349" s="1194"/>
      <c r="AL349" s="1194"/>
      <c r="AM349" s="1194"/>
      <c r="AN349" s="1194"/>
      <c r="AO349" s="1194"/>
      <c r="AP349" s="1194"/>
    </row>
    <row r="350" spans="1:42" ht="12.95" customHeight="1" x14ac:dyDescent="0.5">
      <c r="A350" s="1655"/>
      <c r="B350" s="1193"/>
      <c r="C350" s="1194"/>
      <c r="D350" s="1194"/>
      <c r="E350" s="1194"/>
      <c r="F350" s="1194"/>
      <c r="G350" s="1194"/>
      <c r="H350" s="1194"/>
      <c r="I350" s="1194"/>
      <c r="J350" s="1194"/>
      <c r="K350" s="1194"/>
      <c r="L350" s="1194"/>
      <c r="M350" s="1194"/>
      <c r="N350" s="1194"/>
      <c r="O350" s="1194"/>
      <c r="P350" s="1194"/>
      <c r="Q350" s="1194"/>
      <c r="R350" s="1194"/>
      <c r="S350" s="1194"/>
      <c r="T350" s="1194"/>
      <c r="U350" s="1194"/>
      <c r="V350" s="1194"/>
      <c r="W350" s="1194"/>
      <c r="X350" s="1194"/>
      <c r="Y350" s="1194"/>
      <c r="Z350" s="1194"/>
      <c r="AA350" s="1194"/>
      <c r="AB350" s="1194"/>
      <c r="AC350" s="1194"/>
      <c r="AD350" s="1194"/>
      <c r="AE350" s="1194"/>
      <c r="AF350" s="1194"/>
      <c r="AG350" s="1194"/>
      <c r="AH350" s="1194"/>
      <c r="AI350" s="1194"/>
      <c r="AJ350" s="1194"/>
      <c r="AK350" s="1194"/>
      <c r="AL350" s="1194"/>
      <c r="AM350" s="1194"/>
      <c r="AN350" s="1194"/>
      <c r="AO350" s="1194"/>
      <c r="AP350" s="1194"/>
    </row>
    <row r="351" spans="1:42" ht="12.95" customHeight="1" x14ac:dyDescent="0.5">
      <c r="A351" s="1655"/>
      <c r="B351" s="1193"/>
      <c r="C351" s="1194"/>
      <c r="D351" s="1194"/>
      <c r="E351" s="1194"/>
      <c r="F351" s="1194"/>
      <c r="G351" s="1194"/>
      <c r="H351" s="1194"/>
      <c r="I351" s="1194"/>
      <c r="J351" s="1194"/>
      <c r="K351" s="1194"/>
      <c r="L351" s="1194"/>
      <c r="M351" s="1194"/>
      <c r="N351" s="1194"/>
      <c r="O351" s="1194"/>
      <c r="P351" s="1194"/>
      <c r="Q351" s="1194"/>
      <c r="R351" s="1194"/>
      <c r="S351" s="1194"/>
      <c r="T351" s="1194"/>
      <c r="U351" s="1194"/>
      <c r="V351" s="1194"/>
      <c r="W351" s="1194"/>
      <c r="X351" s="1194"/>
      <c r="Y351" s="1194"/>
      <c r="Z351" s="1194"/>
      <c r="AA351" s="1194"/>
      <c r="AB351" s="1194"/>
      <c r="AC351" s="1194"/>
      <c r="AD351" s="1194"/>
      <c r="AE351" s="1194"/>
      <c r="AF351" s="1194"/>
      <c r="AG351" s="1194"/>
      <c r="AH351" s="1194"/>
      <c r="AI351" s="1194"/>
      <c r="AJ351" s="1194"/>
      <c r="AK351" s="1194"/>
      <c r="AL351" s="1194"/>
      <c r="AM351" s="1194"/>
      <c r="AN351" s="1194"/>
      <c r="AO351" s="1194"/>
      <c r="AP351" s="1194"/>
    </row>
    <row r="352" spans="1:42" ht="12.95" customHeight="1" x14ac:dyDescent="0.5">
      <c r="A352" s="1655"/>
      <c r="B352" s="1193"/>
      <c r="C352" s="1194"/>
      <c r="D352" s="1194"/>
      <c r="E352" s="1194"/>
      <c r="F352" s="1194"/>
      <c r="G352" s="1194"/>
      <c r="H352" s="1194"/>
      <c r="I352" s="1194"/>
      <c r="J352" s="1194"/>
      <c r="K352" s="1194"/>
      <c r="L352" s="1194"/>
      <c r="M352" s="1194"/>
      <c r="N352" s="1194"/>
      <c r="O352" s="1194"/>
      <c r="P352" s="1194"/>
      <c r="Q352" s="1194"/>
      <c r="R352" s="1194"/>
      <c r="S352" s="1194"/>
      <c r="T352" s="1194"/>
      <c r="U352" s="1194"/>
      <c r="V352" s="1194"/>
      <c r="W352" s="1194"/>
      <c r="X352" s="1194"/>
      <c r="Y352" s="1194"/>
      <c r="Z352" s="1194"/>
      <c r="AA352" s="1194"/>
      <c r="AB352" s="1194"/>
      <c r="AC352" s="1194"/>
      <c r="AD352" s="1194"/>
      <c r="AE352" s="1194"/>
      <c r="AF352" s="1194"/>
      <c r="AG352" s="1194"/>
      <c r="AH352" s="1194"/>
      <c r="AI352" s="1194"/>
      <c r="AJ352" s="1194"/>
      <c r="AK352" s="1194"/>
      <c r="AL352" s="1194"/>
      <c r="AM352" s="1194"/>
      <c r="AN352" s="1194"/>
      <c r="AO352" s="1194"/>
      <c r="AP352" s="1194"/>
    </row>
    <row r="353" spans="1:42" ht="12.95" customHeight="1" x14ac:dyDescent="0.5">
      <c r="A353" s="1655"/>
      <c r="B353" s="1193"/>
      <c r="C353" s="1194"/>
      <c r="D353" s="1194"/>
      <c r="E353" s="1194"/>
      <c r="F353" s="1194"/>
      <c r="G353" s="1194"/>
      <c r="H353" s="1194"/>
      <c r="I353" s="1194"/>
      <c r="J353" s="1194"/>
      <c r="K353" s="1194"/>
      <c r="L353" s="1194"/>
      <c r="M353" s="1194"/>
      <c r="N353" s="1194"/>
      <c r="O353" s="1194"/>
      <c r="P353" s="1194"/>
      <c r="Q353" s="1194"/>
      <c r="R353" s="1194"/>
      <c r="S353" s="1194"/>
      <c r="T353" s="1194"/>
      <c r="U353" s="1194"/>
      <c r="V353" s="1194"/>
      <c r="W353" s="1194"/>
      <c r="X353" s="1194"/>
      <c r="Y353" s="1194"/>
      <c r="Z353" s="1194"/>
      <c r="AA353" s="1194"/>
      <c r="AB353" s="1194"/>
      <c r="AC353" s="1194"/>
      <c r="AD353" s="1194"/>
      <c r="AE353" s="1194"/>
      <c r="AF353" s="1194"/>
      <c r="AG353" s="1194"/>
      <c r="AH353" s="1194"/>
      <c r="AI353" s="1194"/>
      <c r="AJ353" s="1194"/>
      <c r="AK353" s="1194"/>
      <c r="AL353" s="1194"/>
      <c r="AM353" s="1194"/>
      <c r="AN353" s="1194"/>
      <c r="AO353" s="1194"/>
      <c r="AP353" s="1194"/>
    </row>
    <row r="354" spans="1:42" ht="12.95" customHeight="1" x14ac:dyDescent="0.5">
      <c r="A354" s="1655"/>
      <c r="B354" s="1193"/>
      <c r="C354" s="1194"/>
      <c r="D354" s="1194"/>
      <c r="E354" s="1194"/>
      <c r="F354" s="1194"/>
      <c r="G354" s="1194"/>
      <c r="H354" s="1194"/>
      <c r="I354" s="1194"/>
      <c r="J354" s="1194"/>
      <c r="K354" s="1194"/>
      <c r="L354" s="1194"/>
      <c r="M354" s="1194"/>
      <c r="N354" s="1194"/>
      <c r="O354" s="1194"/>
      <c r="P354" s="1194"/>
      <c r="Q354" s="1194"/>
      <c r="R354" s="1194"/>
      <c r="S354" s="1194"/>
      <c r="T354" s="1194"/>
      <c r="U354" s="1194"/>
      <c r="V354" s="1194"/>
      <c r="W354" s="1194"/>
      <c r="X354" s="1194"/>
      <c r="Y354" s="1194"/>
      <c r="Z354" s="1194"/>
      <c r="AA354" s="1194"/>
      <c r="AB354" s="1194"/>
      <c r="AC354" s="1194"/>
      <c r="AD354" s="1194"/>
      <c r="AE354" s="1194"/>
      <c r="AF354" s="1194"/>
      <c r="AG354" s="1194"/>
      <c r="AH354" s="1194"/>
      <c r="AI354" s="1194"/>
      <c r="AJ354" s="1194"/>
      <c r="AK354" s="1194"/>
      <c r="AL354" s="1194"/>
      <c r="AM354" s="1194"/>
      <c r="AN354" s="1194"/>
      <c r="AO354" s="1194"/>
      <c r="AP354" s="1194"/>
    </row>
    <row r="355" spans="1:42" ht="12.95" customHeight="1" x14ac:dyDescent="0.5">
      <c r="A355" s="1655"/>
      <c r="B355" s="1193"/>
      <c r="C355" s="1194"/>
      <c r="D355" s="1194"/>
      <c r="E355" s="1194"/>
      <c r="F355" s="1194"/>
      <c r="G355" s="1194"/>
      <c r="H355" s="1194"/>
      <c r="I355" s="1194"/>
      <c r="J355" s="1194"/>
      <c r="K355" s="1194"/>
      <c r="L355" s="1194"/>
      <c r="M355" s="1194"/>
      <c r="N355" s="1194"/>
      <c r="O355" s="1194"/>
      <c r="P355" s="1194"/>
      <c r="Q355" s="1194"/>
      <c r="R355" s="1194"/>
      <c r="S355" s="1194"/>
      <c r="T355" s="1194"/>
      <c r="U355" s="1194"/>
      <c r="V355" s="1194"/>
      <c r="W355" s="1194"/>
      <c r="X355" s="1194"/>
      <c r="Y355" s="1194"/>
      <c r="Z355" s="1194"/>
      <c r="AA355" s="1194"/>
      <c r="AB355" s="1194"/>
      <c r="AC355" s="1194"/>
      <c r="AD355" s="1194"/>
      <c r="AE355" s="1194"/>
      <c r="AF355" s="1194"/>
      <c r="AG355" s="1194"/>
      <c r="AH355" s="1194"/>
      <c r="AI355" s="1194"/>
      <c r="AJ355" s="1194"/>
      <c r="AK355" s="1194"/>
      <c r="AL355" s="1194"/>
      <c r="AM355" s="1194"/>
      <c r="AN355" s="1194"/>
      <c r="AO355" s="1194"/>
      <c r="AP355" s="1194"/>
    </row>
    <row r="356" spans="1:42" ht="12.95" customHeight="1" x14ac:dyDescent="0.5">
      <c r="A356" s="1655"/>
      <c r="B356" s="1193"/>
      <c r="C356" s="1194"/>
      <c r="D356" s="1194"/>
      <c r="E356" s="1194"/>
      <c r="F356" s="1194"/>
      <c r="G356" s="1194"/>
      <c r="H356" s="1194"/>
      <c r="I356" s="1194"/>
      <c r="J356" s="1194"/>
      <c r="K356" s="1194"/>
      <c r="L356" s="1194"/>
      <c r="M356" s="1194"/>
      <c r="N356" s="1194"/>
      <c r="O356" s="1194"/>
      <c r="P356" s="1194"/>
      <c r="Q356" s="1194"/>
      <c r="R356" s="1194"/>
      <c r="S356" s="1194"/>
      <c r="T356" s="1194"/>
      <c r="U356" s="1194"/>
      <c r="V356" s="1194"/>
      <c r="W356" s="1194"/>
      <c r="X356" s="1194"/>
      <c r="Y356" s="1194"/>
      <c r="Z356" s="1194"/>
      <c r="AA356" s="1194"/>
      <c r="AB356" s="1194"/>
      <c r="AC356" s="1194"/>
      <c r="AD356" s="1194"/>
      <c r="AE356" s="1194"/>
      <c r="AF356" s="1194"/>
      <c r="AG356" s="1194"/>
      <c r="AH356" s="1194"/>
      <c r="AI356" s="1194"/>
      <c r="AJ356" s="1194"/>
      <c r="AK356" s="1194"/>
      <c r="AL356" s="1194"/>
      <c r="AM356" s="1194"/>
      <c r="AN356" s="1194"/>
      <c r="AO356" s="1194"/>
      <c r="AP356" s="1194"/>
    </row>
    <row r="357" spans="1:42" ht="12.95" customHeight="1" x14ac:dyDescent="0.5">
      <c r="A357" s="1655"/>
      <c r="B357" s="1193"/>
      <c r="C357" s="1194"/>
      <c r="D357" s="1194"/>
      <c r="E357" s="1194"/>
      <c r="F357" s="1194"/>
      <c r="G357" s="1194"/>
      <c r="H357" s="1194"/>
      <c r="I357" s="1194"/>
      <c r="J357" s="1194"/>
      <c r="K357" s="1194"/>
      <c r="L357" s="1194"/>
      <c r="M357" s="1194"/>
      <c r="N357" s="1194"/>
      <c r="O357" s="1194"/>
      <c r="P357" s="1194"/>
      <c r="Q357" s="1194"/>
      <c r="R357" s="1194"/>
      <c r="S357" s="1194"/>
      <c r="T357" s="1194"/>
      <c r="U357" s="1194"/>
      <c r="V357" s="1194"/>
      <c r="W357" s="1194"/>
      <c r="X357" s="1194"/>
      <c r="Y357" s="1194"/>
      <c r="Z357" s="1194"/>
      <c r="AA357" s="1194"/>
      <c r="AB357" s="1194"/>
      <c r="AC357" s="1194"/>
      <c r="AD357" s="1194"/>
      <c r="AE357" s="1194"/>
      <c r="AF357" s="1194"/>
      <c r="AG357" s="1194"/>
      <c r="AH357" s="1194"/>
      <c r="AI357" s="1194"/>
      <c r="AJ357" s="1194"/>
      <c r="AK357" s="1194"/>
      <c r="AL357" s="1194"/>
      <c r="AM357" s="1194"/>
      <c r="AN357" s="1194"/>
      <c r="AO357" s="1194"/>
      <c r="AP357" s="1194"/>
    </row>
    <row r="358" spans="1:42" ht="12.95" customHeight="1" x14ac:dyDescent="0.5">
      <c r="A358" s="1655"/>
      <c r="B358" s="1193"/>
      <c r="C358" s="1194"/>
      <c r="D358" s="1194"/>
      <c r="E358" s="1194"/>
      <c r="F358" s="1194"/>
      <c r="G358" s="1194"/>
      <c r="H358" s="1194"/>
      <c r="I358" s="1194"/>
      <c r="J358" s="1194"/>
      <c r="K358" s="1194"/>
      <c r="L358" s="1194"/>
      <c r="M358" s="1194"/>
      <c r="N358" s="1194"/>
      <c r="O358" s="1194"/>
      <c r="P358" s="1194"/>
      <c r="Q358" s="1194"/>
      <c r="R358" s="1194"/>
      <c r="S358" s="1194"/>
      <c r="T358" s="1194"/>
      <c r="U358" s="1194"/>
      <c r="V358" s="1194"/>
      <c r="W358" s="1194"/>
      <c r="X358" s="1194"/>
      <c r="Y358" s="1194"/>
      <c r="Z358" s="1194"/>
      <c r="AA358" s="1194"/>
      <c r="AB358" s="1194"/>
      <c r="AC358" s="1194"/>
      <c r="AD358" s="1194"/>
      <c r="AE358" s="1194"/>
      <c r="AF358" s="1194"/>
      <c r="AG358" s="1194"/>
      <c r="AH358" s="1194"/>
      <c r="AI358" s="1194"/>
      <c r="AJ358" s="1194"/>
      <c r="AK358" s="1194"/>
      <c r="AL358" s="1194"/>
      <c r="AM358" s="1194"/>
      <c r="AN358" s="1194"/>
      <c r="AO358" s="1194"/>
      <c r="AP358" s="1194"/>
    </row>
    <row r="359" spans="1:42" ht="12.95" customHeight="1" x14ac:dyDescent="0.5">
      <c r="A359" s="1655"/>
      <c r="B359" s="1193"/>
      <c r="C359" s="1194"/>
      <c r="D359" s="1194"/>
      <c r="E359" s="1194"/>
      <c r="F359" s="1194"/>
      <c r="G359" s="1194"/>
      <c r="H359" s="1194"/>
      <c r="I359" s="1194"/>
      <c r="J359" s="1194"/>
      <c r="K359" s="1194"/>
      <c r="L359" s="1194"/>
      <c r="M359" s="1194"/>
      <c r="N359" s="1194"/>
      <c r="O359" s="1194"/>
      <c r="P359" s="1194"/>
      <c r="Q359" s="1194"/>
      <c r="R359" s="1194"/>
      <c r="S359" s="1194"/>
      <c r="T359" s="1194"/>
      <c r="U359" s="1194"/>
      <c r="V359" s="1194"/>
      <c r="W359" s="1194"/>
      <c r="X359" s="1194"/>
      <c r="Y359" s="1194"/>
      <c r="Z359" s="1194"/>
      <c r="AA359" s="1194"/>
      <c r="AB359" s="1194"/>
      <c r="AC359" s="1194"/>
      <c r="AD359" s="1194"/>
      <c r="AE359" s="1194"/>
      <c r="AF359" s="1194"/>
      <c r="AG359" s="1194"/>
      <c r="AH359" s="1194"/>
      <c r="AI359" s="1194"/>
      <c r="AJ359" s="1194"/>
      <c r="AK359" s="1194"/>
      <c r="AL359" s="1194"/>
      <c r="AM359" s="1194"/>
      <c r="AN359" s="1194"/>
      <c r="AO359" s="1194"/>
      <c r="AP359" s="1194"/>
    </row>
    <row r="360" spans="1:42" ht="12.95" customHeight="1" x14ac:dyDescent="0.5">
      <c r="A360" s="1655"/>
      <c r="B360" s="1193"/>
      <c r="C360" s="1194"/>
      <c r="D360" s="1194"/>
      <c r="E360" s="1194"/>
      <c r="F360" s="1194"/>
      <c r="G360" s="1194"/>
      <c r="H360" s="1194"/>
      <c r="I360" s="1194"/>
      <c r="J360" s="1194"/>
      <c r="K360" s="1194"/>
      <c r="L360" s="1194"/>
      <c r="M360" s="1194"/>
      <c r="N360" s="1194"/>
      <c r="O360" s="1194"/>
      <c r="P360" s="1194"/>
      <c r="Q360" s="1194"/>
      <c r="R360" s="1194"/>
      <c r="S360" s="1194"/>
      <c r="T360" s="1194"/>
      <c r="U360" s="1194"/>
      <c r="V360" s="1194"/>
      <c r="W360" s="1194"/>
      <c r="X360" s="1194"/>
      <c r="Y360" s="1194"/>
      <c r="Z360" s="1194"/>
      <c r="AA360" s="1194"/>
      <c r="AB360" s="1194"/>
      <c r="AC360" s="1194"/>
      <c r="AD360" s="1194"/>
      <c r="AE360" s="1194"/>
      <c r="AF360" s="1194"/>
      <c r="AG360" s="1194"/>
      <c r="AH360" s="1194"/>
      <c r="AI360" s="1194"/>
      <c r="AJ360" s="1194"/>
      <c r="AK360" s="1194"/>
      <c r="AL360" s="1194"/>
      <c r="AM360" s="1194"/>
      <c r="AN360" s="1194"/>
      <c r="AO360" s="1194"/>
      <c r="AP360" s="1194"/>
    </row>
    <row r="361" spans="1:42" ht="12.95" customHeight="1" x14ac:dyDescent="0.5">
      <c r="A361" s="1655"/>
      <c r="B361" s="1193"/>
      <c r="C361" s="1194"/>
      <c r="D361" s="1194"/>
      <c r="E361" s="1194"/>
      <c r="F361" s="1194"/>
      <c r="G361" s="1194"/>
      <c r="H361" s="1194"/>
      <c r="I361" s="1194"/>
      <c r="J361" s="1194"/>
      <c r="K361" s="1194"/>
      <c r="L361" s="1194"/>
      <c r="M361" s="1194"/>
      <c r="N361" s="1194"/>
      <c r="O361" s="1194"/>
      <c r="P361" s="1194"/>
      <c r="Q361" s="1194"/>
      <c r="R361" s="1194"/>
      <c r="S361" s="1194"/>
      <c r="T361" s="1194"/>
      <c r="U361" s="1194"/>
      <c r="V361" s="1194"/>
      <c r="W361" s="1194"/>
      <c r="X361" s="1194"/>
      <c r="Y361" s="1194"/>
      <c r="Z361" s="1194"/>
      <c r="AA361" s="1194"/>
      <c r="AB361" s="1194"/>
      <c r="AC361" s="1194"/>
      <c r="AD361" s="1194"/>
      <c r="AE361" s="1194"/>
      <c r="AF361" s="1194"/>
      <c r="AG361" s="1194"/>
      <c r="AH361" s="1194"/>
      <c r="AI361" s="1194"/>
      <c r="AJ361" s="1194"/>
      <c r="AK361" s="1194"/>
      <c r="AL361" s="1194"/>
      <c r="AM361" s="1194"/>
      <c r="AN361" s="1194"/>
      <c r="AO361" s="1194"/>
      <c r="AP361" s="1194"/>
    </row>
    <row r="362" spans="1:42" ht="12.95" customHeight="1" x14ac:dyDescent="0.5">
      <c r="A362" s="1655"/>
      <c r="B362" s="1193"/>
      <c r="C362" s="1194"/>
      <c r="D362" s="1194"/>
      <c r="E362" s="1194"/>
      <c r="F362" s="1194"/>
      <c r="G362" s="1194"/>
      <c r="H362" s="1194"/>
      <c r="I362" s="1194"/>
      <c r="J362" s="1194"/>
      <c r="K362" s="1194"/>
      <c r="L362" s="1194"/>
      <c r="M362" s="1194"/>
      <c r="N362" s="1194"/>
      <c r="O362" s="1194"/>
      <c r="P362" s="1194"/>
      <c r="Q362" s="1194"/>
      <c r="R362" s="1194"/>
      <c r="S362" s="1194"/>
      <c r="T362" s="1194"/>
      <c r="U362" s="1194"/>
      <c r="V362" s="1194"/>
      <c r="W362" s="1194"/>
      <c r="X362" s="1194"/>
      <c r="Y362" s="1194"/>
      <c r="Z362" s="1194"/>
      <c r="AA362" s="1194"/>
      <c r="AB362" s="1194"/>
      <c r="AC362" s="1194"/>
      <c r="AD362" s="1194"/>
      <c r="AE362" s="1194"/>
      <c r="AF362" s="1194"/>
      <c r="AG362" s="1194"/>
      <c r="AH362" s="1194"/>
      <c r="AI362" s="1194"/>
      <c r="AJ362" s="1194"/>
      <c r="AK362" s="1194"/>
      <c r="AL362" s="1194"/>
      <c r="AM362" s="1194"/>
      <c r="AN362" s="1194"/>
      <c r="AO362" s="1194"/>
      <c r="AP362" s="1194"/>
    </row>
    <row r="363" spans="1:42" ht="12.95" customHeight="1" x14ac:dyDescent="0.5">
      <c r="A363" s="1655"/>
      <c r="B363" s="1193"/>
      <c r="C363" s="1194"/>
      <c r="D363" s="1194"/>
      <c r="E363" s="1194"/>
      <c r="F363" s="1194"/>
      <c r="G363" s="1194"/>
      <c r="H363" s="1194"/>
      <c r="I363" s="1194"/>
      <c r="J363" s="1194"/>
      <c r="K363" s="1194"/>
      <c r="L363" s="1194"/>
      <c r="M363" s="1194"/>
      <c r="N363" s="1194"/>
      <c r="O363" s="1194"/>
      <c r="P363" s="1194"/>
      <c r="Q363" s="1194"/>
      <c r="R363" s="1194"/>
      <c r="S363" s="1194"/>
      <c r="T363" s="1194"/>
      <c r="U363" s="1194"/>
      <c r="V363" s="1194"/>
      <c r="W363" s="1194"/>
      <c r="X363" s="1194"/>
      <c r="Y363" s="1194"/>
      <c r="Z363" s="1194"/>
      <c r="AA363" s="1194"/>
      <c r="AB363" s="1194"/>
      <c r="AC363" s="1194"/>
      <c r="AD363" s="1194"/>
      <c r="AE363" s="1194"/>
      <c r="AF363" s="1194"/>
      <c r="AG363" s="1194"/>
      <c r="AH363" s="1194"/>
      <c r="AI363" s="1194"/>
      <c r="AJ363" s="1194"/>
      <c r="AK363" s="1194"/>
      <c r="AL363" s="1194"/>
      <c r="AM363" s="1194"/>
      <c r="AN363" s="1194"/>
      <c r="AO363" s="1194"/>
      <c r="AP363" s="1194"/>
    </row>
    <row r="364" spans="1:42" ht="12.95" customHeight="1" x14ac:dyDescent="0.5">
      <c r="A364" s="1655"/>
      <c r="B364" s="1193"/>
      <c r="C364" s="1194"/>
      <c r="D364" s="1194"/>
      <c r="E364" s="1194"/>
      <c r="F364" s="1194"/>
      <c r="G364" s="1194"/>
      <c r="H364" s="1194"/>
      <c r="I364" s="1194"/>
      <c r="J364" s="1194"/>
      <c r="K364" s="1194"/>
      <c r="L364" s="1194"/>
      <c r="M364" s="1194"/>
      <c r="N364" s="1194"/>
      <c r="O364" s="1194"/>
      <c r="P364" s="1194"/>
      <c r="Q364" s="1194"/>
      <c r="R364" s="1194"/>
      <c r="S364" s="1194"/>
      <c r="T364" s="1194"/>
      <c r="U364" s="1194"/>
      <c r="V364" s="1194"/>
      <c r="W364" s="1194"/>
      <c r="X364" s="1194"/>
      <c r="Y364" s="1194"/>
      <c r="Z364" s="1194"/>
      <c r="AA364" s="1194"/>
      <c r="AB364" s="1194"/>
      <c r="AC364" s="1194"/>
      <c r="AD364" s="1194"/>
      <c r="AE364" s="1194"/>
      <c r="AF364" s="1194"/>
      <c r="AG364" s="1194"/>
      <c r="AH364" s="1194"/>
      <c r="AI364" s="1194"/>
      <c r="AJ364" s="1194"/>
      <c r="AK364" s="1194"/>
      <c r="AL364" s="1194"/>
      <c r="AM364" s="1194"/>
      <c r="AN364" s="1194"/>
      <c r="AO364" s="1194"/>
      <c r="AP364" s="1194"/>
    </row>
    <row r="365" spans="1:42" ht="12.95" customHeight="1" x14ac:dyDescent="0.5">
      <c r="A365" s="1655"/>
      <c r="B365" s="1193"/>
      <c r="C365" s="1194"/>
      <c r="D365" s="1194"/>
      <c r="E365" s="1194"/>
      <c r="F365" s="1194"/>
      <c r="G365" s="1194"/>
      <c r="H365" s="1194"/>
      <c r="I365" s="1194"/>
      <c r="J365" s="1194"/>
      <c r="K365" s="1194"/>
      <c r="L365" s="1194"/>
      <c r="M365" s="1194"/>
      <c r="N365" s="1194"/>
      <c r="O365" s="1194"/>
      <c r="P365" s="1194"/>
      <c r="Q365" s="1194"/>
      <c r="R365" s="1194"/>
      <c r="S365" s="1194"/>
      <c r="T365" s="1194"/>
      <c r="U365" s="1194"/>
      <c r="V365" s="1194"/>
      <c r="W365" s="1194"/>
      <c r="X365" s="1194"/>
      <c r="Y365" s="1194"/>
      <c r="Z365" s="1194"/>
      <c r="AA365" s="1194"/>
      <c r="AB365" s="1194"/>
      <c r="AC365" s="1194"/>
      <c r="AD365" s="1194"/>
      <c r="AE365" s="1194"/>
      <c r="AF365" s="1194"/>
      <c r="AG365" s="1194"/>
      <c r="AH365" s="1194"/>
      <c r="AI365" s="1194"/>
      <c r="AJ365" s="1194"/>
      <c r="AK365" s="1194"/>
      <c r="AL365" s="1194"/>
      <c r="AM365" s="1194"/>
      <c r="AN365" s="1194"/>
      <c r="AO365" s="1194"/>
      <c r="AP365" s="1194"/>
    </row>
    <row r="366" spans="1:42" ht="12.95" customHeight="1" x14ac:dyDescent="0.5">
      <c r="A366" s="1655"/>
      <c r="B366" s="1193"/>
      <c r="C366" s="1194"/>
      <c r="D366" s="1194"/>
      <c r="E366" s="1194"/>
      <c r="F366" s="1194"/>
      <c r="G366" s="1194"/>
      <c r="H366" s="1194"/>
      <c r="I366" s="1194"/>
      <c r="J366" s="1194"/>
      <c r="K366" s="1194"/>
      <c r="L366" s="1194"/>
      <c r="M366" s="1194"/>
      <c r="N366" s="1194"/>
      <c r="O366" s="1194"/>
      <c r="P366" s="1194"/>
      <c r="Q366" s="1194"/>
      <c r="R366" s="1194"/>
      <c r="S366" s="1194"/>
      <c r="T366" s="1194"/>
      <c r="U366" s="1194"/>
      <c r="V366" s="1194"/>
      <c r="W366" s="1194"/>
      <c r="X366" s="1194"/>
      <c r="Y366" s="1194"/>
      <c r="Z366" s="1194"/>
      <c r="AA366" s="1194"/>
      <c r="AB366" s="1194"/>
      <c r="AC366" s="1194"/>
      <c r="AD366" s="1194"/>
      <c r="AE366" s="1194"/>
      <c r="AF366" s="1194"/>
      <c r="AG366" s="1194"/>
      <c r="AH366" s="1194"/>
      <c r="AI366" s="1194"/>
      <c r="AJ366" s="1194"/>
      <c r="AK366" s="1194"/>
      <c r="AL366" s="1194"/>
      <c r="AM366" s="1194"/>
      <c r="AN366" s="1194"/>
      <c r="AO366" s="1194"/>
      <c r="AP366" s="1194"/>
    </row>
    <row r="367" spans="1:42" ht="12.95" customHeight="1" x14ac:dyDescent="0.5">
      <c r="A367" s="1655"/>
      <c r="B367" s="1193"/>
      <c r="C367" s="1194"/>
      <c r="D367" s="1194"/>
      <c r="E367" s="1194"/>
      <c r="F367" s="1194"/>
      <c r="G367" s="1194"/>
      <c r="H367" s="1194"/>
      <c r="I367" s="1194"/>
      <c r="J367" s="1194"/>
      <c r="K367" s="1194"/>
      <c r="L367" s="1194"/>
      <c r="M367" s="1194"/>
      <c r="N367" s="1194"/>
      <c r="O367" s="1194"/>
      <c r="P367" s="1194"/>
      <c r="Q367" s="1194"/>
      <c r="R367" s="1194"/>
      <c r="S367" s="1194"/>
      <c r="T367" s="1194"/>
      <c r="U367" s="1194"/>
      <c r="V367" s="1194"/>
      <c r="W367" s="1194"/>
      <c r="X367" s="1194"/>
      <c r="Y367" s="1194"/>
      <c r="Z367" s="1194"/>
      <c r="AA367" s="1194"/>
      <c r="AB367" s="1194"/>
      <c r="AC367" s="1194"/>
      <c r="AD367" s="1194"/>
      <c r="AE367" s="1194"/>
      <c r="AF367" s="1194"/>
      <c r="AG367" s="1194"/>
      <c r="AH367" s="1194"/>
      <c r="AI367" s="1194"/>
      <c r="AJ367" s="1194"/>
      <c r="AK367" s="1194"/>
      <c r="AL367" s="1194"/>
      <c r="AM367" s="1194"/>
      <c r="AN367" s="1194"/>
      <c r="AO367" s="1194"/>
      <c r="AP367" s="1194"/>
    </row>
    <row r="368" spans="1:42" ht="12.95" customHeight="1" x14ac:dyDescent="0.5">
      <c r="A368" s="1655"/>
      <c r="B368" s="1193"/>
      <c r="C368" s="1194"/>
      <c r="D368" s="1194"/>
      <c r="E368" s="1194"/>
      <c r="F368" s="1194"/>
      <c r="G368" s="1194"/>
      <c r="H368" s="1194"/>
      <c r="I368" s="1194"/>
      <c r="J368" s="1194"/>
      <c r="K368" s="1194"/>
      <c r="L368" s="1194"/>
      <c r="M368" s="1194"/>
      <c r="N368" s="1194"/>
      <c r="O368" s="1194"/>
      <c r="P368" s="1194"/>
      <c r="Q368" s="1194"/>
      <c r="R368" s="1194"/>
      <c r="S368" s="1194"/>
      <c r="T368" s="1194"/>
      <c r="U368" s="1194"/>
      <c r="V368" s="1194"/>
      <c r="W368" s="1194"/>
      <c r="X368" s="1194"/>
      <c r="Y368" s="1194"/>
      <c r="Z368" s="1194"/>
      <c r="AA368" s="1194"/>
      <c r="AB368" s="1194"/>
      <c r="AC368" s="1194"/>
      <c r="AD368" s="1194"/>
      <c r="AE368" s="1194"/>
      <c r="AF368" s="1194"/>
      <c r="AG368" s="1194"/>
      <c r="AH368" s="1194"/>
      <c r="AI368" s="1194"/>
      <c r="AJ368" s="1194"/>
      <c r="AK368" s="1194"/>
      <c r="AL368" s="1194"/>
      <c r="AM368" s="1194"/>
      <c r="AN368" s="1194"/>
      <c r="AO368" s="1194"/>
      <c r="AP368" s="1194"/>
    </row>
    <row r="369" spans="1:42" ht="12.95" customHeight="1" x14ac:dyDescent="0.5">
      <c r="A369" s="1655"/>
      <c r="B369" s="1193"/>
      <c r="C369" s="1194"/>
      <c r="D369" s="1194"/>
      <c r="E369" s="1194"/>
      <c r="F369" s="1194"/>
      <c r="G369" s="1194"/>
      <c r="H369" s="1194"/>
      <c r="I369" s="1194"/>
      <c r="J369" s="1194"/>
      <c r="K369" s="1194"/>
      <c r="L369" s="1194"/>
      <c r="M369" s="1194"/>
      <c r="N369" s="1194"/>
      <c r="O369" s="1194"/>
      <c r="P369" s="1194"/>
      <c r="Q369" s="1194"/>
      <c r="R369" s="1194"/>
      <c r="S369" s="1194"/>
      <c r="T369" s="1194"/>
      <c r="U369" s="1194"/>
      <c r="V369" s="1194"/>
      <c r="W369" s="1194"/>
      <c r="X369" s="1194"/>
      <c r="Y369" s="1194"/>
      <c r="Z369" s="1194"/>
      <c r="AA369" s="1194"/>
      <c r="AB369" s="1194"/>
      <c r="AC369" s="1194"/>
      <c r="AD369" s="1194"/>
      <c r="AE369" s="1194"/>
      <c r="AF369" s="1194"/>
      <c r="AG369" s="1194"/>
      <c r="AH369" s="1194"/>
      <c r="AI369" s="1194"/>
      <c r="AJ369" s="1194"/>
      <c r="AK369" s="1194"/>
      <c r="AL369" s="1194"/>
      <c r="AM369" s="1194"/>
      <c r="AN369" s="1194"/>
      <c r="AO369" s="1194"/>
      <c r="AP369" s="1194"/>
    </row>
    <row r="370" spans="1:42" ht="12.95" customHeight="1" x14ac:dyDescent="0.5">
      <c r="A370" s="1655"/>
      <c r="B370" s="1193"/>
      <c r="C370" s="1194"/>
      <c r="D370" s="1194"/>
      <c r="E370" s="1194"/>
      <c r="F370" s="1194"/>
      <c r="G370" s="1194"/>
      <c r="H370" s="1194"/>
      <c r="I370" s="1194"/>
      <c r="J370" s="1194"/>
      <c r="K370" s="1194"/>
      <c r="L370" s="1194"/>
      <c r="M370" s="1194"/>
      <c r="N370" s="1194"/>
      <c r="O370" s="1194"/>
      <c r="P370" s="1194"/>
      <c r="Q370" s="1194"/>
      <c r="R370" s="1194"/>
      <c r="S370" s="1194"/>
      <c r="T370" s="1194"/>
      <c r="U370" s="1194"/>
      <c r="V370" s="1194"/>
      <c r="W370" s="1194"/>
      <c r="X370" s="1194"/>
      <c r="Y370" s="1194"/>
      <c r="Z370" s="1194"/>
      <c r="AA370" s="1194"/>
      <c r="AB370" s="1194"/>
      <c r="AC370" s="1194"/>
      <c r="AD370" s="1194"/>
      <c r="AE370" s="1194"/>
      <c r="AF370" s="1194"/>
      <c r="AG370" s="1194"/>
      <c r="AH370" s="1194"/>
      <c r="AI370" s="1194"/>
      <c r="AJ370" s="1194"/>
      <c r="AK370" s="1194"/>
      <c r="AL370" s="1194"/>
      <c r="AM370" s="1194"/>
      <c r="AN370" s="1194"/>
      <c r="AO370" s="1194"/>
      <c r="AP370" s="1194"/>
    </row>
    <row r="371" spans="1:42" ht="12.95" customHeight="1" x14ac:dyDescent="0.5">
      <c r="A371" s="1655"/>
      <c r="B371" s="1193"/>
      <c r="C371" s="1194"/>
      <c r="D371" s="1194"/>
      <c r="E371" s="1194"/>
      <c r="F371" s="1194"/>
      <c r="G371" s="1194"/>
      <c r="H371" s="1194"/>
      <c r="I371" s="1194"/>
      <c r="J371" s="1194"/>
      <c r="K371" s="1194"/>
      <c r="L371" s="1194"/>
      <c r="M371" s="1194"/>
      <c r="N371" s="1194"/>
      <c r="O371" s="1194"/>
      <c r="P371" s="1194"/>
      <c r="Q371" s="1194"/>
      <c r="R371" s="1194"/>
      <c r="S371" s="1194"/>
      <c r="T371" s="1194"/>
      <c r="U371" s="1194"/>
      <c r="V371" s="1194"/>
      <c r="W371" s="1194"/>
      <c r="X371" s="1194"/>
      <c r="Y371" s="1194"/>
      <c r="Z371" s="1194"/>
      <c r="AA371" s="1194"/>
      <c r="AB371" s="1194"/>
      <c r="AC371" s="1194"/>
      <c r="AD371" s="1194"/>
      <c r="AE371" s="1194"/>
      <c r="AF371" s="1194"/>
      <c r="AG371" s="1194"/>
      <c r="AH371" s="1194"/>
      <c r="AI371" s="1194"/>
      <c r="AJ371" s="1194"/>
      <c r="AK371" s="1194"/>
      <c r="AL371" s="1194"/>
      <c r="AM371" s="1194"/>
      <c r="AN371" s="1194"/>
      <c r="AO371" s="1194"/>
      <c r="AP371" s="1194"/>
    </row>
    <row r="372" spans="1:42" ht="12.95" customHeight="1" x14ac:dyDescent="0.5">
      <c r="A372" s="1655"/>
      <c r="B372" s="1193"/>
      <c r="C372" s="1194"/>
      <c r="D372" s="1194"/>
      <c r="E372" s="1194"/>
      <c r="F372" s="1194"/>
      <c r="G372" s="1194"/>
      <c r="H372" s="1194"/>
      <c r="I372" s="1194"/>
      <c r="J372" s="1194"/>
      <c r="K372" s="1194"/>
      <c r="L372" s="1194"/>
      <c r="M372" s="1194"/>
      <c r="N372" s="1194"/>
      <c r="O372" s="1194"/>
      <c r="P372" s="1194"/>
      <c r="Q372" s="1194"/>
      <c r="R372" s="1194"/>
      <c r="S372" s="1194"/>
      <c r="T372" s="1194"/>
      <c r="U372" s="1194"/>
      <c r="V372" s="1194"/>
      <c r="W372" s="1194"/>
      <c r="X372" s="1194"/>
      <c r="Y372" s="1194"/>
      <c r="Z372" s="1194"/>
      <c r="AA372" s="1194"/>
      <c r="AB372" s="1194"/>
      <c r="AC372" s="1194"/>
      <c r="AD372" s="1194"/>
      <c r="AE372" s="1194"/>
      <c r="AF372" s="1194"/>
      <c r="AG372" s="1194"/>
      <c r="AH372" s="1194"/>
      <c r="AI372" s="1194"/>
      <c r="AJ372" s="1194"/>
      <c r="AK372" s="1194"/>
      <c r="AL372" s="1194"/>
      <c r="AM372" s="1194"/>
      <c r="AN372" s="1194"/>
      <c r="AO372" s="1194"/>
      <c r="AP372" s="1194"/>
    </row>
    <row r="373" spans="1:42" ht="12.95" customHeight="1" x14ac:dyDescent="0.5">
      <c r="A373" s="1655"/>
      <c r="B373" s="1193"/>
      <c r="C373" s="1194"/>
      <c r="D373" s="1194"/>
      <c r="E373" s="1194"/>
      <c r="F373" s="1194"/>
      <c r="G373" s="1194"/>
      <c r="H373" s="1194"/>
      <c r="I373" s="1194"/>
      <c r="J373" s="1194"/>
      <c r="K373" s="1194"/>
      <c r="L373" s="1194"/>
      <c r="M373" s="1194"/>
      <c r="N373" s="1194"/>
      <c r="O373" s="1194"/>
      <c r="P373" s="1194"/>
      <c r="Q373" s="1194"/>
      <c r="R373" s="1194"/>
      <c r="S373" s="1194"/>
      <c r="T373" s="1194"/>
      <c r="U373" s="1194"/>
      <c r="V373" s="1194"/>
      <c r="W373" s="1194"/>
      <c r="X373" s="1194"/>
      <c r="Y373" s="1194"/>
      <c r="Z373" s="1194"/>
      <c r="AA373" s="1194"/>
      <c r="AB373" s="1194"/>
      <c r="AC373" s="1194"/>
      <c r="AD373" s="1194"/>
      <c r="AE373" s="1194"/>
      <c r="AF373" s="1194"/>
      <c r="AG373" s="1194"/>
      <c r="AH373" s="1194"/>
      <c r="AI373" s="1194"/>
      <c r="AJ373" s="1194"/>
      <c r="AK373" s="1194"/>
      <c r="AL373" s="1194"/>
      <c r="AM373" s="1194"/>
      <c r="AN373" s="1194"/>
      <c r="AO373" s="1194"/>
      <c r="AP373" s="1194"/>
    </row>
    <row r="374" spans="1:42" ht="12.95" customHeight="1" x14ac:dyDescent="0.5">
      <c r="A374" s="1655"/>
      <c r="B374" s="1193"/>
      <c r="C374" s="1194"/>
      <c r="D374" s="1194"/>
      <c r="E374" s="1194"/>
      <c r="F374" s="1194"/>
      <c r="G374" s="1194"/>
      <c r="H374" s="1194"/>
      <c r="I374" s="1194"/>
      <c r="J374" s="1194"/>
      <c r="K374" s="1194"/>
      <c r="L374" s="1194"/>
      <c r="M374" s="1194"/>
      <c r="N374" s="1194"/>
      <c r="O374" s="1194"/>
      <c r="P374" s="1194"/>
      <c r="Q374" s="1194"/>
      <c r="R374" s="1194"/>
      <c r="S374" s="1194"/>
      <c r="T374" s="1194"/>
      <c r="U374" s="1194"/>
      <c r="V374" s="1194"/>
      <c r="W374" s="1194"/>
      <c r="X374" s="1194"/>
      <c r="Y374" s="1194"/>
      <c r="Z374" s="1194"/>
      <c r="AA374" s="1194"/>
      <c r="AB374" s="1194"/>
      <c r="AC374" s="1194"/>
      <c r="AD374" s="1194"/>
      <c r="AE374" s="1194"/>
      <c r="AF374" s="1194"/>
      <c r="AG374" s="1194"/>
      <c r="AH374" s="1194"/>
      <c r="AI374" s="1194"/>
      <c r="AJ374" s="1194"/>
      <c r="AK374" s="1194"/>
      <c r="AL374" s="1194"/>
      <c r="AM374" s="1194"/>
      <c r="AN374" s="1194"/>
      <c r="AO374" s="1194"/>
      <c r="AP374" s="1194"/>
    </row>
    <row r="375" spans="1:42" ht="12.95" customHeight="1" x14ac:dyDescent="0.5">
      <c r="A375" s="1655"/>
      <c r="B375" s="1193"/>
      <c r="C375" s="1194"/>
      <c r="D375" s="1194"/>
      <c r="E375" s="1194"/>
      <c r="F375" s="1194"/>
      <c r="G375" s="1194"/>
      <c r="H375" s="1194"/>
      <c r="I375" s="1194"/>
      <c r="J375" s="1194"/>
      <c r="K375" s="1194"/>
      <c r="L375" s="1194"/>
      <c r="M375" s="1194"/>
      <c r="N375" s="1194"/>
      <c r="O375" s="1194"/>
      <c r="P375" s="1194"/>
      <c r="Q375" s="1194"/>
      <c r="R375" s="1194"/>
      <c r="S375" s="1194"/>
      <c r="T375" s="1194"/>
      <c r="U375" s="1194"/>
      <c r="V375" s="1194"/>
      <c r="W375" s="1194"/>
      <c r="X375" s="1194"/>
      <c r="Y375" s="1194"/>
      <c r="Z375" s="1194"/>
      <c r="AA375" s="1194"/>
      <c r="AB375" s="1194"/>
      <c r="AC375" s="1194"/>
      <c r="AD375" s="1194"/>
      <c r="AE375" s="1194"/>
      <c r="AF375" s="1194"/>
      <c r="AG375" s="1194"/>
      <c r="AH375" s="1194"/>
      <c r="AI375" s="1194"/>
      <c r="AJ375" s="1194"/>
      <c r="AK375" s="1194"/>
      <c r="AL375" s="1194"/>
      <c r="AM375" s="1194"/>
      <c r="AN375" s="1194"/>
      <c r="AO375" s="1194"/>
      <c r="AP375" s="1194"/>
    </row>
    <row r="376" spans="1:42" ht="12.95" customHeight="1" x14ac:dyDescent="0.5">
      <c r="A376" s="1655"/>
      <c r="B376" s="1193"/>
      <c r="C376" s="1194"/>
      <c r="D376" s="1194"/>
      <c r="E376" s="1194"/>
      <c r="F376" s="1194"/>
      <c r="G376" s="1194"/>
      <c r="H376" s="1194"/>
      <c r="I376" s="1194"/>
      <c r="J376" s="1194"/>
      <c r="K376" s="1194"/>
      <c r="L376" s="1194"/>
      <c r="M376" s="1194"/>
      <c r="N376" s="1194"/>
      <c r="O376" s="1194"/>
      <c r="P376" s="1194"/>
      <c r="Q376" s="1194"/>
      <c r="R376" s="1194"/>
      <c r="S376" s="1194"/>
      <c r="T376" s="1194"/>
      <c r="U376" s="1194"/>
      <c r="V376" s="1194"/>
      <c r="W376" s="1194"/>
      <c r="X376" s="1194"/>
      <c r="Y376" s="1194"/>
      <c r="Z376" s="1194"/>
      <c r="AA376" s="1194"/>
      <c r="AB376" s="1194"/>
      <c r="AC376" s="1194"/>
      <c r="AD376" s="1194"/>
      <c r="AE376" s="1194"/>
      <c r="AF376" s="1194"/>
      <c r="AG376" s="1194"/>
      <c r="AH376" s="1194"/>
      <c r="AI376" s="1194"/>
      <c r="AJ376" s="1194"/>
      <c r="AK376" s="1194"/>
      <c r="AL376" s="1194"/>
      <c r="AM376" s="1194"/>
      <c r="AN376" s="1194"/>
      <c r="AO376" s="1194"/>
      <c r="AP376" s="1194"/>
    </row>
    <row r="377" spans="1:42" ht="12.95" customHeight="1" x14ac:dyDescent="0.5">
      <c r="A377" s="1655"/>
      <c r="B377" s="1193"/>
      <c r="C377" s="1194"/>
      <c r="D377" s="1194"/>
      <c r="E377" s="1194"/>
      <c r="F377" s="1194"/>
      <c r="G377" s="1194"/>
      <c r="H377" s="1194"/>
      <c r="I377" s="1194"/>
      <c r="J377" s="1194"/>
      <c r="K377" s="1194"/>
      <c r="L377" s="1194"/>
      <c r="M377" s="1194"/>
      <c r="N377" s="1194"/>
      <c r="O377" s="1194"/>
      <c r="P377" s="1194"/>
      <c r="Q377" s="1194"/>
      <c r="R377" s="1194"/>
      <c r="S377" s="1194"/>
      <c r="T377" s="1194"/>
      <c r="U377" s="1194"/>
      <c r="V377" s="1194"/>
      <c r="W377" s="1194"/>
      <c r="X377" s="1194"/>
      <c r="Y377" s="1194"/>
      <c r="Z377" s="1194"/>
      <c r="AA377" s="1194"/>
      <c r="AB377" s="1194"/>
      <c r="AC377" s="1194"/>
      <c r="AD377" s="1194"/>
      <c r="AE377" s="1194"/>
      <c r="AF377" s="1194"/>
      <c r="AG377" s="1194"/>
      <c r="AH377" s="1194"/>
      <c r="AI377" s="1194"/>
      <c r="AJ377" s="1194"/>
      <c r="AK377" s="1194"/>
      <c r="AL377" s="1194"/>
      <c r="AM377" s="1194"/>
      <c r="AN377" s="1194"/>
      <c r="AO377" s="1194"/>
      <c r="AP377" s="1194"/>
    </row>
    <row r="378" spans="1:42" ht="12.95" customHeight="1" x14ac:dyDescent="0.5">
      <c r="A378" s="1655"/>
      <c r="B378" s="1193"/>
      <c r="C378" s="1194"/>
      <c r="D378" s="1194"/>
      <c r="E378" s="1194"/>
      <c r="F378" s="1194"/>
      <c r="G378" s="1194"/>
      <c r="H378" s="1194"/>
      <c r="I378" s="1194"/>
      <c r="J378" s="1194"/>
      <c r="K378" s="1194"/>
      <c r="L378" s="1194"/>
      <c r="M378" s="1194"/>
      <c r="N378" s="1194"/>
      <c r="O378" s="1194"/>
      <c r="P378" s="1194"/>
      <c r="Q378" s="1194"/>
      <c r="R378" s="1194"/>
      <c r="S378" s="1194"/>
      <c r="T378" s="1194"/>
      <c r="U378" s="1194"/>
      <c r="V378" s="1194"/>
      <c r="W378" s="1194"/>
      <c r="X378" s="1194"/>
      <c r="Y378" s="1194"/>
      <c r="Z378" s="1194"/>
      <c r="AA378" s="1194"/>
      <c r="AB378" s="1194"/>
      <c r="AC378" s="1194"/>
      <c r="AD378" s="1194"/>
      <c r="AE378" s="1194"/>
      <c r="AF378" s="1194"/>
      <c r="AG378" s="1194"/>
      <c r="AH378" s="1194"/>
      <c r="AI378" s="1194"/>
      <c r="AJ378" s="1194"/>
      <c r="AK378" s="1194"/>
      <c r="AL378" s="1194"/>
      <c r="AM378" s="1194"/>
      <c r="AN378" s="1194"/>
      <c r="AO378" s="1194"/>
      <c r="AP378" s="1194"/>
    </row>
    <row r="379" spans="1:42" ht="12.95" customHeight="1" x14ac:dyDescent="0.5">
      <c r="A379" s="1655"/>
      <c r="B379" s="1193"/>
      <c r="C379" s="1194"/>
      <c r="D379" s="1194"/>
      <c r="E379" s="1194"/>
      <c r="F379" s="1194"/>
      <c r="G379" s="1194"/>
      <c r="H379" s="1194"/>
      <c r="I379" s="1194"/>
      <c r="J379" s="1194"/>
      <c r="K379" s="1194"/>
      <c r="L379" s="1194"/>
      <c r="M379" s="1194"/>
      <c r="N379" s="1194"/>
      <c r="O379" s="1194"/>
      <c r="P379" s="1194"/>
      <c r="Q379" s="1194"/>
      <c r="R379" s="1194"/>
      <c r="S379" s="1194"/>
      <c r="T379" s="1194"/>
      <c r="U379" s="1194"/>
      <c r="V379" s="1194"/>
      <c r="W379" s="1194"/>
      <c r="X379" s="1194"/>
      <c r="Y379" s="1194"/>
      <c r="Z379" s="1194"/>
      <c r="AA379" s="1194"/>
      <c r="AB379" s="1194"/>
      <c r="AC379" s="1194"/>
      <c r="AD379" s="1194"/>
      <c r="AE379" s="1194"/>
      <c r="AF379" s="1194"/>
      <c r="AG379" s="1194"/>
      <c r="AH379" s="1194"/>
      <c r="AI379" s="1194"/>
      <c r="AJ379" s="1194"/>
      <c r="AK379" s="1194"/>
      <c r="AL379" s="1194"/>
      <c r="AM379" s="1194"/>
      <c r="AN379" s="1194"/>
      <c r="AO379" s="1194"/>
      <c r="AP379" s="1194"/>
    </row>
    <row r="380" spans="1:42" ht="12.95" customHeight="1" x14ac:dyDescent="0.5">
      <c r="A380" s="1655"/>
      <c r="B380" s="1193"/>
      <c r="C380" s="1194"/>
      <c r="D380" s="1194"/>
      <c r="E380" s="1194"/>
      <c r="F380" s="1194"/>
      <c r="G380" s="1194"/>
      <c r="H380" s="1194"/>
      <c r="I380" s="1194"/>
      <c r="J380" s="1194"/>
      <c r="K380" s="1194"/>
      <c r="L380" s="1194"/>
      <c r="M380" s="1194"/>
      <c r="N380" s="1194"/>
      <c r="O380" s="1194"/>
      <c r="P380" s="1194"/>
      <c r="Q380" s="1194"/>
      <c r="R380" s="1194"/>
      <c r="S380" s="1194"/>
      <c r="T380" s="1194"/>
      <c r="U380" s="1194"/>
      <c r="V380" s="1194"/>
      <c r="W380" s="1194"/>
      <c r="X380" s="1194"/>
      <c r="Y380" s="1194"/>
      <c r="Z380" s="1194"/>
      <c r="AA380" s="1194"/>
      <c r="AB380" s="1194"/>
      <c r="AC380" s="1194"/>
      <c r="AD380" s="1194"/>
      <c r="AE380" s="1194"/>
      <c r="AF380" s="1194"/>
      <c r="AG380" s="1194"/>
      <c r="AH380" s="1194"/>
      <c r="AI380" s="1194"/>
      <c r="AJ380" s="1194"/>
      <c r="AK380" s="1194"/>
      <c r="AL380" s="1194"/>
      <c r="AM380" s="1194"/>
      <c r="AN380" s="1194"/>
      <c r="AO380" s="1194"/>
      <c r="AP380" s="1194"/>
    </row>
    <row r="381" spans="1:42" ht="12.95" customHeight="1" x14ac:dyDescent="0.5">
      <c r="A381" s="1655"/>
      <c r="B381" s="1193"/>
      <c r="C381" s="1194"/>
      <c r="D381" s="1194"/>
      <c r="E381" s="1194"/>
      <c r="F381" s="1194"/>
      <c r="G381" s="1194"/>
      <c r="H381" s="1194"/>
      <c r="I381" s="1194"/>
      <c r="J381" s="1194"/>
      <c r="K381" s="1194"/>
      <c r="L381" s="1194"/>
      <c r="M381" s="1194"/>
      <c r="N381" s="1194"/>
      <c r="O381" s="1194"/>
      <c r="P381" s="1194"/>
      <c r="Q381" s="1194"/>
      <c r="R381" s="1194"/>
      <c r="S381" s="1194"/>
      <c r="T381" s="1194"/>
      <c r="U381" s="1194"/>
      <c r="V381" s="1194"/>
      <c r="W381" s="1194"/>
      <c r="X381" s="1194"/>
      <c r="Y381" s="1194"/>
      <c r="Z381" s="1194"/>
      <c r="AA381" s="1194"/>
      <c r="AB381" s="1194"/>
      <c r="AC381" s="1194"/>
      <c r="AD381" s="1194"/>
      <c r="AE381" s="1194"/>
      <c r="AF381" s="1194"/>
      <c r="AG381" s="1194"/>
      <c r="AH381" s="1194"/>
      <c r="AI381" s="1194"/>
      <c r="AJ381" s="1194"/>
      <c r="AK381" s="1194"/>
      <c r="AL381" s="1194"/>
      <c r="AM381" s="1194"/>
      <c r="AN381" s="1194"/>
      <c r="AO381" s="1194"/>
      <c r="AP381" s="1194"/>
    </row>
    <row r="382" spans="1:42" ht="12.95" customHeight="1" x14ac:dyDescent="0.5">
      <c r="A382" s="1655"/>
      <c r="B382" s="1193"/>
      <c r="C382" s="1194"/>
      <c r="D382" s="1194"/>
      <c r="E382" s="1194"/>
      <c r="F382" s="1194"/>
      <c r="G382" s="1194"/>
      <c r="H382" s="1194"/>
      <c r="I382" s="1194"/>
      <c r="J382" s="1194"/>
      <c r="K382" s="1194"/>
      <c r="L382" s="1194"/>
      <c r="M382" s="1194"/>
      <c r="N382" s="1194"/>
      <c r="O382" s="1194"/>
      <c r="P382" s="1194"/>
      <c r="Q382" s="1194"/>
      <c r="R382" s="1194"/>
      <c r="S382" s="1194"/>
      <c r="T382" s="1194"/>
      <c r="U382" s="1194"/>
      <c r="V382" s="1194"/>
      <c r="W382" s="1194"/>
      <c r="X382" s="1194"/>
      <c r="Y382" s="1194"/>
      <c r="Z382" s="1194"/>
      <c r="AA382" s="1194"/>
      <c r="AB382" s="1194"/>
      <c r="AC382" s="1194"/>
      <c r="AD382" s="1194"/>
      <c r="AE382" s="1194"/>
      <c r="AF382" s="1194"/>
      <c r="AG382" s="1194"/>
      <c r="AH382" s="1194"/>
      <c r="AI382" s="1194"/>
      <c r="AJ382" s="1194"/>
      <c r="AK382" s="1194"/>
      <c r="AL382" s="1194"/>
      <c r="AM382" s="1194"/>
      <c r="AN382" s="1194"/>
      <c r="AO382" s="1194"/>
      <c r="AP382" s="1194"/>
    </row>
    <row r="383" spans="1:42" ht="12.95" customHeight="1" x14ac:dyDescent="0.5">
      <c r="A383" s="1655"/>
      <c r="B383" s="1193"/>
      <c r="C383" s="1194"/>
      <c r="D383" s="1194"/>
      <c r="E383" s="1194"/>
      <c r="F383" s="1194"/>
      <c r="G383" s="1194"/>
      <c r="H383" s="1194"/>
      <c r="I383" s="1194"/>
      <c r="J383" s="1194"/>
      <c r="K383" s="1194"/>
      <c r="L383" s="1194"/>
      <c r="M383" s="1194"/>
      <c r="N383" s="1194"/>
      <c r="O383" s="1194"/>
      <c r="P383" s="1194"/>
      <c r="Q383" s="1194"/>
      <c r="R383" s="1194"/>
      <c r="S383" s="1194"/>
      <c r="T383" s="1194"/>
      <c r="U383" s="1194"/>
      <c r="V383" s="1194"/>
      <c r="W383" s="1194"/>
      <c r="X383" s="1194"/>
      <c r="Y383" s="1194"/>
      <c r="Z383" s="1194"/>
      <c r="AA383" s="1194"/>
      <c r="AB383" s="1194"/>
      <c r="AC383" s="1194"/>
      <c r="AD383" s="1194"/>
      <c r="AE383" s="1194"/>
      <c r="AF383" s="1194"/>
      <c r="AG383" s="1194"/>
      <c r="AH383" s="1194"/>
      <c r="AI383" s="1194"/>
      <c r="AJ383" s="1194"/>
      <c r="AK383" s="1194"/>
      <c r="AL383" s="1194"/>
      <c r="AM383" s="1194"/>
      <c r="AN383" s="1194"/>
      <c r="AO383" s="1194"/>
      <c r="AP383" s="1194"/>
    </row>
    <row r="384" spans="1:42" ht="12.95" customHeight="1" x14ac:dyDescent="0.5">
      <c r="A384" s="1655"/>
      <c r="B384" s="1193"/>
      <c r="C384" s="1194"/>
      <c r="D384" s="1194"/>
      <c r="E384" s="1194"/>
      <c r="F384" s="1194"/>
      <c r="G384" s="1194"/>
      <c r="H384" s="1194"/>
      <c r="I384" s="1194"/>
      <c r="J384" s="1194"/>
      <c r="K384" s="1194"/>
      <c r="L384" s="1194"/>
      <c r="M384" s="1194"/>
      <c r="N384" s="1194"/>
      <c r="O384" s="1194"/>
      <c r="P384" s="1194"/>
      <c r="Q384" s="1194"/>
      <c r="R384" s="1194"/>
      <c r="S384" s="1194"/>
      <c r="T384" s="1194"/>
      <c r="U384" s="1194"/>
      <c r="V384" s="1194"/>
      <c r="W384" s="1194"/>
      <c r="X384" s="1194"/>
      <c r="Y384" s="1194"/>
      <c r="Z384" s="1194"/>
      <c r="AA384" s="1194"/>
      <c r="AB384" s="1194"/>
      <c r="AC384" s="1194"/>
      <c r="AD384" s="1194"/>
      <c r="AE384" s="1194"/>
      <c r="AF384" s="1194"/>
      <c r="AG384" s="1194"/>
      <c r="AH384" s="1194"/>
      <c r="AI384" s="1194"/>
      <c r="AJ384" s="1194"/>
      <c r="AK384" s="1194"/>
      <c r="AL384" s="1194"/>
      <c r="AM384" s="1194"/>
      <c r="AN384" s="1194"/>
      <c r="AO384" s="1194"/>
      <c r="AP384" s="1194"/>
    </row>
    <row r="385" spans="1:42" ht="12.95" customHeight="1" x14ac:dyDescent="0.5">
      <c r="A385" s="1655"/>
      <c r="B385" s="1193"/>
      <c r="C385" s="1194"/>
      <c r="D385" s="1194"/>
      <c r="E385" s="1194"/>
      <c r="F385" s="1194"/>
      <c r="G385" s="1194"/>
      <c r="H385" s="1194"/>
      <c r="I385" s="1194"/>
      <c r="J385" s="1194"/>
      <c r="K385" s="1194"/>
      <c r="L385" s="1194"/>
      <c r="M385" s="1194"/>
      <c r="N385" s="1194"/>
      <c r="O385" s="1194"/>
      <c r="P385" s="1194"/>
      <c r="Q385" s="1194"/>
      <c r="R385" s="1194"/>
      <c r="S385" s="1194"/>
      <c r="T385" s="1194"/>
      <c r="U385" s="1194"/>
      <c r="V385" s="1194"/>
      <c r="W385" s="1194"/>
      <c r="X385" s="1194"/>
      <c r="Y385" s="1194"/>
      <c r="Z385" s="1194"/>
      <c r="AA385" s="1194"/>
      <c r="AB385" s="1194"/>
      <c r="AC385" s="1194"/>
      <c r="AD385" s="1194"/>
      <c r="AE385" s="1194"/>
      <c r="AF385" s="1194"/>
      <c r="AG385" s="1194"/>
      <c r="AH385" s="1194"/>
      <c r="AI385" s="1194"/>
      <c r="AJ385" s="1194"/>
      <c r="AK385" s="1194"/>
      <c r="AL385" s="1194"/>
      <c r="AM385" s="1194"/>
      <c r="AN385" s="1194"/>
      <c r="AO385" s="1194"/>
      <c r="AP385" s="1194"/>
    </row>
    <row r="386" spans="1:42" ht="12.95" customHeight="1" x14ac:dyDescent="0.5">
      <c r="A386" s="1655"/>
      <c r="B386" s="1193"/>
      <c r="C386" s="1194"/>
      <c r="D386" s="1194"/>
      <c r="E386" s="1194"/>
      <c r="F386" s="1194"/>
      <c r="G386" s="1194"/>
      <c r="H386" s="1194"/>
      <c r="I386" s="1194"/>
      <c r="J386" s="1194"/>
      <c r="K386" s="1194"/>
      <c r="L386" s="1194"/>
      <c r="M386" s="1194"/>
      <c r="N386" s="1194"/>
      <c r="O386" s="1194"/>
      <c r="P386" s="1194"/>
      <c r="Q386" s="1194"/>
      <c r="R386" s="1194"/>
      <c r="S386" s="1194"/>
      <c r="T386" s="1194"/>
      <c r="U386" s="1194"/>
      <c r="V386" s="1194"/>
      <c r="W386" s="1194"/>
      <c r="X386" s="1194"/>
      <c r="Y386" s="1194"/>
      <c r="Z386" s="1194"/>
      <c r="AA386" s="1194"/>
      <c r="AB386" s="1194"/>
      <c r="AC386" s="1194"/>
      <c r="AD386" s="1194"/>
      <c r="AE386" s="1194"/>
      <c r="AF386" s="1194"/>
      <c r="AG386" s="1194"/>
      <c r="AH386" s="1194"/>
      <c r="AI386" s="1194"/>
      <c r="AJ386" s="1194"/>
      <c r="AK386" s="1194"/>
      <c r="AL386" s="1194"/>
      <c r="AM386" s="1194"/>
      <c r="AN386" s="1194"/>
      <c r="AO386" s="1194"/>
      <c r="AP386" s="1194"/>
    </row>
    <row r="387" spans="1:42" ht="12.95" customHeight="1" x14ac:dyDescent="0.5">
      <c r="A387" s="1655"/>
      <c r="B387" s="1193"/>
      <c r="C387" s="1194"/>
      <c r="D387" s="1194"/>
      <c r="E387" s="1194"/>
      <c r="F387" s="1194"/>
      <c r="G387" s="1194"/>
      <c r="H387" s="1194"/>
      <c r="I387" s="1194"/>
      <c r="J387" s="1194"/>
      <c r="K387" s="1194"/>
      <c r="L387" s="1194"/>
      <c r="M387" s="1194"/>
      <c r="N387" s="1194"/>
      <c r="O387" s="1194"/>
      <c r="P387" s="1194"/>
      <c r="Q387" s="1194"/>
      <c r="R387" s="1194"/>
      <c r="S387" s="1194"/>
      <c r="T387" s="1194"/>
      <c r="U387" s="1194"/>
      <c r="V387" s="1194"/>
      <c r="W387" s="1194"/>
      <c r="X387" s="1194"/>
      <c r="Y387" s="1194"/>
      <c r="Z387" s="1194"/>
      <c r="AA387" s="1194"/>
      <c r="AB387" s="1194"/>
      <c r="AC387" s="1194"/>
      <c r="AD387" s="1194"/>
      <c r="AE387" s="1194"/>
      <c r="AF387" s="1194"/>
      <c r="AG387" s="1194"/>
      <c r="AH387" s="1194"/>
      <c r="AI387" s="1194"/>
      <c r="AJ387" s="1194"/>
      <c r="AK387" s="1194"/>
      <c r="AL387" s="1194"/>
      <c r="AM387" s="1194"/>
      <c r="AN387" s="1194"/>
      <c r="AO387" s="1194"/>
      <c r="AP387" s="1194"/>
    </row>
    <row r="388" spans="1:42" ht="12.95" customHeight="1" x14ac:dyDescent="0.5">
      <c r="A388" s="1655"/>
      <c r="B388" s="1193"/>
      <c r="C388" s="1194"/>
      <c r="D388" s="1194"/>
      <c r="E388" s="1194"/>
      <c r="F388" s="1194"/>
      <c r="G388" s="1194"/>
      <c r="H388" s="1194"/>
      <c r="I388" s="1194"/>
      <c r="J388" s="1194"/>
      <c r="K388" s="1194"/>
      <c r="L388" s="1194"/>
      <c r="M388" s="1194"/>
      <c r="N388" s="1194"/>
      <c r="O388" s="1194"/>
      <c r="P388" s="1194"/>
      <c r="Q388" s="1194"/>
      <c r="R388" s="1194"/>
      <c r="S388" s="1194"/>
      <c r="T388" s="1194"/>
      <c r="U388" s="1194"/>
      <c r="V388" s="1194"/>
      <c r="W388" s="1194"/>
      <c r="X388" s="1194"/>
      <c r="Y388" s="1194"/>
      <c r="Z388" s="1194"/>
      <c r="AA388" s="1194"/>
      <c r="AB388" s="1194"/>
      <c r="AC388" s="1194"/>
      <c r="AD388" s="1194"/>
      <c r="AE388" s="1194"/>
      <c r="AF388" s="1194"/>
      <c r="AG388" s="1194"/>
      <c r="AH388" s="1194"/>
      <c r="AI388" s="1194"/>
      <c r="AJ388" s="1194"/>
      <c r="AK388" s="1194"/>
      <c r="AL388" s="1194"/>
      <c r="AM388" s="1194"/>
      <c r="AN388" s="1194"/>
      <c r="AO388" s="1194"/>
      <c r="AP388" s="1194"/>
    </row>
    <row r="389" spans="1:42" ht="12.95" customHeight="1" x14ac:dyDescent="0.5">
      <c r="A389" s="1655"/>
      <c r="B389" s="1193"/>
      <c r="C389" s="1194"/>
      <c r="D389" s="1194"/>
      <c r="E389" s="1194"/>
      <c r="F389" s="1194"/>
      <c r="G389" s="1194"/>
      <c r="H389" s="1194"/>
      <c r="I389" s="1194"/>
      <c r="J389" s="1194"/>
      <c r="K389" s="1194"/>
      <c r="L389" s="1194"/>
      <c r="M389" s="1194"/>
      <c r="N389" s="1194"/>
      <c r="O389" s="1194"/>
      <c r="P389" s="1194"/>
      <c r="Q389" s="1194"/>
      <c r="R389" s="1194"/>
      <c r="S389" s="1194"/>
      <c r="T389" s="1194"/>
      <c r="U389" s="1194"/>
      <c r="V389" s="1194"/>
      <c r="W389" s="1194"/>
      <c r="X389" s="1194"/>
      <c r="Y389" s="1194"/>
      <c r="Z389" s="1194"/>
      <c r="AA389" s="1194"/>
      <c r="AB389" s="1194"/>
      <c r="AC389" s="1194"/>
      <c r="AD389" s="1194"/>
      <c r="AE389" s="1194"/>
      <c r="AF389" s="1194"/>
      <c r="AG389" s="1194"/>
      <c r="AH389" s="1194"/>
      <c r="AI389" s="1194"/>
      <c r="AJ389" s="1194"/>
      <c r="AK389" s="1194"/>
      <c r="AL389" s="1194"/>
      <c r="AM389" s="1194"/>
      <c r="AN389" s="1194"/>
      <c r="AO389" s="1194"/>
      <c r="AP389" s="1194"/>
    </row>
    <row r="390" spans="1:42" ht="12.95" customHeight="1" x14ac:dyDescent="0.5">
      <c r="A390" s="1655"/>
      <c r="B390" s="1193"/>
      <c r="C390" s="1194"/>
      <c r="D390" s="1194"/>
      <c r="E390" s="1194"/>
      <c r="F390" s="1194"/>
      <c r="G390" s="1194"/>
      <c r="H390" s="1194"/>
      <c r="I390" s="1194"/>
      <c r="J390" s="1194"/>
      <c r="K390" s="1194"/>
      <c r="L390" s="1194"/>
      <c r="M390" s="1194"/>
      <c r="N390" s="1194"/>
      <c r="O390" s="1194"/>
      <c r="P390" s="1194"/>
      <c r="Q390" s="1194"/>
      <c r="R390" s="1194"/>
      <c r="S390" s="1194"/>
      <c r="T390" s="1194"/>
      <c r="U390" s="1194"/>
      <c r="V390" s="1194"/>
      <c r="W390" s="1194"/>
      <c r="X390" s="1194"/>
      <c r="Y390" s="1194"/>
      <c r="Z390" s="1194"/>
      <c r="AA390" s="1194"/>
      <c r="AB390" s="1194"/>
      <c r="AC390" s="1194"/>
      <c r="AD390" s="1194"/>
      <c r="AE390" s="1194"/>
      <c r="AF390" s="1194"/>
      <c r="AG390" s="1194"/>
      <c r="AH390" s="1194"/>
      <c r="AI390" s="1194"/>
      <c r="AJ390" s="1194"/>
      <c r="AK390" s="1194"/>
      <c r="AL390" s="1194"/>
      <c r="AM390" s="1194"/>
      <c r="AN390" s="1194"/>
      <c r="AO390" s="1194"/>
      <c r="AP390" s="1194"/>
    </row>
    <row r="391" spans="1:42" ht="12.95" customHeight="1" x14ac:dyDescent="0.5">
      <c r="A391" s="1655"/>
      <c r="B391" s="1193"/>
      <c r="C391" s="1194"/>
      <c r="D391" s="1194"/>
      <c r="E391" s="1194"/>
      <c r="F391" s="1194"/>
      <c r="G391" s="1194"/>
      <c r="H391" s="1194"/>
      <c r="I391" s="1194"/>
      <c r="J391" s="1194"/>
      <c r="K391" s="1194"/>
      <c r="L391" s="1194"/>
      <c r="M391" s="1194"/>
      <c r="N391" s="1194"/>
      <c r="O391" s="1194"/>
      <c r="P391" s="1194"/>
      <c r="Q391" s="1194"/>
      <c r="R391" s="1194"/>
      <c r="S391" s="1194"/>
      <c r="T391" s="1194"/>
      <c r="U391" s="1194"/>
      <c r="V391" s="1194"/>
      <c r="W391" s="1194"/>
      <c r="X391" s="1194"/>
      <c r="Y391" s="1194"/>
      <c r="Z391" s="1194"/>
      <c r="AA391" s="1194"/>
      <c r="AB391" s="1194"/>
      <c r="AC391" s="1194"/>
      <c r="AD391" s="1194"/>
      <c r="AE391" s="1194"/>
      <c r="AF391" s="1194"/>
      <c r="AG391" s="1194"/>
      <c r="AH391" s="1194"/>
      <c r="AI391" s="1194"/>
      <c r="AJ391" s="1194"/>
      <c r="AK391" s="1194"/>
      <c r="AL391" s="1194"/>
      <c r="AM391" s="1194"/>
      <c r="AN391" s="1194"/>
      <c r="AO391" s="1194"/>
      <c r="AP391" s="1194"/>
    </row>
    <row r="392" spans="1:42" ht="12.95" customHeight="1" x14ac:dyDescent="0.5">
      <c r="A392" s="1655"/>
      <c r="B392" s="1193"/>
      <c r="C392" s="1194"/>
      <c r="D392" s="1194"/>
      <c r="E392" s="1194"/>
      <c r="F392" s="1194"/>
      <c r="G392" s="1194"/>
      <c r="H392" s="1194"/>
      <c r="I392" s="1194"/>
      <c r="J392" s="1194"/>
      <c r="K392" s="1194"/>
      <c r="L392" s="1194"/>
      <c r="M392" s="1194"/>
      <c r="N392" s="1194"/>
      <c r="O392" s="1194"/>
      <c r="P392" s="1194"/>
      <c r="Q392" s="1194"/>
      <c r="R392" s="1194"/>
      <c r="S392" s="1194"/>
      <c r="T392" s="1194"/>
      <c r="U392" s="1194"/>
      <c r="V392" s="1194"/>
      <c r="W392" s="1194"/>
      <c r="X392" s="1194"/>
      <c r="Y392" s="1194"/>
      <c r="Z392" s="1194"/>
      <c r="AA392" s="1194"/>
      <c r="AB392" s="1194"/>
      <c r="AC392" s="1194"/>
      <c r="AD392" s="1194"/>
      <c r="AE392" s="1194"/>
      <c r="AF392" s="1194"/>
      <c r="AG392" s="1194"/>
      <c r="AH392" s="1194"/>
      <c r="AI392" s="1194"/>
      <c r="AJ392" s="1194"/>
      <c r="AK392" s="1194"/>
      <c r="AL392" s="1194"/>
      <c r="AM392" s="1194"/>
      <c r="AN392" s="1194"/>
      <c r="AO392" s="1194"/>
      <c r="AP392" s="1194"/>
    </row>
    <row r="393" spans="1:42" ht="12.95" customHeight="1" x14ac:dyDescent="0.5">
      <c r="A393" s="1655"/>
      <c r="B393" s="1193"/>
      <c r="C393" s="1194"/>
      <c r="D393" s="1194"/>
      <c r="E393" s="1194"/>
      <c r="F393" s="1194"/>
      <c r="G393" s="1194"/>
      <c r="H393" s="1194"/>
      <c r="I393" s="1194"/>
      <c r="J393" s="1194"/>
      <c r="K393" s="1194"/>
      <c r="L393" s="1194"/>
      <c r="M393" s="1194"/>
      <c r="N393" s="1194"/>
      <c r="O393" s="1194"/>
      <c r="P393" s="1194"/>
      <c r="Q393" s="1194"/>
      <c r="R393" s="1194"/>
      <c r="S393" s="1194"/>
      <c r="T393" s="1194"/>
      <c r="U393" s="1194"/>
      <c r="V393" s="1194"/>
      <c r="W393" s="1194"/>
      <c r="X393" s="1194"/>
      <c r="Y393" s="1194"/>
      <c r="Z393" s="1194"/>
      <c r="AA393" s="1194"/>
      <c r="AB393" s="1194"/>
      <c r="AC393" s="1194"/>
      <c r="AD393" s="1194"/>
      <c r="AE393" s="1194"/>
      <c r="AF393" s="1194"/>
      <c r="AG393" s="1194"/>
      <c r="AH393" s="1194"/>
      <c r="AI393" s="1194"/>
      <c r="AJ393" s="1194"/>
      <c r="AK393" s="1194"/>
      <c r="AL393" s="1194"/>
      <c r="AM393" s="1194"/>
      <c r="AN393" s="1194"/>
      <c r="AO393" s="1194"/>
      <c r="AP393" s="1194"/>
    </row>
    <row r="394" spans="1:42" ht="12.95" customHeight="1" x14ac:dyDescent="0.5">
      <c r="A394" s="1655"/>
      <c r="B394" s="1193"/>
      <c r="C394" s="1194"/>
      <c r="D394" s="1194"/>
      <c r="E394" s="1194"/>
      <c r="F394" s="1194"/>
      <c r="G394" s="1194"/>
      <c r="H394" s="1194"/>
      <c r="I394" s="1194"/>
      <c r="J394" s="1194"/>
      <c r="K394" s="1194"/>
      <c r="L394" s="1194"/>
      <c r="M394" s="1194"/>
      <c r="N394" s="1194"/>
      <c r="O394" s="1194"/>
      <c r="P394" s="1194"/>
      <c r="Q394" s="1194"/>
      <c r="R394" s="1194"/>
      <c r="S394" s="1194"/>
      <c r="T394" s="1194"/>
      <c r="U394" s="1194"/>
      <c r="V394" s="1194"/>
      <c r="W394" s="1194"/>
      <c r="X394" s="1194"/>
      <c r="Y394" s="1194"/>
      <c r="Z394" s="1194"/>
      <c r="AA394" s="1194"/>
      <c r="AB394" s="1194"/>
      <c r="AC394" s="1194"/>
      <c r="AD394" s="1194"/>
      <c r="AE394" s="1194"/>
      <c r="AF394" s="1194"/>
      <c r="AG394" s="1194"/>
      <c r="AH394" s="1194"/>
      <c r="AI394" s="1194"/>
      <c r="AJ394" s="1194"/>
      <c r="AK394" s="1194"/>
      <c r="AL394" s="1194"/>
      <c r="AM394" s="1194"/>
      <c r="AN394" s="1194"/>
      <c r="AO394" s="1194"/>
      <c r="AP394" s="1194"/>
    </row>
    <row r="395" spans="1:42" ht="12.95" customHeight="1" x14ac:dyDescent="0.5">
      <c r="A395" s="1655"/>
      <c r="B395" s="1193"/>
      <c r="C395" s="1194"/>
      <c r="D395" s="1194"/>
      <c r="E395" s="1194"/>
      <c r="F395" s="1194"/>
      <c r="G395" s="1194"/>
      <c r="H395" s="1194"/>
      <c r="I395" s="1194"/>
      <c r="J395" s="1194"/>
      <c r="K395" s="1194"/>
      <c r="L395" s="1194"/>
      <c r="M395" s="1194"/>
      <c r="N395" s="1194"/>
      <c r="O395" s="1194"/>
      <c r="P395" s="1194"/>
      <c r="Q395" s="1194"/>
      <c r="R395" s="1194"/>
      <c r="S395" s="1194"/>
      <c r="T395" s="1194"/>
      <c r="U395" s="1194"/>
      <c r="V395" s="1194"/>
      <c r="W395" s="1194"/>
      <c r="X395" s="1194"/>
      <c r="Y395" s="1194"/>
      <c r="Z395" s="1194"/>
      <c r="AA395" s="1194"/>
      <c r="AB395" s="1194"/>
      <c r="AC395" s="1194"/>
      <c r="AD395" s="1194"/>
      <c r="AE395" s="1194"/>
      <c r="AF395" s="1194"/>
      <c r="AG395" s="1194"/>
      <c r="AH395" s="1194"/>
      <c r="AI395" s="1194"/>
      <c r="AJ395" s="1194"/>
      <c r="AK395" s="1194"/>
      <c r="AL395" s="1194"/>
      <c r="AM395" s="1194"/>
      <c r="AN395" s="1194"/>
      <c r="AO395" s="1194"/>
      <c r="AP395" s="1194"/>
    </row>
    <row r="396" spans="1:42" ht="12.95" customHeight="1" x14ac:dyDescent="0.5">
      <c r="A396" s="1655"/>
      <c r="B396" s="1193"/>
      <c r="C396" s="1194"/>
      <c r="D396" s="1194"/>
      <c r="E396" s="1194"/>
      <c r="F396" s="1194"/>
      <c r="G396" s="1194"/>
      <c r="H396" s="1194"/>
      <c r="I396" s="1194"/>
      <c r="J396" s="1194"/>
      <c r="K396" s="1194"/>
      <c r="L396" s="1194"/>
      <c r="M396" s="1194"/>
      <c r="N396" s="1194"/>
      <c r="O396" s="1194"/>
      <c r="P396" s="1194"/>
      <c r="Q396" s="1194"/>
      <c r="R396" s="1194"/>
      <c r="S396" s="1194"/>
      <c r="T396" s="1194"/>
      <c r="U396" s="1194"/>
      <c r="V396" s="1194"/>
      <c r="W396" s="1194"/>
      <c r="X396" s="1194"/>
      <c r="Y396" s="1194"/>
      <c r="Z396" s="1194"/>
      <c r="AA396" s="1194"/>
      <c r="AB396" s="1194"/>
      <c r="AC396" s="1194"/>
      <c r="AD396" s="1194"/>
      <c r="AE396" s="1194"/>
      <c r="AF396" s="1194"/>
      <c r="AG396" s="1194"/>
      <c r="AH396" s="1194"/>
      <c r="AI396" s="1194"/>
      <c r="AJ396" s="1194"/>
      <c r="AK396" s="1194"/>
      <c r="AL396" s="1194"/>
      <c r="AM396" s="1194"/>
      <c r="AN396" s="1194"/>
      <c r="AO396" s="1194"/>
      <c r="AP396" s="1194"/>
    </row>
    <row r="397" spans="1:42" ht="12.95" customHeight="1" x14ac:dyDescent="0.5">
      <c r="A397" s="1655"/>
      <c r="B397" s="1193"/>
      <c r="C397" s="1194"/>
      <c r="D397" s="1194"/>
      <c r="E397" s="1194"/>
      <c r="F397" s="1194"/>
      <c r="G397" s="1194"/>
      <c r="H397" s="1194"/>
      <c r="I397" s="1194"/>
      <c r="J397" s="1194"/>
      <c r="K397" s="1194"/>
      <c r="L397" s="1194"/>
      <c r="M397" s="1194"/>
      <c r="N397" s="1194"/>
      <c r="O397" s="1194"/>
      <c r="P397" s="1194"/>
      <c r="Q397" s="1194"/>
      <c r="R397" s="1194"/>
      <c r="S397" s="1194"/>
      <c r="T397" s="1194"/>
      <c r="U397" s="1194"/>
      <c r="V397" s="1194"/>
      <c r="W397" s="1194"/>
      <c r="X397" s="1194"/>
      <c r="Y397" s="1194"/>
      <c r="Z397" s="1194"/>
      <c r="AA397" s="1194"/>
      <c r="AB397" s="1194"/>
      <c r="AC397" s="1194"/>
      <c r="AD397" s="1194"/>
      <c r="AE397" s="1194"/>
      <c r="AF397" s="1194"/>
      <c r="AG397" s="1194"/>
      <c r="AH397" s="1194"/>
      <c r="AI397" s="1194"/>
      <c r="AJ397" s="1194"/>
      <c r="AK397" s="1194"/>
      <c r="AL397" s="1194"/>
      <c r="AM397" s="1194"/>
      <c r="AN397" s="1194"/>
      <c r="AO397" s="1194"/>
      <c r="AP397" s="1194"/>
    </row>
    <row r="398" spans="1:42" ht="12.95" customHeight="1" x14ac:dyDescent="0.5">
      <c r="A398" s="1655"/>
      <c r="B398" s="1193"/>
      <c r="C398" s="1194"/>
      <c r="D398" s="1194"/>
      <c r="E398" s="1194"/>
      <c r="F398" s="1194"/>
      <c r="G398" s="1194"/>
      <c r="H398" s="1194"/>
      <c r="I398" s="1194"/>
      <c r="J398" s="1194"/>
      <c r="K398" s="1194"/>
      <c r="L398" s="1194"/>
      <c r="M398" s="1194"/>
      <c r="N398" s="1194"/>
      <c r="O398" s="1194"/>
      <c r="P398" s="1194"/>
      <c r="Q398" s="1194"/>
      <c r="R398" s="1194"/>
      <c r="S398" s="1194"/>
      <c r="T398" s="1194"/>
      <c r="U398" s="1194"/>
      <c r="V398" s="1194"/>
      <c r="W398" s="1194"/>
      <c r="X398" s="1194"/>
      <c r="Y398" s="1194"/>
      <c r="Z398" s="1194"/>
      <c r="AA398" s="1194"/>
      <c r="AB398" s="1194"/>
      <c r="AC398" s="1194"/>
      <c r="AD398" s="1194"/>
      <c r="AE398" s="1194"/>
      <c r="AF398" s="1194"/>
      <c r="AG398" s="1194"/>
      <c r="AH398" s="1194"/>
      <c r="AI398" s="1194"/>
      <c r="AJ398" s="1194"/>
      <c r="AK398" s="1194"/>
      <c r="AL398" s="1194"/>
      <c r="AM398" s="1194"/>
      <c r="AN398" s="1194"/>
      <c r="AO398" s="1194"/>
      <c r="AP398" s="1194"/>
    </row>
    <row r="399" spans="1:42" ht="12.95" customHeight="1" x14ac:dyDescent="0.5">
      <c r="A399" s="1655"/>
      <c r="B399" s="1193"/>
      <c r="C399" s="1194"/>
      <c r="D399" s="1194"/>
      <c r="E399" s="1194"/>
      <c r="F399" s="1194"/>
      <c r="G399" s="1194"/>
      <c r="H399" s="1194"/>
      <c r="I399" s="1194"/>
      <c r="J399" s="1194"/>
      <c r="K399" s="1194"/>
      <c r="L399" s="1194"/>
      <c r="M399" s="1194"/>
      <c r="N399" s="1194"/>
      <c r="O399" s="1194"/>
      <c r="P399" s="1194"/>
      <c r="Q399" s="1194"/>
      <c r="R399" s="1194"/>
      <c r="S399" s="1194"/>
      <c r="T399" s="1194"/>
      <c r="U399" s="1194"/>
      <c r="V399" s="1194"/>
      <c r="W399" s="1194"/>
      <c r="X399" s="1194"/>
      <c r="Y399" s="1194"/>
      <c r="Z399" s="1194"/>
      <c r="AA399" s="1194"/>
      <c r="AB399" s="1194"/>
      <c r="AC399" s="1194"/>
      <c r="AD399" s="1194"/>
      <c r="AE399" s="1194"/>
      <c r="AF399" s="1194"/>
      <c r="AG399" s="1194"/>
      <c r="AH399" s="1194"/>
      <c r="AI399" s="1194"/>
      <c r="AJ399" s="1194"/>
      <c r="AK399" s="1194"/>
      <c r="AL399" s="1194"/>
      <c r="AM399" s="1194"/>
      <c r="AN399" s="1194"/>
      <c r="AO399" s="1194"/>
      <c r="AP399" s="1194"/>
    </row>
    <row r="400" spans="1:42" ht="12.95" customHeight="1" x14ac:dyDescent="0.5">
      <c r="A400" s="1655"/>
      <c r="B400" s="1193"/>
      <c r="C400" s="1194"/>
      <c r="D400" s="1194"/>
      <c r="E400" s="1194"/>
      <c r="F400" s="1194"/>
      <c r="G400" s="1194"/>
      <c r="H400" s="1194"/>
      <c r="I400" s="1194"/>
      <c r="J400" s="1194"/>
      <c r="K400" s="1194"/>
      <c r="L400" s="1194"/>
      <c r="M400" s="1194"/>
      <c r="N400" s="1194"/>
      <c r="O400" s="1194"/>
      <c r="P400" s="1194"/>
      <c r="Q400" s="1194"/>
      <c r="R400" s="1194"/>
      <c r="S400" s="1194"/>
      <c r="T400" s="1194"/>
      <c r="U400" s="1194"/>
      <c r="V400" s="1194"/>
      <c r="W400" s="1194"/>
      <c r="X400" s="1194"/>
      <c r="Y400" s="1194"/>
      <c r="Z400" s="1194"/>
      <c r="AA400" s="1194"/>
      <c r="AB400" s="1194"/>
      <c r="AC400" s="1194"/>
      <c r="AD400" s="1194"/>
      <c r="AE400" s="1194"/>
      <c r="AF400" s="1194"/>
      <c r="AG400" s="1194"/>
      <c r="AH400" s="1194"/>
      <c r="AI400" s="1194"/>
      <c r="AJ400" s="1194"/>
      <c r="AK400" s="1194"/>
      <c r="AL400" s="1194"/>
      <c r="AM400" s="1194"/>
      <c r="AN400" s="1194"/>
      <c r="AO400" s="1194"/>
      <c r="AP400" s="1194"/>
    </row>
    <row r="401" spans="1:42" ht="12.95" customHeight="1" x14ac:dyDescent="0.5">
      <c r="A401" s="1655"/>
      <c r="B401" s="1193"/>
      <c r="C401" s="1194"/>
      <c r="D401" s="1194"/>
      <c r="E401" s="1194"/>
      <c r="F401" s="1194"/>
      <c r="G401" s="1194"/>
      <c r="H401" s="1194"/>
      <c r="I401" s="1194"/>
      <c r="J401" s="1194"/>
      <c r="K401" s="1194"/>
      <c r="L401" s="1194"/>
      <c r="M401" s="1194"/>
      <c r="N401" s="1194"/>
      <c r="O401" s="1194"/>
      <c r="P401" s="1194"/>
      <c r="Q401" s="1194"/>
      <c r="R401" s="1194"/>
      <c r="S401" s="1194"/>
      <c r="T401" s="1194"/>
      <c r="U401" s="1194"/>
      <c r="V401" s="1194"/>
      <c r="W401" s="1194"/>
      <c r="X401" s="1194"/>
      <c r="Y401" s="1194"/>
      <c r="Z401" s="1194"/>
      <c r="AA401" s="1194"/>
      <c r="AB401" s="1194"/>
      <c r="AC401" s="1194"/>
      <c r="AD401" s="1194"/>
      <c r="AE401" s="1194"/>
      <c r="AF401" s="1194"/>
      <c r="AG401" s="1194"/>
      <c r="AH401" s="1194"/>
      <c r="AI401" s="1194"/>
      <c r="AJ401" s="1194"/>
      <c r="AK401" s="1194"/>
      <c r="AL401" s="1194"/>
      <c r="AM401" s="1194"/>
      <c r="AN401" s="1194"/>
      <c r="AO401" s="1194"/>
      <c r="AP401" s="1194"/>
    </row>
    <row r="402" spans="1:42" ht="12.95" customHeight="1" x14ac:dyDescent="0.5">
      <c r="A402" s="1655"/>
      <c r="B402" s="1193"/>
      <c r="C402" s="1194"/>
      <c r="D402" s="1194"/>
      <c r="E402" s="1194"/>
      <c r="F402" s="1194"/>
      <c r="G402" s="1194"/>
      <c r="H402" s="1194"/>
      <c r="I402" s="1194"/>
      <c r="J402" s="1194"/>
      <c r="K402" s="1194"/>
      <c r="L402" s="1194"/>
      <c r="M402" s="1194"/>
      <c r="N402" s="1194"/>
      <c r="O402" s="1194"/>
      <c r="P402" s="1194"/>
      <c r="Q402" s="1194"/>
      <c r="R402" s="1194"/>
      <c r="S402" s="1194"/>
      <c r="T402" s="1194"/>
      <c r="U402" s="1194"/>
      <c r="V402" s="1194"/>
      <c r="W402" s="1194"/>
      <c r="X402" s="1194"/>
      <c r="Y402" s="1194"/>
      <c r="Z402" s="1194"/>
      <c r="AA402" s="1194"/>
      <c r="AB402" s="1194"/>
      <c r="AC402" s="1194"/>
      <c r="AD402" s="1194"/>
      <c r="AE402" s="1194"/>
      <c r="AF402" s="1194"/>
      <c r="AG402" s="1194"/>
      <c r="AH402" s="1194"/>
      <c r="AI402" s="1194"/>
      <c r="AJ402" s="1194"/>
      <c r="AK402" s="1194"/>
      <c r="AL402" s="1194"/>
      <c r="AM402" s="1194"/>
      <c r="AN402" s="1194"/>
      <c r="AO402" s="1194"/>
      <c r="AP402" s="1194"/>
    </row>
    <row r="403" spans="1:42" ht="12.95" customHeight="1" x14ac:dyDescent="0.5">
      <c r="A403" s="1655"/>
      <c r="B403" s="1193"/>
      <c r="C403" s="1194"/>
      <c r="D403" s="1194"/>
      <c r="E403" s="1194"/>
      <c r="F403" s="1194"/>
      <c r="G403" s="1194"/>
      <c r="H403" s="1194"/>
      <c r="I403" s="1194"/>
      <c r="J403" s="1194"/>
      <c r="K403" s="1194"/>
      <c r="L403" s="1194"/>
      <c r="M403" s="1194"/>
      <c r="N403" s="1194"/>
      <c r="O403" s="1194"/>
      <c r="P403" s="1194"/>
      <c r="Q403" s="1194"/>
      <c r="R403" s="1194"/>
      <c r="S403" s="1194"/>
      <c r="T403" s="1194"/>
      <c r="U403" s="1194"/>
      <c r="V403" s="1194"/>
      <c r="W403" s="1194"/>
      <c r="X403" s="1194"/>
      <c r="Y403" s="1194"/>
      <c r="Z403" s="1194"/>
      <c r="AA403" s="1194"/>
      <c r="AB403" s="1194"/>
      <c r="AC403" s="1194"/>
      <c r="AD403" s="1194"/>
      <c r="AE403" s="1194"/>
      <c r="AF403" s="1194"/>
      <c r="AG403" s="1194"/>
      <c r="AH403" s="1194"/>
      <c r="AI403" s="1194"/>
      <c r="AJ403" s="1194"/>
      <c r="AK403" s="1194"/>
      <c r="AL403" s="1194"/>
      <c r="AM403" s="1194"/>
      <c r="AN403" s="1194"/>
      <c r="AO403" s="1194"/>
      <c r="AP403" s="1194"/>
    </row>
    <row r="404" spans="1:42" ht="12.95" customHeight="1" x14ac:dyDescent="0.5">
      <c r="A404" s="1655"/>
      <c r="B404" s="1193"/>
      <c r="C404" s="1194"/>
      <c r="D404" s="1194"/>
      <c r="E404" s="1194"/>
      <c r="F404" s="1194"/>
      <c r="G404" s="1194"/>
      <c r="H404" s="1194"/>
      <c r="I404" s="1194"/>
      <c r="J404" s="1194"/>
      <c r="K404" s="1194"/>
      <c r="L404" s="1194"/>
      <c r="M404" s="1194"/>
      <c r="N404" s="1194"/>
      <c r="O404" s="1194"/>
      <c r="P404" s="1194"/>
      <c r="Q404" s="1194"/>
      <c r="R404" s="1194"/>
      <c r="S404" s="1194"/>
      <c r="T404" s="1194"/>
      <c r="U404" s="1194"/>
      <c r="V404" s="1194"/>
      <c r="W404" s="1194"/>
      <c r="X404" s="1194"/>
      <c r="Y404" s="1194"/>
      <c r="Z404" s="1194"/>
      <c r="AA404" s="1194"/>
      <c r="AB404" s="1194"/>
      <c r="AC404" s="1194"/>
      <c r="AD404" s="1194"/>
      <c r="AE404" s="1194"/>
      <c r="AF404" s="1194"/>
      <c r="AG404" s="1194"/>
      <c r="AH404" s="1194"/>
      <c r="AI404" s="1194"/>
      <c r="AJ404" s="1194"/>
      <c r="AK404" s="1194"/>
      <c r="AL404" s="1194"/>
      <c r="AM404" s="1194"/>
      <c r="AN404" s="1194"/>
      <c r="AO404" s="1194"/>
      <c r="AP404" s="1194"/>
    </row>
    <row r="405" spans="1:42" ht="12.95" customHeight="1" x14ac:dyDescent="0.5">
      <c r="A405" s="1655"/>
      <c r="B405" s="1193"/>
      <c r="C405" s="1194"/>
      <c r="D405" s="1194"/>
      <c r="E405" s="1194"/>
      <c r="F405" s="1194"/>
      <c r="G405" s="1194"/>
      <c r="H405" s="1194"/>
      <c r="I405" s="1194"/>
      <c r="J405" s="1194"/>
      <c r="K405" s="1194"/>
      <c r="L405" s="1194"/>
      <c r="M405" s="1194"/>
      <c r="N405" s="1194"/>
      <c r="O405" s="1194"/>
      <c r="P405" s="1194"/>
      <c r="Q405" s="1194"/>
      <c r="R405" s="1194"/>
      <c r="S405" s="1194"/>
      <c r="T405" s="1194"/>
      <c r="U405" s="1194"/>
      <c r="V405" s="1194"/>
      <c r="W405" s="1194"/>
      <c r="X405" s="1194"/>
      <c r="Y405" s="1194"/>
      <c r="Z405" s="1194"/>
      <c r="AA405" s="1194"/>
      <c r="AB405" s="1194"/>
      <c r="AC405" s="1194"/>
      <c r="AD405" s="1194"/>
      <c r="AE405" s="1194"/>
      <c r="AF405" s="1194"/>
      <c r="AG405" s="1194"/>
      <c r="AH405" s="1194"/>
      <c r="AI405" s="1194"/>
      <c r="AJ405" s="1194"/>
      <c r="AK405" s="1194"/>
      <c r="AL405" s="1194"/>
      <c r="AM405" s="1194"/>
      <c r="AN405" s="1194"/>
      <c r="AO405" s="1194"/>
      <c r="AP405" s="1194"/>
    </row>
    <row r="406" spans="1:42" ht="12.95" customHeight="1" x14ac:dyDescent="0.5">
      <c r="A406" s="1655"/>
      <c r="B406" s="1193"/>
      <c r="C406" s="1194"/>
      <c r="D406" s="1194"/>
      <c r="E406" s="1194"/>
      <c r="F406" s="1194"/>
      <c r="G406" s="1194"/>
      <c r="H406" s="1194"/>
      <c r="I406" s="1194"/>
      <c r="J406" s="1194"/>
      <c r="K406" s="1194"/>
      <c r="L406" s="1194"/>
      <c r="M406" s="1194"/>
      <c r="N406" s="1194"/>
      <c r="O406" s="1194"/>
      <c r="P406" s="1194"/>
      <c r="Q406" s="1194"/>
      <c r="R406" s="1194"/>
      <c r="S406" s="1194"/>
      <c r="T406" s="1194"/>
      <c r="U406" s="1194"/>
      <c r="V406" s="1194"/>
      <c r="W406" s="1194"/>
      <c r="X406" s="1194"/>
      <c r="Y406" s="1194"/>
      <c r="Z406" s="1194"/>
      <c r="AA406" s="1194"/>
      <c r="AB406" s="1194"/>
      <c r="AC406" s="1194"/>
      <c r="AD406" s="1194"/>
      <c r="AE406" s="1194"/>
      <c r="AF406" s="1194"/>
      <c r="AG406" s="1194"/>
      <c r="AH406" s="1194"/>
      <c r="AI406" s="1194"/>
      <c r="AJ406" s="1194"/>
      <c r="AK406" s="1194"/>
      <c r="AL406" s="1194"/>
      <c r="AM406" s="1194"/>
      <c r="AN406" s="1194"/>
      <c r="AO406" s="1194"/>
      <c r="AP406" s="1194"/>
    </row>
    <row r="407" spans="1:42" ht="12.95" customHeight="1" x14ac:dyDescent="0.5">
      <c r="A407" s="1655"/>
      <c r="B407" s="1193"/>
      <c r="C407" s="1194"/>
      <c r="D407" s="1194"/>
      <c r="E407" s="1194"/>
      <c r="F407" s="1194"/>
      <c r="G407" s="1194"/>
      <c r="H407" s="1194"/>
      <c r="I407" s="1194"/>
      <c r="J407" s="1194"/>
      <c r="K407" s="1194"/>
      <c r="L407" s="1194"/>
      <c r="M407" s="1194"/>
      <c r="N407" s="1194"/>
      <c r="O407" s="1194"/>
      <c r="P407" s="1194"/>
      <c r="Q407" s="1194"/>
      <c r="R407" s="1194"/>
      <c r="S407" s="1194"/>
      <c r="T407" s="1194"/>
      <c r="U407" s="1194"/>
      <c r="V407" s="1194"/>
      <c r="W407" s="1194"/>
      <c r="X407" s="1194"/>
      <c r="Y407" s="1194"/>
      <c r="Z407" s="1194"/>
      <c r="AA407" s="1194"/>
      <c r="AB407" s="1194"/>
      <c r="AC407" s="1194"/>
      <c r="AD407" s="1194"/>
      <c r="AE407" s="1194"/>
      <c r="AF407" s="1194"/>
      <c r="AG407" s="1194"/>
      <c r="AH407" s="1194"/>
      <c r="AI407" s="1194"/>
      <c r="AJ407" s="1194"/>
      <c r="AK407" s="1194"/>
      <c r="AL407" s="1194"/>
      <c r="AM407" s="1194"/>
      <c r="AN407" s="1194"/>
      <c r="AO407" s="1194"/>
      <c r="AP407" s="1194"/>
    </row>
    <row r="408" spans="1:42" ht="12.95" customHeight="1" x14ac:dyDescent="0.5">
      <c r="A408" s="1655"/>
      <c r="B408" s="1193"/>
      <c r="C408" s="1194"/>
      <c r="D408" s="1194"/>
      <c r="E408" s="1194"/>
      <c r="F408" s="1194"/>
      <c r="G408" s="1194"/>
      <c r="H408" s="1194"/>
      <c r="I408" s="1194"/>
      <c r="J408" s="1194"/>
      <c r="K408" s="1194"/>
      <c r="L408" s="1194"/>
      <c r="M408" s="1194"/>
      <c r="N408" s="1194"/>
      <c r="O408" s="1194"/>
      <c r="P408" s="1194"/>
      <c r="Q408" s="1194"/>
      <c r="R408" s="1194"/>
      <c r="S408" s="1194"/>
      <c r="T408" s="1194"/>
      <c r="U408" s="1194"/>
      <c r="V408" s="1194"/>
      <c r="W408" s="1194"/>
      <c r="X408" s="1194"/>
      <c r="Y408" s="1194"/>
      <c r="Z408" s="1194"/>
      <c r="AA408" s="1194"/>
      <c r="AB408" s="1194"/>
      <c r="AC408" s="1194"/>
      <c r="AD408" s="1194"/>
      <c r="AE408" s="1194"/>
      <c r="AF408" s="1194"/>
      <c r="AG408" s="1194"/>
      <c r="AH408" s="1194"/>
      <c r="AI408" s="1194"/>
      <c r="AJ408" s="1194"/>
      <c r="AK408" s="1194"/>
      <c r="AL408" s="1194"/>
      <c r="AM408" s="1194"/>
      <c r="AN408" s="1194"/>
      <c r="AO408" s="1194"/>
      <c r="AP408" s="1194"/>
    </row>
    <row r="409" spans="1:42" ht="12.95" customHeight="1" x14ac:dyDescent="0.5">
      <c r="A409" s="1655"/>
      <c r="B409" s="1193"/>
      <c r="C409" s="1194"/>
      <c r="D409" s="1194"/>
      <c r="E409" s="1194"/>
      <c r="F409" s="1194"/>
      <c r="G409" s="1194"/>
      <c r="H409" s="1194"/>
      <c r="I409" s="1194"/>
      <c r="J409" s="1194"/>
      <c r="K409" s="1194"/>
      <c r="L409" s="1194"/>
      <c r="M409" s="1194"/>
      <c r="N409" s="1194"/>
      <c r="O409" s="1194"/>
      <c r="P409" s="1194"/>
      <c r="Q409" s="1194"/>
      <c r="R409" s="1194"/>
      <c r="S409" s="1194"/>
      <c r="T409" s="1194"/>
      <c r="U409" s="1194"/>
      <c r="V409" s="1194"/>
      <c r="W409" s="1194"/>
      <c r="X409" s="1194"/>
      <c r="Y409" s="1194"/>
      <c r="Z409" s="1194"/>
      <c r="AA409" s="1194"/>
      <c r="AB409" s="1194"/>
      <c r="AC409" s="1194"/>
      <c r="AD409" s="1194"/>
      <c r="AE409" s="1194"/>
      <c r="AF409" s="1194"/>
      <c r="AG409" s="1194"/>
      <c r="AH409" s="1194"/>
      <c r="AI409" s="1194"/>
      <c r="AJ409" s="1194"/>
      <c r="AK409" s="1194"/>
      <c r="AL409" s="1194"/>
      <c r="AM409" s="1194"/>
      <c r="AN409" s="1194"/>
      <c r="AO409" s="1194"/>
      <c r="AP409" s="1194"/>
    </row>
    <row r="410" spans="1:42" ht="12.95" customHeight="1" x14ac:dyDescent="0.5">
      <c r="A410" s="1655"/>
      <c r="B410" s="1193"/>
      <c r="C410" s="1194"/>
      <c r="D410" s="1194"/>
      <c r="E410" s="1194"/>
      <c r="F410" s="1194"/>
      <c r="G410" s="1194"/>
      <c r="H410" s="1194"/>
      <c r="I410" s="1194"/>
      <c r="J410" s="1194"/>
      <c r="K410" s="1194"/>
      <c r="L410" s="1194"/>
      <c r="M410" s="1194"/>
      <c r="N410" s="1194"/>
      <c r="O410" s="1194"/>
      <c r="P410" s="1194"/>
      <c r="Q410" s="1194"/>
      <c r="R410" s="1194"/>
      <c r="S410" s="1194"/>
      <c r="T410" s="1194"/>
      <c r="U410" s="1194"/>
      <c r="V410" s="1194"/>
      <c r="W410" s="1194"/>
      <c r="X410" s="1194"/>
      <c r="Y410" s="1194"/>
      <c r="Z410" s="1194"/>
      <c r="AA410" s="1194"/>
      <c r="AB410" s="1194"/>
      <c r="AC410" s="1194"/>
      <c r="AD410" s="1194"/>
      <c r="AE410" s="1194"/>
      <c r="AF410" s="1194"/>
      <c r="AG410" s="1194"/>
      <c r="AH410" s="1194"/>
      <c r="AI410" s="1194"/>
      <c r="AJ410" s="1194"/>
      <c r="AK410" s="1194"/>
      <c r="AL410" s="1194"/>
      <c r="AM410" s="1194"/>
      <c r="AN410" s="1194"/>
      <c r="AO410" s="1194"/>
      <c r="AP410" s="1194"/>
    </row>
    <row r="411" spans="1:42" ht="12.95" customHeight="1" x14ac:dyDescent="0.5">
      <c r="A411" s="1655"/>
      <c r="B411" s="1193"/>
      <c r="C411" s="1194"/>
      <c r="D411" s="1194"/>
      <c r="E411" s="1194"/>
      <c r="F411" s="1194"/>
      <c r="G411" s="1194"/>
      <c r="H411" s="1194"/>
      <c r="I411" s="1194"/>
      <c r="J411" s="1194"/>
      <c r="K411" s="1194"/>
      <c r="L411" s="1194"/>
      <c r="M411" s="1194"/>
      <c r="N411" s="1194"/>
      <c r="O411" s="1194"/>
      <c r="P411" s="1194"/>
      <c r="Q411" s="1194"/>
      <c r="R411" s="1194"/>
      <c r="S411" s="1194"/>
      <c r="T411" s="1194"/>
      <c r="U411" s="1194"/>
      <c r="V411" s="1194"/>
      <c r="W411" s="1194"/>
      <c r="X411" s="1194"/>
      <c r="Y411" s="1194"/>
      <c r="Z411" s="1194"/>
      <c r="AA411" s="1194"/>
      <c r="AB411" s="1194"/>
      <c r="AC411" s="1194"/>
      <c r="AD411" s="1194"/>
      <c r="AE411" s="1194"/>
      <c r="AF411" s="1194"/>
      <c r="AG411" s="1194"/>
      <c r="AH411" s="1194"/>
      <c r="AI411" s="1194"/>
      <c r="AJ411" s="1194"/>
      <c r="AK411" s="1194"/>
      <c r="AL411" s="1194"/>
      <c r="AM411" s="1194"/>
      <c r="AN411" s="1194"/>
      <c r="AO411" s="1194"/>
      <c r="AP411" s="1194"/>
    </row>
    <row r="412" spans="1:42" ht="12.95" customHeight="1" x14ac:dyDescent="0.5">
      <c r="A412" s="1655"/>
      <c r="B412" s="1193"/>
      <c r="C412" s="1194"/>
      <c r="D412" s="1194"/>
      <c r="E412" s="1194"/>
      <c r="F412" s="1194"/>
      <c r="G412" s="1194"/>
      <c r="H412" s="1194"/>
      <c r="I412" s="1194"/>
      <c r="J412" s="1194"/>
      <c r="K412" s="1194"/>
      <c r="L412" s="1194"/>
      <c r="M412" s="1194"/>
      <c r="N412" s="1194"/>
      <c r="O412" s="1194"/>
      <c r="P412" s="1194"/>
      <c r="Q412" s="1194"/>
      <c r="R412" s="1194"/>
      <c r="S412" s="1194"/>
      <c r="T412" s="1194"/>
      <c r="U412" s="1194"/>
      <c r="V412" s="1194"/>
      <c r="W412" s="1194"/>
      <c r="X412" s="1194"/>
      <c r="Y412" s="1194"/>
      <c r="Z412" s="1194"/>
      <c r="AA412" s="1194"/>
      <c r="AB412" s="1194"/>
      <c r="AC412" s="1194"/>
      <c r="AD412" s="1194"/>
      <c r="AE412" s="1194"/>
      <c r="AF412" s="1194"/>
      <c r="AG412" s="1194"/>
      <c r="AH412" s="1194"/>
      <c r="AI412" s="1194"/>
      <c r="AJ412" s="1194"/>
      <c r="AK412" s="1194"/>
      <c r="AL412" s="1194"/>
      <c r="AM412" s="1194"/>
      <c r="AN412" s="1194"/>
      <c r="AO412" s="1194"/>
      <c r="AP412" s="1194"/>
    </row>
    <row r="413" spans="1:42" ht="12.95" customHeight="1" x14ac:dyDescent="0.5">
      <c r="A413" s="1655"/>
      <c r="B413" s="1193"/>
      <c r="C413" s="1194"/>
      <c r="D413" s="1194"/>
      <c r="E413" s="1194"/>
      <c r="F413" s="1194"/>
      <c r="G413" s="1194"/>
      <c r="H413" s="1194"/>
      <c r="I413" s="1194"/>
      <c r="J413" s="1194"/>
      <c r="K413" s="1194"/>
      <c r="L413" s="1194"/>
      <c r="M413" s="1194"/>
      <c r="N413" s="1194"/>
      <c r="O413" s="1194"/>
      <c r="P413" s="1194"/>
      <c r="Q413" s="1194"/>
      <c r="R413" s="1194"/>
      <c r="S413" s="1194"/>
      <c r="T413" s="1194"/>
      <c r="U413" s="1194"/>
      <c r="V413" s="1194"/>
      <c r="W413" s="1194"/>
      <c r="X413" s="1194"/>
      <c r="Y413" s="1194"/>
      <c r="Z413" s="1194"/>
      <c r="AA413" s="1194"/>
      <c r="AB413" s="1194"/>
      <c r="AC413" s="1194"/>
      <c r="AD413" s="1194"/>
      <c r="AE413" s="1194"/>
      <c r="AF413" s="1194"/>
      <c r="AG413" s="1194"/>
      <c r="AH413" s="1194"/>
      <c r="AI413" s="1194"/>
      <c r="AJ413" s="1194"/>
      <c r="AK413" s="1194"/>
      <c r="AL413" s="1194"/>
      <c r="AM413" s="1194"/>
      <c r="AN413" s="1194"/>
      <c r="AO413" s="1194"/>
      <c r="AP413" s="1194"/>
    </row>
    <row r="414" spans="1:42" ht="12.95" customHeight="1" x14ac:dyDescent="0.5">
      <c r="A414" s="1655"/>
      <c r="B414" s="1193"/>
      <c r="C414" s="1194"/>
      <c r="D414" s="1194"/>
      <c r="E414" s="1194"/>
      <c r="F414" s="1194"/>
      <c r="G414" s="1194"/>
      <c r="H414" s="1194"/>
      <c r="I414" s="1194"/>
      <c r="J414" s="1194"/>
      <c r="K414" s="1194"/>
      <c r="L414" s="1194"/>
      <c r="M414" s="1194"/>
      <c r="N414" s="1194"/>
      <c r="O414" s="1194"/>
      <c r="P414" s="1194"/>
      <c r="Q414" s="1194"/>
      <c r="R414" s="1194"/>
      <c r="S414" s="1194"/>
      <c r="T414" s="1194"/>
      <c r="U414" s="1194"/>
      <c r="V414" s="1194"/>
      <c r="W414" s="1194"/>
      <c r="X414" s="1194"/>
      <c r="Y414" s="1194"/>
      <c r="Z414" s="1194"/>
      <c r="AA414" s="1194"/>
      <c r="AB414" s="1194"/>
      <c r="AC414" s="1194"/>
      <c r="AD414" s="1194"/>
      <c r="AE414" s="1194"/>
      <c r="AF414" s="1194"/>
      <c r="AG414" s="1194"/>
      <c r="AH414" s="1194"/>
      <c r="AI414" s="1194"/>
      <c r="AJ414" s="1194"/>
      <c r="AK414" s="1194"/>
      <c r="AL414" s="1194"/>
      <c r="AM414" s="1194"/>
      <c r="AN414" s="1194"/>
      <c r="AO414" s="1194"/>
      <c r="AP414" s="1194"/>
    </row>
    <row r="415" spans="1:42" ht="12.95" customHeight="1" x14ac:dyDescent="0.5">
      <c r="A415" s="1655"/>
      <c r="B415" s="1193"/>
      <c r="C415" s="1194"/>
      <c r="D415" s="1194"/>
      <c r="E415" s="1194"/>
      <c r="F415" s="1194"/>
      <c r="G415" s="1194"/>
      <c r="H415" s="1194"/>
      <c r="I415" s="1194"/>
      <c r="J415" s="1194"/>
      <c r="K415" s="1194"/>
      <c r="L415" s="1194"/>
      <c r="M415" s="1194"/>
      <c r="N415" s="1194"/>
      <c r="O415" s="1194"/>
      <c r="P415" s="1194"/>
      <c r="Q415" s="1194"/>
      <c r="R415" s="1194"/>
      <c r="S415" s="1194"/>
      <c r="T415" s="1194"/>
      <c r="U415" s="1194"/>
      <c r="V415" s="1194"/>
      <c r="W415" s="1194"/>
      <c r="X415" s="1194"/>
      <c r="Y415" s="1194"/>
      <c r="Z415" s="1194"/>
      <c r="AA415" s="1194"/>
      <c r="AB415" s="1194"/>
      <c r="AC415" s="1194"/>
      <c r="AD415" s="1194"/>
      <c r="AE415" s="1194"/>
      <c r="AF415" s="1194"/>
      <c r="AG415" s="1194"/>
      <c r="AH415" s="1194"/>
      <c r="AI415" s="1194"/>
      <c r="AJ415" s="1194"/>
      <c r="AK415" s="1194"/>
      <c r="AL415" s="1194"/>
      <c r="AM415" s="1194"/>
      <c r="AN415" s="1194"/>
      <c r="AO415" s="1194"/>
      <c r="AP415" s="1194"/>
    </row>
    <row r="416" spans="1:42" ht="12.95" customHeight="1" x14ac:dyDescent="0.5">
      <c r="A416" s="1655"/>
      <c r="B416" s="1193"/>
      <c r="C416" s="1194"/>
      <c r="D416" s="1194"/>
      <c r="E416" s="1194"/>
      <c r="F416" s="1194"/>
      <c r="G416" s="1194"/>
      <c r="H416" s="1194"/>
      <c r="I416" s="1194"/>
      <c r="J416" s="1194"/>
      <c r="K416" s="1194"/>
      <c r="L416" s="1194"/>
      <c r="M416" s="1194"/>
      <c r="N416" s="1194"/>
      <c r="O416" s="1194"/>
      <c r="P416" s="1194"/>
      <c r="Q416" s="1194"/>
      <c r="R416" s="1194"/>
      <c r="S416" s="1194"/>
      <c r="T416" s="1194"/>
      <c r="U416" s="1194"/>
      <c r="V416" s="1194"/>
      <c r="W416" s="1194"/>
      <c r="X416" s="1194"/>
      <c r="Y416" s="1194"/>
      <c r="Z416" s="1194"/>
      <c r="AA416" s="1194"/>
      <c r="AB416" s="1194"/>
      <c r="AC416" s="1194"/>
      <c r="AD416" s="1194"/>
      <c r="AE416" s="1194"/>
      <c r="AF416" s="1194"/>
      <c r="AG416" s="1194"/>
      <c r="AH416" s="1194"/>
      <c r="AI416" s="1194"/>
      <c r="AJ416" s="1194"/>
      <c r="AK416" s="1194"/>
      <c r="AL416" s="1194"/>
      <c r="AM416" s="1194"/>
      <c r="AN416" s="1194"/>
      <c r="AO416" s="1194"/>
      <c r="AP416" s="1194"/>
    </row>
    <row r="417" spans="1:42" ht="12.95" customHeight="1" x14ac:dyDescent="0.5">
      <c r="A417" s="1655"/>
      <c r="B417" s="1193"/>
      <c r="C417" s="1194"/>
      <c r="D417" s="1194"/>
      <c r="E417" s="1194"/>
      <c r="F417" s="1194"/>
      <c r="G417" s="1194"/>
      <c r="H417" s="1194"/>
      <c r="I417" s="1194"/>
      <c r="J417" s="1194"/>
      <c r="K417" s="1194"/>
      <c r="L417" s="1194"/>
      <c r="M417" s="1194"/>
      <c r="N417" s="1194"/>
      <c r="O417" s="1194"/>
      <c r="P417" s="1194"/>
      <c r="Q417" s="1194"/>
      <c r="R417" s="1194"/>
      <c r="S417" s="1194"/>
      <c r="T417" s="1194"/>
      <c r="U417" s="1194"/>
      <c r="V417" s="1194"/>
      <c r="W417" s="1194"/>
      <c r="X417" s="1194"/>
      <c r="Y417" s="1194"/>
      <c r="Z417" s="1194"/>
      <c r="AA417" s="1194"/>
      <c r="AB417" s="1194"/>
      <c r="AC417" s="1194"/>
      <c r="AD417" s="1194"/>
      <c r="AE417" s="1194"/>
      <c r="AF417" s="1194"/>
      <c r="AG417" s="1194"/>
      <c r="AH417" s="1194"/>
      <c r="AI417" s="1194"/>
      <c r="AJ417" s="1194"/>
      <c r="AK417" s="1194"/>
      <c r="AL417" s="1194"/>
      <c r="AM417" s="1194"/>
      <c r="AN417" s="1194"/>
      <c r="AO417" s="1194"/>
      <c r="AP417" s="1194"/>
    </row>
    <row r="418" spans="1:42" ht="12.95" customHeight="1" x14ac:dyDescent="0.5">
      <c r="A418" s="1655"/>
      <c r="B418" s="1193"/>
      <c r="C418" s="1194"/>
      <c r="D418" s="1194"/>
      <c r="E418" s="1194"/>
      <c r="F418" s="1194"/>
      <c r="G418" s="1194"/>
      <c r="H418" s="1194"/>
      <c r="I418" s="1194"/>
      <c r="J418" s="1194"/>
      <c r="K418" s="1194"/>
      <c r="L418" s="1194"/>
      <c r="M418" s="1194"/>
      <c r="N418" s="1194"/>
      <c r="O418" s="1194"/>
      <c r="P418" s="1194"/>
      <c r="Q418" s="1194"/>
      <c r="R418" s="1194"/>
      <c r="S418" s="1194"/>
      <c r="T418" s="1194"/>
      <c r="U418" s="1194"/>
      <c r="V418" s="1194"/>
      <c r="W418" s="1194"/>
      <c r="X418" s="1194"/>
      <c r="Y418" s="1194"/>
      <c r="Z418" s="1194"/>
      <c r="AA418" s="1194"/>
      <c r="AB418" s="1194"/>
      <c r="AC418" s="1194"/>
      <c r="AD418" s="1194"/>
      <c r="AE418" s="1194"/>
      <c r="AF418" s="1194"/>
      <c r="AG418" s="1194"/>
      <c r="AH418" s="1194"/>
      <c r="AI418" s="1194"/>
      <c r="AJ418" s="1194"/>
      <c r="AK418" s="1194"/>
      <c r="AL418" s="1194"/>
      <c r="AM418" s="1194"/>
      <c r="AN418" s="1194"/>
      <c r="AO418" s="1194"/>
      <c r="AP418" s="1194"/>
    </row>
    <row r="419" spans="1:42" ht="12.95" customHeight="1" x14ac:dyDescent="0.5">
      <c r="A419" s="1655"/>
      <c r="B419" s="1193"/>
      <c r="C419" s="1194"/>
      <c r="D419" s="1194"/>
      <c r="E419" s="1194"/>
      <c r="F419" s="1194"/>
      <c r="G419" s="1194"/>
      <c r="H419" s="1194"/>
      <c r="I419" s="1194"/>
      <c r="J419" s="1194"/>
      <c r="K419" s="1194"/>
      <c r="L419" s="1194"/>
      <c r="M419" s="1194"/>
      <c r="N419" s="1194"/>
      <c r="O419" s="1194"/>
      <c r="P419" s="1194"/>
      <c r="Q419" s="1194"/>
      <c r="R419" s="1194"/>
      <c r="S419" s="1194"/>
      <c r="T419" s="1194"/>
      <c r="U419" s="1194"/>
      <c r="V419" s="1194"/>
      <c r="W419" s="1194"/>
      <c r="X419" s="1194"/>
      <c r="Y419" s="1194"/>
      <c r="Z419" s="1194"/>
      <c r="AA419" s="1194"/>
      <c r="AB419" s="1194"/>
      <c r="AC419" s="1194"/>
      <c r="AD419" s="1194"/>
      <c r="AE419" s="1194"/>
      <c r="AF419" s="1194"/>
      <c r="AG419" s="1194"/>
      <c r="AH419" s="1194"/>
      <c r="AI419" s="1194"/>
      <c r="AJ419" s="1194"/>
      <c r="AK419" s="1194"/>
      <c r="AL419" s="1194"/>
      <c r="AM419" s="1194"/>
      <c r="AN419" s="1194"/>
      <c r="AO419" s="1194"/>
      <c r="AP419" s="1194"/>
    </row>
    <row r="420" spans="1:42" ht="12.95" customHeight="1" x14ac:dyDescent="0.5">
      <c r="A420" s="1655"/>
      <c r="B420" s="1193"/>
      <c r="C420" s="1194"/>
      <c r="D420" s="1194"/>
      <c r="E420" s="1194"/>
      <c r="F420" s="1194"/>
      <c r="G420" s="1194"/>
      <c r="H420" s="1194"/>
      <c r="I420" s="1194"/>
      <c r="J420" s="1194"/>
      <c r="K420" s="1194"/>
      <c r="L420" s="1194"/>
      <c r="M420" s="1194"/>
      <c r="N420" s="1194"/>
      <c r="O420" s="1194"/>
      <c r="P420" s="1194"/>
      <c r="Q420" s="1194"/>
      <c r="R420" s="1194"/>
      <c r="S420" s="1194"/>
      <c r="T420" s="1194"/>
      <c r="U420" s="1194"/>
      <c r="V420" s="1194"/>
      <c r="W420" s="1194"/>
      <c r="X420" s="1194"/>
      <c r="Y420" s="1194"/>
      <c r="Z420" s="1194"/>
      <c r="AA420" s="1194"/>
      <c r="AB420" s="1194"/>
      <c r="AC420" s="1194"/>
      <c r="AD420" s="1194"/>
      <c r="AE420" s="1194"/>
      <c r="AF420" s="1194"/>
      <c r="AG420" s="1194"/>
      <c r="AH420" s="1194"/>
      <c r="AI420" s="1194"/>
      <c r="AJ420" s="1194"/>
      <c r="AK420" s="1194"/>
      <c r="AL420" s="1194"/>
      <c r="AM420" s="1194"/>
      <c r="AN420" s="1194"/>
      <c r="AO420" s="1194"/>
      <c r="AP420" s="1194"/>
    </row>
    <row r="421" spans="1:42" ht="12.95" customHeight="1" x14ac:dyDescent="0.5">
      <c r="A421" s="1655"/>
      <c r="B421" s="1193"/>
      <c r="C421" s="1194"/>
      <c r="D421" s="1194"/>
      <c r="E421" s="1194"/>
      <c r="F421" s="1194"/>
      <c r="G421" s="1194"/>
      <c r="H421" s="1194"/>
      <c r="I421" s="1194"/>
      <c r="J421" s="1194"/>
      <c r="K421" s="1194"/>
      <c r="L421" s="1194"/>
      <c r="M421" s="1194"/>
      <c r="N421" s="1194"/>
      <c r="O421" s="1194"/>
      <c r="P421" s="1194"/>
      <c r="Q421" s="1194"/>
      <c r="R421" s="1194"/>
      <c r="S421" s="1194"/>
      <c r="T421" s="1194"/>
      <c r="U421" s="1194"/>
      <c r="V421" s="1194"/>
      <c r="W421" s="1194"/>
      <c r="X421" s="1194"/>
      <c r="Y421" s="1194"/>
      <c r="Z421" s="1194"/>
      <c r="AA421" s="1194"/>
      <c r="AB421" s="1194"/>
      <c r="AC421" s="1194"/>
      <c r="AD421" s="1194"/>
      <c r="AE421" s="1194"/>
      <c r="AF421" s="1194"/>
      <c r="AG421" s="1194"/>
      <c r="AH421" s="1194"/>
      <c r="AI421" s="1194"/>
      <c r="AJ421" s="1194"/>
      <c r="AK421" s="1194"/>
      <c r="AL421" s="1194"/>
      <c r="AM421" s="1194"/>
      <c r="AN421" s="1194"/>
      <c r="AO421" s="1194"/>
      <c r="AP421" s="1194"/>
    </row>
    <row r="422" spans="1:42" ht="12.95" customHeight="1" x14ac:dyDescent="0.5">
      <c r="A422" s="1655"/>
      <c r="B422" s="1193"/>
      <c r="C422" s="1194"/>
      <c r="D422" s="1194"/>
      <c r="E422" s="1194"/>
      <c r="F422" s="1194"/>
      <c r="G422" s="1194"/>
      <c r="H422" s="1194"/>
      <c r="I422" s="1194"/>
      <c r="J422" s="1194"/>
      <c r="K422" s="1194"/>
      <c r="L422" s="1194"/>
      <c r="M422" s="1194"/>
      <c r="N422" s="1194"/>
      <c r="O422" s="1194"/>
      <c r="P422" s="1194"/>
      <c r="Q422" s="1194"/>
      <c r="R422" s="1194"/>
      <c r="S422" s="1194"/>
      <c r="T422" s="1194"/>
      <c r="U422" s="1194"/>
      <c r="V422" s="1194"/>
      <c r="W422" s="1194"/>
      <c r="X422" s="1194"/>
      <c r="Y422" s="1194"/>
      <c r="Z422" s="1194"/>
      <c r="AA422" s="1194"/>
      <c r="AB422" s="1194"/>
      <c r="AC422" s="1194"/>
      <c r="AD422" s="1194"/>
      <c r="AE422" s="1194"/>
      <c r="AF422" s="1194"/>
      <c r="AG422" s="1194"/>
      <c r="AH422" s="1194"/>
      <c r="AI422" s="1194"/>
      <c r="AJ422" s="1194"/>
      <c r="AK422" s="1194"/>
      <c r="AL422" s="1194"/>
      <c r="AM422" s="1194"/>
      <c r="AN422" s="1194"/>
      <c r="AO422" s="1194"/>
      <c r="AP422" s="1194"/>
    </row>
    <row r="423" spans="1:42" ht="12.95" customHeight="1" x14ac:dyDescent="0.5">
      <c r="A423" s="1655"/>
      <c r="B423" s="1193"/>
      <c r="C423" s="1194"/>
      <c r="D423" s="1194"/>
      <c r="E423" s="1194"/>
      <c r="F423" s="1194"/>
      <c r="G423" s="1194"/>
      <c r="H423" s="1194"/>
      <c r="I423" s="1194"/>
      <c r="J423" s="1194"/>
      <c r="K423" s="1194"/>
      <c r="L423" s="1194"/>
      <c r="M423" s="1194"/>
      <c r="N423" s="1194"/>
      <c r="O423" s="1194"/>
      <c r="P423" s="1194"/>
      <c r="Q423" s="1194"/>
      <c r="R423" s="1194"/>
      <c r="S423" s="1194"/>
      <c r="T423" s="1194"/>
      <c r="U423" s="1194"/>
      <c r="V423" s="1194"/>
      <c r="W423" s="1194"/>
      <c r="X423" s="1194"/>
      <c r="Y423" s="1194"/>
      <c r="Z423" s="1194"/>
      <c r="AA423" s="1194"/>
      <c r="AB423" s="1194"/>
      <c r="AC423" s="1194"/>
      <c r="AD423" s="1194"/>
      <c r="AE423" s="1194"/>
      <c r="AF423" s="1194"/>
      <c r="AG423" s="1194"/>
      <c r="AH423" s="1194"/>
      <c r="AI423" s="1194"/>
      <c r="AJ423" s="1194"/>
      <c r="AK423" s="1194"/>
      <c r="AL423" s="1194"/>
      <c r="AM423" s="1194"/>
      <c r="AN423" s="1194"/>
      <c r="AO423" s="1194"/>
      <c r="AP423" s="1194"/>
    </row>
    <row r="424" spans="1:42" ht="12.95" customHeight="1" x14ac:dyDescent="0.5">
      <c r="A424" s="1655"/>
      <c r="B424" s="1193"/>
      <c r="C424" s="1194"/>
      <c r="D424" s="1194"/>
      <c r="E424" s="1194"/>
      <c r="F424" s="1194"/>
      <c r="G424" s="1194"/>
      <c r="H424" s="1194"/>
      <c r="I424" s="1194"/>
      <c r="J424" s="1194"/>
      <c r="K424" s="1194"/>
      <c r="L424" s="1194"/>
      <c r="M424" s="1194"/>
      <c r="N424" s="1194"/>
      <c r="O424" s="1194"/>
      <c r="P424" s="1194"/>
      <c r="Q424" s="1194"/>
      <c r="R424" s="1194"/>
      <c r="S424" s="1194"/>
      <c r="T424" s="1194"/>
      <c r="U424" s="1194"/>
      <c r="V424" s="1194"/>
      <c r="W424" s="1194"/>
      <c r="X424" s="1194"/>
      <c r="Y424" s="1194"/>
      <c r="Z424" s="1194"/>
      <c r="AA424" s="1194"/>
      <c r="AB424" s="1194"/>
      <c r="AC424" s="1194"/>
      <c r="AD424" s="1194"/>
      <c r="AE424" s="1194"/>
      <c r="AF424" s="1194"/>
      <c r="AG424" s="1194"/>
      <c r="AH424" s="1194"/>
      <c r="AI424" s="1194"/>
      <c r="AJ424" s="1194"/>
      <c r="AK424" s="1194"/>
      <c r="AL424" s="1194"/>
      <c r="AM424" s="1194"/>
      <c r="AN424" s="1194"/>
      <c r="AO424" s="1194"/>
      <c r="AP424" s="1194"/>
    </row>
    <row r="425" spans="1:42" ht="12.95" customHeight="1" x14ac:dyDescent="0.5">
      <c r="A425" s="1655"/>
      <c r="B425" s="1193"/>
      <c r="C425" s="1194"/>
      <c r="D425" s="1194"/>
      <c r="E425" s="1194"/>
      <c r="F425" s="1194"/>
      <c r="G425" s="1194"/>
      <c r="H425" s="1194"/>
      <c r="I425" s="1194"/>
      <c r="J425" s="1194"/>
      <c r="K425" s="1194"/>
      <c r="L425" s="1194"/>
      <c r="M425" s="1194"/>
      <c r="N425" s="1194"/>
      <c r="O425" s="1194"/>
      <c r="P425" s="1194"/>
      <c r="Q425" s="1194"/>
      <c r="R425" s="1194"/>
      <c r="S425" s="1194"/>
      <c r="T425" s="1194"/>
      <c r="U425" s="1194"/>
      <c r="V425" s="1194"/>
      <c r="W425" s="1194"/>
      <c r="X425" s="1194"/>
      <c r="Y425" s="1194"/>
      <c r="Z425" s="1194"/>
      <c r="AA425" s="1194"/>
      <c r="AB425" s="1194"/>
      <c r="AC425" s="1194"/>
      <c r="AD425" s="1194"/>
      <c r="AE425" s="1194"/>
      <c r="AF425" s="1194"/>
      <c r="AG425" s="1194"/>
      <c r="AH425" s="1194"/>
      <c r="AI425" s="1194"/>
      <c r="AJ425" s="1194"/>
      <c r="AK425" s="1194"/>
      <c r="AL425" s="1194"/>
      <c r="AM425" s="1194"/>
      <c r="AN425" s="1194"/>
      <c r="AO425" s="1194"/>
      <c r="AP425" s="1194"/>
    </row>
    <row r="426" spans="1:42" ht="12.95" customHeight="1" x14ac:dyDescent="0.5">
      <c r="A426" s="1655"/>
      <c r="B426" s="1193"/>
      <c r="C426" s="1194"/>
      <c r="D426" s="1194"/>
      <c r="E426" s="1194"/>
      <c r="F426" s="1194"/>
      <c r="G426" s="1194"/>
      <c r="H426" s="1194"/>
      <c r="I426" s="1194"/>
      <c r="J426" s="1194"/>
      <c r="K426" s="1194"/>
      <c r="L426" s="1194"/>
      <c r="M426" s="1194"/>
      <c r="N426" s="1194"/>
      <c r="O426" s="1194"/>
      <c r="P426" s="1194"/>
      <c r="Q426" s="1194"/>
      <c r="R426" s="1194"/>
      <c r="S426" s="1194"/>
      <c r="T426" s="1194"/>
      <c r="U426" s="1194"/>
      <c r="V426" s="1194"/>
      <c r="W426" s="1194"/>
      <c r="X426" s="1194"/>
      <c r="Y426" s="1194"/>
      <c r="Z426" s="1194"/>
      <c r="AA426" s="1194"/>
      <c r="AB426" s="1194"/>
      <c r="AC426" s="1194"/>
      <c r="AD426" s="1194"/>
      <c r="AE426" s="1194"/>
      <c r="AF426" s="1194"/>
      <c r="AG426" s="1194"/>
      <c r="AH426" s="1194"/>
      <c r="AI426" s="1194"/>
      <c r="AJ426" s="1194"/>
      <c r="AK426" s="1194"/>
      <c r="AL426" s="1194"/>
      <c r="AM426" s="1194"/>
      <c r="AN426" s="1194"/>
      <c r="AO426" s="1194"/>
      <c r="AP426" s="1194"/>
    </row>
    <row r="427" spans="1:42" ht="12.95" customHeight="1" x14ac:dyDescent="0.5">
      <c r="A427" s="1655"/>
      <c r="B427" s="1193"/>
      <c r="C427" s="1194"/>
      <c r="D427" s="1194"/>
      <c r="E427" s="1194"/>
      <c r="F427" s="1194"/>
      <c r="G427" s="1194"/>
      <c r="H427" s="1194"/>
      <c r="I427" s="1194"/>
      <c r="J427" s="1194"/>
      <c r="K427" s="1194"/>
      <c r="L427" s="1194"/>
      <c r="M427" s="1194"/>
      <c r="N427" s="1194"/>
      <c r="O427" s="1194"/>
      <c r="P427" s="1194"/>
      <c r="Q427" s="1194"/>
      <c r="R427" s="1194"/>
      <c r="S427" s="1194"/>
      <c r="T427" s="1194"/>
      <c r="U427" s="1194"/>
      <c r="V427" s="1194"/>
      <c r="W427" s="1194"/>
      <c r="X427" s="1194"/>
      <c r="Y427" s="1194"/>
      <c r="Z427" s="1194"/>
      <c r="AA427" s="1194"/>
      <c r="AB427" s="1194"/>
      <c r="AC427" s="1194"/>
      <c r="AD427" s="1194"/>
      <c r="AE427" s="1194"/>
      <c r="AF427" s="1194"/>
      <c r="AG427" s="1194"/>
      <c r="AH427" s="1194"/>
      <c r="AI427" s="1194"/>
      <c r="AJ427" s="1194"/>
      <c r="AK427" s="1194"/>
      <c r="AL427" s="1194"/>
      <c r="AM427" s="1194"/>
      <c r="AN427" s="1194"/>
      <c r="AO427" s="1194"/>
      <c r="AP427" s="1194"/>
    </row>
    <row r="428" spans="1:42" ht="12.95" customHeight="1" x14ac:dyDescent="0.5">
      <c r="A428" s="1655"/>
      <c r="B428" s="1193"/>
      <c r="C428" s="1194"/>
      <c r="D428" s="1194"/>
      <c r="E428" s="1194"/>
      <c r="F428" s="1194"/>
      <c r="G428" s="1194"/>
      <c r="H428" s="1194"/>
      <c r="I428" s="1194"/>
      <c r="J428" s="1194"/>
      <c r="K428" s="1194"/>
      <c r="L428" s="1194"/>
      <c r="M428" s="1194"/>
      <c r="N428" s="1194"/>
      <c r="O428" s="1194"/>
      <c r="P428" s="1194"/>
      <c r="Q428" s="1194"/>
      <c r="R428" s="1194"/>
      <c r="S428" s="1194"/>
      <c r="T428" s="1194"/>
      <c r="U428" s="1194"/>
      <c r="V428" s="1194"/>
      <c r="W428" s="1194"/>
      <c r="X428" s="1194"/>
      <c r="Y428" s="1194"/>
      <c r="Z428" s="1194"/>
      <c r="AA428" s="1194"/>
      <c r="AB428" s="1194"/>
      <c r="AC428" s="1194"/>
      <c r="AD428" s="1194"/>
      <c r="AE428" s="1194"/>
      <c r="AF428" s="1194"/>
      <c r="AG428" s="1194"/>
      <c r="AH428" s="1194"/>
      <c r="AI428" s="1194"/>
      <c r="AJ428" s="1194"/>
      <c r="AK428" s="1194"/>
      <c r="AL428" s="1194"/>
      <c r="AM428" s="1194"/>
      <c r="AN428" s="1194"/>
      <c r="AO428" s="1194"/>
      <c r="AP428" s="1194"/>
    </row>
    <row r="429" spans="1:42" ht="12.95" customHeight="1" x14ac:dyDescent="0.5">
      <c r="A429" s="1655"/>
      <c r="B429" s="1193"/>
      <c r="C429" s="1194"/>
      <c r="D429" s="1194"/>
      <c r="E429" s="1194"/>
      <c r="F429" s="1194"/>
      <c r="G429" s="1194"/>
      <c r="H429" s="1194"/>
      <c r="I429" s="1194"/>
      <c r="J429" s="1194"/>
      <c r="K429" s="1194"/>
      <c r="L429" s="1194"/>
      <c r="M429" s="1194"/>
      <c r="N429" s="1194"/>
      <c r="O429" s="1194"/>
      <c r="P429" s="1194"/>
      <c r="Q429" s="1194"/>
      <c r="R429" s="1194"/>
      <c r="S429" s="1194"/>
      <c r="T429" s="1194"/>
      <c r="U429" s="1194"/>
      <c r="V429" s="1194"/>
      <c r="W429" s="1194"/>
      <c r="X429" s="1194"/>
      <c r="Y429" s="1194"/>
      <c r="Z429" s="1194"/>
      <c r="AA429" s="1194"/>
      <c r="AB429" s="1194"/>
      <c r="AC429" s="1194"/>
      <c r="AD429" s="1194"/>
      <c r="AE429" s="1194"/>
      <c r="AF429" s="1194"/>
      <c r="AG429" s="1194"/>
      <c r="AH429" s="1194"/>
      <c r="AI429" s="1194"/>
      <c r="AJ429" s="1194"/>
      <c r="AK429" s="1194"/>
      <c r="AL429" s="1194"/>
      <c r="AM429" s="1194"/>
      <c r="AN429" s="1194"/>
      <c r="AO429" s="1194"/>
      <c r="AP429" s="1194"/>
    </row>
    <row r="430" spans="1:42" ht="12.95" customHeight="1" x14ac:dyDescent="0.5">
      <c r="A430" s="1655"/>
      <c r="B430" s="1193"/>
      <c r="C430" s="1194"/>
      <c r="D430" s="1194"/>
      <c r="E430" s="1194"/>
      <c r="F430" s="1194"/>
      <c r="G430" s="1194"/>
      <c r="H430" s="1194"/>
      <c r="I430" s="1194"/>
      <c r="J430" s="1194"/>
      <c r="K430" s="1194"/>
      <c r="L430" s="1194"/>
      <c r="M430" s="1194"/>
      <c r="N430" s="1194"/>
      <c r="O430" s="1194"/>
      <c r="P430" s="1194"/>
      <c r="Q430" s="1194"/>
      <c r="R430" s="1194"/>
      <c r="S430" s="1194"/>
      <c r="T430" s="1194"/>
      <c r="U430" s="1194"/>
      <c r="V430" s="1194"/>
      <c r="W430" s="1194"/>
      <c r="X430" s="1194"/>
      <c r="Y430" s="1194"/>
      <c r="Z430" s="1194"/>
      <c r="AA430" s="1194"/>
      <c r="AB430" s="1194"/>
      <c r="AC430" s="1194"/>
      <c r="AD430" s="1194"/>
      <c r="AE430" s="1194"/>
      <c r="AF430" s="1194"/>
      <c r="AG430" s="1194"/>
      <c r="AH430" s="1194"/>
      <c r="AI430" s="1194"/>
      <c r="AJ430" s="1194"/>
      <c r="AK430" s="1194"/>
      <c r="AL430" s="1194"/>
      <c r="AM430" s="1194"/>
      <c r="AN430" s="1194"/>
      <c r="AO430" s="1194"/>
      <c r="AP430" s="1194"/>
    </row>
    <row r="431" spans="1:42" ht="12.95" customHeight="1" x14ac:dyDescent="0.5">
      <c r="A431" s="1655"/>
      <c r="B431" s="1193"/>
      <c r="C431" s="1194"/>
      <c r="D431" s="1194"/>
      <c r="E431" s="1194"/>
      <c r="F431" s="1194"/>
      <c r="G431" s="1194"/>
      <c r="H431" s="1194"/>
      <c r="I431" s="1194"/>
      <c r="J431" s="1194"/>
      <c r="K431" s="1194"/>
      <c r="L431" s="1194"/>
      <c r="M431" s="1194"/>
      <c r="N431" s="1194"/>
      <c r="O431" s="1194"/>
      <c r="P431" s="1194"/>
      <c r="Q431" s="1194"/>
      <c r="R431" s="1194"/>
      <c r="S431" s="1194"/>
      <c r="T431" s="1194"/>
      <c r="U431" s="1194"/>
      <c r="V431" s="1194"/>
      <c r="W431" s="1194"/>
      <c r="X431" s="1194"/>
      <c r="Y431" s="1194"/>
      <c r="Z431" s="1194"/>
      <c r="AA431" s="1194"/>
      <c r="AB431" s="1194"/>
      <c r="AC431" s="1194"/>
      <c r="AD431" s="1194"/>
      <c r="AE431" s="1194"/>
      <c r="AF431" s="1194"/>
      <c r="AG431" s="1194"/>
      <c r="AH431" s="1194"/>
      <c r="AI431" s="1194"/>
      <c r="AJ431" s="1194"/>
      <c r="AK431" s="1194"/>
      <c r="AL431" s="1194"/>
      <c r="AM431" s="1194"/>
      <c r="AN431" s="1194"/>
      <c r="AO431" s="1194"/>
      <c r="AP431" s="1194"/>
    </row>
    <row r="432" spans="1:42" ht="12.95" customHeight="1" x14ac:dyDescent="0.5">
      <c r="A432" s="1655"/>
      <c r="B432" s="1193"/>
      <c r="C432" s="1194"/>
      <c r="D432" s="1194"/>
      <c r="E432" s="1194"/>
      <c r="F432" s="1194"/>
      <c r="G432" s="1194"/>
      <c r="H432" s="1194"/>
      <c r="I432" s="1194"/>
      <c r="J432" s="1194"/>
      <c r="K432" s="1194"/>
      <c r="L432" s="1194"/>
      <c r="M432" s="1194"/>
      <c r="N432" s="1194"/>
      <c r="O432" s="1194"/>
      <c r="P432" s="1194"/>
      <c r="Q432" s="1194"/>
      <c r="R432" s="1194"/>
      <c r="S432" s="1194"/>
      <c r="T432" s="1194"/>
      <c r="U432" s="1194"/>
      <c r="V432" s="1194"/>
      <c r="W432" s="1194"/>
      <c r="X432" s="1194"/>
      <c r="Y432" s="1194"/>
      <c r="Z432" s="1194"/>
      <c r="AA432" s="1194"/>
      <c r="AB432" s="1194"/>
      <c r="AC432" s="1194"/>
      <c r="AD432" s="1194"/>
      <c r="AE432" s="1194"/>
      <c r="AF432" s="1194"/>
      <c r="AG432" s="1194"/>
      <c r="AH432" s="1194"/>
      <c r="AI432" s="1194"/>
      <c r="AJ432" s="1194"/>
      <c r="AK432" s="1194"/>
      <c r="AL432" s="1194"/>
      <c r="AM432" s="1194"/>
      <c r="AN432" s="1194"/>
      <c r="AO432" s="1194"/>
      <c r="AP432" s="1194"/>
    </row>
    <row r="433" spans="1:42" ht="12.95" customHeight="1" x14ac:dyDescent="0.5">
      <c r="A433" s="1655"/>
      <c r="B433" s="1193"/>
      <c r="C433" s="1194"/>
      <c r="D433" s="1194"/>
      <c r="E433" s="1194"/>
      <c r="F433" s="1194"/>
      <c r="G433" s="1194"/>
      <c r="H433" s="1194"/>
      <c r="I433" s="1194"/>
      <c r="J433" s="1194"/>
      <c r="K433" s="1194"/>
      <c r="L433" s="1194"/>
      <c r="M433" s="1194"/>
      <c r="N433" s="1194"/>
      <c r="O433" s="1194"/>
      <c r="P433" s="1194"/>
      <c r="Q433" s="1194"/>
      <c r="R433" s="1194"/>
      <c r="S433" s="1194"/>
      <c r="T433" s="1194"/>
      <c r="U433" s="1194"/>
      <c r="V433" s="1194"/>
      <c r="W433" s="1194"/>
      <c r="X433" s="1194"/>
      <c r="Y433" s="1194"/>
      <c r="Z433" s="1194"/>
      <c r="AA433" s="1194"/>
      <c r="AB433" s="1194"/>
      <c r="AC433" s="1194"/>
      <c r="AD433" s="1194"/>
      <c r="AE433" s="1194"/>
      <c r="AF433" s="1194"/>
      <c r="AG433" s="1194"/>
      <c r="AH433" s="1194"/>
      <c r="AI433" s="1194"/>
      <c r="AJ433" s="1194"/>
      <c r="AK433" s="1194"/>
      <c r="AL433" s="1194"/>
      <c r="AM433" s="1194"/>
      <c r="AN433" s="1194"/>
      <c r="AO433" s="1194"/>
      <c r="AP433" s="1194"/>
    </row>
    <row r="434" spans="1:42" ht="12.95" customHeight="1" x14ac:dyDescent="0.5">
      <c r="A434" s="1655"/>
      <c r="B434" s="1193"/>
      <c r="C434" s="1194"/>
      <c r="D434" s="1194"/>
      <c r="E434" s="1194"/>
      <c r="F434" s="1194"/>
      <c r="G434" s="1194"/>
      <c r="H434" s="1194"/>
      <c r="I434" s="1194"/>
      <c r="J434" s="1194"/>
      <c r="K434" s="1194"/>
      <c r="L434" s="1194"/>
      <c r="M434" s="1194"/>
      <c r="N434" s="1194"/>
      <c r="O434" s="1194"/>
      <c r="P434" s="1194"/>
      <c r="Q434" s="1194"/>
      <c r="R434" s="1194"/>
      <c r="S434" s="1194"/>
      <c r="T434" s="1194"/>
      <c r="U434" s="1194"/>
      <c r="V434" s="1194"/>
      <c r="W434" s="1194"/>
      <c r="X434" s="1194"/>
      <c r="Y434" s="1194"/>
      <c r="Z434" s="1194"/>
      <c r="AA434" s="1194"/>
      <c r="AB434" s="1194"/>
      <c r="AC434" s="1194"/>
      <c r="AD434" s="1194"/>
      <c r="AE434" s="1194"/>
      <c r="AF434" s="1194"/>
      <c r="AG434" s="1194"/>
      <c r="AH434" s="1194"/>
      <c r="AI434" s="1194"/>
      <c r="AJ434" s="1194"/>
      <c r="AK434" s="1194"/>
      <c r="AL434" s="1194"/>
      <c r="AM434" s="1194"/>
      <c r="AN434" s="1194"/>
      <c r="AO434" s="1194"/>
      <c r="AP434" s="1194"/>
    </row>
    <row r="435" spans="1:42" ht="12.95" customHeight="1" x14ac:dyDescent="0.5">
      <c r="A435" s="1655"/>
      <c r="B435" s="1193"/>
      <c r="C435" s="1194"/>
      <c r="D435" s="1194"/>
      <c r="E435" s="1194"/>
      <c r="F435" s="1194"/>
      <c r="G435" s="1194"/>
      <c r="H435" s="1194"/>
      <c r="I435" s="1194"/>
      <c r="J435" s="1194"/>
      <c r="K435" s="1194"/>
      <c r="L435" s="1194"/>
      <c r="M435" s="1194"/>
      <c r="N435" s="1194"/>
      <c r="O435" s="1194"/>
      <c r="P435" s="1194"/>
      <c r="Q435" s="1194"/>
      <c r="R435" s="1194"/>
      <c r="S435" s="1194"/>
      <c r="T435" s="1194"/>
      <c r="U435" s="1194"/>
      <c r="V435" s="1194"/>
      <c r="W435" s="1194"/>
      <c r="X435" s="1194"/>
      <c r="Y435" s="1194"/>
      <c r="Z435" s="1194"/>
      <c r="AA435" s="1194"/>
      <c r="AB435" s="1194"/>
      <c r="AC435" s="1194"/>
      <c r="AD435" s="1194"/>
      <c r="AE435" s="1194"/>
      <c r="AF435" s="1194"/>
      <c r="AG435" s="1194"/>
      <c r="AH435" s="1194"/>
      <c r="AI435" s="1194"/>
      <c r="AJ435" s="1194"/>
      <c r="AK435" s="1194"/>
      <c r="AL435" s="1194"/>
      <c r="AM435" s="1194"/>
      <c r="AN435" s="1194"/>
      <c r="AO435" s="1194"/>
      <c r="AP435" s="1194"/>
    </row>
    <row r="436" spans="1:42" ht="12.95" customHeight="1" x14ac:dyDescent="0.5">
      <c r="A436" s="1655"/>
      <c r="B436" s="1193"/>
      <c r="C436" s="1194"/>
      <c r="D436" s="1194"/>
      <c r="E436" s="1194"/>
      <c r="F436" s="1194"/>
      <c r="G436" s="1194"/>
      <c r="H436" s="1194"/>
      <c r="I436" s="1194"/>
      <c r="J436" s="1194"/>
      <c r="K436" s="1194"/>
      <c r="L436" s="1194"/>
      <c r="M436" s="1194"/>
      <c r="N436" s="1194"/>
      <c r="O436" s="1194"/>
      <c r="P436" s="1194"/>
      <c r="Q436" s="1194"/>
      <c r="R436" s="1194"/>
      <c r="S436" s="1194"/>
      <c r="T436" s="1194"/>
      <c r="U436" s="1194"/>
      <c r="V436" s="1194"/>
      <c r="W436" s="1194"/>
      <c r="X436" s="1194"/>
      <c r="Y436" s="1194"/>
      <c r="Z436" s="1194"/>
      <c r="AA436" s="1194"/>
      <c r="AB436" s="1194"/>
      <c r="AC436" s="1194"/>
      <c r="AD436" s="1194"/>
      <c r="AE436" s="1194"/>
      <c r="AF436" s="1194"/>
      <c r="AG436" s="1194"/>
      <c r="AH436" s="1194"/>
      <c r="AI436" s="1194"/>
      <c r="AJ436" s="1194"/>
      <c r="AK436" s="1194"/>
      <c r="AL436" s="1194"/>
      <c r="AM436" s="1194"/>
      <c r="AN436" s="1194"/>
      <c r="AO436" s="1194"/>
      <c r="AP436" s="1194"/>
    </row>
    <row r="437" spans="1:42" ht="12.95" customHeight="1" x14ac:dyDescent="0.5">
      <c r="A437" s="1655"/>
      <c r="B437" s="1193"/>
      <c r="C437" s="1194"/>
      <c r="D437" s="1194"/>
      <c r="E437" s="1194"/>
      <c r="F437" s="1194"/>
      <c r="G437" s="1194"/>
      <c r="H437" s="1194"/>
      <c r="I437" s="1194"/>
      <c r="J437" s="1194"/>
      <c r="K437" s="1194"/>
      <c r="L437" s="1194"/>
      <c r="M437" s="1194"/>
      <c r="N437" s="1194"/>
      <c r="O437" s="1194"/>
      <c r="P437" s="1194"/>
      <c r="Q437" s="1194"/>
      <c r="R437" s="1194"/>
      <c r="S437" s="1194"/>
      <c r="T437" s="1194"/>
      <c r="U437" s="1194"/>
      <c r="V437" s="1194"/>
      <c r="W437" s="1194"/>
      <c r="X437" s="1194"/>
      <c r="Y437" s="1194"/>
      <c r="Z437" s="1194"/>
      <c r="AA437" s="1194"/>
      <c r="AB437" s="1194"/>
      <c r="AC437" s="1194"/>
      <c r="AD437" s="1194"/>
      <c r="AE437" s="1194"/>
      <c r="AF437" s="1194"/>
      <c r="AG437" s="1194"/>
      <c r="AH437" s="1194"/>
      <c r="AI437" s="1194"/>
      <c r="AJ437" s="1194"/>
      <c r="AK437" s="1194"/>
      <c r="AL437" s="1194"/>
      <c r="AM437" s="1194"/>
      <c r="AN437" s="1194"/>
      <c r="AO437" s="1194"/>
      <c r="AP437" s="1194"/>
    </row>
    <row r="438" spans="1:42" ht="12.95" customHeight="1" x14ac:dyDescent="0.5">
      <c r="A438" s="1655"/>
      <c r="B438" s="1193"/>
      <c r="C438" s="1194"/>
      <c r="D438" s="1194"/>
      <c r="E438" s="1194"/>
      <c r="F438" s="1194"/>
      <c r="G438" s="1194"/>
      <c r="H438" s="1194"/>
      <c r="I438" s="1194"/>
      <c r="J438" s="1194"/>
      <c r="K438" s="1194"/>
      <c r="L438" s="1194"/>
      <c r="M438" s="1194"/>
      <c r="N438" s="1194"/>
      <c r="O438" s="1194"/>
      <c r="P438" s="1194"/>
      <c r="Q438" s="1194"/>
      <c r="R438" s="1194"/>
      <c r="S438" s="1194"/>
      <c r="T438" s="1194"/>
      <c r="U438" s="1194"/>
      <c r="V438" s="1194"/>
      <c r="W438" s="1194"/>
      <c r="X438" s="1194"/>
      <c r="Y438" s="1194"/>
      <c r="Z438" s="1194"/>
      <c r="AA438" s="1194"/>
      <c r="AB438" s="1194"/>
      <c r="AC438" s="1194"/>
      <c r="AD438" s="1194"/>
      <c r="AE438" s="1194"/>
      <c r="AF438" s="1194"/>
      <c r="AG438" s="1194"/>
      <c r="AH438" s="1194"/>
      <c r="AI438" s="1194"/>
      <c r="AJ438" s="1194"/>
      <c r="AK438" s="1194"/>
      <c r="AL438" s="1194"/>
      <c r="AM438" s="1194"/>
      <c r="AN438" s="1194"/>
      <c r="AO438" s="1194"/>
      <c r="AP438" s="1194"/>
    </row>
    <row r="439" spans="1:42" ht="12.95" customHeight="1" x14ac:dyDescent="0.5">
      <c r="A439" s="1655"/>
      <c r="B439" s="1193"/>
      <c r="C439" s="1194"/>
      <c r="D439" s="1194"/>
      <c r="E439" s="1194"/>
      <c r="F439" s="1194"/>
      <c r="G439" s="1194"/>
      <c r="H439" s="1194"/>
      <c r="I439" s="1194"/>
      <c r="J439" s="1194"/>
      <c r="K439" s="1194"/>
      <c r="L439" s="1194"/>
      <c r="M439" s="1194"/>
      <c r="N439" s="1194"/>
      <c r="O439" s="1194"/>
      <c r="P439" s="1194"/>
      <c r="Q439" s="1194"/>
      <c r="R439" s="1194"/>
      <c r="S439" s="1194"/>
      <c r="T439" s="1194"/>
      <c r="U439" s="1194"/>
      <c r="V439" s="1194"/>
      <c r="W439" s="1194"/>
      <c r="X439" s="1194"/>
      <c r="Y439" s="1194"/>
      <c r="Z439" s="1194"/>
      <c r="AA439" s="1194"/>
      <c r="AB439" s="1194"/>
      <c r="AC439" s="1194"/>
      <c r="AD439" s="1194"/>
      <c r="AE439" s="1194"/>
      <c r="AF439" s="1194"/>
      <c r="AG439" s="1194"/>
      <c r="AH439" s="1194"/>
      <c r="AI439" s="1194"/>
      <c r="AJ439" s="1194"/>
      <c r="AK439" s="1194"/>
      <c r="AL439" s="1194"/>
      <c r="AM439" s="1194"/>
      <c r="AN439" s="1194"/>
      <c r="AO439" s="1194"/>
      <c r="AP439" s="1194"/>
    </row>
    <row r="440" spans="1:42" ht="12.95" customHeight="1" x14ac:dyDescent="0.5">
      <c r="A440" s="1655"/>
      <c r="B440" s="1193"/>
      <c r="C440" s="1194"/>
      <c r="D440" s="1194"/>
      <c r="E440" s="1194"/>
      <c r="F440" s="1194"/>
      <c r="G440" s="1194"/>
      <c r="H440" s="1194"/>
      <c r="I440" s="1194"/>
      <c r="J440" s="1194"/>
      <c r="K440" s="1194"/>
      <c r="L440" s="1194"/>
      <c r="M440" s="1194"/>
      <c r="N440" s="1194"/>
      <c r="O440" s="1194"/>
      <c r="P440" s="1194"/>
      <c r="Q440" s="1194"/>
      <c r="R440" s="1194"/>
      <c r="S440" s="1194"/>
      <c r="T440" s="1194"/>
      <c r="U440" s="1194"/>
      <c r="V440" s="1194"/>
      <c r="W440" s="1194"/>
      <c r="X440" s="1194"/>
      <c r="Y440" s="1194"/>
      <c r="Z440" s="1194"/>
      <c r="AA440" s="1194"/>
      <c r="AB440" s="1194"/>
      <c r="AC440" s="1194"/>
      <c r="AD440" s="1194"/>
      <c r="AE440" s="1194"/>
      <c r="AF440" s="1194"/>
      <c r="AG440" s="1194"/>
      <c r="AH440" s="1194"/>
      <c r="AI440" s="1194"/>
      <c r="AJ440" s="1194"/>
      <c r="AK440" s="1194"/>
      <c r="AL440" s="1194"/>
      <c r="AM440" s="1194"/>
      <c r="AN440" s="1194"/>
      <c r="AO440" s="1194"/>
      <c r="AP440" s="1194"/>
    </row>
    <row r="441" spans="1:42" ht="12.95" customHeight="1" x14ac:dyDescent="0.5">
      <c r="A441" s="1655"/>
      <c r="B441" s="1193"/>
      <c r="C441" s="1194"/>
      <c r="D441" s="1194"/>
      <c r="E441" s="1194"/>
      <c r="F441" s="1194"/>
      <c r="G441" s="1194"/>
      <c r="H441" s="1194"/>
      <c r="I441" s="1194"/>
      <c r="J441" s="1194"/>
      <c r="K441" s="1194"/>
      <c r="L441" s="1194"/>
      <c r="M441" s="1194"/>
      <c r="N441" s="1194"/>
      <c r="O441" s="1194"/>
      <c r="P441" s="1194"/>
      <c r="Q441" s="1194"/>
      <c r="R441" s="1194"/>
      <c r="S441" s="1194"/>
      <c r="T441" s="1194"/>
      <c r="U441" s="1194"/>
      <c r="V441" s="1194"/>
      <c r="W441" s="1194"/>
      <c r="X441" s="1194"/>
      <c r="Y441" s="1194"/>
      <c r="Z441" s="1194"/>
      <c r="AA441" s="1194"/>
      <c r="AB441" s="1194"/>
      <c r="AC441" s="1194"/>
      <c r="AD441" s="1194"/>
      <c r="AE441" s="1194"/>
      <c r="AF441" s="1194"/>
      <c r="AG441" s="1194"/>
      <c r="AH441" s="1194"/>
      <c r="AI441" s="1194"/>
      <c r="AJ441" s="1194"/>
      <c r="AK441" s="1194"/>
      <c r="AL441" s="1194"/>
      <c r="AM441" s="1194"/>
      <c r="AN441" s="1194"/>
      <c r="AO441" s="1194"/>
      <c r="AP441" s="1194"/>
    </row>
    <row r="442" spans="1:42" ht="12.95" customHeight="1" x14ac:dyDescent="0.5">
      <c r="A442" s="1655"/>
      <c r="B442" s="1193"/>
      <c r="C442" s="1194"/>
      <c r="D442" s="1194"/>
      <c r="E442" s="1194"/>
      <c r="F442" s="1194"/>
      <c r="G442" s="1194"/>
      <c r="H442" s="1194"/>
      <c r="I442" s="1194"/>
      <c r="J442" s="1194"/>
      <c r="K442" s="1194"/>
      <c r="L442" s="1194"/>
      <c r="M442" s="1194"/>
      <c r="N442" s="1194"/>
      <c r="O442" s="1194"/>
      <c r="P442" s="1194"/>
      <c r="Q442" s="1194"/>
      <c r="R442" s="1194"/>
      <c r="S442" s="1194"/>
      <c r="T442" s="1194"/>
      <c r="U442" s="1194"/>
      <c r="V442" s="1194"/>
      <c r="W442" s="1194"/>
      <c r="X442" s="1194"/>
      <c r="Y442" s="1194"/>
      <c r="Z442" s="1194"/>
      <c r="AA442" s="1194"/>
      <c r="AB442" s="1194"/>
      <c r="AC442" s="1194"/>
      <c r="AD442" s="1194"/>
      <c r="AE442" s="1194"/>
      <c r="AF442" s="1194"/>
      <c r="AG442" s="1194"/>
      <c r="AH442" s="1194"/>
      <c r="AI442" s="1194"/>
      <c r="AJ442" s="1194"/>
      <c r="AK442" s="1194"/>
      <c r="AL442" s="1194"/>
      <c r="AM442" s="1194"/>
      <c r="AN442" s="1194"/>
      <c r="AO442" s="1194"/>
      <c r="AP442" s="1194"/>
    </row>
    <row r="443" spans="1:42" ht="12.95" customHeight="1" x14ac:dyDescent="0.5">
      <c r="A443" s="1655"/>
      <c r="B443" s="1193"/>
      <c r="C443" s="1194"/>
      <c r="D443" s="1194"/>
      <c r="E443" s="1194"/>
      <c r="F443" s="1194"/>
      <c r="G443" s="1194"/>
      <c r="H443" s="1194"/>
      <c r="I443" s="1194"/>
      <c r="J443" s="1194"/>
      <c r="K443" s="1194"/>
      <c r="L443" s="1194"/>
      <c r="M443" s="1194"/>
      <c r="N443" s="1194"/>
      <c r="O443" s="1194"/>
      <c r="P443" s="1194"/>
      <c r="Q443" s="1194"/>
      <c r="R443" s="1194"/>
      <c r="S443" s="1194"/>
      <c r="T443" s="1194"/>
      <c r="U443" s="1194"/>
      <c r="V443" s="1194"/>
      <c r="W443" s="1194"/>
      <c r="X443" s="1194"/>
      <c r="Y443" s="1194"/>
      <c r="Z443" s="1194"/>
      <c r="AA443" s="1194"/>
      <c r="AB443" s="1194"/>
      <c r="AC443" s="1194"/>
      <c r="AD443" s="1194"/>
      <c r="AE443" s="1194"/>
      <c r="AF443" s="1194"/>
      <c r="AG443" s="1194"/>
      <c r="AH443" s="1194"/>
      <c r="AI443" s="1194"/>
      <c r="AJ443" s="1194"/>
      <c r="AK443" s="1194"/>
      <c r="AL443" s="1194"/>
      <c r="AM443" s="1194"/>
      <c r="AN443" s="1194"/>
      <c r="AO443" s="1194"/>
      <c r="AP443" s="1194"/>
    </row>
    <row r="444" spans="1:42" ht="12.95" customHeight="1" x14ac:dyDescent="0.5">
      <c r="A444" s="1655"/>
      <c r="B444" s="1193"/>
      <c r="C444" s="1194"/>
      <c r="D444" s="1194"/>
      <c r="E444" s="1194"/>
      <c r="F444" s="1194"/>
      <c r="G444" s="1194"/>
      <c r="H444" s="1194"/>
      <c r="I444" s="1194"/>
      <c r="J444" s="1194"/>
      <c r="K444" s="1194"/>
      <c r="L444" s="1194"/>
      <c r="M444" s="1194"/>
      <c r="N444" s="1194"/>
      <c r="O444" s="1194"/>
      <c r="P444" s="1194"/>
      <c r="Q444" s="1194"/>
      <c r="R444" s="1194"/>
      <c r="S444" s="1194"/>
      <c r="T444" s="1194"/>
      <c r="U444" s="1194"/>
      <c r="V444" s="1194"/>
      <c r="W444" s="1194"/>
      <c r="X444" s="1194"/>
      <c r="Y444" s="1194"/>
      <c r="Z444" s="1194"/>
      <c r="AA444" s="1194"/>
      <c r="AB444" s="1194"/>
      <c r="AC444" s="1194"/>
      <c r="AD444" s="1194"/>
      <c r="AE444" s="1194"/>
      <c r="AF444" s="1194"/>
      <c r="AG444" s="1194"/>
      <c r="AH444" s="1194"/>
      <c r="AI444" s="1194"/>
      <c r="AJ444" s="1194"/>
      <c r="AK444" s="1194"/>
      <c r="AL444" s="1194"/>
      <c r="AM444" s="1194"/>
      <c r="AN444" s="1194"/>
      <c r="AO444" s="1194"/>
      <c r="AP444" s="1194"/>
    </row>
    <row r="445" spans="1:42" ht="12.95" customHeight="1" x14ac:dyDescent="0.5">
      <c r="A445" s="1655"/>
      <c r="B445" s="1193"/>
      <c r="C445" s="1194"/>
      <c r="D445" s="1194"/>
      <c r="E445" s="1194"/>
      <c r="F445" s="1194"/>
      <c r="G445" s="1194"/>
      <c r="H445" s="1194"/>
      <c r="I445" s="1194"/>
      <c r="J445" s="1194"/>
      <c r="K445" s="1194"/>
      <c r="L445" s="1194"/>
      <c r="M445" s="1194"/>
      <c r="N445" s="1194"/>
      <c r="O445" s="1194"/>
      <c r="P445" s="1194"/>
      <c r="Q445" s="1194"/>
      <c r="R445" s="1194"/>
      <c r="S445" s="1194"/>
      <c r="T445" s="1194"/>
      <c r="U445" s="1194"/>
      <c r="V445" s="1194"/>
      <c r="W445" s="1194"/>
      <c r="X445" s="1194"/>
      <c r="Y445" s="1194"/>
      <c r="Z445" s="1194"/>
      <c r="AA445" s="1194"/>
      <c r="AB445" s="1194"/>
      <c r="AC445" s="1194"/>
      <c r="AD445" s="1194"/>
      <c r="AE445" s="1194"/>
      <c r="AF445" s="1194"/>
      <c r="AG445" s="1194"/>
      <c r="AH445" s="1194"/>
      <c r="AI445" s="1194"/>
      <c r="AJ445" s="1194"/>
      <c r="AK445" s="1194"/>
      <c r="AL445" s="1194"/>
      <c r="AM445" s="1194"/>
      <c r="AN445" s="1194"/>
      <c r="AO445" s="1194"/>
      <c r="AP445" s="1194"/>
    </row>
    <row r="446" spans="1:42" ht="12.95" customHeight="1" x14ac:dyDescent="0.5">
      <c r="A446" s="1655"/>
      <c r="B446" s="1193"/>
      <c r="C446" s="1194"/>
      <c r="D446" s="1194"/>
      <c r="E446" s="1194"/>
      <c r="F446" s="1194"/>
      <c r="G446" s="1194"/>
      <c r="H446" s="1194"/>
      <c r="I446" s="1194"/>
      <c r="J446" s="1194"/>
      <c r="K446" s="1194"/>
      <c r="L446" s="1194"/>
      <c r="M446" s="1194"/>
      <c r="N446" s="1194"/>
      <c r="O446" s="1194"/>
      <c r="P446" s="1194"/>
      <c r="Q446" s="1194"/>
      <c r="R446" s="1194"/>
      <c r="S446" s="1194"/>
      <c r="T446" s="1194"/>
      <c r="U446" s="1194"/>
      <c r="V446" s="1194"/>
      <c r="W446" s="1194"/>
      <c r="X446" s="1194"/>
      <c r="Y446" s="1194"/>
      <c r="Z446" s="1194"/>
      <c r="AA446" s="1194"/>
      <c r="AB446" s="1194"/>
      <c r="AC446" s="1194"/>
      <c r="AD446" s="1194"/>
      <c r="AE446" s="1194"/>
      <c r="AF446" s="1194"/>
      <c r="AG446" s="1194"/>
      <c r="AH446" s="1194"/>
      <c r="AI446" s="1194"/>
      <c r="AJ446" s="1194"/>
      <c r="AK446" s="1194"/>
      <c r="AL446" s="1194"/>
      <c r="AM446" s="1194"/>
      <c r="AN446" s="1194"/>
      <c r="AO446" s="1194"/>
      <c r="AP446" s="1194"/>
    </row>
    <row r="447" spans="1:42" ht="12.95" customHeight="1" x14ac:dyDescent="0.5">
      <c r="A447" s="1655"/>
      <c r="B447" s="1193"/>
      <c r="C447" s="1194"/>
      <c r="D447" s="1194"/>
      <c r="E447" s="1194"/>
      <c r="F447" s="1194"/>
      <c r="G447" s="1194"/>
      <c r="H447" s="1194"/>
      <c r="I447" s="1194"/>
      <c r="J447" s="1194"/>
      <c r="K447" s="1194"/>
      <c r="L447" s="1194"/>
      <c r="M447" s="1194"/>
      <c r="N447" s="1194"/>
      <c r="O447" s="1194"/>
      <c r="P447" s="1194"/>
      <c r="Q447" s="1194"/>
      <c r="R447" s="1194"/>
      <c r="S447" s="1194"/>
      <c r="T447" s="1194"/>
      <c r="U447" s="1194"/>
      <c r="V447" s="1194"/>
      <c r="W447" s="1194"/>
      <c r="X447" s="1194"/>
      <c r="Y447" s="1194"/>
      <c r="Z447" s="1194"/>
      <c r="AA447" s="1194"/>
      <c r="AB447" s="1194"/>
      <c r="AC447" s="1194"/>
      <c r="AD447" s="1194"/>
      <c r="AE447" s="1194"/>
      <c r="AF447" s="1194"/>
      <c r="AG447" s="1194"/>
      <c r="AH447" s="1194"/>
      <c r="AI447" s="1194"/>
      <c r="AJ447" s="1194"/>
      <c r="AK447" s="1194"/>
      <c r="AL447" s="1194"/>
      <c r="AM447" s="1194"/>
      <c r="AN447" s="1194"/>
      <c r="AO447" s="1194"/>
      <c r="AP447" s="1194"/>
    </row>
    <row r="448" spans="1:42" ht="12.95" customHeight="1" x14ac:dyDescent="0.5">
      <c r="A448" s="1655"/>
      <c r="B448" s="1193"/>
      <c r="C448" s="1194"/>
      <c r="D448" s="1194"/>
      <c r="E448" s="1194"/>
      <c r="F448" s="1194"/>
      <c r="G448" s="1194"/>
      <c r="H448" s="1194"/>
      <c r="I448" s="1194"/>
      <c r="J448" s="1194"/>
      <c r="K448" s="1194"/>
      <c r="L448" s="1194"/>
      <c r="M448" s="1194"/>
      <c r="N448" s="1194"/>
      <c r="O448" s="1194"/>
      <c r="P448" s="1194"/>
      <c r="Q448" s="1194"/>
      <c r="R448" s="1194"/>
      <c r="S448" s="1194"/>
      <c r="T448" s="1194"/>
      <c r="U448" s="1194"/>
      <c r="V448" s="1194"/>
      <c r="W448" s="1194"/>
      <c r="X448" s="1194"/>
      <c r="Y448" s="1194"/>
      <c r="Z448" s="1194"/>
      <c r="AA448" s="1194"/>
      <c r="AB448" s="1194"/>
      <c r="AC448" s="1194"/>
      <c r="AD448" s="1194"/>
      <c r="AE448" s="1194"/>
      <c r="AF448" s="1194"/>
      <c r="AG448" s="1194"/>
      <c r="AH448" s="1194"/>
      <c r="AI448" s="1194"/>
      <c r="AJ448" s="1194"/>
      <c r="AK448" s="1194"/>
      <c r="AL448" s="1194"/>
      <c r="AM448" s="1194"/>
      <c r="AN448" s="1194"/>
      <c r="AO448" s="1194"/>
      <c r="AP448" s="1194"/>
    </row>
    <row r="449" spans="1:42" ht="12.95" customHeight="1" x14ac:dyDescent="0.5">
      <c r="A449" s="1655"/>
      <c r="B449" s="1193"/>
      <c r="C449" s="1194"/>
      <c r="D449" s="1194"/>
      <c r="E449" s="1194"/>
      <c r="F449" s="1194"/>
      <c r="G449" s="1194"/>
      <c r="H449" s="1194"/>
      <c r="I449" s="1194"/>
      <c r="J449" s="1194"/>
      <c r="K449" s="1194"/>
      <c r="L449" s="1194"/>
      <c r="M449" s="1194"/>
      <c r="N449" s="1194"/>
      <c r="O449" s="1194"/>
      <c r="P449" s="1194"/>
      <c r="Q449" s="1194"/>
      <c r="R449" s="1194"/>
      <c r="S449" s="1194"/>
      <c r="T449" s="1194"/>
      <c r="U449" s="1194"/>
      <c r="V449" s="1194"/>
      <c r="W449" s="1194"/>
      <c r="X449" s="1194"/>
      <c r="Y449" s="1194"/>
      <c r="Z449" s="1194"/>
      <c r="AA449" s="1194"/>
      <c r="AB449" s="1194"/>
      <c r="AC449" s="1194"/>
      <c r="AD449" s="1194"/>
      <c r="AE449" s="1194"/>
      <c r="AF449" s="1194"/>
      <c r="AG449" s="1194"/>
      <c r="AH449" s="1194"/>
      <c r="AI449" s="1194"/>
      <c r="AJ449" s="1194"/>
      <c r="AK449" s="1194"/>
      <c r="AL449" s="1194"/>
      <c r="AM449" s="1194"/>
      <c r="AN449" s="1194"/>
      <c r="AO449" s="1194"/>
      <c r="AP449" s="1194"/>
    </row>
    <row r="450" spans="1:42" ht="12.95" customHeight="1" x14ac:dyDescent="0.5">
      <c r="A450" s="1655"/>
      <c r="B450" s="1193"/>
      <c r="C450" s="1194"/>
      <c r="D450" s="1194"/>
      <c r="E450" s="1194"/>
      <c r="F450" s="1194"/>
      <c r="G450" s="1194"/>
      <c r="H450" s="1194"/>
      <c r="I450" s="1194"/>
      <c r="J450" s="1194"/>
      <c r="K450" s="1194"/>
      <c r="L450" s="1194"/>
      <c r="M450" s="1194"/>
      <c r="N450" s="1194"/>
      <c r="O450" s="1194"/>
      <c r="P450" s="1194"/>
      <c r="Q450" s="1194"/>
      <c r="R450" s="1194"/>
      <c r="S450" s="1194"/>
      <c r="T450" s="1194"/>
      <c r="U450" s="1194"/>
      <c r="V450" s="1194"/>
      <c r="W450" s="1194"/>
      <c r="X450" s="1194"/>
      <c r="Y450" s="1194"/>
      <c r="Z450" s="1194"/>
      <c r="AA450" s="1194"/>
      <c r="AB450" s="1194"/>
      <c r="AC450" s="1194"/>
      <c r="AD450" s="1194"/>
      <c r="AE450" s="1194"/>
      <c r="AF450" s="1194"/>
      <c r="AG450" s="1194"/>
      <c r="AH450" s="1194"/>
      <c r="AI450" s="1194"/>
      <c r="AJ450" s="1194"/>
      <c r="AK450" s="1194"/>
      <c r="AL450" s="1194"/>
      <c r="AM450" s="1194"/>
      <c r="AN450" s="1194"/>
      <c r="AO450" s="1194"/>
      <c r="AP450" s="1194"/>
    </row>
    <row r="451" spans="1:42" ht="12.95" customHeight="1" x14ac:dyDescent="0.5">
      <c r="A451" s="1655"/>
      <c r="B451" s="1193"/>
      <c r="C451" s="1194"/>
      <c r="D451" s="1194"/>
      <c r="E451" s="1194"/>
      <c r="F451" s="1194"/>
      <c r="G451" s="1194"/>
      <c r="H451" s="1194"/>
      <c r="I451" s="1194"/>
      <c r="J451" s="1194"/>
      <c r="K451" s="1194"/>
      <c r="L451" s="1194"/>
      <c r="M451" s="1194"/>
      <c r="N451" s="1194"/>
      <c r="O451" s="1194"/>
      <c r="P451" s="1194"/>
      <c r="Q451" s="1194"/>
      <c r="R451" s="1194"/>
      <c r="S451" s="1194"/>
      <c r="T451" s="1194"/>
      <c r="U451" s="1194"/>
      <c r="V451" s="1194"/>
      <c r="W451" s="1194"/>
      <c r="X451" s="1194"/>
      <c r="Y451" s="1194"/>
      <c r="Z451" s="1194"/>
      <c r="AA451" s="1194"/>
      <c r="AB451" s="1194"/>
      <c r="AC451" s="1194"/>
      <c r="AD451" s="1194"/>
      <c r="AE451" s="1194"/>
      <c r="AF451" s="1194"/>
      <c r="AG451" s="1194"/>
      <c r="AH451" s="1194"/>
      <c r="AI451" s="1194"/>
      <c r="AJ451" s="1194"/>
      <c r="AK451" s="1194"/>
      <c r="AL451" s="1194"/>
      <c r="AM451" s="1194"/>
      <c r="AN451" s="1194"/>
      <c r="AO451" s="1194"/>
      <c r="AP451" s="1194"/>
    </row>
    <row r="452" spans="1:42" ht="12.95" customHeight="1" x14ac:dyDescent="0.5">
      <c r="A452" s="1655"/>
      <c r="B452" s="1193"/>
      <c r="C452" s="1194"/>
      <c r="D452" s="1194"/>
      <c r="E452" s="1194"/>
      <c r="F452" s="1194"/>
      <c r="G452" s="1194"/>
      <c r="H452" s="1194"/>
      <c r="I452" s="1194"/>
      <c r="J452" s="1194"/>
      <c r="K452" s="1194"/>
      <c r="L452" s="1194"/>
      <c r="M452" s="1194"/>
      <c r="N452" s="1194"/>
      <c r="O452" s="1194"/>
      <c r="P452" s="1194"/>
      <c r="Q452" s="1194"/>
      <c r="R452" s="1194"/>
      <c r="S452" s="1194"/>
      <c r="T452" s="1194"/>
      <c r="U452" s="1194"/>
      <c r="V452" s="1194"/>
      <c r="W452" s="1194"/>
      <c r="X452" s="1194"/>
      <c r="Y452" s="1194"/>
      <c r="Z452" s="1194"/>
      <c r="AA452" s="1194"/>
      <c r="AB452" s="1194"/>
      <c r="AC452" s="1194"/>
      <c r="AD452" s="1194"/>
      <c r="AE452" s="1194"/>
      <c r="AF452" s="1194"/>
      <c r="AG452" s="1194"/>
      <c r="AH452" s="1194"/>
      <c r="AI452" s="1194"/>
      <c r="AJ452" s="1194"/>
      <c r="AK452" s="1194"/>
      <c r="AL452" s="1194"/>
      <c r="AM452" s="1194"/>
      <c r="AN452" s="1194"/>
      <c r="AO452" s="1194"/>
      <c r="AP452" s="1194"/>
    </row>
    <row r="453" spans="1:42" ht="12.95" customHeight="1" x14ac:dyDescent="0.5">
      <c r="A453" s="1655"/>
      <c r="B453" s="1193"/>
      <c r="C453" s="1194"/>
      <c r="D453" s="1194"/>
      <c r="E453" s="1194"/>
      <c r="F453" s="1194"/>
      <c r="G453" s="1194"/>
      <c r="H453" s="1194"/>
      <c r="I453" s="1194"/>
      <c r="J453" s="1194"/>
      <c r="K453" s="1194"/>
      <c r="L453" s="1194"/>
      <c r="M453" s="1194"/>
      <c r="N453" s="1194"/>
      <c r="O453" s="1194"/>
      <c r="P453" s="1194"/>
      <c r="Q453" s="1194"/>
      <c r="R453" s="1194"/>
      <c r="S453" s="1194"/>
      <c r="T453" s="1194"/>
      <c r="U453" s="1194"/>
      <c r="V453" s="1194"/>
      <c r="W453" s="1194"/>
      <c r="X453" s="1194"/>
      <c r="Y453" s="1194"/>
      <c r="Z453" s="1194"/>
      <c r="AA453" s="1194"/>
      <c r="AB453" s="1194"/>
      <c r="AC453" s="1194"/>
      <c r="AD453" s="1194"/>
      <c r="AE453" s="1194"/>
      <c r="AF453" s="1194"/>
      <c r="AG453" s="1194"/>
      <c r="AH453" s="1194"/>
      <c r="AI453" s="1194"/>
      <c r="AJ453" s="1194"/>
      <c r="AK453" s="1194"/>
      <c r="AL453" s="1194"/>
      <c r="AM453" s="1194"/>
      <c r="AN453" s="1194"/>
      <c r="AO453" s="1194"/>
      <c r="AP453" s="1194"/>
    </row>
    <row r="454" spans="1:42" ht="12.95" customHeight="1" x14ac:dyDescent="0.5">
      <c r="A454" s="1655"/>
      <c r="B454" s="1193"/>
      <c r="C454" s="1194"/>
      <c r="D454" s="1194"/>
      <c r="E454" s="1194"/>
      <c r="F454" s="1194"/>
      <c r="G454" s="1194"/>
      <c r="H454" s="1194"/>
      <c r="I454" s="1194"/>
      <c r="J454" s="1194"/>
      <c r="K454" s="1194"/>
      <c r="L454" s="1194"/>
      <c r="M454" s="1194"/>
      <c r="N454" s="1194"/>
      <c r="O454" s="1194"/>
      <c r="P454" s="1194"/>
      <c r="Q454" s="1194"/>
      <c r="R454" s="1194"/>
      <c r="S454" s="1194"/>
      <c r="T454" s="1194"/>
      <c r="U454" s="1194"/>
      <c r="V454" s="1194"/>
      <c r="W454" s="1194"/>
      <c r="X454" s="1194"/>
      <c r="Y454" s="1194"/>
      <c r="Z454" s="1194"/>
      <c r="AA454" s="1194"/>
      <c r="AB454" s="1194"/>
      <c r="AC454" s="1194"/>
      <c r="AD454" s="1194"/>
      <c r="AE454" s="1194"/>
      <c r="AF454" s="1194"/>
      <c r="AG454" s="1194"/>
      <c r="AH454" s="1194"/>
      <c r="AI454" s="1194"/>
      <c r="AJ454" s="1194"/>
      <c r="AK454" s="1194"/>
      <c r="AL454" s="1194"/>
      <c r="AM454" s="1194"/>
      <c r="AN454" s="1194"/>
      <c r="AO454" s="1194"/>
      <c r="AP454" s="1194"/>
    </row>
    <row r="455" spans="1:42" ht="12.95" customHeight="1" x14ac:dyDescent="0.5">
      <c r="A455" s="1655"/>
      <c r="B455" s="1193"/>
      <c r="C455" s="1194"/>
      <c r="D455" s="1194"/>
      <c r="E455" s="1194"/>
      <c r="F455" s="1194"/>
      <c r="G455" s="1194"/>
      <c r="H455" s="1194"/>
      <c r="I455" s="1194"/>
      <c r="J455" s="1194"/>
      <c r="K455" s="1194"/>
      <c r="L455" s="1194"/>
      <c r="M455" s="1194"/>
      <c r="N455" s="1194"/>
      <c r="O455" s="1194"/>
      <c r="P455" s="1194"/>
      <c r="Q455" s="1194"/>
      <c r="R455" s="1194"/>
      <c r="S455" s="1194"/>
      <c r="T455" s="1194"/>
      <c r="U455" s="1194"/>
      <c r="V455" s="1194"/>
      <c r="W455" s="1194"/>
      <c r="X455" s="1194"/>
      <c r="Y455" s="1194"/>
      <c r="Z455" s="1194"/>
      <c r="AA455" s="1194"/>
      <c r="AB455" s="1194"/>
      <c r="AC455" s="1194"/>
      <c r="AD455" s="1194"/>
      <c r="AE455" s="1194"/>
      <c r="AF455" s="1194"/>
      <c r="AG455" s="1194"/>
      <c r="AH455" s="1194"/>
      <c r="AI455" s="1194"/>
      <c r="AJ455" s="1194"/>
      <c r="AK455" s="1194"/>
      <c r="AL455" s="1194"/>
      <c r="AM455" s="1194"/>
      <c r="AN455" s="1194"/>
      <c r="AO455" s="1194"/>
      <c r="AP455" s="1194"/>
    </row>
    <row r="456" spans="1:42" ht="12.95" customHeight="1" x14ac:dyDescent="0.5">
      <c r="A456" s="1655"/>
      <c r="B456" s="1193"/>
      <c r="C456" s="1194"/>
      <c r="D456" s="1194"/>
      <c r="E456" s="1194"/>
      <c r="F456" s="1194"/>
      <c r="G456" s="1194"/>
      <c r="H456" s="1194"/>
      <c r="I456" s="1194"/>
      <c r="J456" s="1194"/>
      <c r="K456" s="1194"/>
      <c r="L456" s="1194"/>
      <c r="M456" s="1194"/>
      <c r="N456" s="1194"/>
      <c r="O456" s="1194"/>
      <c r="P456" s="1194"/>
      <c r="Q456" s="1194"/>
      <c r="R456" s="1194"/>
      <c r="S456" s="1194"/>
      <c r="T456" s="1194"/>
      <c r="U456" s="1194"/>
      <c r="V456" s="1194"/>
      <c r="W456" s="1194"/>
      <c r="X456" s="1194"/>
      <c r="Y456" s="1194"/>
      <c r="Z456" s="1194"/>
      <c r="AA456" s="1194"/>
      <c r="AB456" s="1194"/>
      <c r="AC456" s="1194"/>
      <c r="AD456" s="1194"/>
      <c r="AE456" s="1194"/>
      <c r="AF456" s="1194"/>
      <c r="AG456" s="1194"/>
      <c r="AH456" s="1194"/>
      <c r="AI456" s="1194"/>
      <c r="AJ456" s="1194"/>
      <c r="AK456" s="1194"/>
      <c r="AL456" s="1194"/>
      <c r="AM456" s="1194"/>
      <c r="AN456" s="1194"/>
      <c r="AO456" s="1194"/>
      <c r="AP456" s="1194"/>
    </row>
    <row r="457" spans="1:42" ht="12.95" customHeight="1" x14ac:dyDescent="0.5">
      <c r="A457" s="1655"/>
      <c r="B457" s="1193"/>
      <c r="C457" s="1194"/>
      <c r="D457" s="1194"/>
      <c r="E457" s="1194"/>
      <c r="F457" s="1194"/>
      <c r="G457" s="1194"/>
      <c r="H457" s="1194"/>
      <c r="I457" s="1194"/>
      <c r="J457" s="1194"/>
      <c r="K457" s="1194"/>
      <c r="L457" s="1194"/>
      <c r="M457" s="1194"/>
      <c r="N457" s="1194"/>
      <c r="O457" s="1194"/>
      <c r="P457" s="1194"/>
      <c r="Q457" s="1194"/>
      <c r="R457" s="1194"/>
      <c r="S457" s="1194"/>
      <c r="T457" s="1194"/>
      <c r="U457" s="1194"/>
      <c r="V457" s="1194"/>
      <c r="W457" s="1194"/>
      <c r="X457" s="1194"/>
      <c r="Y457" s="1194"/>
      <c r="Z457" s="1194"/>
      <c r="AA457" s="1194"/>
      <c r="AB457" s="1194"/>
      <c r="AC457" s="1194"/>
      <c r="AD457" s="1194"/>
      <c r="AE457" s="1194"/>
      <c r="AF457" s="1194"/>
      <c r="AG457" s="1194"/>
      <c r="AH457" s="1194"/>
      <c r="AI457" s="1194"/>
      <c r="AJ457" s="1194"/>
      <c r="AK457" s="1194"/>
      <c r="AL457" s="1194"/>
      <c r="AM457" s="1194"/>
      <c r="AN457" s="1194"/>
      <c r="AO457" s="1194"/>
      <c r="AP457" s="1194"/>
    </row>
    <row r="458" spans="1:42" ht="12.95" customHeight="1" x14ac:dyDescent="0.5">
      <c r="A458" s="1655"/>
      <c r="B458" s="1193"/>
      <c r="C458" s="1194"/>
      <c r="D458" s="1194"/>
      <c r="E458" s="1194"/>
      <c r="F458" s="1194"/>
      <c r="G458" s="1194"/>
      <c r="H458" s="1194"/>
      <c r="I458" s="1194"/>
      <c r="J458" s="1194"/>
      <c r="K458" s="1194"/>
      <c r="L458" s="1194"/>
      <c r="M458" s="1194"/>
      <c r="N458" s="1194"/>
      <c r="O458" s="1194"/>
      <c r="P458" s="1194"/>
      <c r="Q458" s="1194"/>
      <c r="R458" s="1194"/>
      <c r="S458" s="1194"/>
      <c r="T458" s="1194"/>
      <c r="U458" s="1194"/>
      <c r="V458" s="1194"/>
      <c r="W458" s="1194"/>
      <c r="X458" s="1194"/>
      <c r="Y458" s="1194"/>
      <c r="Z458" s="1194"/>
      <c r="AA458" s="1194"/>
      <c r="AB458" s="1194"/>
      <c r="AC458" s="1194"/>
      <c r="AD458" s="1194"/>
      <c r="AE458" s="1194"/>
      <c r="AF458" s="1194"/>
      <c r="AG458" s="1194"/>
      <c r="AH458" s="1194"/>
      <c r="AI458" s="1194"/>
      <c r="AJ458" s="1194"/>
      <c r="AK458" s="1194"/>
      <c r="AL458" s="1194"/>
      <c r="AM458" s="1194"/>
      <c r="AN458" s="1194"/>
      <c r="AO458" s="1194"/>
      <c r="AP458" s="1194"/>
    </row>
    <row r="459" spans="1:42" ht="12.95" customHeight="1" x14ac:dyDescent="0.5">
      <c r="A459" s="1655"/>
      <c r="B459" s="1193"/>
      <c r="C459" s="1194"/>
      <c r="D459" s="1194"/>
      <c r="E459" s="1194"/>
      <c r="F459" s="1194"/>
      <c r="G459" s="1194"/>
      <c r="H459" s="1194"/>
      <c r="I459" s="1194"/>
      <c r="J459" s="1194"/>
      <c r="K459" s="1194"/>
      <c r="L459" s="1194"/>
      <c r="M459" s="1194"/>
      <c r="N459" s="1194"/>
      <c r="O459" s="1194"/>
      <c r="P459" s="1194"/>
      <c r="Q459" s="1194"/>
      <c r="R459" s="1194"/>
      <c r="S459" s="1194"/>
      <c r="T459" s="1194"/>
      <c r="U459" s="1194"/>
      <c r="V459" s="1194"/>
      <c r="W459" s="1194"/>
      <c r="X459" s="1194"/>
      <c r="Y459" s="1194"/>
      <c r="Z459" s="1194"/>
      <c r="AA459" s="1194"/>
      <c r="AB459" s="1194"/>
      <c r="AC459" s="1194"/>
      <c r="AD459" s="1194"/>
      <c r="AE459" s="1194"/>
      <c r="AF459" s="1194"/>
      <c r="AG459" s="1194"/>
      <c r="AH459" s="1194"/>
      <c r="AI459" s="1194"/>
      <c r="AJ459" s="1194"/>
      <c r="AK459" s="1194"/>
      <c r="AL459" s="1194"/>
      <c r="AM459" s="1194"/>
      <c r="AN459" s="1194"/>
      <c r="AO459" s="1194"/>
      <c r="AP459" s="1194"/>
    </row>
    <row r="460" spans="1:42" ht="12.95" customHeight="1" x14ac:dyDescent="0.5">
      <c r="A460" s="1655"/>
      <c r="B460" s="1193"/>
      <c r="C460" s="1194"/>
      <c r="D460" s="1194"/>
      <c r="E460" s="1194"/>
      <c r="F460" s="1194"/>
      <c r="G460" s="1194"/>
      <c r="H460" s="1194"/>
      <c r="I460" s="1194"/>
      <c r="J460" s="1194"/>
      <c r="K460" s="1194"/>
      <c r="L460" s="1194"/>
      <c r="M460" s="1194"/>
      <c r="N460" s="1194"/>
      <c r="O460" s="1194"/>
      <c r="P460" s="1194"/>
      <c r="Q460" s="1194"/>
      <c r="R460" s="1194"/>
      <c r="S460" s="1194"/>
      <c r="T460" s="1194"/>
      <c r="U460" s="1194"/>
      <c r="V460" s="1194"/>
      <c r="W460" s="1194"/>
      <c r="X460" s="1194"/>
      <c r="Y460" s="1194"/>
      <c r="Z460" s="1194"/>
      <c r="AA460" s="1194"/>
      <c r="AB460" s="1194"/>
      <c r="AC460" s="1194"/>
      <c r="AD460" s="1194"/>
      <c r="AE460" s="1194"/>
      <c r="AF460" s="1194"/>
      <c r="AG460" s="1194"/>
      <c r="AH460" s="1194"/>
      <c r="AI460" s="1194"/>
      <c r="AJ460" s="1194"/>
      <c r="AK460" s="1194"/>
      <c r="AL460" s="1194"/>
      <c r="AM460" s="1194"/>
      <c r="AN460" s="1194"/>
      <c r="AO460" s="1194"/>
      <c r="AP460" s="1194"/>
    </row>
    <row r="461" spans="1:42" ht="12.95" customHeight="1" x14ac:dyDescent="0.5">
      <c r="A461" s="1655"/>
      <c r="B461" s="1193"/>
      <c r="C461" s="1194"/>
      <c r="D461" s="1194"/>
      <c r="E461" s="1194"/>
      <c r="F461" s="1194"/>
      <c r="G461" s="1194"/>
      <c r="H461" s="1194"/>
      <c r="I461" s="1194"/>
      <c r="J461" s="1194"/>
      <c r="K461" s="1194"/>
      <c r="L461" s="1194"/>
      <c r="M461" s="1194"/>
      <c r="N461" s="1194"/>
      <c r="O461" s="1194"/>
      <c r="P461" s="1194"/>
      <c r="Q461" s="1194"/>
      <c r="R461" s="1194"/>
      <c r="S461" s="1194"/>
      <c r="T461" s="1194"/>
      <c r="U461" s="1194"/>
      <c r="V461" s="1194"/>
      <c r="W461" s="1194"/>
      <c r="X461" s="1194"/>
      <c r="Y461" s="1194"/>
      <c r="Z461" s="1194"/>
      <c r="AA461" s="1194"/>
      <c r="AB461" s="1194"/>
      <c r="AC461" s="1194"/>
      <c r="AD461" s="1194"/>
      <c r="AE461" s="1194"/>
      <c r="AF461" s="1194"/>
      <c r="AG461" s="1194"/>
      <c r="AH461" s="1194"/>
      <c r="AI461" s="1194"/>
      <c r="AJ461" s="1194"/>
      <c r="AK461" s="1194"/>
      <c r="AL461" s="1194"/>
      <c r="AM461" s="1194"/>
      <c r="AN461" s="1194"/>
      <c r="AO461" s="1194"/>
      <c r="AP461" s="1194"/>
    </row>
    <row r="462" spans="1:42" ht="12.95" customHeight="1" x14ac:dyDescent="0.5">
      <c r="A462" s="1655"/>
      <c r="B462" s="1193"/>
      <c r="C462" s="1194"/>
      <c r="D462" s="1194"/>
      <c r="E462" s="1194"/>
      <c r="F462" s="1194"/>
      <c r="G462" s="1194"/>
      <c r="H462" s="1194"/>
      <c r="I462" s="1194"/>
      <c r="J462" s="1194"/>
      <c r="K462" s="1194"/>
      <c r="L462" s="1194"/>
      <c r="M462" s="1194"/>
      <c r="N462" s="1194"/>
      <c r="O462" s="1194"/>
      <c r="P462" s="1194"/>
      <c r="Q462" s="1194"/>
      <c r="R462" s="1194"/>
      <c r="S462" s="1194"/>
      <c r="T462" s="1194"/>
      <c r="U462" s="1194"/>
      <c r="V462" s="1194"/>
      <c r="W462" s="1194"/>
      <c r="X462" s="1194"/>
      <c r="Y462" s="1194"/>
      <c r="Z462" s="1194"/>
      <c r="AA462" s="1194"/>
      <c r="AB462" s="1194"/>
      <c r="AC462" s="1194"/>
      <c r="AD462" s="1194"/>
      <c r="AE462" s="1194"/>
      <c r="AF462" s="1194"/>
      <c r="AG462" s="1194"/>
      <c r="AH462" s="1194"/>
      <c r="AI462" s="1194"/>
      <c r="AJ462" s="1194"/>
      <c r="AK462" s="1194"/>
      <c r="AL462" s="1194"/>
      <c r="AM462" s="1194"/>
      <c r="AN462" s="1194"/>
      <c r="AO462" s="1194"/>
      <c r="AP462" s="1194"/>
    </row>
    <row r="463" spans="1:42" ht="12.95" customHeight="1" x14ac:dyDescent="0.5">
      <c r="A463" s="1655"/>
      <c r="B463" s="1193"/>
      <c r="C463" s="1194"/>
      <c r="D463" s="1194"/>
      <c r="E463" s="1194"/>
      <c r="F463" s="1194"/>
      <c r="G463" s="1194"/>
      <c r="H463" s="1194"/>
      <c r="I463" s="1194"/>
      <c r="J463" s="1194"/>
      <c r="K463" s="1194"/>
      <c r="L463" s="1194"/>
      <c r="M463" s="1194"/>
      <c r="N463" s="1194"/>
      <c r="O463" s="1194"/>
      <c r="P463" s="1194"/>
      <c r="Q463" s="1194"/>
      <c r="R463" s="1194"/>
      <c r="S463" s="1194"/>
      <c r="T463" s="1194"/>
      <c r="U463" s="1194"/>
      <c r="V463" s="1194"/>
      <c r="W463" s="1194"/>
      <c r="X463" s="1194"/>
      <c r="Y463" s="1194"/>
      <c r="Z463" s="1194"/>
      <c r="AA463" s="1194"/>
      <c r="AB463" s="1194"/>
      <c r="AC463" s="1194"/>
      <c r="AD463" s="1194"/>
      <c r="AE463" s="1194"/>
      <c r="AF463" s="1194"/>
      <c r="AG463" s="1194"/>
      <c r="AH463" s="1194"/>
      <c r="AI463" s="1194"/>
      <c r="AJ463" s="1194"/>
      <c r="AK463" s="1194"/>
      <c r="AL463" s="1194"/>
      <c r="AM463" s="1194"/>
      <c r="AN463" s="1194"/>
      <c r="AO463" s="1194"/>
      <c r="AP463" s="1194"/>
    </row>
    <row r="464" spans="1:42" ht="12.95" customHeight="1" x14ac:dyDescent="0.5">
      <c r="A464" s="1655"/>
      <c r="B464" s="1193"/>
      <c r="C464" s="1194"/>
      <c r="D464" s="1194"/>
      <c r="E464" s="1194"/>
      <c r="F464" s="1194"/>
      <c r="G464" s="1194"/>
      <c r="H464" s="1194"/>
      <c r="I464" s="1194"/>
      <c r="J464" s="1194"/>
      <c r="K464" s="1194"/>
      <c r="L464" s="1194"/>
      <c r="M464" s="1194"/>
      <c r="N464" s="1194"/>
      <c r="O464" s="1194"/>
      <c r="P464" s="1194"/>
      <c r="Q464" s="1194"/>
      <c r="R464" s="1194"/>
      <c r="S464" s="1194"/>
      <c r="T464" s="1194"/>
      <c r="U464" s="1194"/>
      <c r="V464" s="1194"/>
      <c r="W464" s="1194"/>
      <c r="X464" s="1194"/>
      <c r="Y464" s="1194"/>
      <c r="Z464" s="1194"/>
      <c r="AA464" s="1194"/>
      <c r="AB464" s="1194"/>
      <c r="AC464" s="1194"/>
      <c r="AD464" s="1194"/>
      <c r="AE464" s="1194"/>
      <c r="AF464" s="1194"/>
      <c r="AG464" s="1194"/>
      <c r="AH464" s="1194"/>
      <c r="AI464" s="1194"/>
      <c r="AJ464" s="1194"/>
      <c r="AK464" s="1194"/>
      <c r="AL464" s="1194"/>
      <c r="AM464" s="1194"/>
      <c r="AN464" s="1194"/>
      <c r="AO464" s="1194"/>
      <c r="AP464" s="1194"/>
    </row>
    <row r="465" spans="1:42" ht="12.95" customHeight="1" x14ac:dyDescent="0.5">
      <c r="A465" s="1655"/>
      <c r="B465" s="1193"/>
      <c r="C465" s="1194"/>
      <c r="D465" s="1194"/>
      <c r="E465" s="1194"/>
      <c r="F465" s="1194"/>
      <c r="G465" s="1194"/>
      <c r="H465" s="1194"/>
      <c r="I465" s="1194"/>
      <c r="J465" s="1194"/>
      <c r="K465" s="1194"/>
      <c r="L465" s="1194"/>
      <c r="M465" s="1194"/>
      <c r="N465" s="1194"/>
      <c r="O465" s="1194"/>
      <c r="P465" s="1194"/>
      <c r="Q465" s="1194"/>
      <c r="R465" s="1194"/>
      <c r="S465" s="1194"/>
      <c r="T465" s="1194"/>
      <c r="U465" s="1194"/>
      <c r="V465" s="1194"/>
      <c r="W465" s="1194"/>
      <c r="X465" s="1194"/>
      <c r="Y465" s="1194"/>
      <c r="Z465" s="1194"/>
      <c r="AA465" s="1194"/>
      <c r="AB465" s="1194"/>
      <c r="AC465" s="1194"/>
      <c r="AD465" s="1194"/>
      <c r="AE465" s="1194"/>
      <c r="AF465" s="1194"/>
      <c r="AG465" s="1194"/>
      <c r="AH465" s="1194"/>
      <c r="AI465" s="1194"/>
      <c r="AJ465" s="1194"/>
      <c r="AK465" s="1194"/>
      <c r="AL465" s="1194"/>
      <c r="AM465" s="1194"/>
      <c r="AN465" s="1194"/>
      <c r="AO465" s="1194"/>
      <c r="AP465" s="1194"/>
    </row>
    <row r="466" spans="1:42" ht="12.95" customHeight="1" x14ac:dyDescent="0.5">
      <c r="A466" s="1655"/>
      <c r="B466" s="1193"/>
      <c r="C466" s="1194"/>
      <c r="D466" s="1194"/>
      <c r="E466" s="1194"/>
      <c r="F466" s="1194"/>
      <c r="G466" s="1194"/>
      <c r="H466" s="1194"/>
      <c r="I466" s="1194"/>
      <c r="J466" s="1194"/>
      <c r="K466" s="1194"/>
      <c r="L466" s="1194"/>
      <c r="M466" s="1194"/>
      <c r="N466" s="1194"/>
      <c r="O466" s="1194"/>
      <c r="P466" s="1194"/>
      <c r="Q466" s="1194"/>
      <c r="R466" s="1194"/>
      <c r="S466" s="1194"/>
      <c r="T466" s="1194"/>
      <c r="U466" s="1194"/>
      <c r="V466" s="1194"/>
      <c r="W466" s="1194"/>
      <c r="X466" s="1194"/>
      <c r="Y466" s="1194"/>
      <c r="Z466" s="1194"/>
      <c r="AA466" s="1194"/>
      <c r="AB466" s="1194"/>
      <c r="AC466" s="1194"/>
      <c r="AD466" s="1194"/>
      <c r="AE466" s="1194"/>
      <c r="AF466" s="1194"/>
      <c r="AG466" s="1194"/>
      <c r="AH466" s="1194"/>
      <c r="AI466" s="1194"/>
      <c r="AJ466" s="1194"/>
      <c r="AK466" s="1194"/>
      <c r="AL466" s="1194"/>
      <c r="AM466" s="1194"/>
      <c r="AN466" s="1194"/>
      <c r="AO466" s="1194"/>
      <c r="AP466" s="1194"/>
    </row>
    <row r="467" spans="1:42" ht="12.95" customHeight="1" x14ac:dyDescent="0.5">
      <c r="A467" s="1655"/>
      <c r="B467" s="1193"/>
      <c r="C467" s="1194"/>
      <c r="D467" s="1194"/>
      <c r="E467" s="1194"/>
      <c r="F467" s="1194"/>
      <c r="G467" s="1194"/>
      <c r="H467" s="1194"/>
      <c r="I467" s="1194"/>
      <c r="J467" s="1194"/>
      <c r="K467" s="1194"/>
      <c r="L467" s="1194"/>
      <c r="M467" s="1194"/>
      <c r="N467" s="1194"/>
      <c r="O467" s="1194"/>
      <c r="P467" s="1194"/>
      <c r="Q467" s="1194"/>
      <c r="R467" s="1194"/>
      <c r="S467" s="1194"/>
      <c r="T467" s="1194"/>
      <c r="U467" s="1194"/>
      <c r="V467" s="1194"/>
      <c r="W467" s="1194"/>
      <c r="X467" s="1194"/>
      <c r="Y467" s="1194"/>
      <c r="Z467" s="1194"/>
      <c r="AA467" s="1194"/>
      <c r="AB467" s="1194"/>
      <c r="AC467" s="1194"/>
      <c r="AD467" s="1194"/>
      <c r="AE467" s="1194"/>
      <c r="AF467" s="1194"/>
      <c r="AG467" s="1194"/>
      <c r="AH467" s="1194"/>
      <c r="AI467" s="1194"/>
      <c r="AJ467" s="1194"/>
      <c r="AK467" s="1194"/>
      <c r="AL467" s="1194"/>
      <c r="AM467" s="1194"/>
      <c r="AN467" s="1194"/>
      <c r="AO467" s="1194"/>
      <c r="AP467" s="1194"/>
    </row>
    <row r="468" spans="1:42" ht="12.95" customHeight="1" x14ac:dyDescent="0.5">
      <c r="A468" s="1655"/>
      <c r="B468" s="1193"/>
      <c r="C468" s="1194"/>
      <c r="D468" s="1194"/>
      <c r="E468" s="1194"/>
      <c r="F468" s="1194"/>
      <c r="G468" s="1194"/>
      <c r="H468" s="1194"/>
      <c r="I468" s="1194"/>
      <c r="J468" s="1194"/>
      <c r="K468" s="1194"/>
      <c r="L468" s="1194"/>
      <c r="M468" s="1194"/>
      <c r="N468" s="1194"/>
      <c r="O468" s="1194"/>
      <c r="P468" s="1194"/>
      <c r="Q468" s="1194"/>
      <c r="R468" s="1194"/>
      <c r="S468" s="1194"/>
      <c r="T468" s="1194"/>
      <c r="U468" s="1194"/>
      <c r="V468" s="1194"/>
      <c r="W468" s="1194"/>
      <c r="X468" s="1194"/>
      <c r="Y468" s="1194"/>
      <c r="Z468" s="1194"/>
      <c r="AA468" s="1194"/>
      <c r="AB468" s="1194"/>
      <c r="AC468" s="1194"/>
      <c r="AD468" s="1194"/>
      <c r="AE468" s="1194"/>
      <c r="AF468" s="1194"/>
      <c r="AG468" s="1194"/>
      <c r="AH468" s="1194"/>
      <c r="AI468" s="1194"/>
      <c r="AJ468" s="1194"/>
      <c r="AK468" s="1194"/>
      <c r="AL468" s="1194"/>
      <c r="AM468" s="1194"/>
      <c r="AN468" s="1194"/>
      <c r="AO468" s="1194"/>
      <c r="AP468" s="1194"/>
    </row>
    <row r="469" spans="1:42" ht="12.95" customHeight="1" x14ac:dyDescent="0.5">
      <c r="A469" s="1655"/>
      <c r="B469" s="1193"/>
      <c r="C469" s="1194"/>
      <c r="D469" s="1194"/>
      <c r="E469" s="1194"/>
      <c r="F469" s="1194"/>
      <c r="G469" s="1194"/>
      <c r="H469" s="1194"/>
      <c r="I469" s="1194"/>
      <c r="J469" s="1194"/>
      <c r="K469" s="1194"/>
      <c r="L469" s="1194"/>
      <c r="M469" s="1194"/>
      <c r="N469" s="1194"/>
      <c r="O469" s="1194"/>
      <c r="P469" s="1194"/>
      <c r="Q469" s="1194"/>
      <c r="R469" s="1194"/>
      <c r="S469" s="1194"/>
      <c r="T469" s="1194"/>
      <c r="U469" s="1194"/>
      <c r="V469" s="1194"/>
      <c r="W469" s="1194"/>
      <c r="X469" s="1194"/>
      <c r="Y469" s="1194"/>
      <c r="Z469" s="1194"/>
      <c r="AA469" s="1194"/>
      <c r="AB469" s="1194"/>
      <c r="AC469" s="1194"/>
      <c r="AD469" s="1194"/>
      <c r="AE469" s="1194"/>
      <c r="AF469" s="1194"/>
      <c r="AG469" s="1194"/>
      <c r="AH469" s="1194"/>
      <c r="AI469" s="1194"/>
      <c r="AJ469" s="1194"/>
      <c r="AK469" s="1194"/>
      <c r="AL469" s="1194"/>
      <c r="AM469" s="1194"/>
      <c r="AN469" s="1194"/>
      <c r="AO469" s="1194"/>
      <c r="AP469" s="1194"/>
    </row>
    <row r="470" spans="1:42" ht="12.95" customHeight="1" x14ac:dyDescent="0.5">
      <c r="A470" s="1655"/>
      <c r="B470" s="1193"/>
      <c r="C470" s="1194"/>
      <c r="D470" s="1194"/>
      <c r="E470" s="1194"/>
      <c r="F470" s="1194"/>
      <c r="G470" s="1194"/>
      <c r="H470" s="1194"/>
      <c r="I470" s="1194"/>
      <c r="J470" s="1194"/>
      <c r="K470" s="1194"/>
      <c r="L470" s="1194"/>
      <c r="M470" s="1194"/>
      <c r="N470" s="1194"/>
      <c r="O470" s="1194"/>
      <c r="P470" s="1194"/>
      <c r="Q470" s="1194"/>
      <c r="R470" s="1194"/>
      <c r="S470" s="1194"/>
      <c r="T470" s="1194"/>
      <c r="U470" s="1194"/>
      <c r="V470" s="1194"/>
      <c r="W470" s="1194"/>
      <c r="X470" s="1194"/>
      <c r="Y470" s="1194"/>
      <c r="Z470" s="1194"/>
      <c r="AA470" s="1194"/>
      <c r="AB470" s="1194"/>
      <c r="AC470" s="1194"/>
      <c r="AD470" s="1194"/>
      <c r="AE470" s="1194"/>
      <c r="AF470" s="1194"/>
      <c r="AG470" s="1194"/>
      <c r="AH470" s="1194"/>
      <c r="AI470" s="1194"/>
      <c r="AJ470" s="1194"/>
      <c r="AK470" s="1194"/>
      <c r="AL470" s="1194"/>
      <c r="AM470" s="1194"/>
      <c r="AN470" s="1194"/>
      <c r="AO470" s="1194"/>
      <c r="AP470" s="1194"/>
    </row>
    <row r="471" spans="1:42" ht="12.95" customHeight="1" x14ac:dyDescent="0.5">
      <c r="A471" s="1655"/>
      <c r="B471" s="1193"/>
      <c r="C471" s="1194"/>
      <c r="D471" s="1194"/>
      <c r="E471" s="1194"/>
      <c r="F471" s="1194"/>
      <c r="G471" s="1194"/>
      <c r="H471" s="1194"/>
      <c r="I471" s="1194"/>
      <c r="J471" s="1194"/>
      <c r="K471" s="1194"/>
      <c r="L471" s="1194"/>
      <c r="M471" s="1194"/>
      <c r="N471" s="1194"/>
      <c r="O471" s="1194"/>
      <c r="P471" s="1194"/>
      <c r="Q471" s="1194"/>
      <c r="R471" s="1194"/>
      <c r="S471" s="1194"/>
      <c r="T471" s="1194"/>
      <c r="U471" s="1194"/>
      <c r="V471" s="1194"/>
      <c r="W471" s="1194"/>
      <c r="X471" s="1194"/>
      <c r="Y471" s="1194"/>
      <c r="Z471" s="1194"/>
      <c r="AA471" s="1194"/>
      <c r="AB471" s="1194"/>
      <c r="AC471" s="1194"/>
      <c r="AD471" s="1194"/>
      <c r="AE471" s="1194"/>
      <c r="AF471" s="1194"/>
      <c r="AG471" s="1194"/>
      <c r="AH471" s="1194"/>
      <c r="AI471" s="1194"/>
      <c r="AJ471" s="1194"/>
      <c r="AK471" s="1194"/>
      <c r="AL471" s="1194"/>
      <c r="AM471" s="1194"/>
      <c r="AN471" s="1194"/>
      <c r="AO471" s="1194"/>
      <c r="AP471" s="1194"/>
    </row>
    <row r="472" spans="1:42" ht="12.95" customHeight="1" x14ac:dyDescent="0.5">
      <c r="A472" s="1655"/>
      <c r="B472" s="1193"/>
      <c r="C472" s="1194"/>
      <c r="D472" s="1194"/>
      <c r="E472" s="1194"/>
      <c r="F472" s="1194"/>
      <c r="G472" s="1194"/>
      <c r="H472" s="1194"/>
      <c r="I472" s="1194"/>
      <c r="J472" s="1194"/>
      <c r="K472" s="1194"/>
      <c r="L472" s="1194"/>
      <c r="M472" s="1194"/>
      <c r="N472" s="1194"/>
      <c r="O472" s="1194"/>
      <c r="P472" s="1194"/>
      <c r="Q472" s="1194"/>
      <c r="R472" s="1194"/>
      <c r="S472" s="1194"/>
      <c r="T472" s="1194"/>
      <c r="U472" s="1194"/>
      <c r="V472" s="1194"/>
      <c r="W472" s="1194"/>
      <c r="X472" s="1194"/>
      <c r="Y472" s="1194"/>
      <c r="Z472" s="1194"/>
      <c r="AA472" s="1194"/>
      <c r="AB472" s="1194"/>
      <c r="AC472" s="1194"/>
      <c r="AD472" s="1194"/>
      <c r="AE472" s="1194"/>
      <c r="AF472" s="1194"/>
      <c r="AG472" s="1194"/>
      <c r="AH472" s="1194"/>
      <c r="AI472" s="1194"/>
      <c r="AJ472" s="1194"/>
      <c r="AK472" s="1194"/>
      <c r="AL472" s="1194"/>
      <c r="AM472" s="1194"/>
      <c r="AN472" s="1194"/>
      <c r="AO472" s="1194"/>
      <c r="AP472" s="1194"/>
    </row>
    <row r="473" spans="1:42" ht="12.95" customHeight="1" x14ac:dyDescent="0.5">
      <c r="A473" s="1655"/>
      <c r="B473" s="1193"/>
      <c r="C473" s="1194"/>
      <c r="D473" s="1194"/>
      <c r="E473" s="1194"/>
      <c r="F473" s="1194"/>
      <c r="G473" s="1194"/>
      <c r="H473" s="1194"/>
      <c r="I473" s="1194"/>
      <c r="J473" s="1194"/>
      <c r="K473" s="1194"/>
      <c r="L473" s="1194"/>
      <c r="M473" s="1194"/>
      <c r="N473" s="1194"/>
      <c r="O473" s="1194"/>
      <c r="P473" s="1194"/>
      <c r="Q473" s="1194"/>
      <c r="R473" s="1194"/>
      <c r="S473" s="1194"/>
      <c r="T473" s="1194"/>
      <c r="U473" s="1194"/>
      <c r="V473" s="1194"/>
      <c r="W473" s="1194"/>
      <c r="X473" s="1194"/>
      <c r="Y473" s="1194"/>
      <c r="Z473" s="1194"/>
      <c r="AA473" s="1194"/>
      <c r="AB473" s="1194"/>
      <c r="AC473" s="1194"/>
      <c r="AD473" s="1194"/>
      <c r="AE473" s="1194"/>
      <c r="AF473" s="1194"/>
      <c r="AG473" s="1194"/>
      <c r="AH473" s="1194"/>
      <c r="AI473" s="1194"/>
      <c r="AJ473" s="1194"/>
      <c r="AK473" s="1194"/>
      <c r="AL473" s="1194"/>
      <c r="AM473" s="1194"/>
      <c r="AN473" s="1194"/>
      <c r="AO473" s="1194"/>
      <c r="AP473" s="1194"/>
    </row>
    <row r="474" spans="1:42" ht="12.95" customHeight="1" x14ac:dyDescent="0.5">
      <c r="A474" s="1655"/>
      <c r="B474" s="1193"/>
      <c r="C474" s="1194"/>
      <c r="D474" s="1194"/>
      <c r="E474" s="1194"/>
      <c r="F474" s="1194"/>
      <c r="G474" s="1194"/>
      <c r="H474" s="1194"/>
      <c r="I474" s="1194"/>
      <c r="J474" s="1194"/>
      <c r="K474" s="1194"/>
      <c r="L474" s="1194"/>
      <c r="M474" s="1194"/>
      <c r="N474" s="1194"/>
      <c r="O474" s="1194"/>
      <c r="P474" s="1194"/>
      <c r="Q474" s="1194"/>
      <c r="R474" s="1194"/>
      <c r="S474" s="1194"/>
      <c r="T474" s="1194"/>
      <c r="U474" s="1194"/>
      <c r="V474" s="1194"/>
      <c r="W474" s="1194"/>
      <c r="X474" s="1194"/>
      <c r="Y474" s="1194"/>
      <c r="Z474" s="1194"/>
      <c r="AA474" s="1194"/>
      <c r="AB474" s="1194"/>
      <c r="AC474" s="1194"/>
      <c r="AD474" s="1194"/>
      <c r="AE474" s="1194"/>
      <c r="AF474" s="1194"/>
      <c r="AG474" s="1194"/>
      <c r="AH474" s="1194"/>
      <c r="AI474" s="1194"/>
      <c r="AJ474" s="1194"/>
      <c r="AK474" s="1194"/>
      <c r="AL474" s="1194"/>
      <c r="AM474" s="1194"/>
      <c r="AN474" s="1194"/>
      <c r="AO474" s="1194"/>
      <c r="AP474" s="1194"/>
    </row>
    <row r="475" spans="1:42" ht="12.95" customHeight="1" x14ac:dyDescent="0.5">
      <c r="A475" s="1655"/>
      <c r="B475" s="1193"/>
      <c r="C475" s="1194"/>
      <c r="D475" s="1194"/>
      <c r="E475" s="1194"/>
      <c r="F475" s="1194"/>
      <c r="G475" s="1194"/>
      <c r="H475" s="1194"/>
      <c r="I475" s="1194"/>
      <c r="J475" s="1194"/>
      <c r="K475" s="1194"/>
      <c r="L475" s="1194"/>
      <c r="M475" s="1194"/>
      <c r="N475" s="1194"/>
      <c r="O475" s="1194"/>
      <c r="P475" s="1194"/>
      <c r="Q475" s="1194"/>
      <c r="R475" s="1194"/>
      <c r="S475" s="1194"/>
      <c r="T475" s="1194"/>
      <c r="U475" s="1194"/>
      <c r="V475" s="1194"/>
      <c r="W475" s="1194"/>
      <c r="X475" s="1194"/>
      <c r="Y475" s="1194"/>
      <c r="Z475" s="1194"/>
      <c r="AA475" s="1194"/>
      <c r="AB475" s="1194"/>
      <c r="AC475" s="1194"/>
      <c r="AD475" s="1194"/>
      <c r="AE475" s="1194"/>
      <c r="AF475" s="1194"/>
      <c r="AG475" s="1194"/>
      <c r="AH475" s="1194"/>
      <c r="AI475" s="1194"/>
      <c r="AJ475" s="1194"/>
      <c r="AK475" s="1194"/>
      <c r="AL475" s="1194"/>
      <c r="AM475" s="1194"/>
      <c r="AN475" s="1194"/>
      <c r="AO475" s="1194"/>
      <c r="AP475" s="1194"/>
    </row>
    <row r="476" spans="1:42" ht="12.95" customHeight="1" x14ac:dyDescent="0.5">
      <c r="A476" s="1655"/>
      <c r="B476" s="1193"/>
      <c r="C476" s="1194"/>
      <c r="D476" s="1194"/>
      <c r="E476" s="1194"/>
      <c r="F476" s="1194"/>
      <c r="G476" s="1194"/>
      <c r="H476" s="1194"/>
      <c r="I476" s="1194"/>
      <c r="J476" s="1194"/>
      <c r="K476" s="1194"/>
      <c r="L476" s="1194"/>
      <c r="M476" s="1194"/>
      <c r="N476" s="1194"/>
      <c r="O476" s="1194"/>
      <c r="P476" s="1194"/>
      <c r="Q476" s="1194"/>
      <c r="R476" s="1194"/>
      <c r="S476" s="1194"/>
      <c r="T476" s="1194"/>
      <c r="U476" s="1194"/>
      <c r="V476" s="1194"/>
      <c r="W476" s="1194"/>
      <c r="X476" s="1194"/>
      <c r="Y476" s="1194"/>
      <c r="Z476" s="1194"/>
      <c r="AA476" s="1194"/>
      <c r="AB476" s="1194"/>
      <c r="AC476" s="1194"/>
      <c r="AD476" s="1194"/>
      <c r="AE476" s="1194"/>
      <c r="AF476" s="1194"/>
      <c r="AG476" s="1194"/>
      <c r="AH476" s="1194"/>
      <c r="AI476" s="1194"/>
      <c r="AJ476" s="1194"/>
      <c r="AK476" s="1194"/>
      <c r="AL476" s="1194"/>
      <c r="AM476" s="1194"/>
      <c r="AN476" s="1194"/>
      <c r="AO476" s="1194"/>
      <c r="AP476" s="1194"/>
    </row>
    <row r="477" spans="1:42" ht="12.95" customHeight="1" x14ac:dyDescent="0.5">
      <c r="A477" s="1655"/>
      <c r="B477" s="1193"/>
      <c r="C477" s="1194"/>
      <c r="D477" s="1194"/>
      <c r="E477" s="1194"/>
      <c r="F477" s="1194"/>
      <c r="G477" s="1194"/>
      <c r="H477" s="1194"/>
      <c r="I477" s="1194"/>
      <c r="J477" s="1194"/>
      <c r="K477" s="1194"/>
      <c r="L477" s="1194"/>
      <c r="M477" s="1194"/>
      <c r="N477" s="1194"/>
      <c r="O477" s="1194"/>
      <c r="P477" s="1194"/>
      <c r="Q477" s="1194"/>
      <c r="R477" s="1194"/>
      <c r="S477" s="1194"/>
      <c r="T477" s="1194"/>
      <c r="U477" s="1194"/>
      <c r="V477" s="1194"/>
      <c r="W477" s="1194"/>
      <c r="X477" s="1194"/>
      <c r="Y477" s="1194"/>
      <c r="Z477" s="1194"/>
      <c r="AA477" s="1194"/>
      <c r="AB477" s="1194"/>
      <c r="AC477" s="1194"/>
      <c r="AD477" s="1194"/>
      <c r="AE477" s="1194"/>
      <c r="AF477" s="1194"/>
      <c r="AG477" s="1194"/>
      <c r="AH477" s="1194"/>
      <c r="AI477" s="1194"/>
      <c r="AJ477" s="1194"/>
      <c r="AK477" s="1194"/>
      <c r="AL477" s="1194"/>
      <c r="AM477" s="1194"/>
      <c r="AN477" s="1194"/>
      <c r="AO477" s="1194"/>
      <c r="AP477" s="1194"/>
    </row>
    <row r="478" spans="1:42" ht="12.95" customHeight="1" x14ac:dyDescent="0.5">
      <c r="A478" s="1655"/>
      <c r="B478" s="1193"/>
      <c r="C478" s="1194"/>
      <c r="D478" s="1194"/>
      <c r="E478" s="1194"/>
      <c r="F478" s="1194"/>
      <c r="G478" s="1194"/>
      <c r="H478" s="1194"/>
      <c r="I478" s="1194"/>
      <c r="J478" s="1194"/>
      <c r="K478" s="1194"/>
      <c r="L478" s="1194"/>
      <c r="M478" s="1194"/>
      <c r="N478" s="1194"/>
      <c r="O478" s="1194"/>
      <c r="P478" s="1194"/>
      <c r="Q478" s="1194"/>
      <c r="R478" s="1194"/>
      <c r="S478" s="1194"/>
      <c r="T478" s="1194"/>
      <c r="U478" s="1194"/>
      <c r="V478" s="1194"/>
      <c r="W478" s="1194"/>
      <c r="X478" s="1194"/>
      <c r="Y478" s="1194"/>
      <c r="Z478" s="1194"/>
      <c r="AA478" s="1194"/>
      <c r="AB478" s="1194"/>
      <c r="AC478" s="1194"/>
      <c r="AD478" s="1194"/>
      <c r="AE478" s="1194"/>
      <c r="AF478" s="1194"/>
      <c r="AG478" s="1194"/>
      <c r="AH478" s="1194"/>
      <c r="AI478" s="1194"/>
      <c r="AJ478" s="1194"/>
      <c r="AK478" s="1194"/>
      <c r="AL478" s="1194"/>
      <c r="AM478" s="1194"/>
      <c r="AN478" s="1194"/>
      <c r="AO478" s="1194"/>
      <c r="AP478" s="1194"/>
    </row>
    <row r="479" spans="1:42" ht="12.95" customHeight="1" x14ac:dyDescent="0.5">
      <c r="A479" s="1655"/>
      <c r="B479" s="1193"/>
      <c r="C479" s="1194"/>
      <c r="D479" s="1194"/>
      <c r="E479" s="1194"/>
      <c r="F479" s="1194"/>
      <c r="G479" s="1194"/>
      <c r="H479" s="1194"/>
      <c r="I479" s="1194"/>
      <c r="J479" s="1194"/>
      <c r="K479" s="1194"/>
      <c r="L479" s="1194"/>
      <c r="M479" s="1194"/>
      <c r="N479" s="1194"/>
      <c r="O479" s="1194"/>
      <c r="P479" s="1194"/>
      <c r="Q479" s="1194"/>
      <c r="R479" s="1194"/>
      <c r="S479" s="1194"/>
      <c r="T479" s="1194"/>
      <c r="U479" s="1194"/>
      <c r="V479" s="1194"/>
      <c r="W479" s="1194"/>
      <c r="X479" s="1194"/>
      <c r="Y479" s="1194"/>
      <c r="Z479" s="1194"/>
      <c r="AA479" s="1194"/>
      <c r="AB479" s="1194"/>
      <c r="AC479" s="1194"/>
      <c r="AD479" s="1194"/>
      <c r="AE479" s="1194"/>
      <c r="AF479" s="1194"/>
      <c r="AG479" s="1194"/>
      <c r="AH479" s="1194"/>
      <c r="AI479" s="1194"/>
      <c r="AJ479" s="1194"/>
      <c r="AK479" s="1194"/>
      <c r="AL479" s="1194"/>
      <c r="AM479" s="1194"/>
      <c r="AN479" s="1194"/>
      <c r="AO479" s="1194"/>
      <c r="AP479" s="1194"/>
    </row>
    <row r="480" spans="1:42" ht="12.95" customHeight="1" x14ac:dyDescent="0.5">
      <c r="A480" s="1655"/>
      <c r="B480" s="1193"/>
      <c r="C480" s="1194"/>
      <c r="D480" s="1194"/>
      <c r="E480" s="1194"/>
      <c r="F480" s="1194"/>
      <c r="G480" s="1194"/>
      <c r="H480" s="1194"/>
      <c r="I480" s="1194"/>
      <c r="J480" s="1194"/>
      <c r="K480" s="1194"/>
      <c r="L480" s="1194"/>
      <c r="M480" s="1194"/>
      <c r="N480" s="1194"/>
      <c r="O480" s="1194"/>
      <c r="P480" s="1194"/>
      <c r="Q480" s="1194"/>
      <c r="R480" s="1194"/>
      <c r="S480" s="1194"/>
      <c r="T480" s="1194"/>
      <c r="U480" s="1194"/>
      <c r="V480" s="1194"/>
      <c r="W480" s="1194"/>
      <c r="X480" s="1194"/>
      <c r="Y480" s="1194"/>
      <c r="Z480" s="1194"/>
      <c r="AA480" s="1194"/>
      <c r="AB480" s="1194"/>
      <c r="AC480" s="1194"/>
      <c r="AD480" s="1194"/>
      <c r="AE480" s="1194"/>
      <c r="AF480" s="1194"/>
      <c r="AG480" s="1194"/>
      <c r="AH480" s="1194"/>
      <c r="AI480" s="1194"/>
      <c r="AJ480" s="1194"/>
      <c r="AK480" s="1194"/>
      <c r="AL480" s="1194"/>
      <c r="AM480" s="1194"/>
      <c r="AN480" s="1194"/>
      <c r="AO480" s="1194"/>
      <c r="AP480" s="1194"/>
    </row>
    <row r="481" spans="1:42" ht="12.95" customHeight="1" x14ac:dyDescent="0.5">
      <c r="A481" s="1655"/>
      <c r="B481" s="1193"/>
      <c r="C481" s="1194"/>
      <c r="D481" s="1194"/>
      <c r="E481" s="1194"/>
      <c r="F481" s="1194"/>
      <c r="G481" s="1194"/>
      <c r="H481" s="1194"/>
      <c r="I481" s="1194"/>
      <c r="J481" s="1194"/>
      <c r="K481" s="1194"/>
      <c r="L481" s="1194"/>
      <c r="M481" s="1194"/>
      <c r="N481" s="1194"/>
      <c r="O481" s="1194"/>
      <c r="P481" s="1194"/>
      <c r="Q481" s="1194"/>
      <c r="R481" s="1194"/>
      <c r="S481" s="1194"/>
      <c r="T481" s="1194"/>
      <c r="U481" s="1194"/>
      <c r="V481" s="1194"/>
      <c r="W481" s="1194"/>
      <c r="X481" s="1194"/>
      <c r="Y481" s="1194"/>
      <c r="Z481" s="1194"/>
      <c r="AA481" s="1194"/>
      <c r="AB481" s="1194"/>
      <c r="AC481" s="1194"/>
      <c r="AD481" s="1194"/>
      <c r="AE481" s="1194"/>
      <c r="AF481" s="1194"/>
      <c r="AG481" s="1194"/>
      <c r="AH481" s="1194"/>
      <c r="AI481" s="1194"/>
      <c r="AJ481" s="1194"/>
      <c r="AK481" s="1194"/>
      <c r="AL481" s="1194"/>
      <c r="AM481" s="1194"/>
      <c r="AN481" s="1194"/>
      <c r="AO481" s="1194"/>
      <c r="AP481" s="1194"/>
    </row>
    <row r="482" spans="1:42" ht="12.95" customHeight="1" x14ac:dyDescent="0.5">
      <c r="A482" s="1655"/>
      <c r="B482" s="1193"/>
      <c r="C482" s="1194"/>
      <c r="D482" s="1194"/>
      <c r="E482" s="1194"/>
      <c r="F482" s="1194"/>
      <c r="G482" s="1194"/>
      <c r="H482" s="1194"/>
      <c r="I482" s="1194"/>
      <c r="J482" s="1194"/>
      <c r="K482" s="1194"/>
      <c r="L482" s="1194"/>
      <c r="M482" s="1194"/>
      <c r="N482" s="1194"/>
      <c r="O482" s="1194"/>
      <c r="P482" s="1194"/>
      <c r="Q482" s="1194"/>
      <c r="R482" s="1194"/>
      <c r="S482" s="1194"/>
      <c r="T482" s="1194"/>
      <c r="U482" s="1194"/>
      <c r="V482" s="1194"/>
      <c r="W482" s="1194"/>
      <c r="X482" s="1194"/>
      <c r="Y482" s="1194"/>
      <c r="Z482" s="1194"/>
      <c r="AA482" s="1194"/>
      <c r="AB482" s="1194"/>
      <c r="AC482" s="1194"/>
      <c r="AD482" s="1194"/>
      <c r="AE482" s="1194"/>
      <c r="AF482" s="1194"/>
      <c r="AG482" s="1194"/>
      <c r="AH482" s="1194"/>
      <c r="AI482" s="1194"/>
      <c r="AJ482" s="1194"/>
      <c r="AK482" s="1194"/>
      <c r="AL482" s="1194"/>
      <c r="AM482" s="1194"/>
      <c r="AN482" s="1194"/>
      <c r="AO482" s="1194"/>
      <c r="AP482" s="1194"/>
    </row>
    <row r="483" spans="1:42" ht="12.95" customHeight="1" x14ac:dyDescent="0.5">
      <c r="A483" s="1655"/>
      <c r="B483" s="1193"/>
      <c r="C483" s="1194"/>
      <c r="D483" s="1194"/>
      <c r="E483" s="1194"/>
      <c r="F483" s="1194"/>
      <c r="G483" s="1194"/>
      <c r="H483" s="1194"/>
      <c r="I483" s="1194"/>
      <c r="J483" s="1194"/>
      <c r="K483" s="1194"/>
      <c r="L483" s="1194"/>
      <c r="M483" s="1194"/>
      <c r="N483" s="1194"/>
      <c r="O483" s="1194"/>
      <c r="P483" s="1194"/>
      <c r="Q483" s="1194"/>
      <c r="R483" s="1194"/>
      <c r="S483" s="1194"/>
      <c r="T483" s="1194"/>
      <c r="U483" s="1194"/>
      <c r="V483" s="1194"/>
      <c r="W483" s="1194"/>
      <c r="X483" s="1194"/>
      <c r="Y483" s="1194"/>
      <c r="Z483" s="1194"/>
      <c r="AA483" s="1194"/>
      <c r="AB483" s="1194"/>
      <c r="AC483" s="1194"/>
      <c r="AD483" s="1194"/>
      <c r="AE483" s="1194"/>
      <c r="AF483" s="1194"/>
      <c r="AG483" s="1194"/>
      <c r="AH483" s="1194"/>
      <c r="AI483" s="1194"/>
      <c r="AJ483" s="1194"/>
      <c r="AK483" s="1194"/>
      <c r="AL483" s="1194"/>
      <c r="AM483" s="1194"/>
      <c r="AN483" s="1194"/>
      <c r="AO483" s="1194"/>
      <c r="AP483" s="1194"/>
    </row>
    <row r="484" spans="1:42" ht="12.95" customHeight="1" x14ac:dyDescent="0.5">
      <c r="A484" s="1655"/>
      <c r="B484" s="1193"/>
      <c r="C484" s="1194"/>
      <c r="D484" s="1194"/>
      <c r="E484" s="1194"/>
      <c r="F484" s="1194"/>
      <c r="G484" s="1194"/>
      <c r="H484" s="1194"/>
      <c r="I484" s="1194"/>
      <c r="J484" s="1194"/>
      <c r="K484" s="1194"/>
      <c r="L484" s="1194"/>
      <c r="M484" s="1194"/>
      <c r="N484" s="1194"/>
      <c r="O484" s="1194"/>
      <c r="P484" s="1194"/>
      <c r="Q484" s="1194"/>
      <c r="R484" s="1194"/>
      <c r="S484" s="1194"/>
      <c r="T484" s="1194"/>
      <c r="U484" s="1194"/>
      <c r="V484" s="1194"/>
      <c r="W484" s="1194"/>
      <c r="X484" s="1194"/>
      <c r="Y484" s="1194"/>
      <c r="Z484" s="1194"/>
      <c r="AA484" s="1194"/>
      <c r="AB484" s="1194"/>
      <c r="AC484" s="1194"/>
      <c r="AD484" s="1194"/>
      <c r="AE484" s="1194"/>
      <c r="AF484" s="1194"/>
      <c r="AG484" s="1194"/>
      <c r="AH484" s="1194"/>
      <c r="AI484" s="1194"/>
      <c r="AJ484" s="1194"/>
      <c r="AK484" s="1194"/>
      <c r="AL484" s="1194"/>
      <c r="AM484" s="1194"/>
      <c r="AN484" s="1194"/>
      <c r="AO484" s="1194"/>
      <c r="AP484" s="1194"/>
    </row>
    <row r="485" spans="1:42" ht="12.95" customHeight="1" x14ac:dyDescent="0.5">
      <c r="A485" s="1655"/>
      <c r="B485" s="1193"/>
      <c r="C485" s="1194"/>
      <c r="D485" s="1194"/>
      <c r="E485" s="1194"/>
      <c r="F485" s="1194"/>
      <c r="G485" s="1194"/>
      <c r="H485" s="1194"/>
      <c r="I485" s="1194"/>
      <c r="J485" s="1194"/>
      <c r="K485" s="1194"/>
      <c r="L485" s="1194"/>
      <c r="M485" s="1194"/>
      <c r="N485" s="1194"/>
      <c r="O485" s="1194"/>
      <c r="P485" s="1194"/>
      <c r="Q485" s="1194"/>
      <c r="R485" s="1194"/>
      <c r="S485" s="1194"/>
      <c r="T485" s="1194"/>
      <c r="U485" s="1194"/>
      <c r="V485" s="1194"/>
      <c r="W485" s="1194"/>
      <c r="X485" s="1194"/>
      <c r="Y485" s="1194"/>
      <c r="Z485" s="1194"/>
      <c r="AA485" s="1194"/>
      <c r="AB485" s="1194"/>
      <c r="AC485" s="1194"/>
      <c r="AD485" s="1194"/>
      <c r="AE485" s="1194"/>
      <c r="AF485" s="1194"/>
      <c r="AG485" s="1194"/>
      <c r="AH485" s="1194"/>
      <c r="AI485" s="1194"/>
      <c r="AJ485" s="1194"/>
      <c r="AK485" s="1194"/>
      <c r="AL485" s="1194"/>
      <c r="AM485" s="1194"/>
      <c r="AN485" s="1194"/>
      <c r="AO485" s="1194"/>
      <c r="AP485" s="1194"/>
    </row>
    <row r="486" spans="1:42" ht="12.95" customHeight="1" x14ac:dyDescent="0.5">
      <c r="A486" s="1655"/>
      <c r="B486" s="1193"/>
      <c r="C486" s="1194"/>
      <c r="D486" s="1194"/>
      <c r="E486" s="1194"/>
      <c r="F486" s="1194"/>
      <c r="G486" s="1194"/>
      <c r="H486" s="1194"/>
      <c r="I486" s="1194"/>
      <c r="J486" s="1194"/>
      <c r="K486" s="1194"/>
      <c r="L486" s="1194"/>
      <c r="M486" s="1194"/>
      <c r="N486" s="1194"/>
      <c r="O486" s="1194"/>
      <c r="P486" s="1194"/>
      <c r="Q486" s="1194"/>
      <c r="R486" s="1194"/>
      <c r="S486" s="1194"/>
      <c r="T486" s="1194"/>
      <c r="U486" s="1194"/>
      <c r="V486" s="1194"/>
      <c r="W486" s="1194"/>
      <c r="X486" s="1194"/>
      <c r="Y486" s="1194"/>
      <c r="Z486" s="1194"/>
      <c r="AA486" s="1194"/>
      <c r="AB486" s="1194"/>
      <c r="AC486" s="1194"/>
      <c r="AD486" s="1194"/>
      <c r="AE486" s="1194"/>
      <c r="AF486" s="1194"/>
      <c r="AG486" s="1194"/>
      <c r="AH486" s="1194"/>
      <c r="AI486" s="1194"/>
      <c r="AJ486" s="1194"/>
      <c r="AK486" s="1194"/>
      <c r="AL486" s="1194"/>
      <c r="AM486" s="1194"/>
      <c r="AN486" s="1194"/>
      <c r="AO486" s="1194"/>
      <c r="AP486" s="1194"/>
    </row>
    <row r="487" spans="1:42" ht="12.95" customHeight="1" x14ac:dyDescent="0.5">
      <c r="A487" s="1655"/>
      <c r="B487" s="1193"/>
      <c r="C487" s="1194"/>
      <c r="D487" s="1194"/>
      <c r="E487" s="1194"/>
      <c r="F487" s="1194"/>
      <c r="G487" s="1194"/>
      <c r="H487" s="1194"/>
      <c r="I487" s="1194"/>
      <c r="J487" s="1194"/>
      <c r="K487" s="1194"/>
      <c r="L487" s="1194"/>
      <c r="M487" s="1194"/>
      <c r="N487" s="1194"/>
      <c r="O487" s="1194"/>
      <c r="P487" s="1194"/>
      <c r="Q487" s="1194"/>
      <c r="R487" s="1194"/>
      <c r="S487" s="1194"/>
      <c r="T487" s="1194"/>
      <c r="U487" s="1194"/>
      <c r="V487" s="1194"/>
      <c r="W487" s="1194"/>
      <c r="X487" s="1194"/>
      <c r="Y487" s="1194"/>
      <c r="Z487" s="1194"/>
      <c r="AA487" s="1194"/>
      <c r="AB487" s="1194"/>
      <c r="AC487" s="1194"/>
      <c r="AD487" s="1194"/>
      <c r="AE487" s="1194"/>
      <c r="AF487" s="1194"/>
      <c r="AG487" s="1194"/>
      <c r="AH487" s="1194"/>
      <c r="AI487" s="1194"/>
      <c r="AJ487" s="1194"/>
      <c r="AK487" s="1194"/>
      <c r="AL487" s="1194"/>
      <c r="AM487" s="1194"/>
      <c r="AN487" s="1194"/>
      <c r="AO487" s="1194"/>
      <c r="AP487" s="1194"/>
    </row>
    <row r="488" spans="1:42" ht="12.95" customHeight="1" x14ac:dyDescent="0.5">
      <c r="A488" s="1655"/>
      <c r="B488" s="1193"/>
      <c r="C488" s="1194"/>
      <c r="D488" s="1194"/>
      <c r="E488" s="1194"/>
      <c r="F488" s="1194"/>
      <c r="G488" s="1194"/>
      <c r="H488" s="1194"/>
      <c r="I488" s="1194"/>
      <c r="J488" s="1194"/>
      <c r="K488" s="1194"/>
      <c r="L488" s="1194"/>
      <c r="M488" s="1194"/>
      <c r="N488" s="1194"/>
      <c r="O488" s="1194"/>
      <c r="P488" s="1194"/>
      <c r="Q488" s="1194"/>
      <c r="R488" s="1194"/>
      <c r="S488" s="1194"/>
      <c r="T488" s="1194"/>
      <c r="U488" s="1194"/>
      <c r="V488" s="1194"/>
      <c r="W488" s="1194"/>
      <c r="X488" s="1194"/>
      <c r="Y488" s="1194"/>
      <c r="Z488" s="1194"/>
      <c r="AA488" s="1194"/>
      <c r="AB488" s="1194"/>
      <c r="AC488" s="1194"/>
      <c r="AD488" s="1194"/>
      <c r="AE488" s="1194"/>
      <c r="AF488" s="1194"/>
      <c r="AG488" s="1194"/>
      <c r="AH488" s="1194"/>
      <c r="AI488" s="1194"/>
      <c r="AJ488" s="1194"/>
      <c r="AK488" s="1194"/>
      <c r="AL488" s="1194"/>
      <c r="AM488" s="1194"/>
      <c r="AN488" s="1194"/>
      <c r="AO488" s="1194"/>
      <c r="AP488" s="1194"/>
    </row>
    <row r="489" spans="1:42" ht="12.95" customHeight="1" x14ac:dyDescent="0.5">
      <c r="A489" s="1655"/>
      <c r="B489" s="1193"/>
      <c r="C489" s="1194"/>
      <c r="D489" s="1194"/>
      <c r="E489" s="1194"/>
      <c r="F489" s="1194"/>
      <c r="G489" s="1194"/>
      <c r="H489" s="1194"/>
      <c r="I489" s="1194"/>
      <c r="J489" s="1194"/>
      <c r="K489" s="1194"/>
      <c r="L489" s="1194"/>
      <c r="M489" s="1194"/>
      <c r="N489" s="1194"/>
      <c r="O489" s="1194"/>
      <c r="P489" s="1194"/>
      <c r="Q489" s="1194"/>
      <c r="R489" s="1194"/>
      <c r="S489" s="1194"/>
      <c r="T489" s="1194"/>
      <c r="U489" s="1194"/>
      <c r="V489" s="1194"/>
      <c r="W489" s="1194"/>
      <c r="X489" s="1194"/>
      <c r="Y489" s="1194"/>
      <c r="Z489" s="1194"/>
      <c r="AA489" s="1194"/>
      <c r="AB489" s="1194"/>
      <c r="AC489" s="1194"/>
      <c r="AD489" s="1194"/>
      <c r="AE489" s="1194"/>
      <c r="AF489" s="1194"/>
      <c r="AG489" s="1194"/>
      <c r="AH489" s="1194"/>
      <c r="AI489" s="1194"/>
      <c r="AJ489" s="1194"/>
      <c r="AK489" s="1194"/>
      <c r="AL489" s="1194"/>
      <c r="AM489" s="1194"/>
      <c r="AN489" s="1194"/>
      <c r="AO489" s="1194"/>
      <c r="AP489" s="1194"/>
    </row>
    <row r="490" spans="1:42" ht="12.95" customHeight="1" x14ac:dyDescent="0.5">
      <c r="A490" s="1655"/>
      <c r="B490" s="1193"/>
      <c r="C490" s="1194"/>
      <c r="D490" s="1194"/>
      <c r="E490" s="1194"/>
      <c r="F490" s="1194"/>
      <c r="G490" s="1194"/>
      <c r="H490" s="1194"/>
      <c r="I490" s="1194"/>
      <c r="J490" s="1194"/>
      <c r="K490" s="1194"/>
      <c r="L490" s="1194"/>
      <c r="M490" s="1194"/>
      <c r="N490" s="1194"/>
      <c r="O490" s="1194"/>
      <c r="P490" s="1194"/>
      <c r="Q490" s="1194"/>
      <c r="R490" s="1194"/>
      <c r="S490" s="1194"/>
      <c r="T490" s="1194"/>
      <c r="U490" s="1194"/>
      <c r="V490" s="1194"/>
      <c r="W490" s="1194"/>
      <c r="X490" s="1194"/>
      <c r="Y490" s="1194"/>
      <c r="Z490" s="1194"/>
      <c r="AA490" s="1194"/>
      <c r="AB490" s="1194"/>
      <c r="AC490" s="1194"/>
      <c r="AD490" s="1194"/>
      <c r="AE490" s="1194"/>
      <c r="AF490" s="1194"/>
      <c r="AG490" s="1194"/>
      <c r="AH490" s="1194"/>
      <c r="AI490" s="1194"/>
      <c r="AJ490" s="1194"/>
      <c r="AK490" s="1194"/>
      <c r="AL490" s="1194"/>
      <c r="AM490" s="1194"/>
      <c r="AN490" s="1194"/>
      <c r="AO490" s="1194"/>
      <c r="AP490" s="1194"/>
    </row>
    <row r="491" spans="1:42" ht="12.95" customHeight="1" x14ac:dyDescent="0.5">
      <c r="A491" s="1655"/>
      <c r="B491" s="1193"/>
      <c r="C491" s="1194"/>
      <c r="D491" s="1194"/>
      <c r="E491" s="1194"/>
      <c r="F491" s="1194"/>
      <c r="G491" s="1194"/>
      <c r="H491" s="1194"/>
      <c r="I491" s="1194"/>
      <c r="J491" s="1194"/>
      <c r="K491" s="1194"/>
      <c r="L491" s="1194"/>
      <c r="M491" s="1194"/>
      <c r="N491" s="1194"/>
      <c r="O491" s="1194"/>
      <c r="P491" s="1194"/>
      <c r="Q491" s="1194"/>
      <c r="R491" s="1194"/>
      <c r="S491" s="1194"/>
      <c r="T491" s="1194"/>
      <c r="U491" s="1194"/>
      <c r="V491" s="1194"/>
      <c r="W491" s="1194"/>
      <c r="X491" s="1194"/>
      <c r="Y491" s="1194"/>
      <c r="Z491" s="1194"/>
      <c r="AA491" s="1194"/>
      <c r="AB491" s="1194"/>
      <c r="AC491" s="1194"/>
      <c r="AD491" s="1194"/>
      <c r="AE491" s="1194"/>
      <c r="AF491" s="1194"/>
      <c r="AG491" s="1194"/>
      <c r="AH491" s="1194"/>
      <c r="AI491" s="1194"/>
      <c r="AJ491" s="1194"/>
      <c r="AK491" s="1194"/>
      <c r="AL491" s="1194"/>
      <c r="AM491" s="1194"/>
      <c r="AN491" s="1194"/>
      <c r="AO491" s="1194"/>
      <c r="AP491" s="1194"/>
    </row>
    <row r="492" spans="1:42" ht="12.95" customHeight="1" x14ac:dyDescent="0.5">
      <c r="A492" s="1655"/>
      <c r="B492" s="1193"/>
      <c r="C492" s="1194"/>
      <c r="D492" s="1194"/>
      <c r="E492" s="1194"/>
      <c r="F492" s="1194"/>
      <c r="G492" s="1194"/>
      <c r="H492" s="1194"/>
      <c r="I492" s="1194"/>
      <c r="J492" s="1194"/>
      <c r="K492" s="1194"/>
      <c r="L492" s="1194"/>
      <c r="M492" s="1194"/>
      <c r="N492" s="1194"/>
      <c r="O492" s="1194"/>
      <c r="P492" s="1194"/>
      <c r="Q492" s="1194"/>
      <c r="R492" s="1194"/>
      <c r="S492" s="1194"/>
      <c r="T492" s="1194"/>
      <c r="U492" s="1194"/>
      <c r="V492" s="1194"/>
      <c r="W492" s="1194"/>
      <c r="X492" s="1194"/>
      <c r="Y492" s="1194"/>
      <c r="Z492" s="1194"/>
      <c r="AA492" s="1194"/>
      <c r="AB492" s="1194"/>
      <c r="AC492" s="1194"/>
      <c r="AD492" s="1194"/>
      <c r="AE492" s="1194"/>
      <c r="AF492" s="1194"/>
      <c r="AG492" s="1194"/>
      <c r="AH492" s="1194"/>
      <c r="AI492" s="1194"/>
      <c r="AJ492" s="1194"/>
      <c r="AK492" s="1194"/>
      <c r="AL492" s="1194"/>
      <c r="AM492" s="1194"/>
      <c r="AN492" s="1194"/>
      <c r="AO492" s="1194"/>
      <c r="AP492" s="1194"/>
    </row>
    <row r="493" spans="1:42" ht="12.95" customHeight="1" x14ac:dyDescent="0.5">
      <c r="A493" s="1655"/>
      <c r="B493" s="1193"/>
      <c r="C493" s="1194"/>
      <c r="D493" s="1194"/>
      <c r="E493" s="1194"/>
      <c r="F493" s="1194"/>
      <c r="G493" s="1194"/>
      <c r="H493" s="1194"/>
      <c r="I493" s="1194"/>
      <c r="J493" s="1194"/>
      <c r="K493" s="1194"/>
      <c r="L493" s="1194"/>
      <c r="M493" s="1194"/>
      <c r="N493" s="1194"/>
      <c r="O493" s="1194"/>
      <c r="P493" s="1194"/>
      <c r="Q493" s="1194"/>
      <c r="R493" s="1194"/>
      <c r="S493" s="1194"/>
      <c r="T493" s="1194"/>
      <c r="U493" s="1194"/>
      <c r="V493" s="1194"/>
      <c r="W493" s="1194"/>
      <c r="X493" s="1194"/>
      <c r="Y493" s="1194"/>
      <c r="Z493" s="1194"/>
      <c r="AA493" s="1194"/>
      <c r="AB493" s="1194"/>
      <c r="AC493" s="1194"/>
      <c r="AD493" s="1194"/>
      <c r="AE493" s="1194"/>
      <c r="AF493" s="1194"/>
      <c r="AG493" s="1194"/>
      <c r="AH493" s="1194"/>
      <c r="AI493" s="1194"/>
      <c r="AJ493" s="1194"/>
      <c r="AK493" s="1194"/>
      <c r="AL493" s="1194"/>
      <c r="AM493" s="1194"/>
      <c r="AN493" s="1194"/>
      <c r="AO493" s="1194"/>
      <c r="AP493" s="1194"/>
    </row>
  </sheetData>
  <mergeCells count="39">
    <mergeCell ref="A8:A9"/>
    <mergeCell ref="B8:B9"/>
    <mergeCell ref="C8:J8"/>
    <mergeCell ref="K8:R8"/>
    <mergeCell ref="S8:Z8"/>
    <mergeCell ref="AA8:AH8"/>
    <mergeCell ref="AI8:AP8"/>
    <mergeCell ref="AC6:AE6"/>
    <mergeCell ref="AF6:AH6"/>
    <mergeCell ref="AC5:AE5"/>
    <mergeCell ref="AF5:AH5"/>
    <mergeCell ref="E6:G6"/>
    <mergeCell ref="H6:J6"/>
    <mergeCell ref="K6:M6"/>
    <mergeCell ref="N6:P6"/>
    <mergeCell ref="Q6:S6"/>
    <mergeCell ref="T6:V6"/>
    <mergeCell ref="W6:Y6"/>
    <mergeCell ref="Z6:AB6"/>
    <mergeCell ref="AC4:AE4"/>
    <mergeCell ref="AF4:AH4"/>
    <mergeCell ref="T5:V5"/>
    <mergeCell ref="W5:Y5"/>
    <mergeCell ref="Z5:AB5"/>
    <mergeCell ref="E5:G5"/>
    <mergeCell ref="H5:J5"/>
    <mergeCell ref="K5:M5"/>
    <mergeCell ref="N5:P5"/>
    <mergeCell ref="Q5:S5"/>
    <mergeCell ref="A1:AP1"/>
    <mergeCell ref="A2:AP2"/>
    <mergeCell ref="E4:G4"/>
    <mergeCell ref="H4:J4"/>
    <mergeCell ref="K4:M4"/>
    <mergeCell ref="N4:P4"/>
    <mergeCell ref="Q4:S4"/>
    <mergeCell ref="T4:V4"/>
    <mergeCell ref="W4:Y4"/>
    <mergeCell ref="Z4:AB4"/>
  </mergeCells>
  <printOptions horizontalCentered="1"/>
  <pageMargins left="0.15748031496063" right="0.15748031496063" top="0.4" bottom="7.8740157480315001E-2" header="0.1" footer="7.8740157480315001E-2"/>
  <pageSetup paperSize="9" orientation="landscape" r:id="rId1"/>
  <headerFooter>
    <oddHeader>&amp;R&amp;"TH SarabunPSK,Regular"&amp;11 23/5/2566 [1]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227"/>
  <sheetViews>
    <sheetView showGridLines="0" topLeftCell="A8" zoomScale="110" zoomScaleNormal="110" workbookViewId="0">
      <selection activeCell="D16" sqref="D16"/>
    </sheetView>
  </sheetViews>
  <sheetFormatPr defaultRowHeight="21.75" x14ac:dyDescent="0.5"/>
  <cols>
    <col min="1" max="1" width="13.85546875" style="1295" customWidth="1"/>
    <col min="2" max="10" width="15.42578125" style="1295" customWidth="1"/>
    <col min="11" max="11" width="3.85546875" style="1247" customWidth="1"/>
    <col min="12" max="16384" width="9.140625" style="1247"/>
  </cols>
  <sheetData>
    <row r="1" spans="1:10" ht="21" customHeight="1" x14ac:dyDescent="0.5">
      <c r="A1" s="2488" t="s">
        <v>0</v>
      </c>
      <c r="B1" s="2488"/>
      <c r="C1" s="2488"/>
      <c r="D1" s="2488"/>
      <c r="E1" s="2488"/>
      <c r="F1" s="2488"/>
      <c r="G1" s="2488"/>
      <c r="H1" s="2488"/>
      <c r="I1" s="2488"/>
      <c r="J1" s="2488"/>
    </row>
    <row r="2" spans="1:10" ht="21" customHeight="1" x14ac:dyDescent="0.5">
      <c r="A2" s="2488" t="s">
        <v>1315</v>
      </c>
      <c r="B2" s="2488"/>
      <c r="C2" s="2488"/>
      <c r="D2" s="2488"/>
      <c r="E2" s="2488"/>
      <c r="F2" s="2488"/>
      <c r="G2" s="2488"/>
      <c r="H2" s="2488"/>
      <c r="I2" s="2488"/>
      <c r="J2" s="2488"/>
    </row>
    <row r="3" spans="1:10" ht="21" customHeight="1" x14ac:dyDescent="0.5">
      <c r="A3" s="2488" t="s">
        <v>1467</v>
      </c>
      <c r="B3" s="2488"/>
      <c r="C3" s="2488"/>
      <c r="D3" s="2488"/>
      <c r="E3" s="2488"/>
      <c r="F3" s="2488"/>
      <c r="G3" s="2488"/>
      <c r="H3" s="2488"/>
      <c r="I3" s="2488"/>
      <c r="J3" s="2488"/>
    </row>
    <row r="4" spans="1:10" ht="20.100000000000001" customHeight="1" x14ac:dyDescent="0.5">
      <c r="A4" s="2489" t="s">
        <v>1316</v>
      </c>
      <c r="B4" s="2490"/>
      <c r="C4" s="1278">
        <v>1</v>
      </c>
      <c r="D4" s="1278">
        <v>2</v>
      </c>
      <c r="E4" s="1278">
        <v>3</v>
      </c>
      <c r="F4" s="1279">
        <v>4</v>
      </c>
      <c r="G4" s="1278">
        <v>5</v>
      </c>
      <c r="H4" s="1279">
        <v>6</v>
      </c>
      <c r="I4" s="1278">
        <v>7</v>
      </c>
      <c r="J4" s="1279">
        <v>8</v>
      </c>
    </row>
    <row r="5" spans="1:10" ht="20.100000000000001" customHeight="1" x14ac:dyDescent="0.5">
      <c r="A5" s="1280" t="s">
        <v>1119</v>
      </c>
      <c r="B5" s="1280" t="s">
        <v>1120</v>
      </c>
      <c r="C5" s="1281" t="s">
        <v>1121</v>
      </c>
      <c r="D5" s="1282" t="s">
        <v>1122</v>
      </c>
      <c r="E5" s="1283" t="s">
        <v>1123</v>
      </c>
      <c r="F5" s="1284" t="s">
        <v>1124</v>
      </c>
      <c r="G5" s="1282" t="s">
        <v>1125</v>
      </c>
      <c r="H5" s="1284" t="s">
        <v>1126</v>
      </c>
      <c r="I5" s="1282" t="s">
        <v>1127</v>
      </c>
      <c r="J5" s="1284" t="s">
        <v>1128</v>
      </c>
    </row>
    <row r="6" spans="1:10" ht="20.100000000000001" customHeight="1" x14ac:dyDescent="0.5">
      <c r="A6" s="2480" t="s">
        <v>1317</v>
      </c>
      <c r="B6" s="2480" t="s">
        <v>1318</v>
      </c>
      <c r="C6" s="1285" t="s">
        <v>1319</v>
      </c>
      <c r="D6" s="1285" t="s">
        <v>646</v>
      </c>
      <c r="E6" s="1286" t="s">
        <v>155</v>
      </c>
      <c r="F6" s="1285" t="s">
        <v>191</v>
      </c>
      <c r="G6" s="1285" t="s">
        <v>179</v>
      </c>
      <c r="H6" s="1285" t="s">
        <v>1320</v>
      </c>
      <c r="I6" s="1285" t="s">
        <v>338</v>
      </c>
      <c r="J6" s="1285" t="s">
        <v>585</v>
      </c>
    </row>
    <row r="7" spans="1:10" ht="20.100000000000001" customHeight="1" x14ac:dyDescent="0.5">
      <c r="A7" s="2476"/>
      <c r="B7" s="2491"/>
      <c r="C7" s="1286" t="s">
        <v>34</v>
      </c>
      <c r="D7" s="1286" t="s">
        <v>130</v>
      </c>
      <c r="E7" s="1286" t="s">
        <v>156</v>
      </c>
      <c r="F7" s="1286" t="s">
        <v>192</v>
      </c>
      <c r="G7" s="1286" t="s">
        <v>180</v>
      </c>
      <c r="H7" s="1286" t="s">
        <v>204</v>
      </c>
      <c r="I7" s="1286" t="s">
        <v>1330</v>
      </c>
      <c r="J7" s="1286" t="s">
        <v>69</v>
      </c>
    </row>
    <row r="8" spans="1:10" ht="20.100000000000001" customHeight="1" x14ac:dyDescent="0.5">
      <c r="A8" s="2476"/>
      <c r="B8" s="2491"/>
      <c r="C8" s="1287" t="s">
        <v>1321</v>
      </c>
      <c r="D8" s="1619" t="s">
        <v>1687</v>
      </c>
      <c r="E8" s="1287" t="s">
        <v>519</v>
      </c>
      <c r="F8" s="1287" t="s">
        <v>1429</v>
      </c>
      <c r="G8" s="1287" t="s">
        <v>737</v>
      </c>
      <c r="H8" s="1287" t="s">
        <v>1431</v>
      </c>
      <c r="I8" s="1287" t="s">
        <v>1343</v>
      </c>
      <c r="J8" s="1287" t="s">
        <v>588</v>
      </c>
    </row>
    <row r="9" spans="1:10" ht="20.100000000000001" customHeight="1" x14ac:dyDescent="0.5">
      <c r="A9" s="2477"/>
      <c r="B9" s="2492"/>
      <c r="C9" s="1259"/>
      <c r="D9" s="1259"/>
      <c r="E9" s="1259"/>
      <c r="F9" s="1259"/>
      <c r="G9" s="1288" t="s">
        <v>1471</v>
      </c>
      <c r="H9" s="1259" t="s">
        <v>1169</v>
      </c>
      <c r="I9" s="1259" t="s">
        <v>7</v>
      </c>
      <c r="J9" s="1259"/>
    </row>
    <row r="10" spans="1:10" ht="20.100000000000001" customHeight="1" x14ac:dyDescent="0.5">
      <c r="A10" s="2475" t="s">
        <v>1322</v>
      </c>
      <c r="B10" s="2475" t="s">
        <v>1318</v>
      </c>
      <c r="C10" s="1285" t="s">
        <v>456</v>
      </c>
      <c r="D10" s="1285" t="s">
        <v>338</v>
      </c>
      <c r="E10" s="1625" t="s">
        <v>398</v>
      </c>
      <c r="F10" s="1286" t="s">
        <v>155</v>
      </c>
      <c r="G10" s="1285" t="s">
        <v>1319</v>
      </c>
      <c r="H10" s="1285" t="s">
        <v>1326</v>
      </c>
      <c r="I10" s="1625" t="s">
        <v>580</v>
      </c>
      <c r="J10" s="1285" t="s">
        <v>322</v>
      </c>
    </row>
    <row r="11" spans="1:10" ht="20.100000000000001" customHeight="1" x14ac:dyDescent="0.5">
      <c r="A11" s="2476"/>
      <c r="B11" s="2491"/>
      <c r="C11" s="1286" t="s">
        <v>216</v>
      </c>
      <c r="D11" s="1286" t="s">
        <v>1330</v>
      </c>
      <c r="E11" s="1626" t="s">
        <v>93</v>
      </c>
      <c r="F11" s="1286" t="s">
        <v>156</v>
      </c>
      <c r="G11" s="1286" t="s">
        <v>34</v>
      </c>
      <c r="H11" s="1286" t="s">
        <v>34</v>
      </c>
      <c r="I11" s="1626" t="s">
        <v>1327</v>
      </c>
      <c r="J11" s="1286" t="s">
        <v>10</v>
      </c>
    </row>
    <row r="12" spans="1:10" ht="20.100000000000001" customHeight="1" x14ac:dyDescent="0.5">
      <c r="A12" s="2476"/>
      <c r="B12" s="2491"/>
      <c r="C12" s="1287" t="s">
        <v>663</v>
      </c>
      <c r="D12" s="1287" t="s">
        <v>515</v>
      </c>
      <c r="E12" s="1627" t="s">
        <v>604</v>
      </c>
      <c r="F12" s="1287" t="s">
        <v>519</v>
      </c>
      <c r="G12" s="1287" t="s">
        <v>1321</v>
      </c>
      <c r="H12" s="1287" t="s">
        <v>1321</v>
      </c>
      <c r="I12" s="1627" t="s">
        <v>581</v>
      </c>
      <c r="J12" s="1287" t="s">
        <v>491</v>
      </c>
    </row>
    <row r="13" spans="1:10" ht="20.100000000000001" customHeight="1" x14ac:dyDescent="0.5">
      <c r="A13" s="2477"/>
      <c r="B13" s="2492"/>
      <c r="C13" s="1259"/>
      <c r="D13" s="1259"/>
      <c r="E13" s="1628"/>
      <c r="F13" s="1259"/>
      <c r="G13" s="1259"/>
      <c r="H13" s="1259"/>
      <c r="I13" s="1628"/>
      <c r="J13" s="1259"/>
    </row>
    <row r="14" spans="1:10" ht="20.100000000000001" customHeight="1" x14ac:dyDescent="0.5">
      <c r="A14" s="2475" t="s">
        <v>1325</v>
      </c>
      <c r="B14" s="2475" t="s">
        <v>1318</v>
      </c>
      <c r="C14" s="1285" t="s">
        <v>618</v>
      </c>
      <c r="D14" s="1285" t="s">
        <v>336</v>
      </c>
      <c r="E14" s="1285" t="s">
        <v>580</v>
      </c>
      <c r="F14" s="1285" t="s">
        <v>646</v>
      </c>
      <c r="G14" s="1285" t="s">
        <v>322</v>
      </c>
      <c r="H14" s="1285" t="s">
        <v>179</v>
      </c>
      <c r="I14" s="1286" t="s">
        <v>155</v>
      </c>
      <c r="J14" s="1289"/>
    </row>
    <row r="15" spans="1:10" ht="20.100000000000001" customHeight="1" x14ac:dyDescent="0.5">
      <c r="A15" s="2476"/>
      <c r="B15" s="2491"/>
      <c r="C15" s="1286" t="s">
        <v>105</v>
      </c>
      <c r="D15" s="1286" t="s">
        <v>22</v>
      </c>
      <c r="E15" s="1286" t="s">
        <v>1327</v>
      </c>
      <c r="F15" s="1286" t="s">
        <v>130</v>
      </c>
      <c r="G15" s="1286" t="s">
        <v>10</v>
      </c>
      <c r="H15" s="1286" t="s">
        <v>180</v>
      </c>
      <c r="I15" s="1286" t="s">
        <v>156</v>
      </c>
      <c r="J15" s="1286" t="s">
        <v>470</v>
      </c>
    </row>
    <row r="16" spans="1:10" ht="20.100000000000001" customHeight="1" x14ac:dyDescent="0.5">
      <c r="A16" s="2476"/>
      <c r="B16" s="2491"/>
      <c r="C16" s="1287" t="s">
        <v>1430</v>
      </c>
      <c r="D16" s="1287" t="s">
        <v>512</v>
      </c>
      <c r="E16" s="1287" t="s">
        <v>581</v>
      </c>
      <c r="F16" s="1287" t="s">
        <v>1687</v>
      </c>
      <c r="G16" s="1287" t="s">
        <v>491</v>
      </c>
      <c r="H16" s="1287" t="s">
        <v>737</v>
      </c>
      <c r="I16" s="1287" t="s">
        <v>519</v>
      </c>
      <c r="J16" s="1287" t="s">
        <v>706</v>
      </c>
    </row>
    <row r="17" spans="1:10" ht="20.100000000000001" customHeight="1" x14ac:dyDescent="0.5">
      <c r="A17" s="2477"/>
      <c r="B17" s="2492"/>
      <c r="C17" s="1259" t="s">
        <v>623</v>
      </c>
      <c r="D17" s="1259"/>
      <c r="E17" s="1259"/>
      <c r="F17" s="1258" t="s">
        <v>1592</v>
      </c>
      <c r="G17" s="1259"/>
      <c r="H17" s="1288" t="s">
        <v>1471</v>
      </c>
      <c r="I17" s="1259"/>
      <c r="J17" s="1290"/>
    </row>
    <row r="18" spans="1:10" ht="20.100000000000001" customHeight="1" x14ac:dyDescent="0.5">
      <c r="A18" s="2475" t="s">
        <v>1328</v>
      </c>
      <c r="B18" s="2475" t="s">
        <v>1318</v>
      </c>
      <c r="C18" s="1285" t="s">
        <v>322</v>
      </c>
      <c r="D18" s="1285" t="s">
        <v>179</v>
      </c>
      <c r="E18" s="1285" t="s">
        <v>646</v>
      </c>
      <c r="F18" s="2480" t="s">
        <v>1329</v>
      </c>
      <c r="G18" s="1285" t="s">
        <v>1323</v>
      </c>
      <c r="H18" s="1285" t="s">
        <v>336</v>
      </c>
      <c r="I18" s="2475" t="s">
        <v>949</v>
      </c>
      <c r="J18" s="1285" t="s">
        <v>396</v>
      </c>
    </row>
    <row r="19" spans="1:10" ht="20.100000000000001" customHeight="1" x14ac:dyDescent="0.5">
      <c r="A19" s="2476"/>
      <c r="B19" s="2491"/>
      <c r="C19" s="1286" t="s">
        <v>10</v>
      </c>
      <c r="D19" s="1286" t="s">
        <v>180</v>
      </c>
      <c r="E19" s="1286" t="s">
        <v>130</v>
      </c>
      <c r="F19" s="2496"/>
      <c r="G19" s="1286" t="s">
        <v>168</v>
      </c>
      <c r="H19" s="1286" t="s">
        <v>22</v>
      </c>
      <c r="I19" s="2496"/>
      <c r="J19" s="1286" t="s">
        <v>81</v>
      </c>
    </row>
    <row r="20" spans="1:10" ht="20.100000000000001" customHeight="1" x14ac:dyDescent="0.5">
      <c r="A20" s="2476"/>
      <c r="B20" s="2491"/>
      <c r="C20" s="1287" t="s">
        <v>491</v>
      </c>
      <c r="D20" s="1287" t="s">
        <v>739</v>
      </c>
      <c r="E20" s="1287" t="s">
        <v>1243</v>
      </c>
      <c r="F20" s="2496"/>
      <c r="G20" s="1287" t="s">
        <v>1324</v>
      </c>
      <c r="H20" s="1287" t="s">
        <v>512</v>
      </c>
      <c r="I20" s="2496"/>
      <c r="J20" s="1287" t="s">
        <v>602</v>
      </c>
    </row>
    <row r="21" spans="1:10" ht="20.100000000000001" customHeight="1" x14ac:dyDescent="0.5">
      <c r="A21" s="2477"/>
      <c r="B21" s="2492"/>
      <c r="C21" s="1259"/>
      <c r="D21" s="1259" t="s">
        <v>1472</v>
      </c>
      <c r="E21" s="1259"/>
      <c r="F21" s="2497"/>
      <c r="G21" s="1291"/>
      <c r="H21" s="1259" t="s">
        <v>1591</v>
      </c>
      <c r="I21" s="2497"/>
      <c r="J21" s="1259"/>
    </row>
    <row r="22" spans="1:10" ht="20.100000000000001" customHeight="1" x14ac:dyDescent="0.5">
      <c r="A22" s="2475" t="s">
        <v>1331</v>
      </c>
      <c r="B22" s="2482" t="s">
        <v>1139</v>
      </c>
      <c r="C22" s="2483"/>
      <c r="D22" s="1285" t="s">
        <v>1320</v>
      </c>
      <c r="E22" s="1285" t="s">
        <v>1323</v>
      </c>
      <c r="F22" s="1285" t="s">
        <v>336</v>
      </c>
      <c r="G22" s="1286" t="s">
        <v>155</v>
      </c>
      <c r="H22" s="1285" t="s">
        <v>179</v>
      </c>
      <c r="I22" s="2482" t="s">
        <v>45</v>
      </c>
      <c r="J22" s="2483"/>
    </row>
    <row r="23" spans="1:10" ht="20.100000000000001" customHeight="1" x14ac:dyDescent="0.5">
      <c r="A23" s="2476"/>
      <c r="B23" s="2484"/>
      <c r="C23" s="2485"/>
      <c r="D23" s="1286" t="s">
        <v>204</v>
      </c>
      <c r="E23" s="1286" t="s">
        <v>168</v>
      </c>
      <c r="F23" s="1286" t="s">
        <v>22</v>
      </c>
      <c r="G23" s="1286" t="s">
        <v>156</v>
      </c>
      <c r="H23" s="1286" t="s">
        <v>180</v>
      </c>
      <c r="I23" s="2484" t="s">
        <v>46</v>
      </c>
      <c r="J23" s="2485"/>
    </row>
    <row r="24" spans="1:10" ht="20.100000000000001" customHeight="1" x14ac:dyDescent="0.5">
      <c r="A24" s="2476"/>
      <c r="B24" s="2484"/>
      <c r="C24" s="2485"/>
      <c r="D24" s="1287" t="s">
        <v>1431</v>
      </c>
      <c r="E24" s="1287" t="s">
        <v>737</v>
      </c>
      <c r="F24" s="1287" t="s">
        <v>512</v>
      </c>
      <c r="G24" s="1287" t="s">
        <v>519</v>
      </c>
      <c r="H24" s="1287" t="s">
        <v>745</v>
      </c>
      <c r="I24" s="2498" t="s">
        <v>1428</v>
      </c>
      <c r="J24" s="2500"/>
    </row>
    <row r="25" spans="1:10" ht="20.100000000000001" customHeight="1" x14ac:dyDescent="0.5">
      <c r="A25" s="2477"/>
      <c r="B25" s="2486"/>
      <c r="C25" s="2487"/>
      <c r="D25" s="1259" t="s">
        <v>1169</v>
      </c>
      <c r="E25" s="1259"/>
      <c r="F25" s="1259"/>
      <c r="G25" s="1259"/>
      <c r="H25" s="1259" t="s">
        <v>1473</v>
      </c>
      <c r="I25" s="2493"/>
      <c r="J25" s="2495"/>
    </row>
    <row r="26" spans="1:10" ht="20.100000000000001" customHeight="1" x14ac:dyDescent="0.5">
      <c r="A26" s="1292" t="s">
        <v>483</v>
      </c>
      <c r="B26" s="1266" t="s">
        <v>1593</v>
      </c>
      <c r="C26" s="1293"/>
      <c r="D26" s="1294"/>
      <c r="E26" s="1294"/>
      <c r="F26" s="1294"/>
      <c r="G26" s="1294"/>
      <c r="H26" s="1294"/>
      <c r="I26" s="1294"/>
      <c r="J26" s="1294"/>
    </row>
    <row r="27" spans="1:10" ht="20.100000000000001" customHeight="1" x14ac:dyDescent="0.5">
      <c r="H27" s="2474" t="s">
        <v>1332</v>
      </c>
      <c r="I27" s="2474"/>
      <c r="J27" s="2474"/>
    </row>
    <row r="28" spans="1:10" ht="20.100000000000001" customHeight="1" x14ac:dyDescent="0.5">
      <c r="H28" s="2474" t="s">
        <v>1386</v>
      </c>
      <c r="I28" s="2474"/>
      <c r="J28" s="2474"/>
    </row>
    <row r="29" spans="1:10" ht="21" customHeight="1" x14ac:dyDescent="0.5">
      <c r="A29" s="2488" t="s">
        <v>0</v>
      </c>
      <c r="B29" s="2488"/>
      <c r="C29" s="2488"/>
      <c r="D29" s="2488"/>
      <c r="E29" s="2488"/>
      <c r="F29" s="2488"/>
      <c r="G29" s="2488"/>
      <c r="H29" s="2488"/>
      <c r="I29" s="2488"/>
      <c r="J29" s="2488"/>
    </row>
    <row r="30" spans="1:10" ht="21" customHeight="1" x14ac:dyDescent="0.5">
      <c r="A30" s="2488" t="s">
        <v>1683</v>
      </c>
      <c r="B30" s="2488"/>
      <c r="C30" s="2488"/>
      <c r="D30" s="2488"/>
      <c r="E30" s="2488"/>
      <c r="F30" s="2488"/>
      <c r="G30" s="2488"/>
      <c r="H30" s="2488"/>
      <c r="I30" s="2488"/>
      <c r="J30" s="2488"/>
    </row>
    <row r="31" spans="1:10" ht="20.100000000000001" customHeight="1" x14ac:dyDescent="0.5">
      <c r="A31" s="1296"/>
      <c r="B31" s="1296"/>
      <c r="C31" s="1296"/>
      <c r="D31" s="1296"/>
      <c r="E31" s="1296"/>
      <c r="F31" s="1296"/>
      <c r="G31" s="1296"/>
      <c r="H31" s="1296"/>
      <c r="I31" s="1296"/>
      <c r="J31" s="1296"/>
    </row>
    <row r="32" spans="1:10" ht="20.100000000000001" customHeight="1" x14ac:dyDescent="0.5">
      <c r="A32" s="2489" t="s">
        <v>1316</v>
      </c>
      <c r="B32" s="2490"/>
      <c r="C32" s="1278">
        <v>1</v>
      </c>
      <c r="D32" s="1278">
        <v>2</v>
      </c>
      <c r="E32" s="1278">
        <v>3</v>
      </c>
      <c r="F32" s="1279">
        <v>4</v>
      </c>
      <c r="G32" s="1278">
        <v>5</v>
      </c>
      <c r="H32" s="1279">
        <v>6</v>
      </c>
      <c r="I32" s="1278">
        <v>7</v>
      </c>
      <c r="J32" s="1279">
        <v>8</v>
      </c>
    </row>
    <row r="33" spans="1:10" ht="20.100000000000001" customHeight="1" x14ac:dyDescent="0.5">
      <c r="A33" s="1280" t="s">
        <v>1119</v>
      </c>
      <c r="B33" s="1280" t="s">
        <v>1120</v>
      </c>
      <c r="C33" s="1281" t="s">
        <v>1121</v>
      </c>
      <c r="D33" s="1282" t="s">
        <v>1122</v>
      </c>
      <c r="E33" s="1283" t="s">
        <v>1123</v>
      </c>
      <c r="F33" s="1284" t="s">
        <v>1124</v>
      </c>
      <c r="G33" s="1282" t="s">
        <v>1125</v>
      </c>
      <c r="H33" s="1284" t="s">
        <v>1126</v>
      </c>
      <c r="I33" s="1282" t="s">
        <v>1127</v>
      </c>
      <c r="J33" s="1284" t="s">
        <v>1128</v>
      </c>
    </row>
    <row r="34" spans="1:10" ht="20.100000000000001" customHeight="1" x14ac:dyDescent="0.5">
      <c r="A34" s="2480" t="s">
        <v>1317</v>
      </c>
      <c r="B34" s="2480" t="s">
        <v>1318</v>
      </c>
      <c r="C34" s="1285" t="s">
        <v>322</v>
      </c>
      <c r="D34" s="1617" t="s">
        <v>243</v>
      </c>
      <c r="E34" s="1285" t="s">
        <v>1323</v>
      </c>
      <c r="F34" s="1285" t="s">
        <v>1319</v>
      </c>
      <c r="G34" s="1285" t="s">
        <v>585</v>
      </c>
      <c r="H34" s="1285" t="s">
        <v>456</v>
      </c>
      <c r="I34" s="1285" t="s">
        <v>396</v>
      </c>
      <c r="J34" s="1285"/>
    </row>
    <row r="35" spans="1:10" ht="20.100000000000001" customHeight="1" x14ac:dyDescent="0.5">
      <c r="A35" s="2476"/>
      <c r="B35" s="2491"/>
      <c r="C35" s="1286" t="s">
        <v>10</v>
      </c>
      <c r="D35" s="1618" t="s">
        <v>244</v>
      </c>
      <c r="E35" s="1286" t="s">
        <v>168</v>
      </c>
      <c r="F35" s="1286" t="s">
        <v>34</v>
      </c>
      <c r="G35" s="1286" t="s">
        <v>69</v>
      </c>
      <c r="H35" s="1286" t="s">
        <v>216</v>
      </c>
      <c r="I35" s="1286" t="s">
        <v>81</v>
      </c>
      <c r="J35" s="1286"/>
    </row>
    <row r="36" spans="1:10" ht="20.100000000000001" customHeight="1" x14ac:dyDescent="0.5">
      <c r="A36" s="2476"/>
      <c r="B36" s="2491"/>
      <c r="C36" s="1287" t="s">
        <v>1302</v>
      </c>
      <c r="D36" s="1619" t="s">
        <v>515</v>
      </c>
      <c r="E36" s="1287" t="s">
        <v>1324</v>
      </c>
      <c r="F36" s="1287" t="s">
        <v>733</v>
      </c>
      <c r="G36" s="1287" t="s">
        <v>586</v>
      </c>
      <c r="H36" s="1287" t="s">
        <v>663</v>
      </c>
      <c r="I36" s="1287" t="s">
        <v>602</v>
      </c>
      <c r="J36" s="1287"/>
    </row>
    <row r="37" spans="1:10" ht="20.100000000000001" customHeight="1" x14ac:dyDescent="0.5">
      <c r="A37" s="2477"/>
      <c r="B37" s="2492"/>
      <c r="D37" s="1620"/>
      <c r="E37" s="1259" t="s">
        <v>737</v>
      </c>
      <c r="F37" s="1259"/>
      <c r="G37" s="1259"/>
      <c r="H37" s="1259"/>
      <c r="I37" s="1259"/>
      <c r="J37" s="1259"/>
    </row>
    <row r="38" spans="1:10" ht="20.100000000000001" customHeight="1" x14ac:dyDescent="0.5">
      <c r="A38" s="2475" t="s">
        <v>1322</v>
      </c>
      <c r="B38" s="2475" t="s">
        <v>1318</v>
      </c>
      <c r="C38" s="1297" t="s">
        <v>255</v>
      </c>
      <c r="D38" s="1298" t="s">
        <v>580</v>
      </c>
      <c r="E38" s="1285" t="s">
        <v>322</v>
      </c>
      <c r="F38" s="1285" t="s">
        <v>336</v>
      </c>
      <c r="G38" s="1285" t="s">
        <v>1320</v>
      </c>
      <c r="H38" s="1285" t="s">
        <v>1323</v>
      </c>
      <c r="I38" s="1285" t="s">
        <v>338</v>
      </c>
      <c r="J38" s="1285"/>
    </row>
    <row r="39" spans="1:10" ht="20.100000000000001" customHeight="1" x14ac:dyDescent="0.5">
      <c r="A39" s="2476"/>
      <c r="B39" s="2491"/>
      <c r="C39" s="1286" t="s">
        <v>256</v>
      </c>
      <c r="D39" s="1299" t="s">
        <v>1327</v>
      </c>
      <c r="E39" s="1286" t="s">
        <v>10</v>
      </c>
      <c r="F39" s="1286" t="s">
        <v>22</v>
      </c>
      <c r="G39" s="1286" t="s">
        <v>204</v>
      </c>
      <c r="H39" s="1286" t="s">
        <v>168</v>
      </c>
      <c r="I39" s="1286" t="s">
        <v>1330</v>
      </c>
      <c r="J39" s="1286"/>
    </row>
    <row r="40" spans="1:10" ht="20.100000000000001" customHeight="1" x14ac:dyDescent="0.5">
      <c r="A40" s="2476"/>
      <c r="B40" s="2491"/>
      <c r="C40" s="1287" t="s">
        <v>733</v>
      </c>
      <c r="D40" s="1300" t="s">
        <v>581</v>
      </c>
      <c r="E40" s="1287" t="s">
        <v>1302</v>
      </c>
      <c r="F40" s="1287" t="s">
        <v>515</v>
      </c>
      <c r="G40" s="1287" t="s">
        <v>1585</v>
      </c>
      <c r="H40" s="1287" t="s">
        <v>737</v>
      </c>
      <c r="I40" s="1287" t="s">
        <v>1343</v>
      </c>
      <c r="J40" s="1287"/>
    </row>
    <row r="41" spans="1:10" ht="20.100000000000001" customHeight="1" x14ac:dyDescent="0.5">
      <c r="A41" s="2477"/>
      <c r="B41" s="2492"/>
      <c r="C41" s="1259"/>
      <c r="D41" s="1266"/>
      <c r="E41" s="1291"/>
      <c r="F41" s="1259" t="s">
        <v>1591</v>
      </c>
      <c r="G41" s="1259" t="s">
        <v>1169</v>
      </c>
      <c r="H41" s="1259"/>
      <c r="I41" s="1259" t="s">
        <v>7</v>
      </c>
      <c r="J41" s="1259"/>
    </row>
    <row r="42" spans="1:10" ht="20.100000000000001" customHeight="1" x14ac:dyDescent="0.5">
      <c r="A42" s="2475" t="s">
        <v>1325</v>
      </c>
      <c r="B42" s="2475" t="s">
        <v>1318</v>
      </c>
      <c r="C42" s="1285" t="s">
        <v>618</v>
      </c>
      <c r="D42" s="1285" t="s">
        <v>646</v>
      </c>
      <c r="E42" s="1285" t="s">
        <v>398</v>
      </c>
      <c r="F42" s="1617" t="s">
        <v>338</v>
      </c>
      <c r="G42" s="1285" t="s">
        <v>1319</v>
      </c>
      <c r="H42" s="1285" t="s">
        <v>1326</v>
      </c>
      <c r="I42" s="1285" t="s">
        <v>366</v>
      </c>
      <c r="J42" s="1285"/>
    </row>
    <row r="43" spans="1:10" ht="20.100000000000001" customHeight="1" x14ac:dyDescent="0.5">
      <c r="A43" s="2476"/>
      <c r="B43" s="2491"/>
      <c r="C43" s="1286" t="s">
        <v>105</v>
      </c>
      <c r="D43" s="1286" t="s">
        <v>130</v>
      </c>
      <c r="E43" s="1286" t="s">
        <v>93</v>
      </c>
      <c r="F43" s="1618" t="s">
        <v>1330</v>
      </c>
      <c r="G43" s="1286" t="s">
        <v>34</v>
      </c>
      <c r="H43" s="1286" t="s">
        <v>34</v>
      </c>
      <c r="I43" s="2480" t="s">
        <v>268</v>
      </c>
      <c r="J43" s="1286"/>
    </row>
    <row r="44" spans="1:10" ht="20.100000000000001" customHeight="1" x14ac:dyDescent="0.5">
      <c r="A44" s="2476"/>
      <c r="B44" s="2491"/>
      <c r="C44" s="1287" t="s">
        <v>1430</v>
      </c>
      <c r="D44" s="1287" t="s">
        <v>1687</v>
      </c>
      <c r="E44" s="1287" t="s">
        <v>604</v>
      </c>
      <c r="F44" s="1619" t="s">
        <v>512</v>
      </c>
      <c r="G44" s="1287" t="s">
        <v>733</v>
      </c>
      <c r="H44" s="1287" t="s">
        <v>733</v>
      </c>
      <c r="I44" s="2480"/>
      <c r="J44" s="1287"/>
    </row>
    <row r="45" spans="1:10" ht="20.100000000000001" customHeight="1" x14ac:dyDescent="0.5">
      <c r="A45" s="2477"/>
      <c r="B45" s="2492"/>
      <c r="C45" s="1259" t="s">
        <v>623</v>
      </c>
      <c r="D45" s="1258" t="s">
        <v>1592</v>
      </c>
      <c r="E45" s="1259"/>
      <c r="F45" s="1620"/>
      <c r="G45" s="1259"/>
      <c r="H45" s="1301"/>
      <c r="I45" s="1259" t="s">
        <v>1432</v>
      </c>
      <c r="J45" s="1259"/>
    </row>
    <row r="46" spans="1:10" ht="20.100000000000001" customHeight="1" x14ac:dyDescent="0.5">
      <c r="A46" s="2475" t="s">
        <v>1328</v>
      </c>
      <c r="B46" s="2475" t="s">
        <v>1318</v>
      </c>
      <c r="C46" s="1285" t="s">
        <v>580</v>
      </c>
      <c r="D46" s="1289"/>
      <c r="E46" s="1285" t="s">
        <v>336</v>
      </c>
      <c r="F46" s="2480" t="s">
        <v>1329</v>
      </c>
      <c r="G46" s="1285" t="s">
        <v>646</v>
      </c>
      <c r="H46" s="1285" t="s">
        <v>322</v>
      </c>
      <c r="I46" s="2475" t="s">
        <v>949</v>
      </c>
      <c r="J46" s="1302"/>
    </row>
    <row r="47" spans="1:10" ht="20.100000000000001" customHeight="1" x14ac:dyDescent="0.5">
      <c r="A47" s="2476"/>
      <c r="B47" s="2491"/>
      <c r="C47" s="1286" t="s">
        <v>1327</v>
      </c>
      <c r="D47" s="1286" t="s">
        <v>470</v>
      </c>
      <c r="E47" s="1286" t="s">
        <v>22</v>
      </c>
      <c r="F47" s="2496"/>
      <c r="G47" s="1286" t="s">
        <v>130</v>
      </c>
      <c r="H47" s="1286" t="s">
        <v>10</v>
      </c>
      <c r="I47" s="2496"/>
      <c r="J47" s="1303"/>
    </row>
    <row r="48" spans="1:10" ht="20.100000000000001" customHeight="1" x14ac:dyDescent="0.5">
      <c r="A48" s="2476"/>
      <c r="B48" s="2491"/>
      <c r="C48" s="1287" t="s">
        <v>581</v>
      </c>
      <c r="D48" s="1287" t="s">
        <v>706</v>
      </c>
      <c r="E48" s="1287" t="s">
        <v>515</v>
      </c>
      <c r="F48" s="2496"/>
      <c r="G48" s="1287" t="s">
        <v>1687</v>
      </c>
      <c r="H48" s="1287" t="s">
        <v>1302</v>
      </c>
      <c r="I48" s="2496"/>
      <c r="J48" s="1303"/>
    </row>
    <row r="49" spans="1:10" ht="20.100000000000001" customHeight="1" x14ac:dyDescent="0.5">
      <c r="A49" s="2477"/>
      <c r="B49" s="2492"/>
      <c r="C49" s="1259"/>
      <c r="D49" s="1290"/>
      <c r="E49" s="1259"/>
      <c r="F49" s="2497"/>
      <c r="G49" s="1259"/>
      <c r="H49" s="1290"/>
      <c r="I49" s="2497"/>
      <c r="J49" s="1291"/>
    </row>
    <row r="50" spans="1:10" ht="20.100000000000001" customHeight="1" x14ac:dyDescent="0.5">
      <c r="A50" s="2475" t="s">
        <v>1331</v>
      </c>
      <c r="B50" s="2482" t="s">
        <v>1139</v>
      </c>
      <c r="C50" s="2483"/>
      <c r="D50" s="1285" t="s">
        <v>191</v>
      </c>
      <c r="E50" s="1285" t="s">
        <v>646</v>
      </c>
      <c r="F50" s="1285" t="s">
        <v>1320</v>
      </c>
      <c r="G50" s="1285" t="s">
        <v>336</v>
      </c>
      <c r="H50" s="1285" t="s">
        <v>117</v>
      </c>
      <c r="I50" s="1285" t="s">
        <v>123</v>
      </c>
      <c r="J50" s="1285"/>
    </row>
    <row r="51" spans="1:10" ht="20.100000000000001" customHeight="1" x14ac:dyDescent="0.5">
      <c r="A51" s="2476"/>
      <c r="B51" s="2484"/>
      <c r="C51" s="2485"/>
      <c r="D51" s="1286" t="s">
        <v>192</v>
      </c>
      <c r="E51" s="1286" t="s">
        <v>130</v>
      </c>
      <c r="F51" s="1286" t="s">
        <v>204</v>
      </c>
      <c r="G51" s="1286" t="s">
        <v>22</v>
      </c>
      <c r="H51" s="1286" t="s">
        <v>118</v>
      </c>
      <c r="I51" s="1286" t="s">
        <v>124</v>
      </c>
      <c r="J51" s="1286"/>
    </row>
    <row r="52" spans="1:10" ht="20.100000000000001" customHeight="1" x14ac:dyDescent="0.5">
      <c r="A52" s="2476"/>
      <c r="B52" s="2484"/>
      <c r="C52" s="2485"/>
      <c r="D52" s="1287" t="s">
        <v>1429</v>
      </c>
      <c r="E52" s="1287" t="s">
        <v>1243</v>
      </c>
      <c r="F52" s="1287" t="s">
        <v>1585</v>
      </c>
      <c r="G52" s="1287" t="s">
        <v>515</v>
      </c>
      <c r="H52" s="1287" t="s">
        <v>638</v>
      </c>
      <c r="I52" s="1287" t="s">
        <v>638</v>
      </c>
      <c r="J52" s="1287"/>
    </row>
    <row r="53" spans="1:10" ht="20.100000000000001" customHeight="1" x14ac:dyDescent="0.5">
      <c r="A53" s="2477"/>
      <c r="B53" s="2486"/>
      <c r="C53" s="2487"/>
      <c r="D53" s="1259"/>
      <c r="E53" s="1259"/>
      <c r="F53" s="1259" t="s">
        <v>1169</v>
      </c>
      <c r="G53" s="1259"/>
      <c r="H53" s="1259"/>
      <c r="I53" s="1259"/>
      <c r="J53" s="1259"/>
    </row>
    <row r="54" spans="1:10" ht="20.100000000000001" customHeight="1" x14ac:dyDescent="0.5">
      <c r="A54" s="1292" t="s">
        <v>483</v>
      </c>
      <c r="B54" s="1266" t="s">
        <v>1593</v>
      </c>
      <c r="C54" s="1293"/>
      <c r="D54" s="1294"/>
      <c r="E54" s="1294"/>
      <c r="F54" s="1294"/>
      <c r="G54" s="1294"/>
      <c r="H54" s="1294"/>
      <c r="I54" s="1294"/>
      <c r="J54" s="1294"/>
    </row>
    <row r="55" spans="1:10" ht="20.100000000000001" customHeight="1" x14ac:dyDescent="0.5">
      <c r="H55" s="2474" t="s">
        <v>1333</v>
      </c>
      <c r="I55" s="2474"/>
      <c r="J55" s="2474"/>
    </row>
    <row r="56" spans="1:10" ht="20.100000000000001" customHeight="1" x14ac:dyDescent="0.5">
      <c r="H56" s="2474" t="s">
        <v>1387</v>
      </c>
      <c r="I56" s="2474"/>
      <c r="J56" s="2474"/>
    </row>
    <row r="57" spans="1:10" s="429" customFormat="1" ht="21" customHeight="1" x14ac:dyDescent="0.5">
      <c r="A57" s="2504" t="s">
        <v>0</v>
      </c>
      <c r="B57" s="2504"/>
      <c r="C57" s="2504"/>
      <c r="D57" s="2504"/>
      <c r="E57" s="2504"/>
      <c r="F57" s="2504"/>
      <c r="G57" s="2504"/>
      <c r="H57" s="2504"/>
      <c r="I57" s="2504"/>
      <c r="J57" s="2504"/>
    </row>
    <row r="58" spans="1:10" s="429" customFormat="1" ht="21" customHeight="1" x14ac:dyDescent="0.5">
      <c r="A58" s="2504" t="s">
        <v>1684</v>
      </c>
      <c r="B58" s="2504"/>
      <c r="C58" s="2504"/>
      <c r="D58" s="2504"/>
      <c r="E58" s="2504"/>
      <c r="F58" s="2504"/>
      <c r="G58" s="2504"/>
      <c r="H58" s="2504"/>
      <c r="I58" s="2504"/>
      <c r="J58" s="2504"/>
    </row>
    <row r="59" spans="1:10" s="429" customFormat="1" ht="20.100000000000001" customHeight="1" x14ac:dyDescent="0.5">
      <c r="A59" s="2056"/>
      <c r="B59" s="2056"/>
      <c r="C59" s="2056"/>
      <c r="D59" s="2056"/>
      <c r="E59" s="2056"/>
      <c r="F59" s="2056"/>
      <c r="G59" s="2056"/>
      <c r="H59" s="2056"/>
      <c r="I59" s="2056"/>
      <c r="J59" s="2056"/>
    </row>
    <row r="60" spans="1:10" s="429" customFormat="1" ht="20.100000000000001" customHeight="1" x14ac:dyDescent="0.5">
      <c r="A60" s="2505" t="s">
        <v>1316</v>
      </c>
      <c r="B60" s="2506"/>
      <c r="C60" s="2057">
        <v>1</v>
      </c>
      <c r="D60" s="2057">
        <v>2</v>
      </c>
      <c r="E60" s="2057">
        <v>3</v>
      </c>
      <c r="F60" s="2058">
        <v>4</v>
      </c>
      <c r="G60" s="2057">
        <v>5</v>
      </c>
      <c r="H60" s="2058">
        <v>6</v>
      </c>
      <c r="I60" s="2057">
        <v>7</v>
      </c>
      <c r="J60" s="2058">
        <v>8</v>
      </c>
    </row>
    <row r="61" spans="1:10" s="429" customFormat="1" ht="20.100000000000001" customHeight="1" x14ac:dyDescent="0.5">
      <c r="A61" s="2059" t="s">
        <v>1119</v>
      </c>
      <c r="B61" s="2059" t="s">
        <v>1120</v>
      </c>
      <c r="C61" s="2060" t="s">
        <v>1121</v>
      </c>
      <c r="D61" s="2061" t="s">
        <v>1122</v>
      </c>
      <c r="E61" s="2062" t="s">
        <v>1123</v>
      </c>
      <c r="F61" s="2063" t="s">
        <v>1124</v>
      </c>
      <c r="G61" s="2061" t="s">
        <v>1125</v>
      </c>
      <c r="H61" s="2063" t="s">
        <v>1126</v>
      </c>
      <c r="I61" s="2061" t="s">
        <v>1127</v>
      </c>
      <c r="J61" s="2063" t="s">
        <v>1128</v>
      </c>
    </row>
    <row r="62" spans="1:10" s="429" customFormat="1" ht="20.100000000000001" customHeight="1" x14ac:dyDescent="0.5">
      <c r="A62" s="2507" t="s">
        <v>1317</v>
      </c>
      <c r="B62" s="2507" t="s">
        <v>1318</v>
      </c>
      <c r="C62" s="1625" t="s">
        <v>336</v>
      </c>
      <c r="D62" s="1625" t="s">
        <v>585</v>
      </c>
      <c r="E62" s="1617" t="s">
        <v>243</v>
      </c>
      <c r="F62" s="1625" t="s">
        <v>618</v>
      </c>
      <c r="G62" s="1625" t="s">
        <v>1319</v>
      </c>
      <c r="H62" s="1625" t="s">
        <v>646</v>
      </c>
      <c r="I62" s="1625" t="s">
        <v>456</v>
      </c>
      <c r="J62" s="1625"/>
    </row>
    <row r="63" spans="1:10" s="429" customFormat="1" ht="20.100000000000001" customHeight="1" x14ac:dyDescent="0.5">
      <c r="A63" s="2508"/>
      <c r="B63" s="2510"/>
      <c r="C63" s="1626" t="s">
        <v>22</v>
      </c>
      <c r="D63" s="1626" t="s">
        <v>69</v>
      </c>
      <c r="E63" s="1618" t="s">
        <v>244</v>
      </c>
      <c r="F63" s="1626" t="s">
        <v>105</v>
      </c>
      <c r="G63" s="1626" t="s">
        <v>34</v>
      </c>
      <c r="H63" s="1626" t="s">
        <v>130</v>
      </c>
      <c r="I63" s="1626" t="s">
        <v>216</v>
      </c>
      <c r="J63" s="1626"/>
    </row>
    <row r="64" spans="1:10" s="429" customFormat="1" ht="20.100000000000001" customHeight="1" x14ac:dyDescent="0.5">
      <c r="A64" s="2508"/>
      <c r="B64" s="2510"/>
      <c r="C64" s="1627" t="s">
        <v>512</v>
      </c>
      <c r="D64" s="1627" t="s">
        <v>588</v>
      </c>
      <c r="E64" s="1619" t="s">
        <v>515</v>
      </c>
      <c r="F64" s="1627" t="s">
        <v>1430</v>
      </c>
      <c r="G64" s="1627" t="s">
        <v>733</v>
      </c>
      <c r="H64" s="1627" t="s">
        <v>1687</v>
      </c>
      <c r="I64" s="1627" t="s">
        <v>663</v>
      </c>
      <c r="J64" s="1627"/>
    </row>
    <row r="65" spans="1:10" s="429" customFormat="1" ht="20.100000000000001" customHeight="1" x14ac:dyDescent="0.5">
      <c r="A65" s="2509"/>
      <c r="B65" s="2511"/>
      <c r="C65" s="1628"/>
      <c r="D65" s="1628"/>
      <c r="E65" s="1620"/>
      <c r="F65" s="1628" t="s">
        <v>623</v>
      </c>
      <c r="G65" s="1628"/>
      <c r="H65" s="2064"/>
      <c r="I65" s="1628"/>
      <c r="J65" s="1628"/>
    </row>
    <row r="66" spans="1:10" s="429" customFormat="1" ht="20.100000000000001" customHeight="1" x14ac:dyDescent="0.5">
      <c r="A66" s="2512" t="s">
        <v>1322</v>
      </c>
      <c r="B66" s="2512" t="s">
        <v>1318</v>
      </c>
      <c r="C66" s="1625" t="s">
        <v>1320</v>
      </c>
      <c r="D66" s="1625" t="s">
        <v>336</v>
      </c>
      <c r="E66" s="1625" t="s">
        <v>580</v>
      </c>
      <c r="F66" s="2065"/>
      <c r="G66" s="1625" t="s">
        <v>398</v>
      </c>
      <c r="H66" s="1625" t="s">
        <v>1319</v>
      </c>
      <c r="I66" s="1625" t="s">
        <v>1326</v>
      </c>
      <c r="J66" s="2065"/>
    </row>
    <row r="67" spans="1:10" s="429" customFormat="1" ht="20.100000000000001" customHeight="1" x14ac:dyDescent="0.5">
      <c r="A67" s="2508"/>
      <c r="B67" s="2510"/>
      <c r="C67" s="1626" t="s">
        <v>204</v>
      </c>
      <c r="D67" s="1626" t="s">
        <v>22</v>
      </c>
      <c r="E67" s="1626" t="s">
        <v>1327</v>
      </c>
      <c r="F67" s="1626" t="s">
        <v>470</v>
      </c>
      <c r="G67" s="1626" t="s">
        <v>93</v>
      </c>
      <c r="H67" s="1626" t="s">
        <v>34</v>
      </c>
      <c r="I67" s="1626" t="s">
        <v>34</v>
      </c>
      <c r="J67" s="1626"/>
    </row>
    <row r="68" spans="1:10" s="429" customFormat="1" ht="20.100000000000001" customHeight="1" x14ac:dyDescent="0.5">
      <c r="A68" s="2508"/>
      <c r="B68" s="2510"/>
      <c r="C68" s="1627" t="s">
        <v>1585</v>
      </c>
      <c r="D68" s="1627" t="s">
        <v>512</v>
      </c>
      <c r="E68" s="1627" t="s">
        <v>581</v>
      </c>
      <c r="F68" s="1627" t="s">
        <v>706</v>
      </c>
      <c r="G68" s="1627" t="s">
        <v>604</v>
      </c>
      <c r="H68" s="1627" t="s">
        <v>733</v>
      </c>
      <c r="I68" s="1627" t="s">
        <v>733</v>
      </c>
      <c r="J68" s="1627"/>
    </row>
    <row r="69" spans="1:10" s="429" customFormat="1" ht="20.100000000000001" customHeight="1" x14ac:dyDescent="0.5">
      <c r="A69" s="2509"/>
      <c r="B69" s="2511"/>
      <c r="C69" s="1628" t="s">
        <v>1169</v>
      </c>
      <c r="D69" s="1628" t="s">
        <v>1591</v>
      </c>
      <c r="E69" s="1628"/>
      <c r="F69" s="2066"/>
      <c r="G69" s="1628"/>
      <c r="H69" s="1628"/>
      <c r="I69" s="1628"/>
      <c r="J69" s="2066"/>
    </row>
    <row r="70" spans="1:10" s="429" customFormat="1" ht="20.100000000000001" customHeight="1" x14ac:dyDescent="0.5">
      <c r="A70" s="2475" t="s">
        <v>1325</v>
      </c>
      <c r="B70" s="2475" t="s">
        <v>1318</v>
      </c>
      <c r="C70" s="1625" t="s">
        <v>366</v>
      </c>
      <c r="D70" s="1625" t="s">
        <v>322</v>
      </c>
      <c r="E70" s="1625" t="s">
        <v>396</v>
      </c>
      <c r="F70" s="1625" t="s">
        <v>117</v>
      </c>
      <c r="G70" s="1625" t="s">
        <v>123</v>
      </c>
      <c r="H70" s="1625" t="s">
        <v>646</v>
      </c>
      <c r="I70" s="1625" t="s">
        <v>1323</v>
      </c>
      <c r="J70" s="1625"/>
    </row>
    <row r="71" spans="1:10" s="429" customFormat="1" ht="20.100000000000001" customHeight="1" x14ac:dyDescent="0.5">
      <c r="A71" s="2476"/>
      <c r="B71" s="2491"/>
      <c r="C71" s="2480" t="s">
        <v>268</v>
      </c>
      <c r="D71" s="1626" t="s">
        <v>10</v>
      </c>
      <c r="E71" s="1626" t="s">
        <v>81</v>
      </c>
      <c r="F71" s="1626" t="s">
        <v>118</v>
      </c>
      <c r="G71" s="1626" t="s">
        <v>124</v>
      </c>
      <c r="H71" s="1626" t="s">
        <v>130</v>
      </c>
      <c r="I71" s="1626" t="s">
        <v>168</v>
      </c>
      <c r="J71" s="1626"/>
    </row>
    <row r="72" spans="1:10" ht="20.100000000000001" customHeight="1" x14ac:dyDescent="0.5">
      <c r="A72" s="2476"/>
      <c r="B72" s="2491"/>
      <c r="C72" s="2480"/>
      <c r="D72" s="1287" t="s">
        <v>491</v>
      </c>
      <c r="E72" s="1287" t="s">
        <v>602</v>
      </c>
      <c r="F72" s="1287" t="s">
        <v>638</v>
      </c>
      <c r="G72" s="1287" t="s">
        <v>638</v>
      </c>
      <c r="H72" s="1287" t="s">
        <v>1243</v>
      </c>
      <c r="I72" s="1287" t="s">
        <v>731</v>
      </c>
      <c r="J72" s="1287"/>
    </row>
    <row r="73" spans="1:10" ht="20.100000000000001" customHeight="1" x14ac:dyDescent="0.5">
      <c r="A73" s="2477"/>
      <c r="B73" s="2492"/>
      <c r="C73" s="1259" t="s">
        <v>1432</v>
      </c>
      <c r="D73" s="1259"/>
      <c r="E73" s="1259"/>
      <c r="F73" s="1259"/>
      <c r="G73" s="1259"/>
      <c r="H73" s="1259"/>
      <c r="I73" s="1259"/>
      <c r="J73" s="1259"/>
    </row>
    <row r="74" spans="1:10" ht="20.100000000000001" customHeight="1" x14ac:dyDescent="0.5">
      <c r="A74" s="2475" t="s">
        <v>1328</v>
      </c>
      <c r="B74" s="2475" t="s">
        <v>1318</v>
      </c>
      <c r="C74" s="1285" t="s">
        <v>1323</v>
      </c>
      <c r="D74" s="1285" t="s">
        <v>322</v>
      </c>
      <c r="E74" s="1285" t="s">
        <v>191</v>
      </c>
      <c r="F74" s="2480" t="s">
        <v>1329</v>
      </c>
      <c r="G74" s="1285" t="s">
        <v>1320</v>
      </c>
      <c r="H74" s="1285" t="s">
        <v>338</v>
      </c>
      <c r="I74" s="2475" t="s">
        <v>949</v>
      </c>
      <c r="J74" s="1285"/>
    </row>
    <row r="75" spans="1:10" ht="20.100000000000001" customHeight="1" x14ac:dyDescent="0.5">
      <c r="A75" s="2476"/>
      <c r="B75" s="2491"/>
      <c r="C75" s="1286" t="s">
        <v>168</v>
      </c>
      <c r="D75" s="1286" t="s">
        <v>10</v>
      </c>
      <c r="E75" s="1286" t="s">
        <v>192</v>
      </c>
      <c r="F75" s="2496"/>
      <c r="G75" s="1286" t="s">
        <v>204</v>
      </c>
      <c r="H75" s="1286" t="s">
        <v>1330</v>
      </c>
      <c r="I75" s="2496"/>
      <c r="J75" s="1286"/>
    </row>
    <row r="76" spans="1:10" ht="20.100000000000001" customHeight="1" x14ac:dyDescent="0.5">
      <c r="A76" s="2476"/>
      <c r="B76" s="2491"/>
      <c r="C76" s="1287" t="s">
        <v>1324</v>
      </c>
      <c r="D76" s="1287" t="s">
        <v>491</v>
      </c>
      <c r="E76" s="1287" t="s">
        <v>1429</v>
      </c>
      <c r="F76" s="2496"/>
      <c r="G76" s="1287" t="s">
        <v>1585</v>
      </c>
      <c r="H76" s="1287" t="s">
        <v>1343</v>
      </c>
      <c r="I76" s="2496"/>
      <c r="J76" s="1287"/>
    </row>
    <row r="77" spans="1:10" ht="20.100000000000001" customHeight="1" x14ac:dyDescent="0.5">
      <c r="A77" s="2477"/>
      <c r="B77" s="2492"/>
      <c r="C77" s="1259" t="s">
        <v>731</v>
      </c>
      <c r="E77" s="1259"/>
      <c r="F77" s="2497"/>
      <c r="G77" s="1259" t="s">
        <v>1169</v>
      </c>
      <c r="H77" s="1259" t="s">
        <v>7</v>
      </c>
      <c r="I77" s="2497"/>
      <c r="J77" s="1259"/>
    </row>
    <row r="78" spans="1:10" ht="20.100000000000001" customHeight="1" x14ac:dyDescent="0.5">
      <c r="A78" s="2475" t="s">
        <v>1331</v>
      </c>
      <c r="B78" s="2482" t="s">
        <v>1139</v>
      </c>
      <c r="C78" s="2483"/>
      <c r="D78" s="1297" t="s">
        <v>255</v>
      </c>
      <c r="E78" s="1285" t="s">
        <v>336</v>
      </c>
      <c r="F78" s="1285" t="s">
        <v>322</v>
      </c>
      <c r="G78" s="1285" t="s">
        <v>580</v>
      </c>
      <c r="H78" s="1285" t="s">
        <v>646</v>
      </c>
      <c r="I78" s="1617" t="s">
        <v>338</v>
      </c>
      <c r="J78" s="1285"/>
    </row>
    <row r="79" spans="1:10" ht="20.100000000000001" customHeight="1" x14ac:dyDescent="0.5">
      <c r="A79" s="2476"/>
      <c r="B79" s="2484"/>
      <c r="C79" s="2485"/>
      <c r="D79" s="1286" t="s">
        <v>256</v>
      </c>
      <c r="E79" s="1286" t="s">
        <v>22</v>
      </c>
      <c r="F79" s="1286" t="s">
        <v>10</v>
      </c>
      <c r="G79" s="1286" t="s">
        <v>1327</v>
      </c>
      <c r="H79" s="1286" t="s">
        <v>130</v>
      </c>
      <c r="I79" s="1618" t="s">
        <v>1330</v>
      </c>
      <c r="J79" s="1286"/>
    </row>
    <row r="80" spans="1:10" ht="20.100000000000001" customHeight="1" x14ac:dyDescent="0.5">
      <c r="A80" s="2476"/>
      <c r="B80" s="2484"/>
      <c r="C80" s="2485"/>
      <c r="D80" s="1287" t="s">
        <v>733</v>
      </c>
      <c r="E80" s="1287" t="s">
        <v>512</v>
      </c>
      <c r="F80" s="1287" t="s">
        <v>491</v>
      </c>
      <c r="G80" s="1287" t="s">
        <v>581</v>
      </c>
      <c r="H80" s="1287" t="s">
        <v>1687</v>
      </c>
      <c r="I80" s="1619" t="s">
        <v>512</v>
      </c>
      <c r="J80" s="1287"/>
    </row>
    <row r="81" spans="1:10" ht="20.100000000000001" customHeight="1" x14ac:dyDescent="0.5">
      <c r="A81" s="2477"/>
      <c r="B81" s="2486"/>
      <c r="C81" s="2487"/>
      <c r="D81" s="1259"/>
      <c r="E81" s="1259"/>
      <c r="F81" s="1259"/>
      <c r="G81" s="1259"/>
      <c r="H81" s="1258" t="s">
        <v>1592</v>
      </c>
      <c r="I81" s="1620"/>
      <c r="J81" s="1259"/>
    </row>
    <row r="82" spans="1:10" ht="20.100000000000001" customHeight="1" x14ac:dyDescent="0.5">
      <c r="A82" s="1292" t="s">
        <v>483</v>
      </c>
      <c r="B82" s="1266" t="s">
        <v>1593</v>
      </c>
      <c r="C82" s="1293"/>
      <c r="D82" s="1294"/>
      <c r="E82" s="1294"/>
      <c r="F82" s="1294"/>
      <c r="G82" s="1294"/>
      <c r="H82" s="1294"/>
      <c r="I82" s="1294"/>
      <c r="J82" s="1294"/>
    </row>
    <row r="83" spans="1:10" ht="20.100000000000001" customHeight="1" x14ac:dyDescent="0.5">
      <c r="H83" s="2474" t="s">
        <v>1388</v>
      </c>
      <c r="I83" s="2474"/>
      <c r="J83" s="2474"/>
    </row>
    <row r="84" spans="1:10" ht="20.100000000000001" customHeight="1" x14ac:dyDescent="0.5">
      <c r="H84" s="2474" t="s">
        <v>1389</v>
      </c>
      <c r="I84" s="2474"/>
      <c r="J84" s="2474"/>
    </row>
    <row r="85" spans="1:10" ht="21" customHeight="1" x14ac:dyDescent="0.5">
      <c r="A85" s="2488" t="s">
        <v>0</v>
      </c>
      <c r="B85" s="2488"/>
      <c r="C85" s="2488"/>
      <c r="D85" s="2488"/>
      <c r="E85" s="2488"/>
      <c r="F85" s="2488"/>
      <c r="G85" s="2488"/>
      <c r="H85" s="2488"/>
      <c r="I85" s="2488"/>
      <c r="J85" s="2488"/>
    </row>
    <row r="86" spans="1:10" ht="21" customHeight="1" x14ac:dyDescent="0.5">
      <c r="A86" s="2488" t="s">
        <v>1390</v>
      </c>
      <c r="B86" s="2488"/>
      <c r="C86" s="2488"/>
      <c r="D86" s="2488"/>
      <c r="E86" s="2488"/>
      <c r="F86" s="2488"/>
      <c r="G86" s="2488"/>
      <c r="H86" s="2488"/>
      <c r="I86" s="2488"/>
      <c r="J86" s="2488"/>
    </row>
    <row r="87" spans="1:10" ht="21" customHeight="1" x14ac:dyDescent="0.5">
      <c r="A87" s="2503" t="s">
        <v>1467</v>
      </c>
      <c r="B87" s="2503"/>
      <c r="C87" s="2503"/>
      <c r="D87" s="2503"/>
      <c r="E87" s="2503"/>
      <c r="F87" s="2503"/>
      <c r="G87" s="2503"/>
      <c r="H87" s="2503"/>
      <c r="I87" s="2503"/>
      <c r="J87" s="2503"/>
    </row>
    <row r="88" spans="1:10" ht="19.5" customHeight="1" x14ac:dyDescent="0.5">
      <c r="A88" s="2489" t="s">
        <v>1316</v>
      </c>
      <c r="B88" s="2490"/>
      <c r="C88" s="1278">
        <v>1</v>
      </c>
      <c r="D88" s="1278">
        <v>2</v>
      </c>
      <c r="E88" s="1278">
        <v>3</v>
      </c>
      <c r="F88" s="1594">
        <v>4</v>
      </c>
      <c r="G88" s="1278">
        <v>5</v>
      </c>
      <c r="H88" s="1594">
        <v>6</v>
      </c>
      <c r="I88" s="1278">
        <v>7</v>
      </c>
      <c r="J88" s="1594">
        <v>8</v>
      </c>
    </row>
    <row r="89" spans="1:10" ht="19.5" customHeight="1" x14ac:dyDescent="0.5">
      <c r="A89" s="1280" t="s">
        <v>1119</v>
      </c>
      <c r="B89" s="1280" t="s">
        <v>1120</v>
      </c>
      <c r="C89" s="1281" t="s">
        <v>1121</v>
      </c>
      <c r="D89" s="1282" t="s">
        <v>1122</v>
      </c>
      <c r="E89" s="1283" t="s">
        <v>1123</v>
      </c>
      <c r="F89" s="1284" t="s">
        <v>1124</v>
      </c>
      <c r="G89" s="1282" t="s">
        <v>1125</v>
      </c>
      <c r="H89" s="1284" t="s">
        <v>1126</v>
      </c>
      <c r="I89" s="1282" t="s">
        <v>1127</v>
      </c>
      <c r="J89" s="1284" t="s">
        <v>1128</v>
      </c>
    </row>
    <row r="90" spans="1:10" ht="19.5" customHeight="1" x14ac:dyDescent="0.5">
      <c r="A90" s="2475" t="s">
        <v>1317</v>
      </c>
      <c r="B90" s="2475" t="s">
        <v>1318</v>
      </c>
      <c r="C90" s="1591" t="s">
        <v>1319</v>
      </c>
      <c r="D90" s="1591" t="s">
        <v>322</v>
      </c>
      <c r="E90" s="1591" t="s">
        <v>646</v>
      </c>
      <c r="F90" s="1591" t="s">
        <v>618</v>
      </c>
      <c r="G90" s="1591" t="s">
        <v>580</v>
      </c>
      <c r="H90" s="1591" t="s">
        <v>338</v>
      </c>
      <c r="I90" s="1591" t="s">
        <v>1320</v>
      </c>
      <c r="J90" s="1304"/>
    </row>
    <row r="91" spans="1:10" ht="19.5" customHeight="1" x14ac:dyDescent="0.5">
      <c r="A91" s="2480"/>
      <c r="B91" s="2480"/>
      <c r="C91" s="1595" t="s">
        <v>34</v>
      </c>
      <c r="D91" s="1595" t="s">
        <v>10</v>
      </c>
      <c r="E91" s="1595" t="s">
        <v>130</v>
      </c>
      <c r="F91" s="1595" t="s">
        <v>105</v>
      </c>
      <c r="G91" s="1595" t="s">
        <v>1327</v>
      </c>
      <c r="H91" s="1595" t="s">
        <v>1330</v>
      </c>
      <c r="I91" s="1595" t="s">
        <v>204</v>
      </c>
      <c r="J91" s="1305"/>
    </row>
    <row r="92" spans="1:10" ht="19.5" customHeight="1" x14ac:dyDescent="0.5">
      <c r="A92" s="2480"/>
      <c r="B92" s="2480"/>
      <c r="C92" s="1596" t="s">
        <v>733</v>
      </c>
      <c r="D92" s="1596" t="s">
        <v>1302</v>
      </c>
      <c r="E92" s="1596" t="s">
        <v>1687</v>
      </c>
      <c r="F92" s="1596" t="s">
        <v>1430</v>
      </c>
      <c r="G92" s="1596" t="s">
        <v>581</v>
      </c>
      <c r="H92" s="1596" t="s">
        <v>515</v>
      </c>
      <c r="I92" s="1596" t="s">
        <v>1585</v>
      </c>
      <c r="J92" s="1305"/>
    </row>
    <row r="93" spans="1:10" ht="19.5" customHeight="1" x14ac:dyDescent="0.5">
      <c r="A93" s="2481"/>
      <c r="B93" s="2481"/>
      <c r="C93" s="1597"/>
      <c r="D93" s="1247"/>
      <c r="E93" s="1597"/>
      <c r="F93" s="1597" t="s">
        <v>623</v>
      </c>
      <c r="G93" s="1306"/>
      <c r="H93" s="1597"/>
      <c r="I93" s="1597" t="s">
        <v>1169</v>
      </c>
      <c r="J93" s="1597"/>
    </row>
    <row r="94" spans="1:10" ht="19.5" customHeight="1" x14ac:dyDescent="0.5">
      <c r="A94" s="2475" t="s">
        <v>1322</v>
      </c>
      <c r="B94" s="2475" t="s">
        <v>1318</v>
      </c>
      <c r="C94" s="1591" t="s">
        <v>1323</v>
      </c>
      <c r="D94" s="1591" t="s">
        <v>322</v>
      </c>
      <c r="E94" s="1591" t="s">
        <v>336</v>
      </c>
      <c r="F94" s="1591" t="s">
        <v>117</v>
      </c>
      <c r="G94" s="1591" t="s">
        <v>123</v>
      </c>
      <c r="H94" s="1591" t="s">
        <v>191</v>
      </c>
      <c r="I94" s="1591" t="s">
        <v>396</v>
      </c>
      <c r="J94" s="1591"/>
    </row>
    <row r="95" spans="1:10" ht="19.5" customHeight="1" x14ac:dyDescent="0.5">
      <c r="A95" s="2480"/>
      <c r="B95" s="2480"/>
      <c r="C95" s="1595" t="s">
        <v>168</v>
      </c>
      <c r="D95" s="1595" t="s">
        <v>10</v>
      </c>
      <c r="E95" s="1595" t="s">
        <v>22</v>
      </c>
      <c r="F95" s="1595" t="s">
        <v>118</v>
      </c>
      <c r="G95" s="1595" t="s">
        <v>124</v>
      </c>
      <c r="H95" s="1595" t="s">
        <v>192</v>
      </c>
      <c r="I95" s="1595" t="s">
        <v>81</v>
      </c>
      <c r="J95" s="1595"/>
    </row>
    <row r="96" spans="1:10" ht="19.5" customHeight="1" x14ac:dyDescent="0.5">
      <c r="A96" s="2480"/>
      <c r="B96" s="2480"/>
      <c r="C96" s="1596" t="s">
        <v>1324</v>
      </c>
      <c r="D96" s="1596" t="s">
        <v>1302</v>
      </c>
      <c r="E96" s="1596" t="s">
        <v>512</v>
      </c>
      <c r="F96" s="1596" t="s">
        <v>638</v>
      </c>
      <c r="G96" s="1596" t="s">
        <v>638</v>
      </c>
      <c r="H96" s="1596" t="s">
        <v>1429</v>
      </c>
      <c r="I96" s="1596" t="s">
        <v>602</v>
      </c>
      <c r="J96" s="1596"/>
    </row>
    <row r="97" spans="1:10" ht="19.5" customHeight="1" x14ac:dyDescent="0.5">
      <c r="A97" s="2481"/>
      <c r="B97" s="2481"/>
      <c r="C97" s="1597" t="s">
        <v>731</v>
      </c>
      <c r="D97" s="1597"/>
      <c r="E97" s="1597" t="s">
        <v>1591</v>
      </c>
      <c r="F97" s="1597"/>
      <c r="G97" s="1597"/>
      <c r="H97" s="1597"/>
      <c r="I97" s="1597"/>
      <c r="J97" s="1597"/>
    </row>
    <row r="98" spans="1:10" ht="19.5" customHeight="1" x14ac:dyDescent="0.5">
      <c r="A98" s="2475" t="s">
        <v>1325</v>
      </c>
      <c r="B98" s="2475" t="s">
        <v>1318</v>
      </c>
      <c r="C98" s="1592" t="s">
        <v>456</v>
      </c>
      <c r="D98" s="1592" t="s">
        <v>470</v>
      </c>
      <c r="E98" s="2482" t="s">
        <v>1433</v>
      </c>
      <c r="F98" s="2501"/>
      <c r="G98" s="2483"/>
      <c r="H98" s="1591" t="s">
        <v>336</v>
      </c>
      <c r="I98" s="1591" t="s">
        <v>646</v>
      </c>
      <c r="J98" s="1591"/>
    </row>
    <row r="99" spans="1:10" ht="19.5" customHeight="1" x14ac:dyDescent="0.5">
      <c r="A99" s="2480"/>
      <c r="B99" s="2480"/>
      <c r="C99" s="1593" t="s">
        <v>216</v>
      </c>
      <c r="D99" s="1593" t="s">
        <v>706</v>
      </c>
      <c r="E99" s="2486" t="s">
        <v>554</v>
      </c>
      <c r="F99" s="2513"/>
      <c r="G99" s="2487"/>
      <c r="H99" s="1595" t="s">
        <v>22</v>
      </c>
      <c r="I99" s="1595" t="s">
        <v>130</v>
      </c>
      <c r="J99" s="1595"/>
    </row>
    <row r="100" spans="1:10" ht="19.5" customHeight="1" x14ac:dyDescent="0.5">
      <c r="A100" s="2480"/>
      <c r="B100" s="2480"/>
      <c r="C100" s="1599" t="s">
        <v>663</v>
      </c>
      <c r="D100" s="1599"/>
      <c r="E100" s="1307" t="s">
        <v>1435</v>
      </c>
      <c r="F100" s="1307" t="s">
        <v>1438</v>
      </c>
      <c r="G100" s="1307" t="s">
        <v>1615</v>
      </c>
      <c r="H100" s="1596" t="s">
        <v>512</v>
      </c>
      <c r="I100" s="1596" t="s">
        <v>1243</v>
      </c>
      <c r="J100" s="1596"/>
    </row>
    <row r="101" spans="1:10" ht="19.5" customHeight="1" x14ac:dyDescent="0.5">
      <c r="A101" s="2480"/>
      <c r="B101" s="2480"/>
      <c r="C101" s="1599"/>
      <c r="D101" s="1599"/>
      <c r="E101" s="1307" t="s">
        <v>1436</v>
      </c>
      <c r="F101" s="1307" t="s">
        <v>515</v>
      </c>
      <c r="G101" s="1307" t="s">
        <v>1308</v>
      </c>
      <c r="H101" s="1601"/>
      <c r="I101" s="1596"/>
      <c r="J101" s="1596"/>
    </row>
    <row r="102" spans="1:10" ht="19.5" customHeight="1" x14ac:dyDescent="0.5">
      <c r="A102" s="2481"/>
      <c r="B102" s="2481"/>
      <c r="C102" s="1598"/>
      <c r="D102" s="1598"/>
      <c r="E102" s="1308" t="s">
        <v>1437</v>
      </c>
      <c r="F102" s="1308" t="s">
        <v>1437</v>
      </c>
      <c r="G102" s="1308" t="s">
        <v>1437</v>
      </c>
      <c r="H102" s="1301"/>
      <c r="I102" s="1597"/>
      <c r="J102" s="1597"/>
    </row>
    <row r="103" spans="1:10" ht="19.5" customHeight="1" x14ac:dyDescent="0.5">
      <c r="A103" s="2475" t="s">
        <v>1328</v>
      </c>
      <c r="B103" s="2475" t="s">
        <v>1318</v>
      </c>
      <c r="C103" s="1591" t="s">
        <v>338</v>
      </c>
      <c r="D103" s="1595" t="s">
        <v>1320</v>
      </c>
      <c r="E103" s="1591" t="s">
        <v>322</v>
      </c>
      <c r="F103" s="2475" t="s">
        <v>1329</v>
      </c>
      <c r="G103" s="1591" t="s">
        <v>1323</v>
      </c>
      <c r="H103" s="1591" t="s">
        <v>585</v>
      </c>
      <c r="I103" s="2475" t="s">
        <v>949</v>
      </c>
      <c r="J103" s="1591"/>
    </row>
    <row r="104" spans="1:10" ht="19.5" customHeight="1" x14ac:dyDescent="0.5">
      <c r="A104" s="2480"/>
      <c r="B104" s="2480"/>
      <c r="C104" s="1595" t="s">
        <v>1330</v>
      </c>
      <c r="D104" s="1595" t="s">
        <v>204</v>
      </c>
      <c r="E104" s="1595" t="s">
        <v>10</v>
      </c>
      <c r="F104" s="2480"/>
      <c r="G104" s="1595" t="s">
        <v>168</v>
      </c>
      <c r="H104" s="1595" t="s">
        <v>69</v>
      </c>
      <c r="I104" s="2480"/>
      <c r="J104" s="1595"/>
    </row>
    <row r="105" spans="1:10" ht="19.5" customHeight="1" x14ac:dyDescent="0.5">
      <c r="A105" s="2480"/>
      <c r="B105" s="2480"/>
      <c r="C105" s="1596" t="s">
        <v>1343</v>
      </c>
      <c r="D105" s="1596" t="s">
        <v>1585</v>
      </c>
      <c r="E105" s="1596" t="s">
        <v>1302</v>
      </c>
      <c r="F105" s="2480"/>
      <c r="G105" s="1596" t="s">
        <v>731</v>
      </c>
      <c r="H105" s="1596" t="s">
        <v>586</v>
      </c>
      <c r="I105" s="2480"/>
      <c r="J105" s="1596"/>
    </row>
    <row r="106" spans="1:10" ht="19.5" customHeight="1" x14ac:dyDescent="0.5">
      <c r="A106" s="2481"/>
      <c r="B106" s="2481"/>
      <c r="C106" s="1597" t="s">
        <v>7</v>
      </c>
      <c r="D106" s="1597" t="s">
        <v>1169</v>
      </c>
      <c r="E106" s="1597"/>
      <c r="F106" s="2481"/>
      <c r="G106" s="1247"/>
      <c r="H106" s="1597"/>
      <c r="I106" s="2481"/>
      <c r="J106" s="1597"/>
    </row>
    <row r="107" spans="1:10" ht="19.5" customHeight="1" x14ac:dyDescent="0.5">
      <c r="A107" s="2475" t="s">
        <v>1331</v>
      </c>
      <c r="B107" s="2482" t="s">
        <v>1139</v>
      </c>
      <c r="C107" s="2483"/>
      <c r="D107" s="1591" t="s">
        <v>336</v>
      </c>
      <c r="E107" s="1591" t="s">
        <v>580</v>
      </c>
      <c r="F107" s="1591" t="s">
        <v>1319</v>
      </c>
      <c r="G107" s="1591" t="s">
        <v>1326</v>
      </c>
      <c r="H107" s="1591" t="s">
        <v>398</v>
      </c>
      <c r="I107" s="1591" t="s">
        <v>646</v>
      </c>
      <c r="J107" s="1591"/>
    </row>
    <row r="108" spans="1:10" ht="19.5" customHeight="1" x14ac:dyDescent="0.5">
      <c r="A108" s="2480"/>
      <c r="B108" s="2484"/>
      <c r="C108" s="2485"/>
      <c r="D108" s="1595" t="s">
        <v>22</v>
      </c>
      <c r="E108" s="1595" t="s">
        <v>1327</v>
      </c>
      <c r="F108" s="1595" t="s">
        <v>34</v>
      </c>
      <c r="G108" s="1595" t="s">
        <v>34</v>
      </c>
      <c r="H108" s="1595" t="s">
        <v>93</v>
      </c>
      <c r="I108" s="1595" t="s">
        <v>130</v>
      </c>
      <c r="J108" s="1595"/>
    </row>
    <row r="109" spans="1:10" ht="19.5" customHeight="1" x14ac:dyDescent="0.5">
      <c r="A109" s="2480"/>
      <c r="B109" s="2484"/>
      <c r="C109" s="2485"/>
      <c r="D109" s="1596" t="s">
        <v>512</v>
      </c>
      <c r="E109" s="1596" t="s">
        <v>581</v>
      </c>
      <c r="F109" s="1596" t="s">
        <v>733</v>
      </c>
      <c r="G109" s="1596" t="s">
        <v>733</v>
      </c>
      <c r="H109" s="1596" t="s">
        <v>604</v>
      </c>
      <c r="I109" s="1596" t="s">
        <v>1687</v>
      </c>
      <c r="J109" s="1596"/>
    </row>
    <row r="110" spans="1:10" ht="19.5" customHeight="1" x14ac:dyDescent="0.5">
      <c r="A110" s="2481"/>
      <c r="B110" s="2486"/>
      <c r="C110" s="2487"/>
      <c r="D110" s="1597"/>
      <c r="E110" s="1597"/>
      <c r="F110" s="1597"/>
      <c r="G110" s="1597"/>
      <c r="H110" s="1597"/>
      <c r="I110" s="1603" t="s">
        <v>1592</v>
      </c>
      <c r="J110" s="1597"/>
    </row>
    <row r="111" spans="1:10" ht="19.5" customHeight="1" x14ac:dyDescent="0.5">
      <c r="A111" s="1292" t="s">
        <v>483</v>
      </c>
      <c r="B111" s="1266" t="s">
        <v>1593</v>
      </c>
      <c r="C111" s="1602"/>
      <c r="D111" s="1600"/>
      <c r="E111" s="1600"/>
      <c r="F111" s="1600"/>
      <c r="G111" s="1600"/>
      <c r="H111" s="1600"/>
      <c r="I111" s="1600"/>
      <c r="J111" s="1600"/>
    </row>
    <row r="112" spans="1:10" ht="19.5" customHeight="1" x14ac:dyDescent="0.5">
      <c r="B112" s="1295" t="s">
        <v>1614</v>
      </c>
      <c r="H112" s="2474" t="s">
        <v>1334</v>
      </c>
      <c r="I112" s="2474"/>
      <c r="J112" s="2474"/>
    </row>
    <row r="113" spans="1:10" ht="19.5" customHeight="1" x14ac:dyDescent="0.5">
      <c r="H113" s="2474" t="s">
        <v>1349</v>
      </c>
      <c r="I113" s="2474"/>
      <c r="J113" s="2474"/>
    </row>
    <row r="114" spans="1:10" ht="21" customHeight="1" x14ac:dyDescent="0.5">
      <c r="A114" s="2488" t="s">
        <v>0</v>
      </c>
      <c r="B114" s="2488"/>
      <c r="C114" s="2488"/>
      <c r="D114" s="2488"/>
      <c r="E114" s="2488"/>
      <c r="F114" s="2488"/>
      <c r="G114" s="2488"/>
      <c r="H114" s="2488"/>
      <c r="I114" s="2488"/>
      <c r="J114" s="2488"/>
    </row>
    <row r="115" spans="1:10" ht="21" customHeight="1" x14ac:dyDescent="0.5">
      <c r="A115" s="2488" t="s">
        <v>1468</v>
      </c>
      <c r="B115" s="2488"/>
      <c r="C115" s="2488"/>
      <c r="D115" s="2488"/>
      <c r="E115" s="2488"/>
      <c r="F115" s="2488"/>
      <c r="G115" s="2488"/>
      <c r="H115" s="2488"/>
      <c r="I115" s="2488"/>
      <c r="J115" s="2488"/>
    </row>
    <row r="116" spans="1:10" ht="20.100000000000001" customHeight="1" x14ac:dyDescent="0.5">
      <c r="A116" s="1296"/>
      <c r="B116" s="1296"/>
      <c r="C116" s="1296"/>
      <c r="D116" s="1296"/>
      <c r="E116" s="1296"/>
      <c r="F116" s="1296"/>
      <c r="G116" s="1296"/>
      <c r="H116" s="1296"/>
      <c r="I116" s="1296"/>
      <c r="J116" s="1296"/>
    </row>
    <row r="117" spans="1:10" ht="20.100000000000001" customHeight="1" x14ac:dyDescent="0.5">
      <c r="A117" s="2489" t="s">
        <v>1316</v>
      </c>
      <c r="B117" s="2490"/>
      <c r="C117" s="1278">
        <v>1</v>
      </c>
      <c r="D117" s="1278">
        <v>2</v>
      </c>
      <c r="E117" s="1278">
        <v>3</v>
      </c>
      <c r="F117" s="1279">
        <v>4</v>
      </c>
      <c r="G117" s="1278">
        <v>5</v>
      </c>
      <c r="H117" s="1279">
        <v>6</v>
      </c>
      <c r="I117" s="1278">
        <v>7</v>
      </c>
      <c r="J117" s="1279">
        <v>8</v>
      </c>
    </row>
    <row r="118" spans="1:10" ht="20.100000000000001" customHeight="1" x14ac:dyDescent="0.5">
      <c r="A118" s="1280" t="s">
        <v>1119</v>
      </c>
      <c r="B118" s="1280" t="s">
        <v>1120</v>
      </c>
      <c r="C118" s="1281" t="s">
        <v>1121</v>
      </c>
      <c r="D118" s="1282" t="s">
        <v>1122</v>
      </c>
      <c r="E118" s="1283" t="s">
        <v>1123</v>
      </c>
      <c r="F118" s="1284" t="s">
        <v>1124</v>
      </c>
      <c r="G118" s="1282" t="s">
        <v>1125</v>
      </c>
      <c r="H118" s="1284" t="s">
        <v>1126</v>
      </c>
      <c r="I118" s="1282" t="s">
        <v>1127</v>
      </c>
      <c r="J118" s="1284" t="s">
        <v>1128</v>
      </c>
    </row>
    <row r="119" spans="1:10" ht="20.100000000000001" customHeight="1" x14ac:dyDescent="0.5">
      <c r="A119" s="2480" t="s">
        <v>1317</v>
      </c>
      <c r="B119" s="2480" t="s">
        <v>1318</v>
      </c>
      <c r="C119" s="1285" t="s">
        <v>336</v>
      </c>
      <c r="D119" s="1285" t="s">
        <v>322</v>
      </c>
      <c r="E119" s="1285" t="s">
        <v>398</v>
      </c>
      <c r="F119" s="1285" t="s">
        <v>580</v>
      </c>
      <c r="G119" s="1285" t="s">
        <v>338</v>
      </c>
      <c r="H119" s="1285" t="s">
        <v>646</v>
      </c>
      <c r="I119" s="1289"/>
      <c r="J119" s="1285"/>
    </row>
    <row r="120" spans="1:10" ht="20.100000000000001" customHeight="1" x14ac:dyDescent="0.5">
      <c r="A120" s="2476"/>
      <c r="B120" s="2491"/>
      <c r="C120" s="1286" t="s">
        <v>22</v>
      </c>
      <c r="D120" s="1286" t="s">
        <v>10</v>
      </c>
      <c r="E120" s="1286" t="s">
        <v>93</v>
      </c>
      <c r="F120" s="1286" t="s">
        <v>1327</v>
      </c>
      <c r="G120" s="1286" t="s">
        <v>1330</v>
      </c>
      <c r="H120" s="1286" t="s">
        <v>130</v>
      </c>
      <c r="I120" s="1286" t="s">
        <v>470</v>
      </c>
      <c r="J120" s="1286"/>
    </row>
    <row r="121" spans="1:10" ht="20.100000000000001" customHeight="1" x14ac:dyDescent="0.5">
      <c r="A121" s="2476"/>
      <c r="B121" s="2491"/>
      <c r="C121" s="1287" t="s">
        <v>515</v>
      </c>
      <c r="D121" s="1287" t="s">
        <v>491</v>
      </c>
      <c r="E121" s="1287" t="s">
        <v>604</v>
      </c>
      <c r="F121" s="1287" t="s">
        <v>581</v>
      </c>
      <c r="G121" s="1287" t="s">
        <v>512</v>
      </c>
      <c r="H121" s="1287" t="s">
        <v>650</v>
      </c>
      <c r="I121" s="1287" t="s">
        <v>706</v>
      </c>
      <c r="J121" s="1287"/>
    </row>
    <row r="122" spans="1:10" ht="20.100000000000001" customHeight="1" x14ac:dyDescent="0.5">
      <c r="A122" s="2477"/>
      <c r="B122" s="2492"/>
      <c r="C122" s="1259"/>
      <c r="D122" s="1259"/>
      <c r="E122" s="1259"/>
      <c r="F122" s="1259"/>
      <c r="G122" s="1259"/>
      <c r="I122" s="1290"/>
      <c r="J122" s="1259"/>
    </row>
    <row r="123" spans="1:10" ht="20.100000000000001" customHeight="1" x14ac:dyDescent="0.5">
      <c r="A123" s="2475" t="s">
        <v>1322</v>
      </c>
      <c r="B123" s="2475" t="s">
        <v>1318</v>
      </c>
      <c r="C123" s="1285" t="s">
        <v>322</v>
      </c>
      <c r="D123" s="1285" t="s">
        <v>117</v>
      </c>
      <c r="E123" s="1285" t="s">
        <v>123</v>
      </c>
      <c r="F123" s="2482" t="s">
        <v>279</v>
      </c>
      <c r="G123" s="2501"/>
      <c r="H123" s="2483"/>
      <c r="I123" s="1285" t="s">
        <v>585</v>
      </c>
      <c r="J123" s="1285"/>
    </row>
    <row r="124" spans="1:10" ht="20.100000000000001" customHeight="1" x14ac:dyDescent="0.5">
      <c r="A124" s="2476"/>
      <c r="B124" s="2491"/>
      <c r="C124" s="1286" t="s">
        <v>10</v>
      </c>
      <c r="D124" s="1286" t="s">
        <v>118</v>
      </c>
      <c r="E124" s="1286" t="s">
        <v>124</v>
      </c>
      <c r="F124" s="2484" t="s">
        <v>364</v>
      </c>
      <c r="G124" s="2502"/>
      <c r="H124" s="2485"/>
      <c r="I124" s="1286" t="s">
        <v>69</v>
      </c>
      <c r="J124" s="1286"/>
    </row>
    <row r="125" spans="1:10" ht="20.100000000000001" customHeight="1" x14ac:dyDescent="0.5">
      <c r="A125" s="2476"/>
      <c r="B125" s="2491"/>
      <c r="C125" s="1287" t="s">
        <v>491</v>
      </c>
      <c r="D125" s="1287" t="s">
        <v>639</v>
      </c>
      <c r="E125" s="1287" t="s">
        <v>639</v>
      </c>
      <c r="F125" s="2498" t="s">
        <v>1434</v>
      </c>
      <c r="G125" s="2499"/>
      <c r="H125" s="2500"/>
      <c r="I125" s="1287" t="s">
        <v>588</v>
      </c>
      <c r="J125" s="1287"/>
    </row>
    <row r="126" spans="1:10" ht="20.100000000000001" customHeight="1" x14ac:dyDescent="0.5">
      <c r="A126" s="2477"/>
      <c r="B126" s="2492"/>
      <c r="C126" s="1259"/>
      <c r="D126" s="1259"/>
      <c r="E126" s="1259"/>
      <c r="F126" s="2493"/>
      <c r="G126" s="2494"/>
      <c r="H126" s="2495"/>
      <c r="I126" s="1259"/>
      <c r="J126" s="1259"/>
    </row>
    <row r="127" spans="1:10" ht="20.100000000000001" customHeight="1" x14ac:dyDescent="0.5">
      <c r="A127" s="2475" t="s">
        <v>1325</v>
      </c>
      <c r="B127" s="2475" t="s">
        <v>1318</v>
      </c>
      <c r="C127" s="1285" t="s">
        <v>1320</v>
      </c>
      <c r="D127" s="1285" t="s">
        <v>1323</v>
      </c>
      <c r="E127" s="1285" t="s">
        <v>322</v>
      </c>
      <c r="F127" s="1285" t="s">
        <v>191</v>
      </c>
      <c r="G127" s="1285" t="s">
        <v>456</v>
      </c>
      <c r="H127" s="1285" t="s">
        <v>336</v>
      </c>
      <c r="I127" s="1285" t="s">
        <v>646</v>
      </c>
      <c r="J127" s="1302"/>
    </row>
    <row r="128" spans="1:10" ht="20.100000000000001" customHeight="1" x14ac:dyDescent="0.5">
      <c r="A128" s="2476"/>
      <c r="B128" s="2491"/>
      <c r="C128" s="1286" t="s">
        <v>204</v>
      </c>
      <c r="D128" s="1286" t="s">
        <v>168</v>
      </c>
      <c r="E128" s="1286" t="s">
        <v>10</v>
      </c>
      <c r="F128" s="1286" t="s">
        <v>192</v>
      </c>
      <c r="G128" s="1286" t="s">
        <v>216</v>
      </c>
      <c r="H128" s="1286" t="s">
        <v>22</v>
      </c>
      <c r="I128" s="1286" t="s">
        <v>130</v>
      </c>
      <c r="J128" s="1303"/>
    </row>
    <row r="129" spans="1:10" ht="20.100000000000001" customHeight="1" x14ac:dyDescent="0.5">
      <c r="A129" s="2476"/>
      <c r="B129" s="2491"/>
      <c r="C129" s="1287" t="s">
        <v>1585</v>
      </c>
      <c r="D129" s="1287" t="s">
        <v>733</v>
      </c>
      <c r="E129" s="1287" t="s">
        <v>491</v>
      </c>
      <c r="F129" s="1287" t="s">
        <v>1429</v>
      </c>
      <c r="G129" s="1287" t="s">
        <v>663</v>
      </c>
      <c r="H129" s="1287" t="s">
        <v>515</v>
      </c>
      <c r="I129" s="1287" t="s">
        <v>1687</v>
      </c>
      <c r="J129" s="1303"/>
    </row>
    <row r="130" spans="1:10" ht="20.100000000000001" customHeight="1" x14ac:dyDescent="0.5">
      <c r="A130" s="2477"/>
      <c r="B130" s="2492"/>
      <c r="C130" s="1259" t="s">
        <v>1169</v>
      </c>
      <c r="D130" s="1259"/>
      <c r="E130" s="1259"/>
      <c r="F130" s="1259"/>
      <c r="G130" s="1259"/>
      <c r="H130" s="1301"/>
      <c r="I130" s="1258" t="s">
        <v>1592</v>
      </c>
      <c r="J130" s="1259"/>
    </row>
    <row r="131" spans="1:10" ht="20.100000000000001" customHeight="1" x14ac:dyDescent="0.5">
      <c r="A131" s="2475" t="s">
        <v>1328</v>
      </c>
      <c r="B131" s="2475" t="s">
        <v>1318</v>
      </c>
      <c r="C131" s="1285" t="s">
        <v>1319</v>
      </c>
      <c r="D131" s="1285" t="s">
        <v>646</v>
      </c>
      <c r="E131" s="1285" t="s">
        <v>618</v>
      </c>
      <c r="F131" s="2480" t="s">
        <v>1329</v>
      </c>
      <c r="G131" s="1285" t="s">
        <v>338</v>
      </c>
      <c r="H131" s="1285" t="s">
        <v>1323</v>
      </c>
      <c r="I131" s="2475" t="s">
        <v>949</v>
      </c>
      <c r="J131" s="1285"/>
    </row>
    <row r="132" spans="1:10" ht="20.100000000000001" customHeight="1" x14ac:dyDescent="0.5">
      <c r="A132" s="2476"/>
      <c r="B132" s="2491"/>
      <c r="C132" s="1286" t="s">
        <v>34</v>
      </c>
      <c r="D132" s="1286" t="s">
        <v>130</v>
      </c>
      <c r="E132" s="1286" t="s">
        <v>105</v>
      </c>
      <c r="F132" s="2496"/>
      <c r="G132" s="1286" t="s">
        <v>1330</v>
      </c>
      <c r="H132" s="1286" t="s">
        <v>168</v>
      </c>
      <c r="I132" s="2496"/>
      <c r="J132" s="1286"/>
    </row>
    <row r="133" spans="1:10" ht="20.100000000000001" customHeight="1" x14ac:dyDescent="0.5">
      <c r="A133" s="2476"/>
      <c r="B133" s="2491"/>
      <c r="C133" s="1287" t="s">
        <v>737</v>
      </c>
      <c r="D133" s="1287" t="s">
        <v>1687</v>
      </c>
      <c r="E133" s="1287" t="s">
        <v>1430</v>
      </c>
      <c r="F133" s="2496"/>
      <c r="G133" s="1287" t="s">
        <v>1343</v>
      </c>
      <c r="H133" s="1287" t="s">
        <v>1324</v>
      </c>
      <c r="I133" s="2496"/>
      <c r="J133" s="1287"/>
    </row>
    <row r="134" spans="1:10" ht="20.100000000000001" customHeight="1" x14ac:dyDescent="0.5">
      <c r="A134" s="2477"/>
      <c r="B134" s="2492"/>
      <c r="C134" s="1259"/>
      <c r="D134" s="1290"/>
      <c r="E134" s="1259" t="s">
        <v>623</v>
      </c>
      <c r="F134" s="2497"/>
      <c r="G134" s="1259" t="s">
        <v>7</v>
      </c>
      <c r="H134" s="1259" t="s">
        <v>733</v>
      </c>
      <c r="I134" s="2497"/>
      <c r="J134" s="1259"/>
    </row>
    <row r="135" spans="1:10" ht="20.100000000000001" customHeight="1" x14ac:dyDescent="0.5">
      <c r="A135" s="2475" t="s">
        <v>1331</v>
      </c>
      <c r="B135" s="2482" t="s">
        <v>1139</v>
      </c>
      <c r="C135" s="2483"/>
      <c r="D135" s="1285" t="s">
        <v>580</v>
      </c>
      <c r="E135" s="1285" t="s">
        <v>1320</v>
      </c>
      <c r="F135" s="1285" t="s">
        <v>336</v>
      </c>
      <c r="G135" s="1285" t="s">
        <v>1319</v>
      </c>
      <c r="H135" s="1285" t="s">
        <v>1326</v>
      </c>
      <c r="I135" s="1285" t="s">
        <v>396</v>
      </c>
      <c r="J135" s="1285"/>
    </row>
    <row r="136" spans="1:10" ht="20.100000000000001" customHeight="1" x14ac:dyDescent="0.5">
      <c r="A136" s="2476"/>
      <c r="B136" s="2484"/>
      <c r="C136" s="2485"/>
      <c r="D136" s="1286" t="s">
        <v>1327</v>
      </c>
      <c r="E136" s="1286" t="s">
        <v>204</v>
      </c>
      <c r="F136" s="1286" t="s">
        <v>22</v>
      </c>
      <c r="G136" s="1286" t="s">
        <v>34</v>
      </c>
      <c r="H136" s="1286" t="s">
        <v>34</v>
      </c>
      <c r="I136" s="1286" t="s">
        <v>81</v>
      </c>
      <c r="J136" s="1286"/>
    </row>
    <row r="137" spans="1:10" ht="20.100000000000001" customHeight="1" x14ac:dyDescent="0.5">
      <c r="A137" s="2476"/>
      <c r="B137" s="2484"/>
      <c r="C137" s="2485"/>
      <c r="D137" s="1287" t="s">
        <v>581</v>
      </c>
      <c r="E137" s="1287" t="s">
        <v>1585</v>
      </c>
      <c r="F137" s="1287" t="s">
        <v>515</v>
      </c>
      <c r="G137" s="1287" t="s">
        <v>737</v>
      </c>
      <c r="H137" s="1287" t="s">
        <v>737</v>
      </c>
      <c r="I137" s="1287" t="s">
        <v>602</v>
      </c>
      <c r="J137" s="1287"/>
    </row>
    <row r="138" spans="1:10" ht="20.100000000000001" customHeight="1" x14ac:dyDescent="0.5">
      <c r="A138" s="2477"/>
      <c r="B138" s="2486"/>
      <c r="C138" s="2487"/>
      <c r="D138" s="1259"/>
      <c r="E138" s="1259" t="s">
        <v>1169</v>
      </c>
      <c r="F138" s="1259" t="s">
        <v>1591</v>
      </c>
      <c r="G138" s="1259"/>
      <c r="H138" s="1259"/>
      <c r="I138" s="1259"/>
      <c r="J138" s="1259"/>
    </row>
    <row r="139" spans="1:10" ht="20.100000000000001" customHeight="1" x14ac:dyDescent="0.5">
      <c r="A139" s="1292" t="s">
        <v>483</v>
      </c>
      <c r="B139" s="1266" t="s">
        <v>1593</v>
      </c>
      <c r="C139" s="1293"/>
      <c r="D139" s="1294"/>
      <c r="E139" s="1294"/>
      <c r="F139" s="1294"/>
      <c r="G139" s="1294"/>
      <c r="H139" s="1294"/>
      <c r="I139" s="1294"/>
      <c r="J139" s="1294"/>
    </row>
    <row r="140" spans="1:10" ht="20.100000000000001" customHeight="1" x14ac:dyDescent="0.5">
      <c r="H140" s="2474" t="s">
        <v>1339</v>
      </c>
      <c r="I140" s="2474"/>
      <c r="J140" s="2474"/>
    </row>
    <row r="141" spans="1:10" ht="20.100000000000001" customHeight="1" x14ac:dyDescent="0.5">
      <c r="H141" s="2474" t="s">
        <v>1391</v>
      </c>
      <c r="I141" s="2474"/>
      <c r="J141" s="2474"/>
    </row>
    <row r="142" spans="1:10" ht="21" customHeight="1" x14ac:dyDescent="0.5">
      <c r="A142" s="2488" t="s">
        <v>0</v>
      </c>
      <c r="B142" s="2488"/>
      <c r="C142" s="2488"/>
      <c r="D142" s="2488"/>
      <c r="E142" s="2488"/>
      <c r="F142" s="2488"/>
      <c r="G142" s="2488"/>
      <c r="H142" s="2488"/>
      <c r="I142" s="2488"/>
      <c r="J142" s="2488"/>
    </row>
    <row r="143" spans="1:10" ht="21" customHeight="1" x14ac:dyDescent="0.5">
      <c r="A143" s="2488" t="s">
        <v>1469</v>
      </c>
      <c r="B143" s="2488"/>
      <c r="C143" s="2488"/>
      <c r="D143" s="2488"/>
      <c r="E143" s="2488"/>
      <c r="F143" s="2488"/>
      <c r="G143" s="2488"/>
      <c r="H143" s="2488"/>
      <c r="I143" s="2488"/>
      <c r="J143" s="2488"/>
    </row>
    <row r="144" spans="1:10" ht="20.100000000000001" customHeight="1" x14ac:dyDescent="0.5">
      <c r="A144" s="1296"/>
      <c r="B144" s="1296"/>
      <c r="C144" s="1296"/>
      <c r="D144" s="1296"/>
      <c r="E144" s="1296"/>
      <c r="F144" s="1296"/>
      <c r="G144" s="1296"/>
      <c r="H144" s="1296"/>
      <c r="I144" s="1296"/>
      <c r="J144" s="1296"/>
    </row>
    <row r="145" spans="1:10" ht="20.100000000000001" customHeight="1" x14ac:dyDescent="0.5">
      <c r="A145" s="2489" t="s">
        <v>1316</v>
      </c>
      <c r="B145" s="2490"/>
      <c r="C145" s="1278">
        <v>1</v>
      </c>
      <c r="D145" s="1278">
        <v>2</v>
      </c>
      <c r="E145" s="1278">
        <v>3</v>
      </c>
      <c r="F145" s="1279">
        <v>4</v>
      </c>
      <c r="G145" s="1278">
        <v>5</v>
      </c>
      <c r="H145" s="1279">
        <v>6</v>
      </c>
      <c r="I145" s="1278">
        <v>7</v>
      </c>
      <c r="J145" s="1279">
        <v>8</v>
      </c>
    </row>
    <row r="146" spans="1:10" ht="20.100000000000001" customHeight="1" x14ac:dyDescent="0.5">
      <c r="A146" s="1280" t="s">
        <v>1119</v>
      </c>
      <c r="B146" s="1280" t="s">
        <v>1120</v>
      </c>
      <c r="C146" s="1281" t="s">
        <v>1121</v>
      </c>
      <c r="D146" s="1282" t="s">
        <v>1122</v>
      </c>
      <c r="E146" s="1283" t="s">
        <v>1123</v>
      </c>
      <c r="F146" s="1284" t="s">
        <v>1124</v>
      </c>
      <c r="G146" s="1282" t="s">
        <v>1125</v>
      </c>
      <c r="H146" s="1284" t="s">
        <v>1126</v>
      </c>
      <c r="I146" s="1282" t="s">
        <v>1127</v>
      </c>
      <c r="J146" s="1284" t="s">
        <v>1128</v>
      </c>
    </row>
    <row r="147" spans="1:10" ht="20.100000000000001" customHeight="1" x14ac:dyDescent="0.5">
      <c r="A147" s="2480" t="s">
        <v>1317</v>
      </c>
      <c r="B147" s="2480" t="s">
        <v>1318</v>
      </c>
      <c r="C147" s="1285" t="s">
        <v>580</v>
      </c>
      <c r="D147" s="2482" t="s">
        <v>279</v>
      </c>
      <c r="E147" s="2501"/>
      <c r="F147" s="2483"/>
      <c r="G147" s="1285" t="s">
        <v>646</v>
      </c>
      <c r="H147" s="1285" t="s">
        <v>336</v>
      </c>
      <c r="I147" s="1285" t="s">
        <v>322</v>
      </c>
      <c r="J147" s="1285"/>
    </row>
    <row r="148" spans="1:10" ht="20.100000000000001" customHeight="1" x14ac:dyDescent="0.5">
      <c r="A148" s="2476"/>
      <c r="B148" s="2491"/>
      <c r="C148" s="1286" t="s">
        <v>1327</v>
      </c>
      <c r="D148" s="2484" t="s">
        <v>364</v>
      </c>
      <c r="E148" s="2502"/>
      <c r="F148" s="2485"/>
      <c r="G148" s="1286" t="s">
        <v>130</v>
      </c>
      <c r="H148" s="1286" t="s">
        <v>22</v>
      </c>
      <c r="I148" s="1286" t="s">
        <v>10</v>
      </c>
      <c r="J148" s="1286"/>
    </row>
    <row r="149" spans="1:10" ht="20.100000000000001" customHeight="1" x14ac:dyDescent="0.5">
      <c r="A149" s="2476"/>
      <c r="B149" s="2491"/>
      <c r="C149" s="1287" t="s">
        <v>581</v>
      </c>
      <c r="D149" s="2498" t="s">
        <v>1434</v>
      </c>
      <c r="E149" s="2499"/>
      <c r="F149" s="2500"/>
      <c r="G149" s="1287" t="s">
        <v>650</v>
      </c>
      <c r="H149" s="1287" t="s">
        <v>512</v>
      </c>
      <c r="I149" s="1287" t="s">
        <v>1302</v>
      </c>
      <c r="J149" s="1287"/>
    </row>
    <row r="150" spans="1:10" ht="20.100000000000001" customHeight="1" x14ac:dyDescent="0.5">
      <c r="A150" s="2477"/>
      <c r="B150" s="2492"/>
      <c r="C150" s="1259"/>
      <c r="D150" s="2493"/>
      <c r="E150" s="2494"/>
      <c r="F150" s="2495"/>
      <c r="G150" s="1259"/>
      <c r="H150" s="1259" t="s">
        <v>1591</v>
      </c>
      <c r="I150" s="1290"/>
      <c r="J150" s="1259"/>
    </row>
    <row r="151" spans="1:10" ht="20.100000000000001" customHeight="1" x14ac:dyDescent="0.5">
      <c r="A151" s="2475" t="s">
        <v>1322</v>
      </c>
      <c r="B151" s="2475" t="s">
        <v>1318</v>
      </c>
      <c r="C151" s="1285" t="s">
        <v>1319</v>
      </c>
      <c r="D151" s="1285" t="s">
        <v>1326</v>
      </c>
      <c r="E151" s="1285" t="s">
        <v>646</v>
      </c>
      <c r="F151" s="1285" t="s">
        <v>456</v>
      </c>
      <c r="G151" s="1285" t="s">
        <v>336</v>
      </c>
      <c r="H151" s="1285" t="s">
        <v>396</v>
      </c>
      <c r="I151" s="1285" t="s">
        <v>191</v>
      </c>
      <c r="J151" s="1285"/>
    </row>
    <row r="152" spans="1:10" ht="20.100000000000001" customHeight="1" x14ac:dyDescent="0.5">
      <c r="A152" s="2476"/>
      <c r="B152" s="2491"/>
      <c r="C152" s="1286" t="s">
        <v>34</v>
      </c>
      <c r="D152" s="1286" t="s">
        <v>34</v>
      </c>
      <c r="E152" s="1286" t="s">
        <v>130</v>
      </c>
      <c r="F152" s="1286" t="s">
        <v>216</v>
      </c>
      <c r="G152" s="1286" t="s">
        <v>22</v>
      </c>
      <c r="H152" s="1286" t="s">
        <v>81</v>
      </c>
      <c r="I152" s="1286" t="s">
        <v>192</v>
      </c>
      <c r="J152" s="1286"/>
    </row>
    <row r="153" spans="1:10" ht="20.100000000000001" customHeight="1" x14ac:dyDescent="0.5">
      <c r="A153" s="2476"/>
      <c r="B153" s="2491"/>
      <c r="C153" s="1287" t="s">
        <v>735</v>
      </c>
      <c r="D153" s="1287" t="s">
        <v>735</v>
      </c>
      <c r="E153" s="1287" t="s">
        <v>1687</v>
      </c>
      <c r="F153" s="1287" t="s">
        <v>663</v>
      </c>
      <c r="G153" s="1287" t="s">
        <v>512</v>
      </c>
      <c r="H153" s="1287" t="s">
        <v>602</v>
      </c>
      <c r="I153" s="1287" t="s">
        <v>1429</v>
      </c>
      <c r="J153" s="1287"/>
    </row>
    <row r="154" spans="1:10" ht="20.100000000000001" customHeight="1" x14ac:dyDescent="0.5">
      <c r="A154" s="2477"/>
      <c r="B154" s="2492"/>
      <c r="C154" s="1259"/>
      <c r="D154" s="1259"/>
      <c r="E154" s="1258" t="s">
        <v>1592</v>
      </c>
      <c r="F154" s="1259"/>
      <c r="G154" s="1259"/>
      <c r="H154" s="1259"/>
      <c r="I154" s="1259"/>
      <c r="J154" s="1259"/>
    </row>
    <row r="155" spans="1:10" ht="20.100000000000001" customHeight="1" x14ac:dyDescent="0.5">
      <c r="A155" s="2475" t="s">
        <v>1325</v>
      </c>
      <c r="B155" s="2475" t="s">
        <v>1318</v>
      </c>
      <c r="C155" s="1285" t="s">
        <v>336</v>
      </c>
      <c r="D155" s="1285" t="s">
        <v>322</v>
      </c>
      <c r="E155" s="1285" t="s">
        <v>338</v>
      </c>
      <c r="F155" s="1285" t="s">
        <v>1323</v>
      </c>
      <c r="G155" s="1285" t="s">
        <v>1320</v>
      </c>
      <c r="H155" s="1285" t="s">
        <v>580</v>
      </c>
      <c r="I155" s="1285" t="s">
        <v>398</v>
      </c>
      <c r="J155" s="1285"/>
    </row>
    <row r="156" spans="1:10" ht="20.100000000000001" customHeight="1" x14ac:dyDescent="0.5">
      <c r="A156" s="2476"/>
      <c r="B156" s="2491"/>
      <c r="C156" s="1286" t="s">
        <v>22</v>
      </c>
      <c r="D156" s="1286" t="s">
        <v>10</v>
      </c>
      <c r="E156" s="1286" t="s">
        <v>1330</v>
      </c>
      <c r="F156" s="1286" t="s">
        <v>168</v>
      </c>
      <c r="G156" s="1286" t="s">
        <v>204</v>
      </c>
      <c r="H156" s="1286" t="s">
        <v>1327</v>
      </c>
      <c r="I156" s="1286" t="s">
        <v>93</v>
      </c>
      <c r="J156" s="1286"/>
    </row>
    <row r="157" spans="1:10" ht="20.100000000000001" customHeight="1" x14ac:dyDescent="0.5">
      <c r="A157" s="2476"/>
      <c r="B157" s="2491"/>
      <c r="C157" s="1287" t="s">
        <v>512</v>
      </c>
      <c r="D157" s="1287" t="s">
        <v>1302</v>
      </c>
      <c r="E157" s="1287" t="s">
        <v>515</v>
      </c>
      <c r="F157" s="1287" t="s">
        <v>731</v>
      </c>
      <c r="G157" s="1287" t="s">
        <v>1585</v>
      </c>
      <c r="H157" s="1287" t="s">
        <v>581</v>
      </c>
      <c r="I157" s="1287" t="s">
        <v>604</v>
      </c>
      <c r="J157" s="1287"/>
    </row>
    <row r="158" spans="1:10" ht="20.100000000000001" customHeight="1" x14ac:dyDescent="0.5">
      <c r="A158" s="2477"/>
      <c r="B158" s="2492"/>
      <c r="C158" s="1259"/>
      <c r="E158" s="1259"/>
      <c r="F158" s="1259"/>
      <c r="G158" s="1259" t="s">
        <v>1169</v>
      </c>
      <c r="I158" s="1259"/>
      <c r="J158" s="1259"/>
    </row>
    <row r="159" spans="1:10" ht="20.100000000000001" customHeight="1" x14ac:dyDescent="0.5">
      <c r="A159" s="2475" t="s">
        <v>1328</v>
      </c>
      <c r="B159" s="2475" t="s">
        <v>1318</v>
      </c>
      <c r="C159" s="1285"/>
      <c r="D159" s="1285" t="s">
        <v>322</v>
      </c>
      <c r="E159" s="1285" t="s">
        <v>618</v>
      </c>
      <c r="F159" s="2480" t="s">
        <v>1329</v>
      </c>
      <c r="G159" s="1285" t="s">
        <v>585</v>
      </c>
      <c r="H159" s="1285" t="s">
        <v>1320</v>
      </c>
      <c r="I159" s="2475" t="s">
        <v>949</v>
      </c>
      <c r="J159" s="1285"/>
    </row>
    <row r="160" spans="1:10" ht="20.100000000000001" customHeight="1" x14ac:dyDescent="0.5">
      <c r="A160" s="2476"/>
      <c r="B160" s="2491"/>
      <c r="C160" s="1286" t="s">
        <v>470</v>
      </c>
      <c r="D160" s="1286" t="s">
        <v>10</v>
      </c>
      <c r="E160" s="1286" t="s">
        <v>105</v>
      </c>
      <c r="F160" s="2496"/>
      <c r="G160" s="1286" t="s">
        <v>69</v>
      </c>
      <c r="H160" s="1286" t="s">
        <v>204</v>
      </c>
      <c r="I160" s="2496"/>
      <c r="J160" s="1286"/>
    </row>
    <row r="161" spans="1:10" ht="20.100000000000001" customHeight="1" x14ac:dyDescent="0.5">
      <c r="A161" s="2476"/>
      <c r="B161" s="2491"/>
      <c r="C161" s="1287" t="s">
        <v>706</v>
      </c>
      <c r="D161" s="1287" t="s">
        <v>1302</v>
      </c>
      <c r="E161" s="1287" t="s">
        <v>1430</v>
      </c>
      <c r="F161" s="2496"/>
      <c r="G161" s="1287" t="s">
        <v>586</v>
      </c>
      <c r="H161" s="1287" t="s">
        <v>1585</v>
      </c>
      <c r="I161" s="2496"/>
      <c r="J161" s="1287"/>
    </row>
    <row r="162" spans="1:10" ht="20.100000000000001" customHeight="1" x14ac:dyDescent="0.5">
      <c r="A162" s="2477"/>
      <c r="B162" s="2492"/>
      <c r="C162" s="1290"/>
      <c r="E162" s="1259" t="s">
        <v>623</v>
      </c>
      <c r="F162" s="2497"/>
      <c r="G162" s="1259"/>
      <c r="H162" s="1259" t="s">
        <v>1169</v>
      </c>
      <c r="I162" s="2497"/>
      <c r="J162" s="1259"/>
    </row>
    <row r="163" spans="1:10" ht="20.100000000000001" customHeight="1" x14ac:dyDescent="0.5">
      <c r="A163" s="2475" t="s">
        <v>1331</v>
      </c>
      <c r="B163" s="2482" t="s">
        <v>1139</v>
      </c>
      <c r="C163" s="2483"/>
      <c r="D163" s="1285" t="s">
        <v>1323</v>
      </c>
      <c r="E163" s="1285" t="s">
        <v>646</v>
      </c>
      <c r="F163" s="1285" t="s">
        <v>117</v>
      </c>
      <c r="G163" s="1285" t="s">
        <v>123</v>
      </c>
      <c r="H163" s="1285" t="s">
        <v>1319</v>
      </c>
      <c r="I163" s="1285" t="s">
        <v>338</v>
      </c>
      <c r="J163" s="1285"/>
    </row>
    <row r="164" spans="1:10" ht="20.100000000000001" customHeight="1" x14ac:dyDescent="0.5">
      <c r="A164" s="2476"/>
      <c r="B164" s="2484"/>
      <c r="C164" s="2485"/>
      <c r="D164" s="1286" t="s">
        <v>168</v>
      </c>
      <c r="E164" s="1286" t="s">
        <v>130</v>
      </c>
      <c r="F164" s="1286" t="s">
        <v>118</v>
      </c>
      <c r="G164" s="1286" t="s">
        <v>124</v>
      </c>
      <c r="H164" s="1286" t="s">
        <v>34</v>
      </c>
      <c r="I164" s="1286" t="s">
        <v>1330</v>
      </c>
      <c r="J164" s="1286"/>
    </row>
    <row r="165" spans="1:10" ht="20.100000000000001" customHeight="1" x14ac:dyDescent="0.5">
      <c r="A165" s="2476"/>
      <c r="B165" s="2484"/>
      <c r="C165" s="2485"/>
      <c r="D165" s="1287" t="s">
        <v>1324</v>
      </c>
      <c r="E165" s="1287" t="s">
        <v>1687</v>
      </c>
      <c r="F165" s="1287" t="s">
        <v>639</v>
      </c>
      <c r="G165" s="1287" t="s">
        <v>639</v>
      </c>
      <c r="H165" s="1287" t="s">
        <v>735</v>
      </c>
      <c r="I165" s="1287" t="s">
        <v>1343</v>
      </c>
      <c r="J165" s="1287"/>
    </row>
    <row r="166" spans="1:10" ht="20.100000000000001" customHeight="1" x14ac:dyDescent="0.5">
      <c r="A166" s="2477"/>
      <c r="B166" s="2486"/>
      <c r="C166" s="2487"/>
      <c r="D166" s="1259" t="s">
        <v>731</v>
      </c>
      <c r="E166" s="1259"/>
      <c r="F166" s="1259"/>
      <c r="G166" s="1259"/>
      <c r="H166" s="1259"/>
      <c r="I166" s="1259" t="s">
        <v>7</v>
      </c>
      <c r="J166" s="1259"/>
    </row>
    <row r="167" spans="1:10" ht="20.100000000000001" customHeight="1" x14ac:dyDescent="0.5">
      <c r="A167" s="1292" t="s">
        <v>483</v>
      </c>
      <c r="B167" s="1266" t="s">
        <v>1593</v>
      </c>
      <c r="C167" s="1293"/>
      <c r="D167" s="1294"/>
      <c r="E167" s="1294"/>
      <c r="F167" s="1294"/>
      <c r="G167" s="1294"/>
      <c r="H167" s="1294"/>
      <c r="I167" s="1294"/>
      <c r="J167" s="1294"/>
    </row>
    <row r="168" spans="1:10" ht="20.100000000000001" customHeight="1" x14ac:dyDescent="0.5">
      <c r="H168" s="2474" t="s">
        <v>1338</v>
      </c>
      <c r="I168" s="2474"/>
      <c r="J168" s="2474"/>
    </row>
    <row r="169" spans="1:10" ht="20.100000000000001" customHeight="1" x14ac:dyDescent="0.5">
      <c r="H169" s="2474" t="s">
        <v>1335</v>
      </c>
      <c r="I169" s="2474"/>
      <c r="J169" s="2474"/>
    </row>
    <row r="170" spans="1:10" ht="21" customHeight="1" x14ac:dyDescent="0.5">
      <c r="A170" s="2488" t="s">
        <v>0</v>
      </c>
      <c r="B170" s="2488"/>
      <c r="C170" s="2488"/>
      <c r="D170" s="2488"/>
      <c r="E170" s="2488"/>
      <c r="F170" s="2488"/>
      <c r="G170" s="2488"/>
      <c r="H170" s="2488"/>
      <c r="I170" s="2488"/>
      <c r="J170" s="2488"/>
    </row>
    <row r="171" spans="1:10" ht="21" customHeight="1" x14ac:dyDescent="0.5">
      <c r="A171" s="2488" t="s">
        <v>1643</v>
      </c>
      <c r="B171" s="2488"/>
      <c r="C171" s="2488"/>
      <c r="D171" s="2488"/>
      <c r="E171" s="2488"/>
      <c r="F171" s="2488"/>
      <c r="G171" s="2488"/>
      <c r="H171" s="2488"/>
      <c r="I171" s="2488"/>
      <c r="J171" s="2488"/>
    </row>
    <row r="172" spans="1:10" ht="20.100000000000001" customHeight="1" x14ac:dyDescent="0.5">
      <c r="A172" s="1296"/>
      <c r="B172" s="1296"/>
      <c r="C172" s="1296"/>
      <c r="D172" s="1296"/>
      <c r="E172" s="1296"/>
      <c r="F172" s="1296"/>
      <c r="G172" s="1296"/>
      <c r="H172" s="1296"/>
      <c r="I172" s="1296"/>
      <c r="J172" s="1296"/>
    </row>
    <row r="173" spans="1:10" ht="20.100000000000001" customHeight="1" x14ac:dyDescent="0.5">
      <c r="A173" s="2489" t="s">
        <v>1316</v>
      </c>
      <c r="B173" s="2490"/>
      <c r="C173" s="1278">
        <v>1</v>
      </c>
      <c r="D173" s="1278">
        <v>2</v>
      </c>
      <c r="E173" s="1278">
        <v>3</v>
      </c>
      <c r="F173" s="1279">
        <v>4</v>
      </c>
      <c r="G173" s="1278">
        <v>5</v>
      </c>
      <c r="H173" s="1279">
        <v>6</v>
      </c>
      <c r="I173" s="1278">
        <v>7</v>
      </c>
      <c r="J173" s="1279">
        <v>8</v>
      </c>
    </row>
    <row r="174" spans="1:10" ht="20.100000000000001" customHeight="1" x14ac:dyDescent="0.5">
      <c r="A174" s="1280" t="s">
        <v>1119</v>
      </c>
      <c r="B174" s="1280" t="s">
        <v>1120</v>
      </c>
      <c r="C174" s="1281" t="s">
        <v>1121</v>
      </c>
      <c r="D174" s="1282" t="s">
        <v>1122</v>
      </c>
      <c r="E174" s="1283" t="s">
        <v>1123</v>
      </c>
      <c r="F174" s="1284" t="s">
        <v>1124</v>
      </c>
      <c r="G174" s="1282" t="s">
        <v>1125</v>
      </c>
      <c r="H174" s="1284" t="s">
        <v>1126</v>
      </c>
      <c r="I174" s="1282" t="s">
        <v>1127</v>
      </c>
      <c r="J174" s="1284" t="s">
        <v>1128</v>
      </c>
    </row>
    <row r="175" spans="1:10" ht="20.100000000000001" customHeight="1" x14ac:dyDescent="0.5">
      <c r="A175" s="2480" t="s">
        <v>1317</v>
      </c>
      <c r="B175" s="2480" t="s">
        <v>1318</v>
      </c>
      <c r="C175" s="1285" t="s">
        <v>322</v>
      </c>
      <c r="D175" s="1285" t="s">
        <v>580</v>
      </c>
      <c r="E175" s="1285" t="s">
        <v>618</v>
      </c>
      <c r="F175" s="1285" t="s">
        <v>338</v>
      </c>
      <c r="G175" s="1285" t="s">
        <v>646</v>
      </c>
      <c r="H175" s="1285" t="s">
        <v>301</v>
      </c>
      <c r="I175" s="1285" t="s">
        <v>398</v>
      </c>
      <c r="J175" s="1285"/>
    </row>
    <row r="176" spans="1:10" ht="20.100000000000001" customHeight="1" x14ac:dyDescent="0.5">
      <c r="A176" s="2476"/>
      <c r="B176" s="2491"/>
      <c r="C176" s="1286" t="s">
        <v>10</v>
      </c>
      <c r="D176" s="1286" t="s">
        <v>1327</v>
      </c>
      <c r="E176" s="1286" t="s">
        <v>105</v>
      </c>
      <c r="F176" s="1286" t="s">
        <v>1330</v>
      </c>
      <c r="G176" s="1286" t="s">
        <v>130</v>
      </c>
      <c r="H176" s="1286" t="s">
        <v>302</v>
      </c>
      <c r="I176" s="1286" t="s">
        <v>93</v>
      </c>
      <c r="J176" s="1286"/>
    </row>
    <row r="177" spans="1:10" ht="20.100000000000001" customHeight="1" x14ac:dyDescent="0.5">
      <c r="A177" s="2476"/>
      <c r="B177" s="2491"/>
      <c r="C177" s="1287" t="s">
        <v>491</v>
      </c>
      <c r="D177" s="1287" t="s">
        <v>581</v>
      </c>
      <c r="E177" s="1287" t="s">
        <v>1430</v>
      </c>
      <c r="F177" s="1287" t="s">
        <v>1343</v>
      </c>
      <c r="G177" s="1287" t="s">
        <v>1687</v>
      </c>
      <c r="H177" s="2478" t="s">
        <v>1439</v>
      </c>
      <c r="I177" s="1287" t="s">
        <v>604</v>
      </c>
      <c r="J177" s="1287"/>
    </row>
    <row r="178" spans="1:10" ht="20.100000000000001" customHeight="1" x14ac:dyDescent="0.5">
      <c r="A178" s="2477"/>
      <c r="B178" s="2492"/>
      <c r="C178" s="1259"/>
      <c r="D178" s="1259"/>
      <c r="E178" s="1259" t="s">
        <v>623</v>
      </c>
      <c r="F178" s="1259" t="s">
        <v>7</v>
      </c>
      <c r="G178" s="1259"/>
      <c r="H178" s="2479"/>
      <c r="J178" s="1259"/>
    </row>
    <row r="179" spans="1:10" ht="20.100000000000001" customHeight="1" x14ac:dyDescent="0.5">
      <c r="A179" s="2475" t="s">
        <v>1322</v>
      </c>
      <c r="B179" s="2475" t="s">
        <v>1318</v>
      </c>
      <c r="C179" s="1285" t="s">
        <v>646</v>
      </c>
      <c r="D179" s="1285" t="s">
        <v>322</v>
      </c>
      <c r="E179" s="1285" t="s">
        <v>1323</v>
      </c>
      <c r="F179" s="1617" t="s">
        <v>585</v>
      </c>
      <c r="G179" s="1285" t="s">
        <v>336</v>
      </c>
      <c r="H179" s="1645"/>
      <c r="I179" s="1285" t="s">
        <v>301</v>
      </c>
      <c r="J179" s="1285"/>
    </row>
    <row r="180" spans="1:10" ht="20.100000000000001" customHeight="1" x14ac:dyDescent="0.5">
      <c r="A180" s="2476"/>
      <c r="B180" s="2491"/>
      <c r="C180" s="1286" t="s">
        <v>130</v>
      </c>
      <c r="D180" s="1286" t="s">
        <v>10</v>
      </c>
      <c r="E180" s="1286" t="s">
        <v>168</v>
      </c>
      <c r="F180" s="1618" t="s">
        <v>69</v>
      </c>
      <c r="G180" s="1286" t="s">
        <v>22</v>
      </c>
      <c r="H180" s="1618" t="s">
        <v>470</v>
      </c>
      <c r="I180" s="1286" t="s">
        <v>302</v>
      </c>
      <c r="J180" s="1286"/>
    </row>
    <row r="181" spans="1:10" ht="20.100000000000001" customHeight="1" x14ac:dyDescent="0.5">
      <c r="A181" s="2476"/>
      <c r="B181" s="2491"/>
      <c r="C181" s="1287" t="s">
        <v>1687</v>
      </c>
      <c r="D181" s="1287" t="s">
        <v>491</v>
      </c>
      <c r="E181" s="1287" t="s">
        <v>1324</v>
      </c>
      <c r="F181" s="1619" t="s">
        <v>588</v>
      </c>
      <c r="G181" s="1287" t="s">
        <v>515</v>
      </c>
      <c r="H181" s="1619" t="s">
        <v>706</v>
      </c>
      <c r="I181" s="2478" t="s">
        <v>1439</v>
      </c>
      <c r="J181" s="1287"/>
    </row>
    <row r="182" spans="1:10" ht="20.100000000000001" customHeight="1" x14ac:dyDescent="0.5">
      <c r="A182" s="2477"/>
      <c r="B182" s="2492"/>
      <c r="C182" s="1258" t="s">
        <v>1592</v>
      </c>
      <c r="D182" s="1259"/>
      <c r="E182" s="1259" t="s">
        <v>733</v>
      </c>
      <c r="F182" s="1620"/>
      <c r="G182" s="1259" t="s">
        <v>1591</v>
      </c>
      <c r="H182" s="1620"/>
      <c r="I182" s="2479"/>
      <c r="J182" s="1259"/>
    </row>
    <row r="183" spans="1:10" ht="20.100000000000001" customHeight="1" x14ac:dyDescent="0.5">
      <c r="A183" s="2475" t="s">
        <v>1325</v>
      </c>
      <c r="B183" s="2475" t="s">
        <v>1318</v>
      </c>
      <c r="C183" s="1285" t="s">
        <v>1319</v>
      </c>
      <c r="D183" s="1285" t="s">
        <v>1326</v>
      </c>
      <c r="E183" s="1285" t="s">
        <v>301</v>
      </c>
      <c r="F183" s="1285" t="s">
        <v>396</v>
      </c>
      <c r="G183" s="1285" t="s">
        <v>580</v>
      </c>
      <c r="H183" s="1285" t="s">
        <v>322</v>
      </c>
      <c r="I183" s="1285" t="s">
        <v>336</v>
      </c>
      <c r="J183" s="1285"/>
    </row>
    <row r="184" spans="1:10" ht="20.100000000000001" customHeight="1" x14ac:dyDescent="0.5">
      <c r="A184" s="2476"/>
      <c r="B184" s="2491"/>
      <c r="C184" s="1286" t="s">
        <v>34</v>
      </c>
      <c r="D184" s="1286" t="s">
        <v>34</v>
      </c>
      <c r="E184" s="1286" t="s">
        <v>302</v>
      </c>
      <c r="F184" s="1286" t="s">
        <v>81</v>
      </c>
      <c r="G184" s="1286" t="s">
        <v>1327</v>
      </c>
      <c r="H184" s="1286" t="s">
        <v>10</v>
      </c>
      <c r="I184" s="1286" t="s">
        <v>22</v>
      </c>
      <c r="J184" s="1286"/>
    </row>
    <row r="185" spans="1:10" ht="20.100000000000001" customHeight="1" x14ac:dyDescent="0.5">
      <c r="A185" s="2476"/>
      <c r="B185" s="2491"/>
      <c r="C185" s="1287" t="s">
        <v>731</v>
      </c>
      <c r="D185" s="1287" t="s">
        <v>731</v>
      </c>
      <c r="E185" s="2478" t="s">
        <v>1439</v>
      </c>
      <c r="F185" s="1287" t="s">
        <v>602</v>
      </c>
      <c r="G185" s="1287" t="s">
        <v>581</v>
      </c>
      <c r="H185" s="1287" t="s">
        <v>491</v>
      </c>
      <c r="I185" s="1287" t="s">
        <v>515</v>
      </c>
      <c r="J185" s="1287"/>
    </row>
    <row r="186" spans="1:10" ht="20.100000000000001" customHeight="1" x14ac:dyDescent="0.5">
      <c r="A186" s="2477"/>
      <c r="B186" s="2492"/>
      <c r="C186" s="1259"/>
      <c r="D186" s="1259"/>
      <c r="E186" s="2479"/>
      <c r="F186" s="1259"/>
      <c r="G186" s="1259"/>
      <c r="H186" s="1259"/>
      <c r="I186" s="1301"/>
      <c r="J186" s="1259"/>
    </row>
    <row r="187" spans="1:10" ht="20.100000000000001" customHeight="1" x14ac:dyDescent="0.5">
      <c r="A187" s="2475" t="s">
        <v>1328</v>
      </c>
      <c r="B187" s="2475" t="s">
        <v>1318</v>
      </c>
      <c r="C187" s="1285" t="s">
        <v>646</v>
      </c>
      <c r="D187" s="1285" t="s">
        <v>338</v>
      </c>
      <c r="E187" s="1285" t="s">
        <v>1323</v>
      </c>
      <c r="F187" s="2480" t="s">
        <v>1329</v>
      </c>
      <c r="G187" s="1285" t="s">
        <v>191</v>
      </c>
      <c r="H187" s="1285" t="s">
        <v>301</v>
      </c>
      <c r="I187" s="2475" t="s">
        <v>949</v>
      </c>
      <c r="J187" s="1285"/>
    </row>
    <row r="188" spans="1:10" ht="20.100000000000001" customHeight="1" x14ac:dyDescent="0.5">
      <c r="A188" s="2476"/>
      <c r="B188" s="2491"/>
      <c r="C188" s="1286" t="s">
        <v>130</v>
      </c>
      <c r="D188" s="1286" t="s">
        <v>1330</v>
      </c>
      <c r="E188" s="1286" t="s">
        <v>168</v>
      </c>
      <c r="F188" s="2496"/>
      <c r="G188" s="1286" t="s">
        <v>192</v>
      </c>
      <c r="H188" s="1286" t="s">
        <v>302</v>
      </c>
      <c r="I188" s="2496"/>
      <c r="J188" s="1286"/>
    </row>
    <row r="189" spans="1:10" ht="20.100000000000001" customHeight="1" x14ac:dyDescent="0.5">
      <c r="A189" s="2476"/>
      <c r="B189" s="2491"/>
      <c r="C189" s="1287" t="s">
        <v>1687</v>
      </c>
      <c r="D189" s="1287" t="s">
        <v>512</v>
      </c>
      <c r="E189" s="1287" t="s">
        <v>733</v>
      </c>
      <c r="F189" s="2496"/>
      <c r="G189" s="1287" t="s">
        <v>1429</v>
      </c>
      <c r="H189" s="2478" t="s">
        <v>1439</v>
      </c>
      <c r="I189" s="2496"/>
      <c r="J189" s="1287"/>
    </row>
    <row r="190" spans="1:10" ht="20.100000000000001" customHeight="1" x14ac:dyDescent="0.5">
      <c r="A190" s="2477"/>
      <c r="B190" s="2492"/>
      <c r="C190" s="1259"/>
      <c r="D190" s="1259"/>
      <c r="E190" s="1259"/>
      <c r="F190" s="2497"/>
      <c r="G190" s="1259"/>
      <c r="H190" s="2479"/>
      <c r="I190" s="2497"/>
      <c r="J190" s="1259"/>
    </row>
    <row r="191" spans="1:10" ht="20.100000000000001" customHeight="1" x14ac:dyDescent="0.5">
      <c r="A191" s="2475" t="s">
        <v>1331</v>
      </c>
      <c r="B191" s="2482" t="s">
        <v>1139</v>
      </c>
      <c r="C191" s="2483"/>
      <c r="D191" s="1285" t="s">
        <v>336</v>
      </c>
      <c r="E191" s="1285" t="s">
        <v>301</v>
      </c>
      <c r="F191" s="2482" t="s">
        <v>45</v>
      </c>
      <c r="G191" s="2483"/>
      <c r="H191" s="1285" t="s">
        <v>1319</v>
      </c>
      <c r="I191" s="1285" t="s">
        <v>456</v>
      </c>
      <c r="J191" s="1285"/>
    </row>
    <row r="192" spans="1:10" ht="20.100000000000001" customHeight="1" x14ac:dyDescent="0.5">
      <c r="A192" s="2476"/>
      <c r="B192" s="2484"/>
      <c r="C192" s="2485"/>
      <c r="D192" s="1286" t="s">
        <v>22</v>
      </c>
      <c r="E192" s="1286" t="s">
        <v>302</v>
      </c>
      <c r="F192" s="2484" t="s">
        <v>46</v>
      </c>
      <c r="G192" s="2485"/>
      <c r="H192" s="1286" t="s">
        <v>34</v>
      </c>
      <c r="I192" s="1286" t="s">
        <v>216</v>
      </c>
      <c r="J192" s="1286"/>
    </row>
    <row r="193" spans="1:10" ht="20.100000000000001" customHeight="1" x14ac:dyDescent="0.5">
      <c r="A193" s="2476"/>
      <c r="B193" s="2484"/>
      <c r="C193" s="2485"/>
      <c r="D193" s="1287" t="s">
        <v>515</v>
      </c>
      <c r="E193" s="2478" t="s">
        <v>1439</v>
      </c>
      <c r="F193" s="2498" t="s">
        <v>1428</v>
      </c>
      <c r="G193" s="2500"/>
      <c r="H193" s="1287" t="s">
        <v>731</v>
      </c>
      <c r="I193" s="1287" t="s">
        <v>663</v>
      </c>
      <c r="J193" s="1287"/>
    </row>
    <row r="194" spans="1:10" ht="20.100000000000001" customHeight="1" x14ac:dyDescent="0.5">
      <c r="A194" s="2477"/>
      <c r="B194" s="2486"/>
      <c r="C194" s="2487"/>
      <c r="D194" s="1259"/>
      <c r="E194" s="2479"/>
      <c r="F194" s="2493"/>
      <c r="G194" s="2495"/>
      <c r="H194" s="1259"/>
      <c r="I194" s="1259"/>
      <c r="J194" s="1259"/>
    </row>
    <row r="195" spans="1:10" ht="20.100000000000001" customHeight="1" x14ac:dyDescent="0.5">
      <c r="A195" s="1292" t="s">
        <v>483</v>
      </c>
      <c r="B195" s="1266"/>
      <c r="C195" s="1293"/>
      <c r="D195" s="1294"/>
      <c r="E195" s="1294"/>
      <c r="F195" s="1294"/>
      <c r="G195" s="1294"/>
      <c r="H195" s="1294"/>
      <c r="I195" s="1294"/>
      <c r="J195" s="1309"/>
    </row>
    <row r="196" spans="1:10" ht="20.100000000000001" customHeight="1" x14ac:dyDescent="0.5">
      <c r="H196" s="2474" t="s">
        <v>1336</v>
      </c>
      <c r="I196" s="2474"/>
      <c r="J196" s="2474"/>
    </row>
    <row r="197" spans="1:10" ht="20.100000000000001" customHeight="1" x14ac:dyDescent="0.5">
      <c r="H197" s="2474" t="s">
        <v>1353</v>
      </c>
      <c r="I197" s="2474"/>
      <c r="J197" s="2474"/>
    </row>
    <row r="198" spans="1:10" ht="21" customHeight="1" x14ac:dyDescent="0.5">
      <c r="A198" s="2488" t="s">
        <v>0</v>
      </c>
      <c r="B198" s="2488"/>
      <c r="C198" s="2488"/>
      <c r="D198" s="2488"/>
      <c r="E198" s="2488"/>
      <c r="F198" s="2488"/>
      <c r="G198" s="2488"/>
      <c r="H198" s="2488"/>
      <c r="I198" s="2488"/>
      <c r="J198" s="2488"/>
    </row>
    <row r="199" spans="1:10" ht="21" customHeight="1" x14ac:dyDescent="0.5">
      <c r="A199" s="2488" t="s">
        <v>1470</v>
      </c>
      <c r="B199" s="2488"/>
      <c r="C199" s="2488"/>
      <c r="D199" s="2488"/>
      <c r="E199" s="2488"/>
      <c r="F199" s="2488"/>
      <c r="G199" s="2488"/>
      <c r="H199" s="2488"/>
      <c r="I199" s="2488"/>
      <c r="J199" s="2488"/>
    </row>
    <row r="200" spans="1:10" ht="20.100000000000001" customHeight="1" x14ac:dyDescent="0.5">
      <c r="A200" s="1296"/>
      <c r="B200" s="1296"/>
      <c r="C200" s="1296"/>
      <c r="D200" s="1296"/>
      <c r="E200" s="1296"/>
      <c r="F200" s="1296"/>
      <c r="G200" s="1296"/>
      <c r="H200" s="1296"/>
      <c r="I200" s="1296"/>
      <c r="J200" s="1296"/>
    </row>
    <row r="201" spans="1:10" ht="20.100000000000001" customHeight="1" x14ac:dyDescent="0.5">
      <c r="A201" s="2489" t="s">
        <v>1316</v>
      </c>
      <c r="B201" s="2490"/>
      <c r="C201" s="1278">
        <v>1</v>
      </c>
      <c r="D201" s="1278">
        <v>2</v>
      </c>
      <c r="E201" s="1278">
        <v>3</v>
      </c>
      <c r="F201" s="1279">
        <v>4</v>
      </c>
      <c r="G201" s="1278">
        <v>5</v>
      </c>
      <c r="H201" s="1279">
        <v>6</v>
      </c>
      <c r="I201" s="1278">
        <v>7</v>
      </c>
      <c r="J201" s="1279">
        <v>8</v>
      </c>
    </row>
    <row r="202" spans="1:10" ht="20.100000000000001" customHeight="1" x14ac:dyDescent="0.5">
      <c r="A202" s="1280" t="s">
        <v>1119</v>
      </c>
      <c r="B202" s="1280" t="s">
        <v>1120</v>
      </c>
      <c r="C202" s="1281" t="s">
        <v>1121</v>
      </c>
      <c r="D202" s="1282" t="s">
        <v>1122</v>
      </c>
      <c r="E202" s="1283" t="s">
        <v>1123</v>
      </c>
      <c r="F202" s="1284" t="s">
        <v>1124</v>
      </c>
      <c r="G202" s="1282" t="s">
        <v>1125</v>
      </c>
      <c r="H202" s="1284" t="s">
        <v>1126</v>
      </c>
      <c r="I202" s="1282" t="s">
        <v>1127</v>
      </c>
      <c r="J202" s="1284" t="s">
        <v>1128</v>
      </c>
    </row>
    <row r="203" spans="1:10" ht="20.100000000000001" customHeight="1" x14ac:dyDescent="0.5">
      <c r="A203" s="2480" t="s">
        <v>1317</v>
      </c>
      <c r="B203" s="2480" t="s">
        <v>1318</v>
      </c>
      <c r="C203" s="1285" t="s">
        <v>456</v>
      </c>
      <c r="D203" s="1285" t="s">
        <v>1323</v>
      </c>
      <c r="E203" s="1285" t="s">
        <v>618</v>
      </c>
      <c r="F203" s="1285" t="s">
        <v>322</v>
      </c>
      <c r="G203" s="1285" t="s">
        <v>336</v>
      </c>
      <c r="H203" s="1285" t="s">
        <v>585</v>
      </c>
      <c r="I203" s="1285" t="s">
        <v>301</v>
      </c>
      <c r="J203" s="1302"/>
    </row>
    <row r="204" spans="1:10" ht="20.100000000000001" customHeight="1" x14ac:dyDescent="0.5">
      <c r="A204" s="2476"/>
      <c r="B204" s="2491"/>
      <c r="C204" s="1286" t="s">
        <v>216</v>
      </c>
      <c r="D204" s="1286" t="s">
        <v>168</v>
      </c>
      <c r="E204" s="1286" t="s">
        <v>105</v>
      </c>
      <c r="F204" s="1286" t="s">
        <v>10</v>
      </c>
      <c r="G204" s="1286" t="s">
        <v>22</v>
      </c>
      <c r="H204" s="1286" t="s">
        <v>69</v>
      </c>
      <c r="I204" s="1286" t="s">
        <v>302</v>
      </c>
      <c r="J204" s="1303"/>
    </row>
    <row r="205" spans="1:10" ht="20.100000000000001" customHeight="1" x14ac:dyDescent="0.5">
      <c r="A205" s="2476"/>
      <c r="B205" s="2491"/>
      <c r="C205" s="1287" t="s">
        <v>663</v>
      </c>
      <c r="D205" s="1287" t="s">
        <v>731</v>
      </c>
      <c r="E205" s="1287" t="s">
        <v>1430</v>
      </c>
      <c r="F205" s="1287" t="s">
        <v>1302</v>
      </c>
      <c r="G205" s="1287" t="s">
        <v>515</v>
      </c>
      <c r="H205" s="1287" t="s">
        <v>586</v>
      </c>
      <c r="I205" s="2478" t="s">
        <v>1439</v>
      </c>
      <c r="J205" s="1303"/>
    </row>
    <row r="206" spans="1:10" ht="20.100000000000001" customHeight="1" x14ac:dyDescent="0.5">
      <c r="A206" s="2477"/>
      <c r="B206" s="2492"/>
      <c r="C206" s="1259"/>
      <c r="D206" s="1259"/>
      <c r="E206" s="1259" t="s">
        <v>623</v>
      </c>
      <c r="F206" s="1290"/>
      <c r="G206" s="1259" t="s">
        <v>1591</v>
      </c>
      <c r="H206" s="1259"/>
      <c r="I206" s="2479"/>
      <c r="J206" s="1291"/>
    </row>
    <row r="207" spans="1:10" ht="20.100000000000001" customHeight="1" x14ac:dyDescent="0.5">
      <c r="A207" s="2475" t="s">
        <v>1322</v>
      </c>
      <c r="B207" s="2475" t="s">
        <v>1318</v>
      </c>
      <c r="C207" s="1285" t="s">
        <v>336</v>
      </c>
      <c r="D207" s="1285" t="s">
        <v>1319</v>
      </c>
      <c r="E207" s="1285" t="s">
        <v>1326</v>
      </c>
      <c r="F207" s="1285" t="s">
        <v>646</v>
      </c>
      <c r="G207" s="1285" t="s">
        <v>301</v>
      </c>
      <c r="H207" s="1625" t="s">
        <v>580</v>
      </c>
      <c r="I207" s="1625" t="s">
        <v>398</v>
      </c>
      <c r="J207" s="1617"/>
    </row>
    <row r="208" spans="1:10" ht="20.100000000000001" customHeight="1" x14ac:dyDescent="0.5">
      <c r="A208" s="2476"/>
      <c r="B208" s="2491"/>
      <c r="C208" s="1286" t="s">
        <v>22</v>
      </c>
      <c r="D208" s="1286" t="s">
        <v>34</v>
      </c>
      <c r="E208" s="1286" t="s">
        <v>34</v>
      </c>
      <c r="F208" s="1286" t="s">
        <v>130</v>
      </c>
      <c r="G208" s="1286" t="s">
        <v>302</v>
      </c>
      <c r="H208" s="1626" t="s">
        <v>1327</v>
      </c>
      <c r="I208" s="1626" t="s">
        <v>93</v>
      </c>
      <c r="J208" s="1618"/>
    </row>
    <row r="209" spans="1:10" ht="20.100000000000001" customHeight="1" x14ac:dyDescent="0.5">
      <c r="A209" s="2476"/>
      <c r="B209" s="2491"/>
      <c r="C209" s="1287" t="s">
        <v>515</v>
      </c>
      <c r="D209" s="1287" t="s">
        <v>737</v>
      </c>
      <c r="E209" s="1287" t="s">
        <v>737</v>
      </c>
      <c r="F209" s="1287" t="s">
        <v>1687</v>
      </c>
      <c r="G209" s="2478" t="s">
        <v>1439</v>
      </c>
      <c r="H209" s="1627" t="s">
        <v>581</v>
      </c>
      <c r="I209" s="1627" t="s">
        <v>604</v>
      </c>
      <c r="J209" s="1619"/>
    </row>
    <row r="210" spans="1:10" ht="20.100000000000001" customHeight="1" x14ac:dyDescent="0.5">
      <c r="A210" s="2477"/>
      <c r="B210" s="2492"/>
      <c r="D210" s="1259"/>
      <c r="E210" s="1259"/>
      <c r="F210" s="1259"/>
      <c r="G210" s="2479"/>
      <c r="H210" s="1628"/>
      <c r="I210" s="1628"/>
      <c r="J210" s="1620"/>
    </row>
    <row r="211" spans="1:10" ht="20.100000000000001" customHeight="1" x14ac:dyDescent="0.5">
      <c r="A211" s="2475" t="s">
        <v>1325</v>
      </c>
      <c r="B211" s="2475" t="s">
        <v>1318</v>
      </c>
      <c r="C211" s="1285" t="s">
        <v>646</v>
      </c>
      <c r="D211" s="1285" t="s">
        <v>580</v>
      </c>
      <c r="E211" s="1285" t="s">
        <v>322</v>
      </c>
      <c r="F211" s="1289"/>
      <c r="G211" s="1285" t="s">
        <v>338</v>
      </c>
      <c r="H211" s="1285" t="s">
        <v>301</v>
      </c>
      <c r="I211" s="1285" t="s">
        <v>1319</v>
      </c>
      <c r="J211" s="1302"/>
    </row>
    <row r="212" spans="1:10" ht="20.100000000000001" customHeight="1" x14ac:dyDescent="0.5">
      <c r="A212" s="2476"/>
      <c r="B212" s="2491"/>
      <c r="C212" s="1286" t="s">
        <v>130</v>
      </c>
      <c r="D212" s="1286" t="s">
        <v>1327</v>
      </c>
      <c r="E212" s="1286" t="s">
        <v>10</v>
      </c>
      <c r="F212" s="1286" t="s">
        <v>470</v>
      </c>
      <c r="G212" s="1286" t="s">
        <v>1330</v>
      </c>
      <c r="H212" s="1286" t="s">
        <v>302</v>
      </c>
      <c r="I212" s="1286" t="s">
        <v>34</v>
      </c>
      <c r="J212" s="1303"/>
    </row>
    <row r="213" spans="1:10" ht="20.100000000000001" customHeight="1" x14ac:dyDescent="0.5">
      <c r="A213" s="2476"/>
      <c r="B213" s="2491"/>
      <c r="C213" s="1287" t="s">
        <v>1687</v>
      </c>
      <c r="D213" s="1287" t="s">
        <v>581</v>
      </c>
      <c r="E213" s="1287" t="s">
        <v>1302</v>
      </c>
      <c r="F213" s="1287" t="s">
        <v>706</v>
      </c>
      <c r="G213" s="1287" t="s">
        <v>1343</v>
      </c>
      <c r="H213" s="2478" t="s">
        <v>1439</v>
      </c>
      <c r="I213" s="1287" t="s">
        <v>737</v>
      </c>
      <c r="J213" s="1303"/>
    </row>
    <row r="214" spans="1:10" ht="20.100000000000001" customHeight="1" x14ac:dyDescent="0.5">
      <c r="A214" s="2477"/>
      <c r="B214" s="2492"/>
      <c r="C214" s="1290"/>
      <c r="D214" s="1259"/>
      <c r="F214" s="1290"/>
      <c r="G214" s="1259" t="s">
        <v>7</v>
      </c>
      <c r="H214" s="2479"/>
      <c r="I214" s="1259"/>
      <c r="J214" s="1291"/>
    </row>
    <row r="215" spans="1:10" ht="20.100000000000001" customHeight="1" x14ac:dyDescent="0.5">
      <c r="A215" s="2475" t="s">
        <v>1328</v>
      </c>
      <c r="B215" s="2475" t="s">
        <v>1318</v>
      </c>
      <c r="C215" s="2482" t="s">
        <v>45</v>
      </c>
      <c r="D215" s="2483"/>
      <c r="E215" s="1285" t="s">
        <v>301</v>
      </c>
      <c r="F215" s="2480" t="s">
        <v>1329</v>
      </c>
      <c r="G215" s="1285" t="s">
        <v>336</v>
      </c>
      <c r="H215" s="1285" t="s">
        <v>191</v>
      </c>
      <c r="I215" s="2475" t="s">
        <v>949</v>
      </c>
      <c r="J215" s="1285"/>
    </row>
    <row r="216" spans="1:10" ht="20.100000000000001" customHeight="1" x14ac:dyDescent="0.5">
      <c r="A216" s="2476"/>
      <c r="B216" s="2491"/>
      <c r="C216" s="2484" t="s">
        <v>46</v>
      </c>
      <c r="D216" s="2485"/>
      <c r="E216" s="1286" t="s">
        <v>302</v>
      </c>
      <c r="F216" s="2496"/>
      <c r="G216" s="1286" t="s">
        <v>22</v>
      </c>
      <c r="H216" s="1286" t="s">
        <v>192</v>
      </c>
      <c r="I216" s="2496"/>
      <c r="J216" s="1286"/>
    </row>
    <row r="217" spans="1:10" ht="20.100000000000001" customHeight="1" x14ac:dyDescent="0.5">
      <c r="A217" s="2476"/>
      <c r="B217" s="2491"/>
      <c r="C217" s="2498" t="s">
        <v>1428</v>
      </c>
      <c r="D217" s="2500"/>
      <c r="E217" s="2478" t="s">
        <v>1439</v>
      </c>
      <c r="F217" s="2496"/>
      <c r="G217" s="1287" t="s">
        <v>515</v>
      </c>
      <c r="H217" s="1287" t="s">
        <v>1429</v>
      </c>
      <c r="I217" s="2496"/>
      <c r="J217" s="1287"/>
    </row>
    <row r="218" spans="1:10" ht="20.100000000000001" customHeight="1" x14ac:dyDescent="0.5">
      <c r="A218" s="2477"/>
      <c r="B218" s="2492"/>
      <c r="C218" s="2493"/>
      <c r="D218" s="2495"/>
      <c r="E218" s="2479"/>
      <c r="F218" s="2497"/>
      <c r="G218" s="1259"/>
      <c r="H218" s="1259"/>
      <c r="I218" s="2497"/>
      <c r="J218" s="1259"/>
    </row>
    <row r="219" spans="1:10" ht="20.100000000000001" customHeight="1" x14ac:dyDescent="0.5">
      <c r="A219" s="2475" t="s">
        <v>1331</v>
      </c>
      <c r="B219" s="2482" t="s">
        <v>1139</v>
      </c>
      <c r="C219" s="2483"/>
      <c r="D219" s="1285" t="s">
        <v>646</v>
      </c>
      <c r="E219" s="1285" t="s">
        <v>1323</v>
      </c>
      <c r="F219" s="1285" t="s">
        <v>396</v>
      </c>
      <c r="G219" s="1285" t="s">
        <v>301</v>
      </c>
      <c r="H219" s="1285" t="s">
        <v>338</v>
      </c>
      <c r="I219" s="1285" t="s">
        <v>322</v>
      </c>
      <c r="J219" s="1285"/>
    </row>
    <row r="220" spans="1:10" ht="20.100000000000001" customHeight="1" x14ac:dyDescent="0.5">
      <c r="A220" s="2476"/>
      <c r="B220" s="2484"/>
      <c r="C220" s="2485"/>
      <c r="D220" s="1286" t="s">
        <v>130</v>
      </c>
      <c r="E220" s="1286" t="s">
        <v>168</v>
      </c>
      <c r="F220" s="1286" t="s">
        <v>81</v>
      </c>
      <c r="G220" s="1286" t="s">
        <v>302</v>
      </c>
      <c r="H220" s="1286" t="s">
        <v>1330</v>
      </c>
      <c r="I220" s="1286" t="s">
        <v>10</v>
      </c>
      <c r="J220" s="1286"/>
    </row>
    <row r="221" spans="1:10" ht="20.100000000000001" customHeight="1" x14ac:dyDescent="0.5">
      <c r="A221" s="2476"/>
      <c r="B221" s="2484"/>
      <c r="C221" s="2485"/>
      <c r="D221" s="1287" t="s">
        <v>1687</v>
      </c>
      <c r="E221" s="1287" t="s">
        <v>1324</v>
      </c>
      <c r="F221" s="1287" t="s">
        <v>602</v>
      </c>
      <c r="G221" s="2478" t="s">
        <v>1439</v>
      </c>
      <c r="H221" s="1287" t="s">
        <v>512</v>
      </c>
      <c r="I221" s="1287" t="s">
        <v>1302</v>
      </c>
      <c r="J221" s="1287"/>
    </row>
    <row r="222" spans="1:10" ht="20.100000000000001" customHeight="1" x14ac:dyDescent="0.5">
      <c r="A222" s="2477"/>
      <c r="B222" s="2486"/>
      <c r="C222" s="2487"/>
      <c r="D222" s="1258" t="s">
        <v>1592</v>
      </c>
      <c r="E222" s="1259" t="s">
        <v>731</v>
      </c>
      <c r="F222" s="1259"/>
      <c r="G222" s="2479"/>
      <c r="H222" s="1259"/>
      <c r="I222" s="1290"/>
      <c r="J222" s="1259"/>
    </row>
    <row r="223" spans="1:10" ht="20.100000000000001" customHeight="1" x14ac:dyDescent="0.5">
      <c r="A223" s="1292" t="s">
        <v>483</v>
      </c>
      <c r="B223" s="1266"/>
      <c r="C223" s="1293"/>
      <c r="D223" s="1294"/>
      <c r="E223" s="1294"/>
      <c r="F223" s="1294"/>
      <c r="G223" s="1294"/>
      <c r="H223" s="1294"/>
      <c r="I223" s="1294"/>
      <c r="J223" s="1294"/>
    </row>
    <row r="224" spans="1:10" ht="20.100000000000001" customHeight="1" x14ac:dyDescent="0.5">
      <c r="H224" s="2474" t="s">
        <v>1392</v>
      </c>
      <c r="I224" s="2474"/>
      <c r="J224" s="2474"/>
    </row>
    <row r="225" spans="8:10" ht="20.100000000000001" customHeight="1" x14ac:dyDescent="0.5">
      <c r="H225" s="2474" t="s">
        <v>1688</v>
      </c>
      <c r="I225" s="2474"/>
      <c r="J225" s="2474"/>
    </row>
    <row r="226" spans="8:10" ht="20.100000000000001" customHeight="1" x14ac:dyDescent="0.5"/>
    <row r="227" spans="8:10" ht="20.100000000000001" customHeight="1" x14ac:dyDescent="0.5"/>
  </sheetData>
  <mergeCells count="172">
    <mergeCell ref="H177:H178"/>
    <mergeCell ref="I181:I182"/>
    <mergeCell ref="E185:E186"/>
    <mergeCell ref="H189:H190"/>
    <mergeCell ref="E193:E194"/>
    <mergeCell ref="I205:I206"/>
    <mergeCell ref="H169:J169"/>
    <mergeCell ref="A170:J170"/>
    <mergeCell ref="A171:J171"/>
    <mergeCell ref="A173:B173"/>
    <mergeCell ref="A175:A178"/>
    <mergeCell ref="B175:B178"/>
    <mergeCell ref="I187:I190"/>
    <mergeCell ref="A191:A194"/>
    <mergeCell ref="B191:C194"/>
    <mergeCell ref="A179:A182"/>
    <mergeCell ref="B179:B182"/>
    <mergeCell ref="A183:A186"/>
    <mergeCell ref="B183:B186"/>
    <mergeCell ref="A187:A190"/>
    <mergeCell ref="B187:B190"/>
    <mergeCell ref="H196:J196"/>
    <mergeCell ref="H197:J197"/>
    <mergeCell ref="A198:J198"/>
    <mergeCell ref="H27:J27"/>
    <mergeCell ref="H28:J28"/>
    <mergeCell ref="I74:I77"/>
    <mergeCell ref="A114:J114"/>
    <mergeCell ref="A115:J115"/>
    <mergeCell ref="A117:B117"/>
    <mergeCell ref="A119:A122"/>
    <mergeCell ref="B119:B122"/>
    <mergeCell ref="A85:J85"/>
    <mergeCell ref="A86:J86"/>
    <mergeCell ref="A88:B88"/>
    <mergeCell ref="A90:A93"/>
    <mergeCell ref="C71:C72"/>
    <mergeCell ref="E98:G98"/>
    <mergeCell ref="E99:G99"/>
    <mergeCell ref="A42:A45"/>
    <mergeCell ref="B42:B45"/>
    <mergeCell ref="I43:I44"/>
    <mergeCell ref="A46:A49"/>
    <mergeCell ref="B46:B49"/>
    <mergeCell ref="F46:F49"/>
    <mergeCell ref="I46:I49"/>
    <mergeCell ref="A29:J29"/>
    <mergeCell ref="A30:J30"/>
    <mergeCell ref="A1:J1"/>
    <mergeCell ref="A2:J2"/>
    <mergeCell ref="A3:J3"/>
    <mergeCell ref="A4:B4"/>
    <mergeCell ref="A6:A9"/>
    <mergeCell ref="B6:B9"/>
    <mergeCell ref="F18:F21"/>
    <mergeCell ref="I18:I21"/>
    <mergeCell ref="A22:A25"/>
    <mergeCell ref="B22:C25"/>
    <mergeCell ref="A10:A13"/>
    <mergeCell ref="B10:B13"/>
    <mergeCell ref="A14:A17"/>
    <mergeCell ref="B14:B17"/>
    <mergeCell ref="A18:A21"/>
    <mergeCell ref="B18:B21"/>
    <mergeCell ref="I22:J22"/>
    <mergeCell ref="I23:J23"/>
    <mergeCell ref="I24:J24"/>
    <mergeCell ref="I25:J25"/>
    <mergeCell ref="A32:B32"/>
    <mergeCell ref="A34:A37"/>
    <mergeCell ref="B34:B37"/>
    <mergeCell ref="A38:A41"/>
    <mergeCell ref="B38:B41"/>
    <mergeCell ref="A60:B60"/>
    <mergeCell ref="A62:A65"/>
    <mergeCell ref="B62:B65"/>
    <mergeCell ref="A66:A69"/>
    <mergeCell ref="B66:B69"/>
    <mergeCell ref="A50:A53"/>
    <mergeCell ref="B50:C53"/>
    <mergeCell ref="H55:J55"/>
    <mergeCell ref="H56:J56"/>
    <mergeCell ref="A57:J57"/>
    <mergeCell ref="A58:J58"/>
    <mergeCell ref="A78:A81"/>
    <mergeCell ref="B78:C81"/>
    <mergeCell ref="A70:A73"/>
    <mergeCell ref="B70:B73"/>
    <mergeCell ref="A74:A77"/>
    <mergeCell ref="B74:B77"/>
    <mergeCell ref="F74:F77"/>
    <mergeCell ref="H83:J83"/>
    <mergeCell ref="H84:J84"/>
    <mergeCell ref="B90:B93"/>
    <mergeCell ref="A94:A97"/>
    <mergeCell ref="B94:B97"/>
    <mergeCell ref="A98:A102"/>
    <mergeCell ref="B98:B102"/>
    <mergeCell ref="A103:A106"/>
    <mergeCell ref="B103:B106"/>
    <mergeCell ref="F103:F106"/>
    <mergeCell ref="A87:J87"/>
    <mergeCell ref="H224:J224"/>
    <mergeCell ref="H225:J225"/>
    <mergeCell ref="A215:A218"/>
    <mergeCell ref="B215:B218"/>
    <mergeCell ref="F215:F218"/>
    <mergeCell ref="I215:I218"/>
    <mergeCell ref="A219:A222"/>
    <mergeCell ref="B219:C222"/>
    <mergeCell ref="C215:D215"/>
    <mergeCell ref="C216:D216"/>
    <mergeCell ref="C217:D217"/>
    <mergeCell ref="C218:D218"/>
    <mergeCell ref="F187:F190"/>
    <mergeCell ref="F191:G191"/>
    <mergeCell ref="F192:G192"/>
    <mergeCell ref="F193:G193"/>
    <mergeCell ref="F194:G194"/>
    <mergeCell ref="A155:A158"/>
    <mergeCell ref="B155:B158"/>
    <mergeCell ref="A159:A162"/>
    <mergeCell ref="B159:B162"/>
    <mergeCell ref="F159:F162"/>
    <mergeCell ref="I159:I162"/>
    <mergeCell ref="A151:A154"/>
    <mergeCell ref="B151:B154"/>
    <mergeCell ref="D149:F149"/>
    <mergeCell ref="D150:F150"/>
    <mergeCell ref="A123:A126"/>
    <mergeCell ref="B123:B126"/>
    <mergeCell ref="F123:H123"/>
    <mergeCell ref="F124:H124"/>
    <mergeCell ref="F125:H125"/>
    <mergeCell ref="H141:J141"/>
    <mergeCell ref="A142:J142"/>
    <mergeCell ref="A143:J143"/>
    <mergeCell ref="A145:B145"/>
    <mergeCell ref="A147:A150"/>
    <mergeCell ref="B147:B150"/>
    <mergeCell ref="A131:A134"/>
    <mergeCell ref="B131:B134"/>
    <mergeCell ref="F131:F134"/>
    <mergeCell ref="I131:I134"/>
    <mergeCell ref="A135:A138"/>
    <mergeCell ref="B135:C138"/>
    <mergeCell ref="D147:F147"/>
    <mergeCell ref="D148:F148"/>
    <mergeCell ref="H168:J168"/>
    <mergeCell ref="A163:A166"/>
    <mergeCell ref="E217:E218"/>
    <mergeCell ref="G221:G222"/>
    <mergeCell ref="I103:I106"/>
    <mergeCell ref="A107:A110"/>
    <mergeCell ref="B107:C110"/>
    <mergeCell ref="H112:J112"/>
    <mergeCell ref="H113:J113"/>
    <mergeCell ref="A199:J199"/>
    <mergeCell ref="A201:B201"/>
    <mergeCell ref="A203:A206"/>
    <mergeCell ref="B203:B206"/>
    <mergeCell ref="A207:A210"/>
    <mergeCell ref="B207:B210"/>
    <mergeCell ref="A211:A214"/>
    <mergeCell ref="B211:B214"/>
    <mergeCell ref="G209:G210"/>
    <mergeCell ref="H213:H214"/>
    <mergeCell ref="F126:H126"/>
    <mergeCell ref="B163:C166"/>
    <mergeCell ref="A127:A130"/>
    <mergeCell ref="B127:B130"/>
    <mergeCell ref="H140:J140"/>
  </mergeCells>
  <printOptions horizontalCentered="1"/>
  <pageMargins left="0.23622047244094499" right="0.23622047244094499" top="0.55118110236220497" bottom="0.196850393700787" header="0.196850393700787" footer="0.31496062992126"/>
  <pageSetup paperSize="9" orientation="landscape" r:id="rId1"/>
  <headerFooter>
    <oddHeader>&amp;R&amp;"TH SarabunPSK,Regular"&amp;10 23/5/2566 [1]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14</vt:i4>
      </vt:variant>
    </vt:vector>
  </HeadingPairs>
  <TitlesOfParts>
    <vt:vector size="31" baseType="lpstr">
      <vt:lpstr>คำนวณ</vt:lpstr>
      <vt:lpstr>โครงสร้าง_23Mar</vt:lpstr>
      <vt:lpstr>อัตรากำลังตามโครงสร้าง</vt:lpstr>
      <vt:lpstr>กลุ่มสาระ</vt:lpstr>
      <vt:lpstr>คำสั่ง</vt:lpstr>
      <vt:lpstr>ปจช.&amp;ผช.</vt:lpstr>
      <vt:lpstr>Schedule_12 June</vt:lpstr>
      <vt:lpstr>Schedule_Bell</vt:lpstr>
      <vt:lpstr>M1</vt:lpstr>
      <vt:lpstr>M2</vt:lpstr>
      <vt:lpstr>M3</vt:lpstr>
      <vt:lpstr>Tea_M1</vt:lpstr>
      <vt:lpstr>Tea_M2</vt:lpstr>
      <vt:lpstr>Tea_M3</vt:lpstr>
      <vt:lpstr>Bell</vt:lpstr>
      <vt:lpstr>ห้องแยกเรียน</vt:lpstr>
      <vt:lpstr>Sheet2</vt:lpstr>
      <vt:lpstr>'M1'!Print_Area</vt:lpstr>
      <vt:lpstr>'M2'!Print_Area</vt:lpstr>
      <vt:lpstr>'M3'!Print_Area</vt:lpstr>
      <vt:lpstr>'Schedule_12 June'!Print_Area</vt:lpstr>
      <vt:lpstr>Schedule_Bell!Print_Area</vt:lpstr>
      <vt:lpstr>Tea_M1!Print_Area</vt:lpstr>
      <vt:lpstr>โครงสร้าง_23Mar!Print_Area</vt:lpstr>
      <vt:lpstr>กลุ่มสาระ!Print_Area</vt:lpstr>
      <vt:lpstr>คำนวณ!Print_Area</vt:lpstr>
      <vt:lpstr>คำสั่ง!Print_Area</vt:lpstr>
      <vt:lpstr>'ปจช.&amp;ผช.'!Print_Area</vt:lpstr>
      <vt:lpstr>ห้องแยกเรียน!Print_Area</vt:lpstr>
      <vt:lpstr>อัตรากำลังตามโครงสร้าง!Print_Area</vt:lpstr>
      <vt:lpstr>คำสั่ง!Print_Titles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Computers</dc:creator>
  <cp:lastModifiedBy>CHORLADA PATTAYARAK</cp:lastModifiedBy>
  <cp:lastPrinted>2023-06-30T09:01:55Z</cp:lastPrinted>
  <dcterms:created xsi:type="dcterms:W3CDTF">2022-02-02T04:54:39Z</dcterms:created>
  <dcterms:modified xsi:type="dcterms:W3CDTF">2023-07-03T01:35:01Z</dcterms:modified>
</cp:coreProperties>
</file>